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7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2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3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5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6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7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18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19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1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2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9995" windowHeight="10140" firstSheet="15" activeTab="21"/>
  </bookViews>
  <sheets>
    <sheet name="10 x 1k" sheetId="3" r:id="rId1"/>
    <sheet name="Summary" sheetId="62" r:id="rId2"/>
    <sheet name="X 100" sheetId="85" r:id="rId3"/>
    <sheet name="X 200" sheetId="86" r:id="rId4"/>
    <sheet name="X 300" sheetId="87" r:id="rId5"/>
    <sheet name="X 400" sheetId="88" r:id="rId6"/>
    <sheet name="X 500" sheetId="83" r:id="rId7"/>
    <sheet name="X 600" sheetId="84" r:id="rId8"/>
    <sheet name="X 700" sheetId="82" r:id="rId9"/>
    <sheet name="X 800" sheetId="81" r:id="rId10"/>
    <sheet name="X 900" sheetId="89" r:id="rId11"/>
    <sheet name="X 1000" sheetId="90" r:id="rId12"/>
    <sheet name="Y 100" sheetId="91" r:id="rId13"/>
    <sheet name="Y 200" sheetId="92" r:id="rId14"/>
    <sheet name="Y 300" sheetId="93" r:id="rId15"/>
    <sheet name="Y 400" sheetId="94" r:id="rId16"/>
    <sheet name="Y 500" sheetId="95" r:id="rId17"/>
    <sheet name="Y 600" sheetId="96" r:id="rId18"/>
    <sheet name="Y 700" sheetId="97" r:id="rId19"/>
    <sheet name="Y 800" sheetId="98" r:id="rId20"/>
    <sheet name="Y 900" sheetId="99" r:id="rId21"/>
    <sheet name="Y 1000" sheetId="100" r:id="rId2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1" i="100" l="1"/>
  <c r="O121" i="100" s="1"/>
  <c r="N120" i="100"/>
  <c r="O120" i="100" s="1"/>
  <c r="N119" i="100"/>
  <c r="O119" i="100" s="1"/>
  <c r="N118" i="100"/>
  <c r="O118" i="100" s="1"/>
  <c r="N117" i="100"/>
  <c r="O117" i="100" s="1"/>
  <c r="O116" i="100"/>
  <c r="N116" i="100"/>
  <c r="N115" i="100"/>
  <c r="O115" i="100" s="1"/>
  <c r="N114" i="100"/>
  <c r="O114" i="100" s="1"/>
  <c r="N113" i="100"/>
  <c r="O113" i="100" s="1"/>
  <c r="O112" i="100"/>
  <c r="N112" i="100"/>
  <c r="N111" i="100"/>
  <c r="O111" i="100" s="1"/>
  <c r="N121" i="90"/>
  <c r="O121" i="90" s="1"/>
  <c r="N120" i="90"/>
  <c r="O120" i="90" s="1"/>
  <c r="O119" i="90"/>
  <c r="N119" i="90"/>
  <c r="N118" i="90"/>
  <c r="O118" i="90" s="1"/>
  <c r="O117" i="90"/>
  <c r="N117" i="90"/>
  <c r="N116" i="90"/>
  <c r="O116" i="90" s="1"/>
  <c r="O115" i="90"/>
  <c r="N115" i="90"/>
  <c r="N114" i="90"/>
  <c r="O114" i="90" s="1"/>
  <c r="O113" i="90"/>
  <c r="N113" i="90"/>
  <c r="N112" i="90"/>
  <c r="O112" i="90" s="1"/>
  <c r="O111" i="90"/>
  <c r="N111" i="90"/>
  <c r="X7" i="3"/>
  <c r="O110" i="90"/>
  <c r="N110" i="100"/>
  <c r="N110" i="90"/>
  <c r="O110" i="100"/>
  <c r="W143" i="100" l="1"/>
  <c r="V143" i="100"/>
  <c r="S143" i="100"/>
  <c r="N143" i="100"/>
  <c r="T143" i="100" s="1"/>
  <c r="M143" i="100"/>
  <c r="L143" i="100"/>
  <c r="E143" i="100"/>
  <c r="G143" i="100" s="1"/>
  <c r="N142" i="100"/>
  <c r="T142" i="100" s="1"/>
  <c r="W142" i="100" s="1"/>
  <c r="L142" i="100"/>
  <c r="M142" i="100" s="1"/>
  <c r="S142" i="100" s="1"/>
  <c r="V142" i="100" s="1"/>
  <c r="E142" i="100"/>
  <c r="G142" i="100" s="1"/>
  <c r="N141" i="100"/>
  <c r="T141" i="100" s="1"/>
  <c r="W141" i="100" s="1"/>
  <c r="L141" i="100"/>
  <c r="M141" i="100" s="1"/>
  <c r="S141" i="100" s="1"/>
  <c r="V141" i="100" s="1"/>
  <c r="E141" i="100"/>
  <c r="G141" i="100" s="1"/>
  <c r="N140" i="100"/>
  <c r="T140" i="100" s="1"/>
  <c r="W140" i="100" s="1"/>
  <c r="M140" i="100"/>
  <c r="S140" i="100" s="1"/>
  <c r="V140" i="100" s="1"/>
  <c r="L140" i="100"/>
  <c r="E140" i="100"/>
  <c r="G140" i="100" s="1"/>
  <c r="D15" i="100"/>
  <c r="G4" i="100"/>
  <c r="F4" i="100"/>
  <c r="AA1" i="100"/>
  <c r="Z1" i="100"/>
  <c r="L143" i="99"/>
  <c r="N143" i="99" s="1"/>
  <c r="T143" i="99" s="1"/>
  <c r="W143" i="99" s="1"/>
  <c r="E143" i="99"/>
  <c r="G143" i="99" s="1"/>
  <c r="S142" i="99"/>
  <c r="V142" i="99" s="1"/>
  <c r="N142" i="99"/>
  <c r="T142" i="99" s="1"/>
  <c r="W142" i="99" s="1"/>
  <c r="L142" i="99"/>
  <c r="M142" i="99" s="1"/>
  <c r="E142" i="99"/>
  <c r="G142" i="99" s="1"/>
  <c r="L141" i="99"/>
  <c r="M141" i="99" s="1"/>
  <c r="S141" i="99" s="1"/>
  <c r="V141" i="99" s="1"/>
  <c r="E141" i="99"/>
  <c r="G141" i="99" s="1"/>
  <c r="L140" i="99"/>
  <c r="E140" i="99"/>
  <c r="G140" i="99" s="1"/>
  <c r="D15" i="99"/>
  <c r="G4" i="99"/>
  <c r="F4" i="99"/>
  <c r="AA1" i="99"/>
  <c r="Z1" i="99"/>
  <c r="T143" i="98"/>
  <c r="W143" i="98" s="1"/>
  <c r="M143" i="98"/>
  <c r="S143" i="98" s="1"/>
  <c r="V143" i="98" s="1"/>
  <c r="L143" i="98"/>
  <c r="N143" i="98" s="1"/>
  <c r="G143" i="98"/>
  <c r="E143" i="98"/>
  <c r="T142" i="98"/>
  <c r="W142" i="98" s="1"/>
  <c r="S142" i="98"/>
  <c r="V142" i="98" s="1"/>
  <c r="N142" i="98"/>
  <c r="M142" i="98"/>
  <c r="L142" i="98"/>
  <c r="E142" i="98"/>
  <c r="G142" i="98" s="1"/>
  <c r="N141" i="98"/>
  <c r="T141" i="98" s="1"/>
  <c r="W141" i="98" s="1"/>
  <c r="M141" i="98"/>
  <c r="S141" i="98" s="1"/>
  <c r="V141" i="98" s="1"/>
  <c r="L141" i="98"/>
  <c r="G141" i="98"/>
  <c r="E141" i="98"/>
  <c r="M140" i="98"/>
  <c r="S140" i="98" s="1"/>
  <c r="V140" i="98" s="1"/>
  <c r="L140" i="98"/>
  <c r="N140" i="98" s="1"/>
  <c r="T140" i="98" s="1"/>
  <c r="W140" i="98" s="1"/>
  <c r="G140" i="98"/>
  <c r="E140" i="98"/>
  <c r="D15" i="98"/>
  <c r="G4" i="98"/>
  <c r="F4" i="98"/>
  <c r="AA1" i="98"/>
  <c r="Z1" i="98"/>
  <c r="L143" i="97"/>
  <c r="G143" i="97"/>
  <c r="E143" i="97"/>
  <c r="S142" i="97"/>
  <c r="V142" i="97" s="1"/>
  <c r="N142" i="97"/>
  <c r="T142" i="97" s="1"/>
  <c r="W142" i="97" s="1"/>
  <c r="L142" i="97"/>
  <c r="M142" i="97" s="1"/>
  <c r="E142" i="97"/>
  <c r="G142" i="97" s="1"/>
  <c r="N141" i="97"/>
  <c r="T141" i="97" s="1"/>
  <c r="W141" i="97" s="1"/>
  <c r="M141" i="97"/>
  <c r="S141" i="97" s="1"/>
  <c r="V141" i="97" s="1"/>
  <c r="L141" i="97"/>
  <c r="E141" i="97"/>
  <c r="G141" i="97" s="1"/>
  <c r="L140" i="97"/>
  <c r="M140" i="97" s="1"/>
  <c r="S140" i="97" s="1"/>
  <c r="V140" i="97" s="1"/>
  <c r="E140" i="97"/>
  <c r="G140" i="97" s="1"/>
  <c r="D15" i="97"/>
  <c r="G4" i="97"/>
  <c r="F4" i="97"/>
  <c r="AA1" i="97"/>
  <c r="Z1" i="97"/>
  <c r="L143" i="96"/>
  <c r="E143" i="96"/>
  <c r="G143" i="96" s="1"/>
  <c r="N142" i="96"/>
  <c r="T142" i="96" s="1"/>
  <c r="W142" i="96" s="1"/>
  <c r="M142" i="96"/>
  <c r="S142" i="96" s="1"/>
  <c r="V142" i="96" s="1"/>
  <c r="L142" i="96"/>
  <c r="E142" i="96"/>
  <c r="G142" i="96" s="1"/>
  <c r="L141" i="96"/>
  <c r="M141" i="96" s="1"/>
  <c r="S141" i="96" s="1"/>
  <c r="V141" i="96" s="1"/>
  <c r="E141" i="96"/>
  <c r="G141" i="96" s="1"/>
  <c r="T140" i="96"/>
  <c r="W140" i="96" s="1"/>
  <c r="N140" i="96"/>
  <c r="M140" i="96"/>
  <c r="S140" i="96" s="1"/>
  <c r="V140" i="96" s="1"/>
  <c r="L140" i="96"/>
  <c r="G140" i="96"/>
  <c r="E140" i="96"/>
  <c r="D15" i="96"/>
  <c r="G4" i="96"/>
  <c r="F4" i="96"/>
  <c r="AA1" i="96"/>
  <c r="Z1" i="96"/>
  <c r="N143" i="95"/>
  <c r="T143" i="95" s="1"/>
  <c r="W143" i="95" s="1"/>
  <c r="M143" i="95"/>
  <c r="S143" i="95" s="1"/>
  <c r="V143" i="95" s="1"/>
  <c r="L143" i="95"/>
  <c r="G143" i="95"/>
  <c r="E143" i="95"/>
  <c r="S142" i="95"/>
  <c r="V142" i="95" s="1"/>
  <c r="L142" i="95"/>
  <c r="M142" i="95" s="1"/>
  <c r="E142" i="95"/>
  <c r="G142" i="95" s="1"/>
  <c r="N141" i="95"/>
  <c r="T141" i="95" s="1"/>
  <c r="W141" i="95" s="1"/>
  <c r="L141" i="95"/>
  <c r="M141" i="95" s="1"/>
  <c r="S141" i="95" s="1"/>
  <c r="V141" i="95" s="1"/>
  <c r="G141" i="95"/>
  <c r="E141" i="95"/>
  <c r="L140" i="95"/>
  <c r="M140" i="95" s="1"/>
  <c r="S140" i="95" s="1"/>
  <c r="V140" i="95" s="1"/>
  <c r="E140" i="95"/>
  <c r="G140" i="95" s="1"/>
  <c r="D15" i="95"/>
  <c r="G4" i="95"/>
  <c r="F4" i="95"/>
  <c r="AA1" i="95"/>
  <c r="Z1" i="95"/>
  <c r="N143" i="94"/>
  <c r="T143" i="94" s="1"/>
  <c r="W143" i="94" s="1"/>
  <c r="M143" i="94"/>
  <c r="S143" i="94" s="1"/>
  <c r="V143" i="94" s="1"/>
  <c r="L143" i="94"/>
  <c r="E143" i="94"/>
  <c r="G143" i="94" s="1"/>
  <c r="L142" i="94"/>
  <c r="N142" i="94" s="1"/>
  <c r="T142" i="94" s="1"/>
  <c r="W142" i="94" s="1"/>
  <c r="G142" i="94"/>
  <c r="E142" i="94"/>
  <c r="L141" i="94"/>
  <c r="N141" i="94" s="1"/>
  <c r="T141" i="94" s="1"/>
  <c r="W141" i="94" s="1"/>
  <c r="E141" i="94"/>
  <c r="G141" i="94" s="1"/>
  <c r="T140" i="94"/>
  <c r="W140" i="94" s="1"/>
  <c r="N140" i="94"/>
  <c r="M140" i="94"/>
  <c r="S140" i="94" s="1"/>
  <c r="V140" i="94" s="1"/>
  <c r="L140" i="94"/>
  <c r="G140" i="94"/>
  <c r="E140" i="94"/>
  <c r="D15" i="94"/>
  <c r="N102" i="94" s="1"/>
  <c r="N104" i="94" s="1"/>
  <c r="G4" i="94"/>
  <c r="F4" i="94"/>
  <c r="AA1" i="94"/>
  <c r="Z1" i="94"/>
  <c r="N143" i="93"/>
  <c r="T143" i="93" s="1"/>
  <c r="W143" i="93" s="1"/>
  <c r="M143" i="93"/>
  <c r="S143" i="93" s="1"/>
  <c r="V143" i="93" s="1"/>
  <c r="L143" i="93"/>
  <c r="G143" i="93"/>
  <c r="E143" i="93"/>
  <c r="L142" i="93"/>
  <c r="G142" i="93"/>
  <c r="E142" i="93"/>
  <c r="T141" i="93"/>
  <c r="W141" i="93" s="1"/>
  <c r="N141" i="93"/>
  <c r="M141" i="93"/>
  <c r="S141" i="93" s="1"/>
  <c r="V141" i="93" s="1"/>
  <c r="L141" i="93"/>
  <c r="G141" i="93"/>
  <c r="E141" i="93"/>
  <c r="M140" i="93"/>
  <c r="S140" i="93" s="1"/>
  <c r="V140" i="93" s="1"/>
  <c r="L140" i="93"/>
  <c r="N140" i="93" s="1"/>
  <c r="T140" i="93" s="1"/>
  <c r="W140" i="93" s="1"/>
  <c r="E140" i="93"/>
  <c r="G140" i="93" s="1"/>
  <c r="D15" i="93"/>
  <c r="N102" i="93" s="1"/>
  <c r="N104" i="93" s="1"/>
  <c r="G4" i="93"/>
  <c r="F4" i="93"/>
  <c r="AA1" i="93"/>
  <c r="Z1" i="93"/>
  <c r="M143" i="92"/>
  <c r="S143" i="92" s="1"/>
  <c r="V143" i="92" s="1"/>
  <c r="L143" i="92"/>
  <c r="N143" i="92" s="1"/>
  <c r="T143" i="92" s="1"/>
  <c r="W143" i="92" s="1"/>
  <c r="E143" i="92"/>
  <c r="G143" i="92" s="1"/>
  <c r="T142" i="92"/>
  <c r="W142" i="92" s="1"/>
  <c r="N142" i="92"/>
  <c r="M142" i="92"/>
  <c r="S142" i="92" s="1"/>
  <c r="V142" i="92" s="1"/>
  <c r="L142" i="92"/>
  <c r="G142" i="92"/>
  <c r="E142" i="92"/>
  <c r="T141" i="92"/>
  <c r="W141" i="92" s="1"/>
  <c r="M141" i="92"/>
  <c r="S141" i="92" s="1"/>
  <c r="V141" i="92" s="1"/>
  <c r="L141" i="92"/>
  <c r="N141" i="92" s="1"/>
  <c r="E141" i="92"/>
  <c r="G141" i="92" s="1"/>
  <c r="L140" i="92"/>
  <c r="N140" i="92" s="1"/>
  <c r="T140" i="92" s="1"/>
  <c r="W140" i="92" s="1"/>
  <c r="E140" i="92"/>
  <c r="G140" i="92" s="1"/>
  <c r="D15" i="92"/>
  <c r="G4" i="92"/>
  <c r="F4" i="92"/>
  <c r="AA1" i="92"/>
  <c r="Z1" i="92"/>
  <c r="S143" i="91"/>
  <c r="V143" i="91" s="1"/>
  <c r="N143" i="91"/>
  <c r="T143" i="91" s="1"/>
  <c r="W143" i="91" s="1"/>
  <c r="M143" i="91"/>
  <c r="L143" i="91"/>
  <c r="E143" i="91"/>
  <c r="G143" i="91" s="1"/>
  <c r="L142" i="91"/>
  <c r="N142" i="91" s="1"/>
  <c r="T142" i="91" s="1"/>
  <c r="W142" i="91" s="1"/>
  <c r="E142" i="91"/>
  <c r="G142" i="91" s="1"/>
  <c r="N141" i="91"/>
  <c r="T141" i="91" s="1"/>
  <c r="W141" i="91" s="1"/>
  <c r="L141" i="91"/>
  <c r="M141" i="91" s="1"/>
  <c r="S141" i="91" s="1"/>
  <c r="V141" i="91" s="1"/>
  <c r="G141" i="91"/>
  <c r="E141" i="91"/>
  <c r="L140" i="91"/>
  <c r="E140" i="91"/>
  <c r="G140" i="91" s="1"/>
  <c r="D15" i="91"/>
  <c r="G4" i="91"/>
  <c r="F4" i="91"/>
  <c r="AA1" i="91"/>
  <c r="Z1" i="91"/>
  <c r="T143" i="90"/>
  <c r="W143" i="90" s="1"/>
  <c r="S143" i="90"/>
  <c r="V143" i="90" s="1"/>
  <c r="N143" i="90"/>
  <c r="L143" i="90"/>
  <c r="M143" i="90" s="1"/>
  <c r="E143" i="90"/>
  <c r="G143" i="90" s="1"/>
  <c r="N142" i="90"/>
  <c r="T142" i="90" s="1"/>
  <c r="W142" i="90" s="1"/>
  <c r="M142" i="90"/>
  <c r="S142" i="90" s="1"/>
  <c r="V142" i="90" s="1"/>
  <c r="L142" i="90"/>
  <c r="E142" i="90"/>
  <c r="G142" i="90" s="1"/>
  <c r="L141" i="90"/>
  <c r="N141" i="90" s="1"/>
  <c r="T141" i="90" s="1"/>
  <c r="W141" i="90" s="1"/>
  <c r="E141" i="90"/>
  <c r="G141" i="90" s="1"/>
  <c r="L140" i="90"/>
  <c r="N140" i="90" s="1"/>
  <c r="T140" i="90" s="1"/>
  <c r="W140" i="90" s="1"/>
  <c r="G140" i="90"/>
  <c r="E140" i="90"/>
  <c r="D15" i="90"/>
  <c r="G4" i="90"/>
  <c r="F4" i="90"/>
  <c r="AA1" i="90"/>
  <c r="Z1" i="90"/>
  <c r="S143" i="89"/>
  <c r="V143" i="89" s="1"/>
  <c r="N143" i="89"/>
  <c r="T143" i="89" s="1"/>
  <c r="W143" i="89" s="1"/>
  <c r="L143" i="89"/>
  <c r="M143" i="89" s="1"/>
  <c r="E143" i="89"/>
  <c r="G143" i="89" s="1"/>
  <c r="T142" i="89"/>
  <c r="W142" i="89" s="1"/>
  <c r="N142" i="89"/>
  <c r="L142" i="89"/>
  <c r="M142" i="89" s="1"/>
  <c r="S142" i="89" s="1"/>
  <c r="V142" i="89" s="1"/>
  <c r="G142" i="89"/>
  <c r="E142" i="89"/>
  <c r="L141" i="89"/>
  <c r="E141" i="89"/>
  <c r="G141" i="89" s="1"/>
  <c r="S140" i="89"/>
  <c r="V140" i="89" s="1"/>
  <c r="N140" i="89"/>
  <c r="T140" i="89" s="1"/>
  <c r="W140" i="89" s="1"/>
  <c r="M140" i="89"/>
  <c r="L140" i="89"/>
  <c r="E140" i="89"/>
  <c r="G140" i="89" s="1"/>
  <c r="D15" i="89"/>
  <c r="G4" i="89"/>
  <c r="F4" i="89"/>
  <c r="AA1" i="89"/>
  <c r="Z1" i="89"/>
  <c r="T143" i="88"/>
  <c r="W143" i="88" s="1"/>
  <c r="N143" i="88"/>
  <c r="M143" i="88"/>
  <c r="S143" i="88" s="1"/>
  <c r="V143" i="88" s="1"/>
  <c r="L143" i="88"/>
  <c r="G143" i="88"/>
  <c r="E143" i="88"/>
  <c r="L142" i="88"/>
  <c r="M142" i="88" s="1"/>
  <c r="S142" i="88" s="1"/>
  <c r="V142" i="88" s="1"/>
  <c r="G142" i="88"/>
  <c r="E142" i="88"/>
  <c r="T141" i="88"/>
  <c r="W141" i="88" s="1"/>
  <c r="M141" i="88"/>
  <c r="S141" i="88" s="1"/>
  <c r="V141" i="88" s="1"/>
  <c r="L141" i="88"/>
  <c r="N141" i="88" s="1"/>
  <c r="E141" i="88"/>
  <c r="G141" i="88" s="1"/>
  <c r="S140" i="88"/>
  <c r="V140" i="88" s="1"/>
  <c r="N140" i="88"/>
  <c r="T140" i="88" s="1"/>
  <c r="W140" i="88" s="1"/>
  <c r="M140" i="88"/>
  <c r="L140" i="88"/>
  <c r="E140" i="88"/>
  <c r="G140" i="88" s="1"/>
  <c r="D15" i="88"/>
  <c r="G4" i="88"/>
  <c r="F4" i="88"/>
  <c r="AA1" i="88"/>
  <c r="Z1" i="88"/>
  <c r="N143" i="87"/>
  <c r="T143" i="87" s="1"/>
  <c r="W143" i="87" s="1"/>
  <c r="M143" i="87"/>
  <c r="S143" i="87" s="1"/>
  <c r="V143" i="87" s="1"/>
  <c r="L143" i="87"/>
  <c r="E143" i="87"/>
  <c r="G143" i="87" s="1"/>
  <c r="T142" i="87"/>
  <c r="W142" i="87" s="1"/>
  <c r="S142" i="87"/>
  <c r="V142" i="87" s="1"/>
  <c r="M142" i="87"/>
  <c r="L142" i="87"/>
  <c r="N142" i="87" s="1"/>
  <c r="G142" i="87"/>
  <c r="E142" i="87"/>
  <c r="S141" i="87"/>
  <c r="V141" i="87" s="1"/>
  <c r="N141" i="87"/>
  <c r="T141" i="87" s="1"/>
  <c r="W141" i="87" s="1"/>
  <c r="M141" i="87"/>
  <c r="L141" i="87"/>
  <c r="E141" i="87"/>
  <c r="G141" i="87" s="1"/>
  <c r="L140" i="87"/>
  <c r="E140" i="87"/>
  <c r="G140" i="87" s="1"/>
  <c r="N102" i="87"/>
  <c r="N104" i="87" s="1"/>
  <c r="D15" i="87"/>
  <c r="G4" i="87"/>
  <c r="F4" i="87"/>
  <c r="AA1" i="87"/>
  <c r="Z1" i="87"/>
  <c r="N143" i="86"/>
  <c r="T143" i="86" s="1"/>
  <c r="W143" i="86" s="1"/>
  <c r="L143" i="86"/>
  <c r="M143" i="86" s="1"/>
  <c r="S143" i="86" s="1"/>
  <c r="V143" i="86" s="1"/>
  <c r="E143" i="86"/>
  <c r="G143" i="86" s="1"/>
  <c r="M142" i="86"/>
  <c r="S142" i="86" s="1"/>
  <c r="V142" i="86" s="1"/>
  <c r="L142" i="86"/>
  <c r="N142" i="86" s="1"/>
  <c r="T142" i="86" s="1"/>
  <c r="W142" i="86" s="1"/>
  <c r="E142" i="86"/>
  <c r="G142" i="86" s="1"/>
  <c r="N141" i="86"/>
  <c r="T141" i="86" s="1"/>
  <c r="W141" i="86" s="1"/>
  <c r="M141" i="86"/>
  <c r="S141" i="86" s="1"/>
  <c r="V141" i="86" s="1"/>
  <c r="L141" i="86"/>
  <c r="E141" i="86"/>
  <c r="G141" i="86" s="1"/>
  <c r="N140" i="86"/>
  <c r="T140" i="86" s="1"/>
  <c r="W140" i="86" s="1"/>
  <c r="L140" i="86"/>
  <c r="M140" i="86" s="1"/>
  <c r="S140" i="86" s="1"/>
  <c r="V140" i="86" s="1"/>
  <c r="G140" i="86"/>
  <c r="E140" i="86"/>
  <c r="D15" i="86"/>
  <c r="G4" i="86"/>
  <c r="F4" i="86"/>
  <c r="AA1" i="86"/>
  <c r="Z1" i="86"/>
  <c r="M143" i="85"/>
  <c r="S143" i="85" s="1"/>
  <c r="V143" i="85" s="1"/>
  <c r="L143" i="85"/>
  <c r="N143" i="85" s="1"/>
  <c r="T143" i="85" s="1"/>
  <c r="W143" i="85" s="1"/>
  <c r="G143" i="85"/>
  <c r="E143" i="85"/>
  <c r="S142" i="85"/>
  <c r="V142" i="85" s="1"/>
  <c r="N142" i="85"/>
  <c r="T142" i="85" s="1"/>
  <c r="W142" i="85" s="1"/>
  <c r="M142" i="85"/>
  <c r="L142" i="85"/>
  <c r="E142" i="85"/>
  <c r="G142" i="85" s="1"/>
  <c r="N141" i="85"/>
  <c r="T141" i="85" s="1"/>
  <c r="W141" i="85" s="1"/>
  <c r="M141" i="85"/>
  <c r="S141" i="85" s="1"/>
  <c r="V141" i="85" s="1"/>
  <c r="L141" i="85"/>
  <c r="G141" i="85"/>
  <c r="E141" i="85"/>
  <c r="L140" i="85"/>
  <c r="G140" i="85"/>
  <c r="E140" i="85"/>
  <c r="D15" i="85"/>
  <c r="N111" i="85" s="1"/>
  <c r="G4" i="85"/>
  <c r="F4" i="85"/>
  <c r="AA1" i="85"/>
  <c r="Z1" i="85"/>
  <c r="T143" i="84"/>
  <c r="W143" i="84" s="1"/>
  <c r="N143" i="84"/>
  <c r="M143" i="84"/>
  <c r="S143" i="84" s="1"/>
  <c r="V143" i="84" s="1"/>
  <c r="L143" i="84"/>
  <c r="G143" i="84"/>
  <c r="E143" i="84"/>
  <c r="M142" i="84"/>
  <c r="S142" i="84" s="1"/>
  <c r="V142" i="84" s="1"/>
  <c r="L142" i="84"/>
  <c r="N142" i="84" s="1"/>
  <c r="T142" i="84" s="1"/>
  <c r="W142" i="84" s="1"/>
  <c r="G142" i="84"/>
  <c r="E142" i="84"/>
  <c r="N141" i="84"/>
  <c r="T141" i="84" s="1"/>
  <c r="W141" i="84" s="1"/>
  <c r="M141" i="84"/>
  <c r="S141" i="84" s="1"/>
  <c r="V141" i="84" s="1"/>
  <c r="L141" i="84"/>
  <c r="G141" i="84"/>
  <c r="E141" i="84"/>
  <c r="M140" i="84"/>
  <c r="S140" i="84" s="1"/>
  <c r="V140" i="84" s="1"/>
  <c r="L140" i="84"/>
  <c r="N140" i="84" s="1"/>
  <c r="T140" i="84" s="1"/>
  <c r="W140" i="84" s="1"/>
  <c r="G140" i="84"/>
  <c r="E140" i="84"/>
  <c r="N104" i="84"/>
  <c r="N102" i="84"/>
  <c r="D15" i="84"/>
  <c r="G4" i="84"/>
  <c r="F4" i="84"/>
  <c r="AA1" i="84"/>
  <c r="Z1" i="84"/>
  <c r="L143" i="83"/>
  <c r="N143" i="83" s="1"/>
  <c r="T143" i="83" s="1"/>
  <c r="W143" i="83" s="1"/>
  <c r="E143" i="83"/>
  <c r="G143" i="83" s="1"/>
  <c r="N142" i="83"/>
  <c r="T142" i="83" s="1"/>
  <c r="W142" i="83" s="1"/>
  <c r="L142" i="83"/>
  <c r="M142" i="83" s="1"/>
  <c r="S142" i="83" s="1"/>
  <c r="V142" i="83" s="1"/>
  <c r="E142" i="83"/>
  <c r="G142" i="83" s="1"/>
  <c r="L141" i="83"/>
  <c r="N141" i="83" s="1"/>
  <c r="T141" i="83" s="1"/>
  <c r="W141" i="83" s="1"/>
  <c r="E141" i="83"/>
  <c r="G141" i="83" s="1"/>
  <c r="N140" i="83"/>
  <c r="T140" i="83" s="1"/>
  <c r="W140" i="83" s="1"/>
  <c r="L140" i="83"/>
  <c r="M140" i="83" s="1"/>
  <c r="S140" i="83" s="1"/>
  <c r="V140" i="83" s="1"/>
  <c r="E140" i="83"/>
  <c r="G140" i="83" s="1"/>
  <c r="D15" i="83"/>
  <c r="G4" i="83"/>
  <c r="F4" i="83"/>
  <c r="AA1" i="83"/>
  <c r="Z1" i="83"/>
  <c r="N143" i="82"/>
  <c r="T143" i="82" s="1"/>
  <c r="W143" i="82" s="1"/>
  <c r="M143" i="82"/>
  <c r="S143" i="82" s="1"/>
  <c r="V143" i="82" s="1"/>
  <c r="L143" i="82"/>
  <c r="G143" i="82"/>
  <c r="E143" i="82"/>
  <c r="M142" i="82"/>
  <c r="S142" i="82" s="1"/>
  <c r="V142" i="82" s="1"/>
  <c r="L142" i="82"/>
  <c r="N142" i="82" s="1"/>
  <c r="T142" i="82" s="1"/>
  <c r="W142" i="82" s="1"/>
  <c r="E142" i="82"/>
  <c r="G142" i="82" s="1"/>
  <c r="T141" i="82"/>
  <c r="W141" i="82" s="1"/>
  <c r="N141" i="82"/>
  <c r="M141" i="82"/>
  <c r="S141" i="82" s="1"/>
  <c r="V141" i="82" s="1"/>
  <c r="L141" i="82"/>
  <c r="G141" i="82"/>
  <c r="E141" i="82"/>
  <c r="L140" i="82"/>
  <c r="N140" i="82" s="1"/>
  <c r="T140" i="82" s="1"/>
  <c r="W140" i="82" s="1"/>
  <c r="G140" i="82"/>
  <c r="E140" i="82"/>
  <c r="D15" i="82"/>
  <c r="G4" i="82"/>
  <c r="F4" i="82"/>
  <c r="AA1" i="82"/>
  <c r="Z1" i="82"/>
  <c r="D79" i="94"/>
  <c r="AA28" i="62"/>
  <c r="AA27" i="62"/>
  <c r="D87" i="97"/>
  <c r="AA21" i="62"/>
  <c r="D89" i="98"/>
  <c r="D12" i="89"/>
  <c r="D82" i="98"/>
  <c r="D89" i="100"/>
  <c r="Z28" i="62"/>
  <c r="D12" i="90"/>
  <c r="D89" i="82"/>
  <c r="D82" i="99"/>
  <c r="Z20" i="62"/>
  <c r="D89" i="89"/>
  <c r="D87" i="98"/>
  <c r="D81" i="94"/>
  <c r="D12" i="98"/>
  <c r="Z26" i="62"/>
  <c r="D78" i="97"/>
  <c r="AA20" i="62"/>
  <c r="D11" i="83"/>
  <c r="D82" i="86"/>
  <c r="D82" i="90"/>
  <c r="D77" i="94"/>
  <c r="Z24" i="62"/>
  <c r="D12" i="100"/>
  <c r="D79" i="97"/>
  <c r="D81" i="82"/>
  <c r="Z21" i="62"/>
  <c r="D12" i="82"/>
  <c r="D77" i="99"/>
  <c r="D11" i="95"/>
  <c r="D82" i="89"/>
  <c r="D89" i="86"/>
  <c r="D11" i="91"/>
  <c r="D81" i="87"/>
  <c r="D11" i="86"/>
  <c r="D11" i="88"/>
  <c r="D81" i="91"/>
  <c r="D89" i="92"/>
  <c r="D78" i="100"/>
  <c r="D87" i="94"/>
  <c r="D81" i="92"/>
  <c r="Z22" i="62"/>
  <c r="AA22" i="62"/>
  <c r="D11" i="94"/>
  <c r="AA23" i="62"/>
  <c r="D11" i="82"/>
  <c r="D82" i="94"/>
  <c r="AA25" i="62"/>
  <c r="Z25" i="62"/>
  <c r="D77" i="100"/>
  <c r="D81" i="86"/>
  <c r="D77" i="91"/>
  <c r="Z19" i="62"/>
  <c r="D82" i="92"/>
  <c r="D11" i="98"/>
  <c r="Z27" i="62"/>
  <c r="D81" i="93"/>
  <c r="D87" i="91"/>
  <c r="D87" i="100"/>
  <c r="AA19" i="62"/>
  <c r="D89" i="94"/>
  <c r="Z23" i="62"/>
  <c r="D12" i="97"/>
  <c r="D82" i="97"/>
  <c r="D79" i="100"/>
  <c r="D78" i="92"/>
  <c r="D11" i="96"/>
  <c r="D11" i="92"/>
  <c r="D82" i="84"/>
  <c r="D82" i="93"/>
  <c r="D77" i="98"/>
  <c r="AA26" i="62"/>
  <c r="D78" i="89"/>
  <c r="AA24" i="62"/>
  <c r="D11" i="97"/>
  <c r="D81" i="88"/>
  <c r="N119" i="99" l="1"/>
  <c r="O119" i="99" s="1"/>
  <c r="N113" i="99"/>
  <c r="O113" i="99" s="1"/>
  <c r="N118" i="99"/>
  <c r="O118" i="99" s="1"/>
  <c r="N117" i="99"/>
  <c r="O117" i="99" s="1"/>
  <c r="N112" i="99"/>
  <c r="O112" i="99" s="1"/>
  <c r="O111" i="99"/>
  <c r="N116" i="99"/>
  <c r="N111" i="99"/>
  <c r="O116" i="99"/>
  <c r="N121" i="99"/>
  <c r="O121" i="99" s="1"/>
  <c r="O120" i="99"/>
  <c r="N115" i="99"/>
  <c r="O115" i="99" s="1"/>
  <c r="N114" i="99"/>
  <c r="O114" i="99" s="1"/>
  <c r="N120" i="99"/>
  <c r="N118" i="98"/>
  <c r="O118" i="98" s="1"/>
  <c r="O113" i="98"/>
  <c r="N113" i="98"/>
  <c r="N121" i="98"/>
  <c r="O121" i="98" s="1"/>
  <c r="N120" i="98"/>
  <c r="O120" i="98" s="1"/>
  <c r="N117" i="98"/>
  <c r="O117" i="98" s="1"/>
  <c r="N112" i="98"/>
  <c r="O112" i="98" s="1"/>
  <c r="N116" i="98"/>
  <c r="O116" i="98" s="1"/>
  <c r="N111" i="98"/>
  <c r="N115" i="98"/>
  <c r="N119" i="98"/>
  <c r="O119" i="98" s="1"/>
  <c r="N114" i="98"/>
  <c r="O114" i="98" s="1"/>
  <c r="O111" i="98"/>
  <c r="O115" i="98"/>
  <c r="N119" i="97"/>
  <c r="O119" i="97" s="1"/>
  <c r="N112" i="97"/>
  <c r="O112" i="97" s="1"/>
  <c r="N118" i="97"/>
  <c r="O118" i="97" s="1"/>
  <c r="N117" i="97"/>
  <c r="O117" i="97" s="1"/>
  <c r="N111" i="97"/>
  <c r="N116" i="97"/>
  <c r="O116" i="97" s="1"/>
  <c r="N115" i="97"/>
  <c r="O115" i="97" s="1"/>
  <c r="N121" i="97"/>
  <c r="O121" i="97" s="1"/>
  <c r="N114" i="97"/>
  <c r="O114" i="97" s="1"/>
  <c r="N120" i="97"/>
  <c r="O120" i="97" s="1"/>
  <c r="N113" i="97"/>
  <c r="O113" i="97" s="1"/>
  <c r="N102" i="97"/>
  <c r="N104" i="97" s="1"/>
  <c r="N115" i="96"/>
  <c r="O115" i="96" s="1"/>
  <c r="N120" i="96"/>
  <c r="O120" i="96" s="1"/>
  <c r="N114" i="96"/>
  <c r="O114" i="96" s="1"/>
  <c r="N112" i="96"/>
  <c r="O112" i="96" s="1"/>
  <c r="N116" i="96"/>
  <c r="O116" i="96" s="1"/>
  <c r="N121" i="96"/>
  <c r="O121" i="96" s="1"/>
  <c r="N119" i="96"/>
  <c r="O119" i="96" s="1"/>
  <c r="N113" i="96"/>
  <c r="O113" i="96" s="1"/>
  <c r="N118" i="96"/>
  <c r="O118" i="96" s="1"/>
  <c r="N117" i="96"/>
  <c r="O117" i="96" s="1"/>
  <c r="N111" i="96"/>
  <c r="N118" i="95"/>
  <c r="O118" i="95" s="1"/>
  <c r="N112" i="95"/>
  <c r="O112" i="95" s="1"/>
  <c r="N116" i="95"/>
  <c r="O116" i="95" s="1"/>
  <c r="N117" i="95"/>
  <c r="O117" i="95" s="1"/>
  <c r="N111" i="95"/>
  <c r="O115" i="95"/>
  <c r="N121" i="95"/>
  <c r="O121" i="95" s="1"/>
  <c r="N115" i="95"/>
  <c r="N114" i="95"/>
  <c r="O114" i="95" s="1"/>
  <c r="N120" i="95"/>
  <c r="O120" i="95" s="1"/>
  <c r="N113" i="95"/>
  <c r="O113" i="95" s="1"/>
  <c r="N119" i="95"/>
  <c r="O119" i="95" s="1"/>
  <c r="N119" i="94"/>
  <c r="O119" i="94" s="1"/>
  <c r="O111" i="94"/>
  <c r="N116" i="94"/>
  <c r="O116" i="94" s="1"/>
  <c r="N115" i="94"/>
  <c r="O115" i="94" s="1"/>
  <c r="N114" i="94"/>
  <c r="O114" i="94" s="1"/>
  <c r="N113" i="94"/>
  <c r="O113" i="94" s="1"/>
  <c r="N112" i="94"/>
  <c r="O112" i="94" s="1"/>
  <c r="N118" i="94"/>
  <c r="O118" i="94" s="1"/>
  <c r="N111" i="94"/>
  <c r="N117" i="94"/>
  <c r="O117" i="94" s="1"/>
  <c r="N121" i="94"/>
  <c r="O121" i="94" s="1"/>
  <c r="N120" i="94"/>
  <c r="O120" i="94" s="1"/>
  <c r="O119" i="93"/>
  <c r="N113" i="93"/>
  <c r="O113" i="93" s="1"/>
  <c r="N119" i="93"/>
  <c r="N112" i="93"/>
  <c r="O112" i="93" s="1"/>
  <c r="N118" i="93"/>
  <c r="O118" i="93" s="1"/>
  <c r="N117" i="93"/>
  <c r="O117" i="93" s="1"/>
  <c r="N111" i="93"/>
  <c r="N116" i="93"/>
  <c r="O116" i="93" s="1"/>
  <c r="O115" i="93"/>
  <c r="N121" i="93"/>
  <c r="O121" i="93" s="1"/>
  <c r="N115" i="93"/>
  <c r="N120" i="93"/>
  <c r="O120" i="93" s="1"/>
  <c r="N114" i="93"/>
  <c r="O114" i="93" s="1"/>
  <c r="N119" i="92"/>
  <c r="N118" i="92"/>
  <c r="O118" i="92" s="1"/>
  <c r="N113" i="92"/>
  <c r="O113" i="92" s="1"/>
  <c r="N112" i="92"/>
  <c r="O112" i="92" s="1"/>
  <c r="N120" i="92"/>
  <c r="O120" i="92" s="1"/>
  <c r="N117" i="92"/>
  <c r="O117" i="92" s="1"/>
  <c r="N116" i="92"/>
  <c r="O116" i="92" s="1"/>
  <c r="N111" i="92"/>
  <c r="N115" i="92"/>
  <c r="N121" i="92"/>
  <c r="O121" i="92" s="1"/>
  <c r="O115" i="92"/>
  <c r="O119" i="92"/>
  <c r="N114" i="92"/>
  <c r="O114" i="92" s="1"/>
  <c r="N121" i="91"/>
  <c r="O121" i="91" s="1"/>
  <c r="N114" i="91"/>
  <c r="O114" i="91" s="1"/>
  <c r="N120" i="91"/>
  <c r="O120" i="91" s="1"/>
  <c r="N113" i="91"/>
  <c r="O113" i="91" s="1"/>
  <c r="N115" i="91"/>
  <c r="O115" i="91" s="1"/>
  <c r="N119" i="91"/>
  <c r="O119" i="91" s="1"/>
  <c r="N118" i="91"/>
  <c r="O118" i="91" s="1"/>
  <c r="N112" i="91"/>
  <c r="O112" i="91" s="1"/>
  <c r="N117" i="91"/>
  <c r="O117" i="91" s="1"/>
  <c r="N111" i="91"/>
  <c r="N116" i="91"/>
  <c r="O116" i="91" s="1"/>
  <c r="N117" i="89"/>
  <c r="O117" i="89" s="1"/>
  <c r="N111" i="89"/>
  <c r="O116" i="89"/>
  <c r="N121" i="89"/>
  <c r="O121" i="89" s="1"/>
  <c r="N116" i="89"/>
  <c r="O120" i="89"/>
  <c r="N114" i="89"/>
  <c r="O114" i="89" s="1"/>
  <c r="N120" i="89"/>
  <c r="N113" i="89"/>
  <c r="O113" i="89" s="1"/>
  <c r="O112" i="89"/>
  <c r="N115" i="89"/>
  <c r="O115" i="89" s="1"/>
  <c r="N119" i="89"/>
  <c r="O119" i="89" s="1"/>
  <c r="N118" i="89"/>
  <c r="O118" i="89" s="1"/>
  <c r="N112" i="89"/>
  <c r="N116" i="82"/>
  <c r="O116" i="82" s="1"/>
  <c r="O115" i="82"/>
  <c r="N115" i="82"/>
  <c r="N114" i="82"/>
  <c r="O114" i="82" s="1"/>
  <c r="N120" i="82"/>
  <c r="O120" i="82" s="1"/>
  <c r="N113" i="82"/>
  <c r="O113" i="82" s="1"/>
  <c r="N117" i="82"/>
  <c r="O117" i="82" s="1"/>
  <c r="N121" i="82"/>
  <c r="O121" i="82" s="1"/>
  <c r="N119" i="82"/>
  <c r="O119" i="82" s="1"/>
  <c r="N112" i="82"/>
  <c r="O112" i="82" s="1"/>
  <c r="N118" i="82"/>
  <c r="O118" i="82" s="1"/>
  <c r="N111" i="82"/>
  <c r="O111" i="82" s="1"/>
  <c r="N116" i="84"/>
  <c r="O111" i="84"/>
  <c r="N121" i="84"/>
  <c r="O121" i="84" s="1"/>
  <c r="N111" i="84"/>
  <c r="N120" i="84"/>
  <c r="O120" i="84" s="1"/>
  <c r="N115" i="84"/>
  <c r="O115" i="84" s="1"/>
  <c r="O119" i="84"/>
  <c r="N114" i="84"/>
  <c r="O114" i="84" s="1"/>
  <c r="N119" i="84"/>
  <c r="O113" i="84"/>
  <c r="N118" i="84"/>
  <c r="O118" i="84" s="1"/>
  <c r="N113" i="84"/>
  <c r="N117" i="84"/>
  <c r="O117" i="84" s="1"/>
  <c r="O116" i="84"/>
  <c r="N112" i="84"/>
  <c r="O112" i="84" s="1"/>
  <c r="N115" i="83"/>
  <c r="O115" i="83" s="1"/>
  <c r="N114" i="83"/>
  <c r="O114" i="83" s="1"/>
  <c r="N121" i="83"/>
  <c r="O121" i="83" s="1"/>
  <c r="N120" i="83"/>
  <c r="O120" i="83" s="1"/>
  <c r="N113" i="83"/>
  <c r="O113" i="83" s="1"/>
  <c r="N119" i="83"/>
  <c r="O119" i="83" s="1"/>
  <c r="N112" i="83"/>
  <c r="O112" i="83" s="1"/>
  <c r="N118" i="83"/>
  <c r="O118" i="83" s="1"/>
  <c r="O111" i="83"/>
  <c r="N117" i="83"/>
  <c r="O117" i="83" s="1"/>
  <c r="N111" i="83"/>
  <c r="N116" i="83"/>
  <c r="O116" i="83" s="1"/>
  <c r="N113" i="88"/>
  <c r="O113" i="88" s="1"/>
  <c r="N117" i="88"/>
  <c r="O117" i="88" s="1"/>
  <c r="N112" i="88"/>
  <c r="O112" i="88" s="1"/>
  <c r="N116" i="88"/>
  <c r="O116" i="88" s="1"/>
  <c r="N121" i="88"/>
  <c r="O121" i="88" s="1"/>
  <c r="O115" i="88"/>
  <c r="N111" i="88"/>
  <c r="O111" i="88" s="1"/>
  <c r="N120" i="88"/>
  <c r="O120" i="88" s="1"/>
  <c r="N115" i="88"/>
  <c r="N119" i="88"/>
  <c r="O119" i="88" s="1"/>
  <c r="N114" i="88"/>
  <c r="O114" i="88" s="1"/>
  <c r="N118" i="88"/>
  <c r="O118" i="88" s="1"/>
  <c r="N102" i="88"/>
  <c r="N104" i="88" s="1"/>
  <c r="N120" i="87"/>
  <c r="O120" i="87" s="1"/>
  <c r="N119" i="87"/>
  <c r="O119" i="87" s="1"/>
  <c r="N114" i="87"/>
  <c r="O114" i="87" s="1"/>
  <c r="N118" i="87"/>
  <c r="O118" i="87" s="1"/>
  <c r="O117" i="87"/>
  <c r="N113" i="87"/>
  <c r="O113" i="87" s="1"/>
  <c r="N117" i="87"/>
  <c r="O116" i="87"/>
  <c r="N112" i="87"/>
  <c r="O112" i="87" s="1"/>
  <c r="O121" i="87"/>
  <c r="N116" i="87"/>
  <c r="O111" i="87"/>
  <c r="N121" i="87"/>
  <c r="N111" i="87"/>
  <c r="N115" i="87"/>
  <c r="O115" i="87" s="1"/>
  <c r="N117" i="86"/>
  <c r="O111" i="86"/>
  <c r="N116" i="86"/>
  <c r="O116" i="86" s="1"/>
  <c r="N111" i="86"/>
  <c r="N120" i="86"/>
  <c r="O120" i="86" s="1"/>
  <c r="N115" i="86"/>
  <c r="O115" i="86"/>
  <c r="N114" i="86"/>
  <c r="O114" i="86" s="1"/>
  <c r="N121" i="86"/>
  <c r="O121" i="86" s="1"/>
  <c r="N119" i="86"/>
  <c r="O119" i="86" s="1"/>
  <c r="N118" i="86"/>
  <c r="O118" i="86" s="1"/>
  <c r="N113" i="86"/>
  <c r="O113" i="86" s="1"/>
  <c r="O117" i="86"/>
  <c r="N112" i="86"/>
  <c r="O112" i="86" s="1"/>
  <c r="N117" i="85"/>
  <c r="O117" i="85" s="1"/>
  <c r="N112" i="85"/>
  <c r="O112" i="85" s="1"/>
  <c r="N118" i="85"/>
  <c r="O118" i="85" s="1"/>
  <c r="N113" i="85"/>
  <c r="O113" i="85" s="1"/>
  <c r="N119" i="85"/>
  <c r="N114" i="85"/>
  <c r="O114" i="85" s="1"/>
  <c r="O119" i="85"/>
  <c r="N120" i="85"/>
  <c r="N115" i="85"/>
  <c r="O115" i="85" s="1"/>
  <c r="O120" i="85"/>
  <c r="N116" i="85"/>
  <c r="O116" i="85" s="1"/>
  <c r="N121" i="85"/>
  <c r="O121" i="85" s="1"/>
  <c r="I119" i="100"/>
  <c r="K119" i="100" s="1"/>
  <c r="D84" i="100"/>
  <c r="F128" i="100"/>
  <c r="K128" i="100"/>
  <c r="E115" i="100"/>
  <c r="AA1001" i="100"/>
  <c r="AA997" i="100"/>
  <c r="AA993" i="100"/>
  <c r="AA989" i="100"/>
  <c r="AA985" i="100"/>
  <c r="AA981" i="100"/>
  <c r="AA977" i="100"/>
  <c r="AA973" i="100"/>
  <c r="AA969" i="100"/>
  <c r="AA965" i="100"/>
  <c r="AA961" i="100"/>
  <c r="AA957" i="100"/>
  <c r="AA953" i="100"/>
  <c r="AA949" i="100"/>
  <c r="AA945" i="100"/>
  <c r="AA941" i="100"/>
  <c r="AA937" i="100"/>
  <c r="AA933" i="100"/>
  <c r="AA929" i="100"/>
  <c r="AA925" i="100"/>
  <c r="AA921" i="100"/>
  <c r="AA917" i="100"/>
  <c r="AA913" i="100"/>
  <c r="AA909" i="100"/>
  <c r="AA905" i="100"/>
  <c r="AA901" i="100"/>
  <c r="AA897" i="100"/>
  <c r="AA893" i="100"/>
  <c r="AA889" i="100"/>
  <c r="AA885" i="100"/>
  <c r="AA881" i="100"/>
  <c r="AA877" i="100"/>
  <c r="AA873" i="100"/>
  <c r="AA869" i="100"/>
  <c r="AA865" i="100"/>
  <c r="AA861" i="100"/>
  <c r="AA857" i="100"/>
  <c r="AA853" i="100"/>
  <c r="AA849" i="100"/>
  <c r="AA845" i="100"/>
  <c r="AA841" i="100"/>
  <c r="AA837" i="100"/>
  <c r="AA833" i="100"/>
  <c r="AA829" i="100"/>
  <c r="AA825" i="100"/>
  <c r="AA821" i="100"/>
  <c r="AA817" i="100"/>
  <c r="AA813" i="100"/>
  <c r="AA809" i="100"/>
  <c r="AA805" i="100"/>
  <c r="AA801" i="100"/>
  <c r="AA797" i="100"/>
  <c r="AA793" i="100"/>
  <c r="AA789" i="100"/>
  <c r="AA785" i="100"/>
  <c r="AA781" i="100"/>
  <c r="AA777" i="100"/>
  <c r="AA773" i="100"/>
  <c r="AA769" i="100"/>
  <c r="AA765" i="100"/>
  <c r="AA761" i="100"/>
  <c r="AA757" i="100"/>
  <c r="AA753" i="100"/>
  <c r="AA749" i="100"/>
  <c r="AA745" i="100"/>
  <c r="AA741" i="100"/>
  <c r="AA737" i="100"/>
  <c r="AA733" i="100"/>
  <c r="AA729" i="100"/>
  <c r="AA725" i="100"/>
  <c r="AA721" i="100"/>
  <c r="AA717" i="100"/>
  <c r="AA713" i="100"/>
  <c r="AA709" i="100"/>
  <c r="AA705" i="100"/>
  <c r="AA701" i="100"/>
  <c r="AA697" i="100"/>
  <c r="AA693" i="100"/>
  <c r="AA689" i="100"/>
  <c r="AA685" i="100"/>
  <c r="AA681" i="100"/>
  <c r="AA677" i="100"/>
  <c r="AA673" i="100"/>
  <c r="AA669" i="100"/>
  <c r="AA665" i="100"/>
  <c r="Z1001" i="100"/>
  <c r="Z997" i="100"/>
  <c r="Z993" i="100"/>
  <c r="Z989" i="100"/>
  <c r="Z985" i="100"/>
  <c r="Z981" i="100"/>
  <c r="Z977" i="100"/>
  <c r="Z973" i="100"/>
  <c r="Z969" i="100"/>
  <c r="Z965" i="100"/>
  <c r="Z961" i="100"/>
  <c r="Z957" i="100"/>
  <c r="Z953" i="100"/>
  <c r="Z949" i="100"/>
  <c r="Z945" i="100"/>
  <c r="Z941" i="100"/>
  <c r="Z937" i="100"/>
  <c r="Z933" i="100"/>
  <c r="Z929" i="100"/>
  <c r="Z925" i="100"/>
  <c r="Z921" i="100"/>
  <c r="Z917" i="100"/>
  <c r="Z913" i="100"/>
  <c r="Z909" i="100"/>
  <c r="Z905" i="100"/>
  <c r="Z901" i="100"/>
  <c r="Z897" i="100"/>
  <c r="Z893" i="100"/>
  <c r="Z889" i="100"/>
  <c r="Z885" i="100"/>
  <c r="Z881" i="100"/>
  <c r="Z877" i="100"/>
  <c r="Z873" i="100"/>
  <c r="Z869" i="100"/>
  <c r="Z865" i="100"/>
  <c r="Z861" i="100"/>
  <c r="Z857" i="100"/>
  <c r="Z853" i="100"/>
  <c r="Z849" i="100"/>
  <c r="Z845" i="100"/>
  <c r="Z841" i="100"/>
  <c r="Z837" i="100"/>
  <c r="Z833" i="100"/>
  <c r="Z829" i="100"/>
  <c r="Z825" i="100"/>
  <c r="Z821" i="100"/>
  <c r="Z817" i="100"/>
  <c r="Z813" i="100"/>
  <c r="Z809" i="100"/>
  <c r="Z805" i="100"/>
  <c r="Z801" i="100"/>
  <c r="Z797" i="100"/>
  <c r="Z793" i="100"/>
  <c r="Z789" i="100"/>
  <c r="Z785" i="100"/>
  <c r="Z781" i="100"/>
  <c r="Z777" i="100"/>
  <c r="Z773" i="100"/>
  <c r="Z769" i="100"/>
  <c r="Z765" i="100"/>
  <c r="Z761" i="100"/>
  <c r="Z757" i="100"/>
  <c r="Z753" i="100"/>
  <c r="Z749" i="100"/>
  <c r="Z745" i="100"/>
  <c r="Z741" i="100"/>
  <c r="Z737" i="100"/>
  <c r="Z733" i="100"/>
  <c r="Z729" i="100"/>
  <c r="Z725" i="100"/>
  <c r="Z721" i="100"/>
  <c r="Z717" i="100"/>
  <c r="Z713" i="100"/>
  <c r="Z709" i="100"/>
  <c r="Z705" i="100"/>
  <c r="Z701" i="100"/>
  <c r="Z697" i="100"/>
  <c r="Z693" i="100"/>
  <c r="Z689" i="100"/>
  <c r="Z685" i="100"/>
  <c r="Z681" i="100"/>
  <c r="Z677" i="100"/>
  <c r="Z673" i="100"/>
  <c r="Z669" i="100"/>
  <c r="Z665" i="100"/>
  <c r="AA1000" i="100"/>
  <c r="AA996" i="100"/>
  <c r="AA992" i="100"/>
  <c r="AA988" i="100"/>
  <c r="AA984" i="100"/>
  <c r="AA980" i="100"/>
  <c r="AA976" i="100"/>
  <c r="AA972" i="100"/>
  <c r="AA968" i="100"/>
  <c r="AA964" i="100"/>
  <c r="AA960" i="100"/>
  <c r="AA956" i="100"/>
  <c r="AA952" i="100"/>
  <c r="AA948" i="100"/>
  <c r="AA944" i="100"/>
  <c r="AA940" i="100"/>
  <c r="AA936" i="100"/>
  <c r="AA932" i="100"/>
  <c r="AA928" i="100"/>
  <c r="AA924" i="100"/>
  <c r="AA920" i="100"/>
  <c r="AA916" i="100"/>
  <c r="AA912" i="100"/>
  <c r="AA908" i="100"/>
  <c r="AA904" i="100"/>
  <c r="AA900" i="100"/>
  <c r="AA896" i="100"/>
  <c r="AA892" i="100"/>
  <c r="AA888" i="100"/>
  <c r="AA884" i="100"/>
  <c r="AA880" i="100"/>
  <c r="AA876" i="100"/>
  <c r="AA872" i="100"/>
  <c r="AA868" i="100"/>
  <c r="AA864" i="100"/>
  <c r="AA860" i="100"/>
  <c r="AA856" i="100"/>
  <c r="AA852" i="100"/>
  <c r="AA848" i="100"/>
  <c r="AA844" i="100"/>
  <c r="AA840" i="100"/>
  <c r="AA836" i="100"/>
  <c r="AA832" i="100"/>
  <c r="AA828" i="100"/>
  <c r="AA824" i="100"/>
  <c r="AA820" i="100"/>
  <c r="AA816" i="100"/>
  <c r="AA812" i="100"/>
  <c r="AA808" i="100"/>
  <c r="AA804" i="100"/>
  <c r="AA800" i="100"/>
  <c r="AA796" i="100"/>
  <c r="AA792" i="100"/>
  <c r="AA788" i="100"/>
  <c r="AA784" i="100"/>
  <c r="AA780" i="100"/>
  <c r="AA776" i="100"/>
  <c r="AA772" i="100"/>
  <c r="AA768" i="100"/>
  <c r="AA764" i="100"/>
  <c r="AA760" i="100"/>
  <c r="AA756" i="100"/>
  <c r="AA752" i="100"/>
  <c r="AA748" i="100"/>
  <c r="AA744" i="100"/>
  <c r="AA740" i="100"/>
  <c r="AA736" i="100"/>
  <c r="AA732" i="100"/>
  <c r="AA728" i="100"/>
  <c r="AA724" i="100"/>
  <c r="AA720" i="100"/>
  <c r="AA716" i="100"/>
  <c r="AA712" i="100"/>
  <c r="AA708" i="100"/>
  <c r="AA704" i="100"/>
  <c r="AA700" i="100"/>
  <c r="AA696" i="100"/>
  <c r="AA692" i="100"/>
  <c r="AA688" i="100"/>
  <c r="AA684" i="100"/>
  <c r="AA680" i="100"/>
  <c r="AA676" i="100"/>
  <c r="Z1000" i="100"/>
  <c r="Z996" i="100"/>
  <c r="Z992" i="100"/>
  <c r="Z988" i="100"/>
  <c r="Z984" i="100"/>
  <c r="Z980" i="100"/>
  <c r="Z976" i="100"/>
  <c r="Z972" i="100"/>
  <c r="Z968" i="100"/>
  <c r="Z964" i="100"/>
  <c r="Z960" i="100"/>
  <c r="Z956" i="100"/>
  <c r="Z952" i="100"/>
  <c r="Z948" i="100"/>
  <c r="Z944" i="100"/>
  <c r="Z940" i="100"/>
  <c r="Z936" i="100"/>
  <c r="Z932" i="100"/>
  <c r="Z928" i="100"/>
  <c r="Z924" i="100"/>
  <c r="Z920" i="100"/>
  <c r="Z916" i="100"/>
  <c r="Z912" i="100"/>
  <c r="Z908" i="100"/>
  <c r="Z904" i="100"/>
  <c r="Z900" i="100"/>
  <c r="Z896" i="100"/>
  <c r="Z892" i="100"/>
  <c r="Z888" i="100"/>
  <c r="Z884" i="100"/>
  <c r="Z880" i="100"/>
  <c r="Z876" i="100"/>
  <c r="Z872" i="100"/>
  <c r="Z868" i="100"/>
  <c r="Z864" i="100"/>
  <c r="Z860" i="100"/>
  <c r="Z856" i="100"/>
  <c r="Z852" i="100"/>
  <c r="Z848" i="100"/>
  <c r="Z844" i="100"/>
  <c r="Z840" i="100"/>
  <c r="Z836" i="100"/>
  <c r="Z832" i="100"/>
  <c r="Z828" i="100"/>
  <c r="Z824" i="100"/>
  <c r="Z820" i="100"/>
  <c r="Z816" i="100"/>
  <c r="Z812" i="100"/>
  <c r="Z808" i="100"/>
  <c r="Z804" i="100"/>
  <c r="Z800" i="100"/>
  <c r="Z796" i="100"/>
  <c r="Z792" i="100"/>
  <c r="Z788" i="100"/>
  <c r="Z784" i="100"/>
  <c r="Z780" i="100"/>
  <c r="Z776" i="100"/>
  <c r="Z772" i="100"/>
  <c r="Z768" i="100"/>
  <c r="Z764" i="100"/>
  <c r="Z760" i="100"/>
  <c r="Z756" i="100"/>
  <c r="Z752" i="100"/>
  <c r="Z748" i="100"/>
  <c r="Z744" i="100"/>
  <c r="Z740" i="100"/>
  <c r="Z736" i="100"/>
  <c r="Z732" i="100"/>
  <c r="Z728" i="100"/>
  <c r="Z724" i="100"/>
  <c r="Z720" i="100"/>
  <c r="Z716" i="100"/>
  <c r="Z712" i="100"/>
  <c r="Z708" i="100"/>
  <c r="AA998" i="100"/>
  <c r="AA994" i="100"/>
  <c r="AA990" i="100"/>
  <c r="AA986" i="100"/>
  <c r="AA982" i="100"/>
  <c r="AA978" i="100"/>
  <c r="AA974" i="100"/>
  <c r="AA970" i="100"/>
  <c r="AA966" i="100"/>
  <c r="AA962" i="100"/>
  <c r="AA958" i="100"/>
  <c r="AA954" i="100"/>
  <c r="AA950" i="100"/>
  <c r="AA946" i="100"/>
  <c r="AA942" i="100"/>
  <c r="AA938" i="100"/>
  <c r="AA934" i="100"/>
  <c r="AA930" i="100"/>
  <c r="AA926" i="100"/>
  <c r="AA922" i="100"/>
  <c r="AA918" i="100"/>
  <c r="AA914" i="100"/>
  <c r="AA910" i="100"/>
  <c r="AA906" i="100"/>
  <c r="AA902" i="100"/>
  <c r="AA898" i="100"/>
  <c r="AA894" i="100"/>
  <c r="AA890" i="100"/>
  <c r="AA886" i="100"/>
  <c r="AA882" i="100"/>
  <c r="AA878" i="100"/>
  <c r="AA874" i="100"/>
  <c r="AA870" i="100"/>
  <c r="AA866" i="100"/>
  <c r="AA862" i="100"/>
  <c r="AA858" i="100"/>
  <c r="AA854" i="100"/>
  <c r="AA850" i="100"/>
  <c r="AA846" i="100"/>
  <c r="AA842" i="100"/>
  <c r="AA838" i="100"/>
  <c r="AA834" i="100"/>
  <c r="AA830" i="100"/>
  <c r="AA826" i="100"/>
  <c r="AA822" i="100"/>
  <c r="AA818" i="100"/>
  <c r="AA814" i="100"/>
  <c r="AA810" i="100"/>
  <c r="AA806" i="100"/>
  <c r="AA802" i="100"/>
  <c r="AA798" i="100"/>
  <c r="AA794" i="100"/>
  <c r="AA790" i="100"/>
  <c r="AA786" i="100"/>
  <c r="AA782" i="100"/>
  <c r="AA778" i="100"/>
  <c r="AA774" i="100"/>
  <c r="AA770" i="100"/>
  <c r="AA766" i="100"/>
  <c r="AA762" i="100"/>
  <c r="AA758" i="100"/>
  <c r="AA754" i="100"/>
  <c r="AA750" i="100"/>
  <c r="AA746" i="100"/>
  <c r="AA742" i="100"/>
  <c r="AA738" i="100"/>
  <c r="AA734" i="100"/>
  <c r="AA730" i="100"/>
  <c r="AA726" i="100"/>
  <c r="AA722" i="100"/>
  <c r="AA718" i="100"/>
  <c r="AA714" i="100"/>
  <c r="AA710" i="100"/>
  <c r="AA706" i="100"/>
  <c r="AA702" i="100"/>
  <c r="AA698" i="100"/>
  <c r="AA694" i="100"/>
  <c r="AA690" i="100"/>
  <c r="AA686" i="100"/>
  <c r="AA682" i="100"/>
  <c r="AA678" i="100"/>
  <c r="AA674" i="100"/>
  <c r="AA670" i="100"/>
  <c r="AA666" i="100"/>
  <c r="Z998" i="100"/>
  <c r="Z994" i="100"/>
  <c r="Z990" i="100"/>
  <c r="Z986" i="100"/>
  <c r="Z982" i="100"/>
  <c r="Z978" i="100"/>
  <c r="Z974" i="100"/>
  <c r="Z970" i="100"/>
  <c r="Z966" i="100"/>
  <c r="Z962" i="100"/>
  <c r="Z958" i="100"/>
  <c r="Z954" i="100"/>
  <c r="Z950" i="100"/>
  <c r="Z946" i="100"/>
  <c r="Z942" i="100"/>
  <c r="Z938" i="100"/>
  <c r="Z934" i="100"/>
  <c r="Z930" i="100"/>
  <c r="Z926" i="100"/>
  <c r="Z922" i="100"/>
  <c r="Z918" i="100"/>
  <c r="Z914" i="100"/>
  <c r="Z910" i="100"/>
  <c r="Z906" i="100"/>
  <c r="Z902" i="100"/>
  <c r="Z898" i="100"/>
  <c r="Z894" i="100"/>
  <c r="Z890" i="100"/>
  <c r="Z886" i="100"/>
  <c r="Z882" i="100"/>
  <c r="Z878" i="100"/>
  <c r="Z874" i="100"/>
  <c r="Z870" i="100"/>
  <c r="Z866" i="100"/>
  <c r="Z862" i="100"/>
  <c r="Z858" i="100"/>
  <c r="Z854" i="100"/>
  <c r="Z850" i="100"/>
  <c r="Z846" i="100"/>
  <c r="Z842" i="100"/>
  <c r="Z838" i="100"/>
  <c r="Z834" i="100"/>
  <c r="Z830" i="100"/>
  <c r="Z826" i="100"/>
  <c r="Z822" i="100"/>
  <c r="Z818" i="100"/>
  <c r="Z814" i="100"/>
  <c r="Z810" i="100"/>
  <c r="Z806" i="100"/>
  <c r="Z802" i="100"/>
  <c r="Z798" i="100"/>
  <c r="Z794" i="100"/>
  <c r="Z790" i="100"/>
  <c r="Z786" i="100"/>
  <c r="Z782" i="100"/>
  <c r="Z778" i="100"/>
  <c r="Z774" i="100"/>
  <c r="Z770" i="100"/>
  <c r="Z766" i="100"/>
  <c r="Z762" i="100"/>
  <c r="Z758" i="100"/>
  <c r="Z754" i="100"/>
  <c r="AA999" i="100"/>
  <c r="AA983" i="100"/>
  <c r="AA967" i="100"/>
  <c r="AA951" i="100"/>
  <c r="AA935" i="100"/>
  <c r="AA919" i="100"/>
  <c r="AA903" i="100"/>
  <c r="AA887" i="100"/>
  <c r="AA871" i="100"/>
  <c r="AA855" i="100"/>
  <c r="AA839" i="100"/>
  <c r="AA823" i="100"/>
  <c r="AA807" i="100"/>
  <c r="AA791" i="100"/>
  <c r="AA775" i="100"/>
  <c r="AA759" i="100"/>
  <c r="Z747" i="100"/>
  <c r="AA735" i="100"/>
  <c r="Z726" i="100"/>
  <c r="Z715" i="100"/>
  <c r="Z704" i="100"/>
  <c r="Z696" i="100"/>
  <c r="Z688" i="100"/>
  <c r="Z680" i="100"/>
  <c r="AA672" i="100"/>
  <c r="Z667" i="100"/>
  <c r="AA661" i="100"/>
  <c r="AA657" i="100"/>
  <c r="AA653" i="100"/>
  <c r="AA649" i="100"/>
  <c r="AA645" i="100"/>
  <c r="AA641" i="100"/>
  <c r="AA637" i="100"/>
  <c r="AA633" i="100"/>
  <c r="AA629" i="100"/>
  <c r="AA625" i="100"/>
  <c r="AA621" i="100"/>
  <c r="AA617" i="100"/>
  <c r="AA613" i="100"/>
  <c r="AA609" i="100"/>
  <c r="AA605" i="100"/>
  <c r="AA601" i="100"/>
  <c r="AA597" i="100"/>
  <c r="AA593" i="100"/>
  <c r="AA589" i="100"/>
  <c r="AA585" i="100"/>
  <c r="AA581" i="100"/>
  <c r="AA577" i="100"/>
  <c r="AA573" i="100"/>
  <c r="AA569" i="100"/>
  <c r="AA565" i="100"/>
  <c r="AA561" i="100"/>
  <c r="AA557" i="100"/>
  <c r="AA553" i="100"/>
  <c r="AA549" i="100"/>
  <c r="AA545" i="100"/>
  <c r="AA541" i="100"/>
  <c r="AA537" i="100"/>
  <c r="AA533" i="100"/>
  <c r="AA529" i="100"/>
  <c r="AA525" i="100"/>
  <c r="AA521" i="100"/>
  <c r="AA517" i="100"/>
  <c r="AA513" i="100"/>
  <c r="AA509" i="100"/>
  <c r="AA505" i="100"/>
  <c r="AA501" i="100"/>
  <c r="AA497" i="100"/>
  <c r="AA493" i="100"/>
  <c r="AA489" i="100"/>
  <c r="AA485" i="100"/>
  <c r="AA481" i="100"/>
  <c r="AA477" i="100"/>
  <c r="AA473" i="100"/>
  <c r="AA469" i="100"/>
  <c r="AA465" i="100"/>
  <c r="AA461" i="100"/>
  <c r="AA457" i="100"/>
  <c r="AA453" i="100"/>
  <c r="AA449" i="100"/>
  <c r="AA445" i="100"/>
  <c r="AA441" i="100"/>
  <c r="AA437" i="100"/>
  <c r="AA433" i="100"/>
  <c r="AA429" i="100"/>
  <c r="Z999" i="100"/>
  <c r="Z983" i="100"/>
  <c r="Z967" i="100"/>
  <c r="Z951" i="100"/>
  <c r="Z935" i="100"/>
  <c r="Z919" i="100"/>
  <c r="Z903" i="100"/>
  <c r="Z887" i="100"/>
  <c r="Z871" i="100"/>
  <c r="Z855" i="100"/>
  <c r="Z839" i="100"/>
  <c r="Z823" i="100"/>
  <c r="Z807" i="100"/>
  <c r="Z791" i="100"/>
  <c r="AA995" i="100"/>
  <c r="AA979" i="100"/>
  <c r="AA963" i="100"/>
  <c r="AA947" i="100"/>
  <c r="AA931" i="100"/>
  <c r="AA915" i="100"/>
  <c r="AA899" i="100"/>
  <c r="AA883" i="100"/>
  <c r="AA867" i="100"/>
  <c r="AA851" i="100"/>
  <c r="AA835" i="100"/>
  <c r="AA819" i="100"/>
  <c r="AA803" i="100"/>
  <c r="AA787" i="100"/>
  <c r="AA771" i="100"/>
  <c r="AA755" i="100"/>
  <c r="AA743" i="100"/>
  <c r="Z734" i="100"/>
  <c r="Z723" i="100"/>
  <c r="AA711" i="100"/>
  <c r="Z703" i="100"/>
  <c r="Z695" i="100"/>
  <c r="Z687" i="100"/>
  <c r="Z679" i="100"/>
  <c r="AA671" i="100"/>
  <c r="AA664" i="100"/>
  <c r="AA660" i="100"/>
  <c r="AA656" i="100"/>
  <c r="AA652" i="100"/>
  <c r="AA648" i="100"/>
  <c r="AA644" i="100"/>
  <c r="AA640" i="100"/>
  <c r="AA636" i="100"/>
  <c r="AA632" i="100"/>
  <c r="AA628" i="100"/>
  <c r="AA624" i="100"/>
  <c r="AA620" i="100"/>
  <c r="AA616" i="100"/>
  <c r="AA612" i="100"/>
  <c r="AA608" i="100"/>
  <c r="AA604" i="100"/>
  <c r="AA600" i="100"/>
  <c r="AA596" i="100"/>
  <c r="AA592" i="100"/>
  <c r="AA588" i="100"/>
  <c r="AA584" i="100"/>
  <c r="AA580" i="100"/>
  <c r="AA576" i="100"/>
  <c r="AA572" i="100"/>
  <c r="AA568" i="100"/>
  <c r="AA564" i="100"/>
  <c r="AA560" i="100"/>
  <c r="AA556" i="100"/>
  <c r="AA552" i="100"/>
  <c r="AA548" i="100"/>
  <c r="AA544" i="100"/>
  <c r="AA540" i="100"/>
  <c r="AA536" i="100"/>
  <c r="AA532" i="100"/>
  <c r="AA528" i="100"/>
  <c r="AA524" i="100"/>
  <c r="AA520" i="100"/>
  <c r="AA516" i="100"/>
  <c r="AA512" i="100"/>
  <c r="AA508" i="100"/>
  <c r="AA504" i="100"/>
  <c r="AA500" i="100"/>
  <c r="AA496" i="100"/>
  <c r="AA492" i="100"/>
  <c r="AA488" i="100"/>
  <c r="AA484" i="100"/>
  <c r="AA480" i="100"/>
  <c r="AA476" i="100"/>
  <c r="AA472" i="100"/>
  <c r="AA468" i="100"/>
  <c r="AA464" i="100"/>
  <c r="AA460" i="100"/>
  <c r="AA456" i="100"/>
  <c r="AA452" i="100"/>
  <c r="AA448" i="100"/>
  <c r="AA444" i="100"/>
  <c r="AA440" i="100"/>
  <c r="AA436" i="100"/>
  <c r="AA432" i="100"/>
  <c r="AA428" i="100"/>
  <c r="Z995" i="100"/>
  <c r="Z979" i="100"/>
  <c r="Z963" i="100"/>
  <c r="Z947" i="100"/>
  <c r="Z931" i="100"/>
  <c r="Z915" i="100"/>
  <c r="Z899" i="100"/>
  <c r="Z883" i="100"/>
  <c r="Z867" i="100"/>
  <c r="Z851" i="100"/>
  <c r="Z835" i="100"/>
  <c r="Z819" i="100"/>
  <c r="Z803" i="100"/>
  <c r="Z787" i="100"/>
  <c r="AA991" i="100"/>
  <c r="AA975" i="100"/>
  <c r="AA959" i="100"/>
  <c r="AA943" i="100"/>
  <c r="AA927" i="100"/>
  <c r="AA911" i="100"/>
  <c r="AA895" i="100"/>
  <c r="AA879" i="100"/>
  <c r="AA863" i="100"/>
  <c r="AA847" i="100"/>
  <c r="AA831" i="100"/>
  <c r="AA815" i="100"/>
  <c r="AA799" i="100"/>
  <c r="AA783" i="100"/>
  <c r="AA767" i="100"/>
  <c r="AA751" i="100"/>
  <c r="Z742" i="100"/>
  <c r="Z731" i="100"/>
  <c r="AA719" i="100"/>
  <c r="Z710" i="100"/>
  <c r="Z700" i="100"/>
  <c r="Z692" i="100"/>
  <c r="Z684" i="100"/>
  <c r="Z676" i="100"/>
  <c r="Z670" i="100"/>
  <c r="AA663" i="100"/>
  <c r="AA659" i="100"/>
  <c r="AA655" i="100"/>
  <c r="AA651" i="100"/>
  <c r="AA647" i="100"/>
  <c r="AA643" i="100"/>
  <c r="AA639" i="100"/>
  <c r="AA635" i="100"/>
  <c r="AA631" i="100"/>
  <c r="AA627" i="100"/>
  <c r="AA623" i="100"/>
  <c r="AA619" i="100"/>
  <c r="AA615" i="100"/>
  <c r="AA611" i="100"/>
  <c r="AA607" i="100"/>
  <c r="AA603" i="100"/>
  <c r="AA599" i="100"/>
  <c r="AA595" i="100"/>
  <c r="AA591" i="100"/>
  <c r="AA587" i="100"/>
  <c r="AA583" i="100"/>
  <c r="AA579" i="100"/>
  <c r="AA575" i="100"/>
  <c r="AA571" i="100"/>
  <c r="AA567" i="100"/>
  <c r="AA563" i="100"/>
  <c r="AA559" i="100"/>
  <c r="AA555" i="100"/>
  <c r="AA551" i="100"/>
  <c r="AA547" i="100"/>
  <c r="AA543" i="100"/>
  <c r="AA539" i="100"/>
  <c r="AA535" i="100"/>
  <c r="AA531" i="100"/>
  <c r="AA527" i="100"/>
  <c r="AA523" i="100"/>
  <c r="AA519" i="100"/>
  <c r="AA515" i="100"/>
  <c r="AA511" i="100"/>
  <c r="AA507" i="100"/>
  <c r="AA503" i="100"/>
  <c r="AA499" i="100"/>
  <c r="AA495" i="100"/>
  <c r="AA491" i="100"/>
  <c r="AA487" i="100"/>
  <c r="AA483" i="100"/>
  <c r="AA479" i="100"/>
  <c r="AA475" i="100"/>
  <c r="AA471" i="100"/>
  <c r="AA467" i="100"/>
  <c r="AA463" i="100"/>
  <c r="AA459" i="100"/>
  <c r="AA455" i="100"/>
  <c r="AA451" i="100"/>
  <c r="Z991" i="100"/>
  <c r="Z975" i="100"/>
  <c r="Z959" i="100"/>
  <c r="Z943" i="100"/>
  <c r="Z927" i="100"/>
  <c r="Z911" i="100"/>
  <c r="Z895" i="100"/>
  <c r="Z879" i="100"/>
  <c r="Z863" i="100"/>
  <c r="Z847" i="100"/>
  <c r="Z831" i="100"/>
  <c r="Z815" i="100"/>
  <c r="Z799" i="100"/>
  <c r="Z783" i="100"/>
  <c r="Z767" i="100"/>
  <c r="Z751" i="100"/>
  <c r="AA739" i="100"/>
  <c r="Z730" i="100"/>
  <c r="Z719" i="100"/>
  <c r="AA707" i="100"/>
  <c r="AA699" i="100"/>
  <c r="AA691" i="100"/>
  <c r="AA683" i="100"/>
  <c r="AA675" i="100"/>
  <c r="AA668" i="100"/>
  <c r="Z663" i="100"/>
  <c r="Z659" i="100"/>
  <c r="Z655" i="100"/>
  <c r="Z651" i="100"/>
  <c r="Z647" i="100"/>
  <c r="Z643" i="100"/>
  <c r="Z639" i="100"/>
  <c r="Z635" i="100"/>
  <c r="Z631" i="100"/>
  <c r="Z627" i="100"/>
  <c r="Z623" i="100"/>
  <c r="Z619" i="100"/>
  <c r="Z615" i="100"/>
  <c r="Z611" i="100"/>
  <c r="Z607" i="100"/>
  <c r="Z603" i="100"/>
  <c r="Z599" i="100"/>
  <c r="Z595" i="100"/>
  <c r="Z591" i="100"/>
  <c r="Z587" i="100"/>
  <c r="Z583" i="100"/>
  <c r="Z579" i="100"/>
  <c r="Z575" i="100"/>
  <c r="Z571" i="100"/>
  <c r="Z567" i="100"/>
  <c r="Z563" i="100"/>
  <c r="Z559" i="100"/>
  <c r="Z555" i="100"/>
  <c r="Z551" i="100"/>
  <c r="Z547" i="100"/>
  <c r="Z543" i="100"/>
  <c r="Z539" i="100"/>
  <c r="Z535" i="100"/>
  <c r="Z531" i="100"/>
  <c r="Z527" i="100"/>
  <c r="Z523" i="100"/>
  <c r="Z519" i="100"/>
  <c r="Z515" i="100"/>
  <c r="Z511" i="100"/>
  <c r="Z507" i="100"/>
  <c r="Z503" i="100"/>
  <c r="Z499" i="100"/>
  <c r="Z495" i="100"/>
  <c r="Z491" i="100"/>
  <c r="Z487" i="100"/>
  <c r="Z483" i="100"/>
  <c r="Z479" i="100"/>
  <c r="Z475" i="100"/>
  <c r="Z471" i="100"/>
  <c r="Z467" i="100"/>
  <c r="Z463" i="100"/>
  <c r="Z459" i="100"/>
  <c r="Z455" i="100"/>
  <c r="Z451" i="100"/>
  <c r="Z447" i="100"/>
  <c r="AA987" i="100"/>
  <c r="AA971" i="100"/>
  <c r="AA955" i="100"/>
  <c r="AA939" i="100"/>
  <c r="AA923" i="100"/>
  <c r="AA907" i="100"/>
  <c r="AA891" i="100"/>
  <c r="AA875" i="100"/>
  <c r="AA859" i="100"/>
  <c r="AA843" i="100"/>
  <c r="AA827" i="100"/>
  <c r="AA811" i="100"/>
  <c r="AA795" i="100"/>
  <c r="AA779" i="100"/>
  <c r="AA763" i="100"/>
  <c r="Z750" i="100"/>
  <c r="Z739" i="100"/>
  <c r="AA727" i="100"/>
  <c r="Z718" i="100"/>
  <c r="Z707" i="100"/>
  <c r="Z699" i="100"/>
  <c r="Z691" i="100"/>
  <c r="Z683" i="100"/>
  <c r="Z675" i="100"/>
  <c r="Z668" i="100"/>
  <c r="AA662" i="100"/>
  <c r="AA658" i="100"/>
  <c r="AA654" i="100"/>
  <c r="AA650" i="100"/>
  <c r="AA646" i="100"/>
  <c r="AA642" i="100"/>
  <c r="AA638" i="100"/>
  <c r="AA634" i="100"/>
  <c r="AA630" i="100"/>
  <c r="AA626" i="100"/>
  <c r="AA622" i="100"/>
  <c r="AA618" i="100"/>
  <c r="AA614" i="100"/>
  <c r="AA610" i="100"/>
  <c r="AA606" i="100"/>
  <c r="AA602" i="100"/>
  <c r="AA598" i="100"/>
  <c r="AA594" i="100"/>
  <c r="AA590" i="100"/>
  <c r="AA586" i="100"/>
  <c r="AA582" i="100"/>
  <c r="AA578" i="100"/>
  <c r="AA574" i="100"/>
  <c r="AA570" i="100"/>
  <c r="AA566" i="100"/>
  <c r="AA562" i="100"/>
  <c r="AA558" i="100"/>
  <c r="AA554" i="100"/>
  <c r="AA550" i="100"/>
  <c r="AA546" i="100"/>
  <c r="AA542" i="100"/>
  <c r="AA538" i="100"/>
  <c r="AA534" i="100"/>
  <c r="AA530" i="100"/>
  <c r="AA526" i="100"/>
  <c r="AA522" i="100"/>
  <c r="AA518" i="100"/>
  <c r="AA514" i="100"/>
  <c r="AA510" i="100"/>
  <c r="AA506" i="100"/>
  <c r="AA502" i="100"/>
  <c r="AA498" i="100"/>
  <c r="AA494" i="100"/>
  <c r="AA490" i="100"/>
  <c r="AA486" i="100"/>
  <c r="AA482" i="100"/>
  <c r="AA478" i="100"/>
  <c r="AA474" i="100"/>
  <c r="AA470" i="100"/>
  <c r="AA466" i="100"/>
  <c r="AA462" i="100"/>
  <c r="AA458" i="100"/>
  <c r="AA454" i="100"/>
  <c r="AA450" i="100"/>
  <c r="AA446" i="100"/>
  <c r="AA442" i="100"/>
  <c r="AA438" i="100"/>
  <c r="AA434" i="100"/>
  <c r="AA430" i="100"/>
  <c r="AA426" i="100"/>
  <c r="Z987" i="100"/>
  <c r="Z859" i="100"/>
  <c r="Z763" i="100"/>
  <c r="AA731" i="100"/>
  <c r="AA703" i="100"/>
  <c r="Z682" i="100"/>
  <c r="Z664" i="100"/>
  <c r="Z653" i="100"/>
  <c r="Z642" i="100"/>
  <c r="Z632" i="100"/>
  <c r="Z621" i="100"/>
  <c r="Z610" i="100"/>
  <c r="Z600" i="100"/>
  <c r="Z589" i="100"/>
  <c r="Z578" i="100"/>
  <c r="Z568" i="100"/>
  <c r="Z557" i="100"/>
  <c r="Z546" i="100"/>
  <c r="Z536" i="100"/>
  <c r="Z525" i="100"/>
  <c r="Z514" i="100"/>
  <c r="Z504" i="100"/>
  <c r="Z493" i="100"/>
  <c r="Z482" i="100"/>
  <c r="Z472" i="100"/>
  <c r="Z461" i="100"/>
  <c r="Z450" i="100"/>
  <c r="Z443" i="100"/>
  <c r="Z436" i="100"/>
  <c r="Z430" i="100"/>
  <c r="AA424" i="100"/>
  <c r="AA420" i="100"/>
  <c r="AA416" i="100"/>
  <c r="AA412" i="100"/>
  <c r="AA408" i="100"/>
  <c r="AA404" i="100"/>
  <c r="AA400" i="100"/>
  <c r="AA396" i="100"/>
  <c r="AA392" i="100"/>
  <c r="AA388" i="100"/>
  <c r="AA384" i="100"/>
  <c r="AA380" i="100"/>
  <c r="AA376" i="100"/>
  <c r="AA372" i="100"/>
  <c r="AA368" i="100"/>
  <c r="AA364" i="100"/>
  <c r="AA360" i="100"/>
  <c r="AA356" i="100"/>
  <c r="AA352" i="100"/>
  <c r="AA348" i="100"/>
  <c r="AA344" i="100"/>
  <c r="AA340" i="100"/>
  <c r="AA336" i="100"/>
  <c r="AA332" i="100"/>
  <c r="AA328" i="100"/>
  <c r="AA324" i="100"/>
  <c r="AA320" i="100"/>
  <c r="AA316" i="100"/>
  <c r="AA312" i="100"/>
  <c r="AA308" i="100"/>
  <c r="AA304" i="100"/>
  <c r="AA300" i="100"/>
  <c r="AA296" i="100"/>
  <c r="AA292" i="100"/>
  <c r="AA288" i="100"/>
  <c r="AA284" i="100"/>
  <c r="AA280" i="100"/>
  <c r="AA276" i="100"/>
  <c r="AA272" i="100"/>
  <c r="AA268" i="100"/>
  <c r="AA264" i="100"/>
  <c r="AA260" i="100"/>
  <c r="AA256" i="100"/>
  <c r="Z971" i="100"/>
  <c r="Z843" i="100"/>
  <c r="Z759" i="100"/>
  <c r="Z727" i="100"/>
  <c r="Z702" i="100"/>
  <c r="AA679" i="100"/>
  <c r="Z662" i="100"/>
  <c r="Z652" i="100"/>
  <c r="Z641" i="100"/>
  <c r="Z630" i="100"/>
  <c r="Z620" i="100"/>
  <c r="Z609" i="100"/>
  <c r="Z598" i="100"/>
  <c r="Z588" i="100"/>
  <c r="Z577" i="100"/>
  <c r="Z566" i="100"/>
  <c r="Z556" i="100"/>
  <c r="Z545" i="100"/>
  <c r="Z534" i="100"/>
  <c r="Z524" i="100"/>
  <c r="Z513" i="100"/>
  <c r="Z502" i="100"/>
  <c r="Z492" i="100"/>
  <c r="Z481" i="100"/>
  <c r="Z470" i="100"/>
  <c r="Z460" i="100"/>
  <c r="Z449" i="100"/>
  <c r="Z442" i="100"/>
  <c r="AA435" i="100"/>
  <c r="Z429" i="100"/>
  <c r="Z424" i="100"/>
  <c r="Z420" i="100"/>
  <c r="Z416" i="100"/>
  <c r="Z412" i="100"/>
  <c r="Z408" i="100"/>
  <c r="Z404" i="100"/>
  <c r="Z400" i="100"/>
  <c r="Z396" i="100"/>
  <c r="Z392" i="100"/>
  <c r="Z388" i="100"/>
  <c r="Z384" i="100"/>
  <c r="Z380" i="100"/>
  <c r="Z376" i="100"/>
  <c r="Z372" i="100"/>
  <c r="Z368" i="100"/>
  <c r="Z364" i="100"/>
  <c r="Z360" i="100"/>
  <c r="Z356" i="100"/>
  <c r="Z352" i="100"/>
  <c r="Z348" i="100"/>
  <c r="Z344" i="100"/>
  <c r="Z340" i="100"/>
  <c r="Z336" i="100"/>
  <c r="Z332" i="100"/>
  <c r="Z328" i="100"/>
  <c r="Z324" i="100"/>
  <c r="Z320" i="100"/>
  <c r="Z316" i="100"/>
  <c r="Z312" i="100"/>
  <c r="Z308" i="100"/>
  <c r="Z304" i="100"/>
  <c r="Z300" i="100"/>
  <c r="Z296" i="100"/>
  <c r="Z292" i="100"/>
  <c r="Z288" i="100"/>
  <c r="Z284" i="100"/>
  <c r="Z280" i="100"/>
  <c r="Z276" i="100"/>
  <c r="Z272" i="100"/>
  <c r="Z268" i="100"/>
  <c r="Z264" i="100"/>
  <c r="Z260" i="100"/>
  <c r="Z256" i="100"/>
  <c r="Z252" i="100"/>
  <c r="Z248" i="100"/>
  <c r="Z244" i="100"/>
  <c r="Z240" i="100"/>
  <c r="Z236" i="100"/>
  <c r="Z232" i="100"/>
  <c r="Z228" i="100"/>
  <c r="Z224" i="100"/>
  <c r="Z220" i="100"/>
  <c r="Z216" i="100"/>
  <c r="Z212" i="100"/>
  <c r="Z208" i="100"/>
  <c r="Z955" i="100"/>
  <c r="Z827" i="100"/>
  <c r="Z755" i="100"/>
  <c r="AA723" i="100"/>
  <c r="Z698" i="100"/>
  <c r="Z678" i="100"/>
  <c r="Z661" i="100"/>
  <c r="Z650" i="100"/>
  <c r="Z640" i="100"/>
  <c r="Z629" i="100"/>
  <c r="Z618" i="100"/>
  <c r="Z608" i="100"/>
  <c r="Z597" i="100"/>
  <c r="Z586" i="100"/>
  <c r="Z576" i="100"/>
  <c r="Z565" i="100"/>
  <c r="Z554" i="100"/>
  <c r="Z544" i="100"/>
  <c r="Z533" i="100"/>
  <c r="Z522" i="100"/>
  <c r="Z512" i="100"/>
  <c r="Z939" i="100"/>
  <c r="Z811" i="100"/>
  <c r="AA747" i="100"/>
  <c r="Z722" i="100"/>
  <c r="AA695" i="100"/>
  <c r="Z674" i="100"/>
  <c r="Z660" i="100"/>
  <c r="Z649" i="100"/>
  <c r="Z638" i="100"/>
  <c r="Z628" i="100"/>
  <c r="Z617" i="100"/>
  <c r="Z606" i="100"/>
  <c r="Z596" i="100"/>
  <c r="Z585" i="100"/>
  <c r="Z574" i="100"/>
  <c r="Z564" i="100"/>
  <c r="Z553" i="100"/>
  <c r="Z542" i="100"/>
  <c r="Z532" i="100"/>
  <c r="Z521" i="100"/>
  <c r="Z510" i="100"/>
  <c r="Z500" i="100"/>
  <c r="Z489" i="100"/>
  <c r="Z478" i="100"/>
  <c r="Z468" i="100"/>
  <c r="Z457" i="100"/>
  <c r="AA447" i="100"/>
  <c r="Z440" i="100"/>
  <c r="Z434" i="100"/>
  <c r="AA427" i="100"/>
  <c r="Z423" i="100"/>
  <c r="Z419" i="100"/>
  <c r="Z415" i="100"/>
  <c r="Z411" i="100"/>
  <c r="Z407" i="100"/>
  <c r="Z403" i="100"/>
  <c r="Z399" i="100"/>
  <c r="Z395" i="100"/>
  <c r="Z391" i="100"/>
  <c r="Z387" i="100"/>
  <c r="Z383" i="100"/>
  <c r="Z379" i="100"/>
  <c r="Z375" i="100"/>
  <c r="Z371" i="100"/>
  <c r="Z367" i="100"/>
  <c r="Z363" i="100"/>
  <c r="Z359" i="100"/>
  <c r="Z355" i="100"/>
  <c r="Z351" i="100"/>
  <c r="Z347" i="100"/>
  <c r="Z343" i="100"/>
  <c r="Z339" i="100"/>
  <c r="Z335" i="100"/>
  <c r="Z331" i="100"/>
  <c r="Z327" i="100"/>
  <c r="Z323" i="100"/>
  <c r="Z319" i="100"/>
  <c r="Z315" i="100"/>
  <c r="Z311" i="100"/>
  <c r="Z307" i="100"/>
  <c r="Z303" i="100"/>
  <c r="Z299" i="100"/>
  <c r="Z295" i="100"/>
  <c r="Z291" i="100"/>
  <c r="Z287" i="100"/>
  <c r="Z283" i="100"/>
  <c r="Z279" i="100"/>
  <c r="Z275" i="100"/>
  <c r="Z271" i="100"/>
  <c r="Z267" i="100"/>
  <c r="Z263" i="100"/>
  <c r="Z259" i="100"/>
  <c r="Z255" i="100"/>
  <c r="Z251" i="100"/>
  <c r="Z247" i="100"/>
  <c r="Z243" i="100"/>
  <c r="Z239" i="100"/>
  <c r="Z235" i="100"/>
  <c r="Z231" i="100"/>
  <c r="Z923" i="100"/>
  <c r="Z795" i="100"/>
  <c r="Z746" i="100"/>
  <c r="AA715" i="100"/>
  <c r="Z694" i="100"/>
  <c r="Z672" i="100"/>
  <c r="Z658" i="100"/>
  <c r="Z648" i="100"/>
  <c r="Z637" i="100"/>
  <c r="Z626" i="100"/>
  <c r="Z616" i="100"/>
  <c r="Z605" i="100"/>
  <c r="Z594" i="100"/>
  <c r="Z584" i="100"/>
  <c r="Z573" i="100"/>
  <c r="Z562" i="100"/>
  <c r="Z552" i="100"/>
  <c r="Z541" i="100"/>
  <c r="Z530" i="100"/>
  <c r="Z520" i="100"/>
  <c r="Z509" i="100"/>
  <c r="Z498" i="100"/>
  <c r="Z488" i="100"/>
  <c r="Z477" i="100"/>
  <c r="Z466" i="100"/>
  <c r="Z456" i="100"/>
  <c r="Z446" i="100"/>
  <c r="AA439" i="100"/>
  <c r="Z433" i="100"/>
  <c r="Z427" i="100"/>
  <c r="AA422" i="100"/>
  <c r="AA418" i="100"/>
  <c r="AA414" i="100"/>
  <c r="AA410" i="100"/>
  <c r="AA406" i="100"/>
  <c r="AA402" i="100"/>
  <c r="AA398" i="100"/>
  <c r="AA394" i="100"/>
  <c r="AA390" i="100"/>
  <c r="AA386" i="100"/>
  <c r="AA382" i="100"/>
  <c r="AA378" i="100"/>
  <c r="AA374" i="100"/>
  <c r="AA370" i="100"/>
  <c r="AA366" i="100"/>
  <c r="AA362" i="100"/>
  <c r="AA358" i="100"/>
  <c r="AA354" i="100"/>
  <c r="AA350" i="100"/>
  <c r="AA346" i="100"/>
  <c r="AA342" i="100"/>
  <c r="AA338" i="100"/>
  <c r="AA334" i="100"/>
  <c r="AA330" i="100"/>
  <c r="AA326" i="100"/>
  <c r="AA322" i="100"/>
  <c r="AA318" i="100"/>
  <c r="AA314" i="100"/>
  <c r="AA310" i="100"/>
  <c r="AA306" i="100"/>
  <c r="AA302" i="100"/>
  <c r="AA298" i="100"/>
  <c r="AA294" i="100"/>
  <c r="AA290" i="100"/>
  <c r="AA286" i="100"/>
  <c r="AA282" i="100"/>
  <c r="AA278" i="100"/>
  <c r="AA274" i="100"/>
  <c r="AA270" i="100"/>
  <c r="AA266" i="100"/>
  <c r="AA262" i="100"/>
  <c r="AA258" i="100"/>
  <c r="AA254" i="100"/>
  <c r="AA250" i="100"/>
  <c r="AA246" i="100"/>
  <c r="AA242" i="100"/>
  <c r="AA238" i="100"/>
  <c r="AA234" i="100"/>
  <c r="AA230" i="100"/>
  <c r="AA226" i="100"/>
  <c r="AA222" i="100"/>
  <c r="AA218" i="100"/>
  <c r="AA214" i="100"/>
  <c r="AA210" i="100"/>
  <c r="AA206" i="100"/>
  <c r="Z891" i="100"/>
  <c r="Z775" i="100"/>
  <c r="Z738" i="100"/>
  <c r="Z711" i="100"/>
  <c r="AA687" i="100"/>
  <c r="AA667" i="100"/>
  <c r="Z656" i="100"/>
  <c r="Z645" i="100"/>
  <c r="Z634" i="100"/>
  <c r="Z624" i="100"/>
  <c r="Z613" i="100"/>
  <c r="Z602" i="100"/>
  <c r="Z592" i="100"/>
  <c r="Z581" i="100"/>
  <c r="Z570" i="100"/>
  <c r="Z560" i="100"/>
  <c r="Z549" i="100"/>
  <c r="Z538" i="100"/>
  <c r="Z528" i="100"/>
  <c r="Z517" i="100"/>
  <c r="Z506" i="100"/>
  <c r="Z496" i="100"/>
  <c r="Z485" i="100"/>
  <c r="Z474" i="100"/>
  <c r="Z464" i="100"/>
  <c r="Z453" i="100"/>
  <c r="Z444" i="100"/>
  <c r="Z438" i="100"/>
  <c r="AA431" i="100"/>
  <c r="AA425" i="100"/>
  <c r="AA421" i="100"/>
  <c r="AA417" i="100"/>
  <c r="AA413" i="100"/>
  <c r="AA409" i="100"/>
  <c r="AA405" i="100"/>
  <c r="AA401" i="100"/>
  <c r="AA397" i="100"/>
  <c r="AA393" i="100"/>
  <c r="AA389" i="100"/>
  <c r="AA385" i="100"/>
  <c r="AA381" i="100"/>
  <c r="AA377" i="100"/>
  <c r="AA373" i="100"/>
  <c r="AA369" i="100"/>
  <c r="AA365" i="100"/>
  <c r="AA361" i="100"/>
  <c r="AA357" i="100"/>
  <c r="AA353" i="100"/>
  <c r="AA349" i="100"/>
  <c r="Z907" i="100"/>
  <c r="Z690" i="100"/>
  <c r="Z636" i="100"/>
  <c r="Z593" i="100"/>
  <c r="Z550" i="100"/>
  <c r="Z508" i="100"/>
  <c r="Z480" i="100"/>
  <c r="Z452" i="100"/>
  <c r="Z432" i="100"/>
  <c r="AA419" i="100"/>
  <c r="Z409" i="100"/>
  <c r="Z398" i="100"/>
  <c r="AA387" i="100"/>
  <c r="Z377" i="100"/>
  <c r="Z366" i="100"/>
  <c r="AA355" i="100"/>
  <c r="AA345" i="100"/>
  <c r="AA337" i="100"/>
  <c r="AA329" i="100"/>
  <c r="AA321" i="100"/>
  <c r="AA313" i="100"/>
  <c r="AA305" i="100"/>
  <c r="AA297" i="100"/>
  <c r="AA289" i="100"/>
  <c r="AA281" i="100"/>
  <c r="AA273" i="100"/>
  <c r="AA265" i="100"/>
  <c r="AA257" i="100"/>
  <c r="Z250" i="100"/>
  <c r="AA244" i="100"/>
  <c r="AA237" i="100"/>
  <c r="AA231" i="100"/>
  <c r="AA225" i="100"/>
  <c r="AA220" i="100"/>
  <c r="Z215" i="100"/>
  <c r="AA209" i="100"/>
  <c r="AA204" i="100"/>
  <c r="AA200" i="100"/>
  <c r="AA196" i="100"/>
  <c r="AA192" i="100"/>
  <c r="AA188" i="100"/>
  <c r="AA184" i="100"/>
  <c r="AA180" i="100"/>
  <c r="AA176" i="100"/>
  <c r="AA172" i="100"/>
  <c r="AA168" i="100"/>
  <c r="AA164" i="100"/>
  <c r="AA160" i="100"/>
  <c r="AA156" i="100"/>
  <c r="AA152" i="100"/>
  <c r="AA148" i="100"/>
  <c r="AA144" i="100"/>
  <c r="AA142" i="100"/>
  <c r="AA136" i="100"/>
  <c r="AA134" i="100"/>
  <c r="Z131" i="100"/>
  <c r="Z127" i="100"/>
  <c r="Z123" i="100"/>
  <c r="Z103" i="100"/>
  <c r="Z875" i="100"/>
  <c r="Z686" i="100"/>
  <c r="Z633" i="100"/>
  <c r="Z590" i="100"/>
  <c r="Z548" i="100"/>
  <c r="Z505" i="100"/>
  <c r="Z476" i="100"/>
  <c r="Z448" i="100"/>
  <c r="Z431" i="100"/>
  <c r="Z418" i="100"/>
  <c r="AA407" i="100"/>
  <c r="Z397" i="100"/>
  <c r="Z386" i="100"/>
  <c r="AA375" i="100"/>
  <c r="Z365" i="100"/>
  <c r="Z354" i="100"/>
  <c r="Z345" i="100"/>
  <c r="Z337" i="100"/>
  <c r="Z329" i="100"/>
  <c r="Z321" i="100"/>
  <c r="Z313" i="100"/>
  <c r="Z305" i="100"/>
  <c r="Z297" i="100"/>
  <c r="Z289" i="100"/>
  <c r="Z281" i="100"/>
  <c r="Z273" i="100"/>
  <c r="Z265" i="100"/>
  <c r="Z257" i="100"/>
  <c r="AA249" i="100"/>
  <c r="AA243" i="100"/>
  <c r="Z237" i="100"/>
  <c r="Z230" i="100"/>
  <c r="Z225" i="100"/>
  <c r="AA219" i="100"/>
  <c r="Z214" i="100"/>
  <c r="Z209" i="100"/>
  <c r="Z204" i="100"/>
  <c r="Z200" i="100"/>
  <c r="Z196" i="100"/>
  <c r="Z192" i="100"/>
  <c r="Z188" i="100"/>
  <c r="Z184" i="100"/>
  <c r="Z180" i="100"/>
  <c r="Z176" i="100"/>
  <c r="Z172" i="100"/>
  <c r="Z168" i="100"/>
  <c r="Z164" i="100"/>
  <c r="Z160" i="100"/>
  <c r="Z156" i="100"/>
  <c r="Z152" i="100"/>
  <c r="Z148" i="100"/>
  <c r="Z144" i="100"/>
  <c r="Z142" i="100"/>
  <c r="Z136" i="100"/>
  <c r="Z134" i="100"/>
  <c r="AA130" i="100"/>
  <c r="AA126" i="100"/>
  <c r="AA122" i="100"/>
  <c r="AA117" i="100"/>
  <c r="Z779" i="100"/>
  <c r="Z671" i="100"/>
  <c r="Z625" i="100"/>
  <c r="Z582" i="100"/>
  <c r="Z540" i="100"/>
  <c r="Z501" i="100"/>
  <c r="Z473" i="100"/>
  <c r="Z445" i="100"/>
  <c r="Z428" i="100"/>
  <c r="Z417" i="100"/>
  <c r="Z406" i="100"/>
  <c r="AA395" i="100"/>
  <c r="Z385" i="100"/>
  <c r="Z374" i="100"/>
  <c r="AA363" i="100"/>
  <c r="Z353" i="100"/>
  <c r="AA343" i="100"/>
  <c r="AA335" i="100"/>
  <c r="AA327" i="100"/>
  <c r="AA319" i="100"/>
  <c r="AA311" i="100"/>
  <c r="AA303" i="100"/>
  <c r="AA295" i="100"/>
  <c r="AA287" i="100"/>
  <c r="AA279" i="100"/>
  <c r="AA271" i="100"/>
  <c r="AA263" i="100"/>
  <c r="AA255" i="100"/>
  <c r="Z249" i="100"/>
  <c r="Z242" i="100"/>
  <c r="AA236" i="100"/>
  <c r="AA229" i="100"/>
  <c r="AA224" i="100"/>
  <c r="Z219" i="100"/>
  <c r="AA213" i="100"/>
  <c r="AA208" i="100"/>
  <c r="AA203" i="100"/>
  <c r="AA199" i="100"/>
  <c r="AA195" i="100"/>
  <c r="AA191" i="100"/>
  <c r="AA187" i="100"/>
  <c r="AA183" i="100"/>
  <c r="AA179" i="100"/>
  <c r="AA175" i="100"/>
  <c r="AA171" i="100"/>
  <c r="AA167" i="100"/>
  <c r="AA163" i="100"/>
  <c r="AA159" i="100"/>
  <c r="AA155" i="100"/>
  <c r="AA151" i="100"/>
  <c r="AA147" i="100"/>
  <c r="AA143" i="100"/>
  <c r="AA139" i="100"/>
  <c r="AA135" i="100"/>
  <c r="Z130" i="100"/>
  <c r="H128" i="100"/>
  <c r="Z126" i="100"/>
  <c r="Z122" i="100"/>
  <c r="Z117" i="100"/>
  <c r="AA116" i="100"/>
  <c r="AA115" i="100"/>
  <c r="AA108" i="100"/>
  <c r="Z105" i="100"/>
  <c r="Z771" i="100"/>
  <c r="Z666" i="100"/>
  <c r="Z622" i="100"/>
  <c r="Z580" i="100"/>
  <c r="Z537" i="100"/>
  <c r="Z497" i="100"/>
  <c r="Z469" i="100"/>
  <c r="AA443" i="100"/>
  <c r="Z426" i="100"/>
  <c r="AA415" i="100"/>
  <c r="Z405" i="100"/>
  <c r="Z394" i="100"/>
  <c r="AA383" i="100"/>
  <c r="Z373" i="100"/>
  <c r="Z362" i="100"/>
  <c r="AA351" i="100"/>
  <c r="Z342" i="100"/>
  <c r="Z334" i="100"/>
  <c r="Z326" i="100"/>
  <c r="Z318" i="100"/>
  <c r="Z310" i="100"/>
  <c r="Z302" i="100"/>
  <c r="Z294" i="100"/>
  <c r="Z286" i="100"/>
  <c r="Z278" i="100"/>
  <c r="Z270" i="100"/>
  <c r="Z262" i="100"/>
  <c r="Z254" i="100"/>
  <c r="AA248" i="100"/>
  <c r="AA241" i="100"/>
  <c r="AA235" i="100"/>
  <c r="Z229" i="100"/>
  <c r="AA223" i="100"/>
  <c r="Z218" i="100"/>
  <c r="Z213" i="100"/>
  <c r="AA207" i="100"/>
  <c r="Z203" i="100"/>
  <c r="Z199" i="100"/>
  <c r="Z195" i="100"/>
  <c r="Z191" i="100"/>
  <c r="Z187" i="100"/>
  <c r="Z183" i="100"/>
  <c r="Z179" i="100"/>
  <c r="Z175" i="100"/>
  <c r="Z171" i="100"/>
  <c r="Z167" i="100"/>
  <c r="Z163" i="100"/>
  <c r="Z159" i="100"/>
  <c r="Z155" i="100"/>
  <c r="Z151" i="100"/>
  <c r="Z147" i="100"/>
  <c r="Z143" i="100"/>
  <c r="Z714" i="100"/>
  <c r="Z646" i="100"/>
  <c r="Z604" i="100"/>
  <c r="Z561" i="100"/>
  <c r="Z518" i="100"/>
  <c r="Z486" i="100"/>
  <c r="Z458" i="100"/>
  <c r="Z437" i="100"/>
  <c r="Z422" i="100"/>
  <c r="AA411" i="100"/>
  <c r="Z401" i="100"/>
  <c r="Z390" i="100"/>
  <c r="AA379" i="100"/>
  <c r="Z369" i="100"/>
  <c r="Z358" i="100"/>
  <c r="AA347" i="100"/>
  <c r="AA339" i="100"/>
  <c r="AA331" i="100"/>
  <c r="AA323" i="100"/>
  <c r="AA315" i="100"/>
  <c r="AA307" i="100"/>
  <c r="AA299" i="100"/>
  <c r="AA291" i="100"/>
  <c r="AA283" i="100"/>
  <c r="AA275" i="100"/>
  <c r="AA267" i="100"/>
  <c r="AA259" i="100"/>
  <c r="AA252" i="100"/>
  <c r="AA245" i="100"/>
  <c r="AA239" i="100"/>
  <c r="Z233" i="100"/>
  <c r="Z227" i="100"/>
  <c r="AA221" i="100"/>
  <c r="AA216" i="100"/>
  <c r="Z211" i="100"/>
  <c r="AA205" i="100"/>
  <c r="AA201" i="100"/>
  <c r="AA197" i="100"/>
  <c r="AA193" i="100"/>
  <c r="AA189" i="100"/>
  <c r="AA185" i="100"/>
  <c r="AA181" i="100"/>
  <c r="AA177" i="100"/>
  <c r="AA173" i="100"/>
  <c r="AA169" i="100"/>
  <c r="AA165" i="100"/>
  <c r="AA161" i="100"/>
  <c r="AA157" i="100"/>
  <c r="AA153" i="100"/>
  <c r="AA149" i="100"/>
  <c r="AA145" i="100"/>
  <c r="AA141" i="100"/>
  <c r="AA137" i="100"/>
  <c r="Z132" i="100"/>
  <c r="Z128" i="100"/>
  <c r="C128" i="100"/>
  <c r="Z124" i="100"/>
  <c r="AA118" i="100"/>
  <c r="AA113" i="100"/>
  <c r="AA112" i="100"/>
  <c r="AA111" i="100"/>
  <c r="AA110" i="100"/>
  <c r="AA109" i="100"/>
  <c r="AA106" i="100"/>
  <c r="Z706" i="100"/>
  <c r="Z644" i="100"/>
  <c r="Z601" i="100"/>
  <c r="Z558" i="100"/>
  <c r="Z516" i="100"/>
  <c r="Z484" i="100"/>
  <c r="Z454" i="100"/>
  <c r="Z435" i="100"/>
  <c r="Z421" i="100"/>
  <c r="Z410" i="100"/>
  <c r="AA399" i="100"/>
  <c r="Z389" i="100"/>
  <c r="Z378" i="100"/>
  <c r="AA367" i="100"/>
  <c r="Z357" i="100"/>
  <c r="Z346" i="100"/>
  <c r="Z338" i="100"/>
  <c r="Z330" i="100"/>
  <c r="Z322" i="100"/>
  <c r="Z314" i="100"/>
  <c r="Z306" i="100"/>
  <c r="Z298" i="100"/>
  <c r="Z290" i="100"/>
  <c r="Z282" i="100"/>
  <c r="Z274" i="100"/>
  <c r="Z266" i="100"/>
  <c r="Z258" i="100"/>
  <c r="AA251" i="100"/>
  <c r="Z245" i="100"/>
  <c r="Z238" i="100"/>
  <c r="AA232" i="100"/>
  <c r="Z226" i="100"/>
  <c r="Z221" i="100"/>
  <c r="AA215" i="100"/>
  <c r="Z210" i="100"/>
  <c r="Z205" i="100"/>
  <c r="Z201" i="100"/>
  <c r="Z197" i="100"/>
  <c r="Z193" i="100"/>
  <c r="Z189" i="100"/>
  <c r="Z185" i="100"/>
  <c r="Z181" i="100"/>
  <c r="Z177" i="100"/>
  <c r="Z173" i="100"/>
  <c r="Z169" i="100"/>
  <c r="Z165" i="100"/>
  <c r="Z161" i="100"/>
  <c r="Z157" i="100"/>
  <c r="Z153" i="100"/>
  <c r="Z149" i="100"/>
  <c r="Z145" i="100"/>
  <c r="Z743" i="100"/>
  <c r="Z529" i="100"/>
  <c r="Z425" i="100"/>
  <c r="Z382" i="100"/>
  <c r="AA341" i="100"/>
  <c r="AA309" i="100"/>
  <c r="AA277" i="100"/>
  <c r="AA247" i="100"/>
  <c r="Z223" i="100"/>
  <c r="AA202" i="100"/>
  <c r="AA186" i="100"/>
  <c r="AA170" i="100"/>
  <c r="AA154" i="100"/>
  <c r="AA128" i="100"/>
  <c r="AA124" i="100"/>
  <c r="Z120" i="100"/>
  <c r="Z106" i="100"/>
  <c r="AA102" i="100"/>
  <c r="AA99" i="100"/>
  <c r="Z92" i="100"/>
  <c r="AA83" i="100"/>
  <c r="AA80" i="100"/>
  <c r="AA75" i="100"/>
  <c r="AA71" i="100"/>
  <c r="AA67" i="100"/>
  <c r="AA63" i="100"/>
  <c r="AA59" i="100"/>
  <c r="AA55" i="100"/>
  <c r="AA51" i="100"/>
  <c r="AA47" i="100"/>
  <c r="AA43" i="100"/>
  <c r="AA39" i="100"/>
  <c r="AA35" i="100"/>
  <c r="AA32" i="100"/>
  <c r="AA28" i="100"/>
  <c r="AA24" i="100"/>
  <c r="AA18" i="100"/>
  <c r="Z15" i="100"/>
  <c r="Z12" i="100"/>
  <c r="Z9" i="100"/>
  <c r="Z5" i="100"/>
  <c r="Z2" i="100"/>
  <c r="AA123" i="100"/>
  <c r="Z118" i="100"/>
  <c r="Z113" i="100"/>
  <c r="Z102" i="100"/>
  <c r="AA95" i="100"/>
  <c r="AA85" i="100"/>
  <c r="Z67" i="100"/>
  <c r="Z55" i="100"/>
  <c r="Z47" i="100"/>
  <c r="Z735" i="100"/>
  <c r="Z526" i="100"/>
  <c r="AA423" i="100"/>
  <c r="Z381" i="100"/>
  <c r="Z341" i="100"/>
  <c r="Z309" i="100"/>
  <c r="Z277" i="100"/>
  <c r="Z246" i="100"/>
  <c r="Z222" i="100"/>
  <c r="Z202" i="100"/>
  <c r="Z186" i="100"/>
  <c r="Z170" i="100"/>
  <c r="Z154" i="100"/>
  <c r="Z83" i="100"/>
  <c r="Z59" i="100"/>
  <c r="Z657" i="100"/>
  <c r="Z494" i="100"/>
  <c r="Z414" i="100"/>
  <c r="AA371" i="100"/>
  <c r="AA333" i="100"/>
  <c r="AA301" i="100"/>
  <c r="AA269" i="100"/>
  <c r="Z241" i="100"/>
  <c r="AA217" i="100"/>
  <c r="AA198" i="100"/>
  <c r="AA182" i="100"/>
  <c r="AA166" i="100"/>
  <c r="AA150" i="100"/>
  <c r="AA140" i="100"/>
  <c r="Z139" i="100"/>
  <c r="AA133" i="100"/>
  <c r="AA121" i="100"/>
  <c r="Z116" i="100"/>
  <c r="AA98" i="100"/>
  <c r="Z95" i="100"/>
  <c r="Z91" i="100"/>
  <c r="Z88" i="100"/>
  <c r="Z85" i="100"/>
  <c r="AA82" i="100"/>
  <c r="AA79" i="100"/>
  <c r="AA77" i="100"/>
  <c r="AA74" i="100"/>
  <c r="AA70" i="100"/>
  <c r="AA66" i="100"/>
  <c r="AA62" i="100"/>
  <c r="AA58" i="100"/>
  <c r="AA54" i="100"/>
  <c r="AA50" i="100"/>
  <c r="AA46" i="100"/>
  <c r="AA42" i="100"/>
  <c r="AA38" i="100"/>
  <c r="AA34" i="100"/>
  <c r="AA29" i="100"/>
  <c r="AA25" i="100"/>
  <c r="AA21" i="100"/>
  <c r="AA17" i="100"/>
  <c r="AA14" i="100"/>
  <c r="AA11" i="100"/>
  <c r="Z8" i="100"/>
  <c r="Z4" i="100"/>
  <c r="Z402" i="100"/>
  <c r="Z325" i="100"/>
  <c r="AA233" i="100"/>
  <c r="Z194" i="100"/>
  <c r="Z654" i="100"/>
  <c r="Z490" i="100"/>
  <c r="Z413" i="100"/>
  <c r="Z370" i="100"/>
  <c r="Z333" i="100"/>
  <c r="Z301" i="100"/>
  <c r="Z269" i="100"/>
  <c r="AA240" i="100"/>
  <c r="Z217" i="100"/>
  <c r="Z198" i="100"/>
  <c r="Z182" i="100"/>
  <c r="Z166" i="100"/>
  <c r="Z150" i="100"/>
  <c r="Z140" i="100"/>
  <c r="AA138" i="100"/>
  <c r="Z133" i="100"/>
  <c r="Z121" i="100"/>
  <c r="AA119" i="100"/>
  <c r="AA114" i="100"/>
  <c r="Z109" i="100"/>
  <c r="AA104" i="100"/>
  <c r="E102" i="100"/>
  <c r="Z98" i="100"/>
  <c r="AA94" i="100"/>
  <c r="AA90" i="100"/>
  <c r="AA87" i="100"/>
  <c r="AA84" i="100"/>
  <c r="Z82" i="100"/>
  <c r="Z79" i="100"/>
  <c r="Z77" i="100"/>
  <c r="Z74" i="100"/>
  <c r="Z70" i="100"/>
  <c r="Z66" i="100"/>
  <c r="Z62" i="100"/>
  <c r="Z58" i="100"/>
  <c r="Z54" i="100"/>
  <c r="Z50" i="100"/>
  <c r="Z46" i="100"/>
  <c r="Z42" i="100"/>
  <c r="Z38" i="100"/>
  <c r="Z34" i="100"/>
  <c r="Z29" i="100"/>
  <c r="Z25" i="100"/>
  <c r="Z21" i="100"/>
  <c r="Z17" i="100"/>
  <c r="Z14" i="100"/>
  <c r="Z11" i="100"/>
  <c r="AA7" i="100"/>
  <c r="Z462" i="100"/>
  <c r="AA359" i="100"/>
  <c r="Z261" i="100"/>
  <c r="Z178" i="100"/>
  <c r="Z146" i="100"/>
  <c r="Z137" i="100"/>
  <c r="AA127" i="100"/>
  <c r="I118" i="100"/>
  <c r="K118" i="100" s="1"/>
  <c r="Z112" i="100"/>
  <c r="Z614" i="100"/>
  <c r="Z465" i="100"/>
  <c r="AA403" i="100"/>
  <c r="Z361" i="100"/>
  <c r="AA325" i="100"/>
  <c r="AA293" i="100"/>
  <c r="AA261" i="100"/>
  <c r="Z234" i="100"/>
  <c r="AA212" i="100"/>
  <c r="AA194" i="100"/>
  <c r="AA178" i="100"/>
  <c r="AA162" i="100"/>
  <c r="AA146" i="100"/>
  <c r="Z138" i="100"/>
  <c r="AA132" i="100"/>
  <c r="Z119" i="100"/>
  <c r="Z114" i="100"/>
  <c r="Z104" i="100"/>
  <c r="AA101" i="100"/>
  <c r="AA97" i="100"/>
  <c r="Z94" i="100"/>
  <c r="Z90" i="100"/>
  <c r="Z87" i="100"/>
  <c r="Z84" i="100"/>
  <c r="AA73" i="100"/>
  <c r="AA69" i="100"/>
  <c r="AA65" i="100"/>
  <c r="AA61" i="100"/>
  <c r="AA57" i="100"/>
  <c r="AA53" i="100"/>
  <c r="AA49" i="100"/>
  <c r="AA45" i="100"/>
  <c r="AA41" i="100"/>
  <c r="AA37" i="100"/>
  <c r="AA33" i="100"/>
  <c r="AA30" i="100"/>
  <c r="AA26" i="100"/>
  <c r="AA22" i="100"/>
  <c r="AA20" i="100"/>
  <c r="AA16" i="100"/>
  <c r="Z7" i="100"/>
  <c r="Z612" i="100"/>
  <c r="Z293" i="100"/>
  <c r="AA211" i="100"/>
  <c r="Z162" i="100"/>
  <c r="Z141" i="100"/>
  <c r="AA131" i="100"/>
  <c r="Z572" i="100"/>
  <c r="Z441" i="100"/>
  <c r="Z393" i="100"/>
  <c r="Z350" i="100"/>
  <c r="AA317" i="100"/>
  <c r="AA285" i="100"/>
  <c r="AA253" i="100"/>
  <c r="AA228" i="100"/>
  <c r="Z207" i="100"/>
  <c r="AA190" i="100"/>
  <c r="AA174" i="100"/>
  <c r="AA158" i="100"/>
  <c r="Z569" i="100"/>
  <c r="Z439" i="100"/>
  <c r="AA391" i="100"/>
  <c r="Z349" i="100"/>
  <c r="Z317" i="100"/>
  <c r="Z285" i="100"/>
  <c r="Z253" i="100"/>
  <c r="AA227" i="100"/>
  <c r="Z206" i="100"/>
  <c r="Z190" i="100"/>
  <c r="Z174" i="100"/>
  <c r="Z158" i="100"/>
  <c r="Z129" i="100"/>
  <c r="Z125" i="100"/>
  <c r="AA120" i="100"/>
  <c r="Z107" i="100"/>
  <c r="E103" i="100"/>
  <c r="Z100" i="100"/>
  <c r="Z96" i="100"/>
  <c r="AA92" i="100"/>
  <c r="Z89" i="100"/>
  <c r="Z86" i="100"/>
  <c r="Z78" i="100"/>
  <c r="Z76" i="100"/>
  <c r="Z72" i="100"/>
  <c r="Z68" i="100"/>
  <c r="Z64" i="100"/>
  <c r="Z60" i="100"/>
  <c r="Z56" i="100"/>
  <c r="Z52" i="100"/>
  <c r="Z48" i="100"/>
  <c r="Z44" i="100"/>
  <c r="Z40" i="100"/>
  <c r="Z36" i="100"/>
  <c r="Z31" i="100"/>
  <c r="Z27" i="100"/>
  <c r="Z23" i="100"/>
  <c r="Z19" i="100"/>
  <c r="AA15" i="100"/>
  <c r="AA12" i="100"/>
  <c r="AA9" i="100"/>
  <c r="AA5" i="100"/>
  <c r="AA2" i="100"/>
  <c r="Z111" i="100"/>
  <c r="AA105" i="100"/>
  <c r="Z99" i="100"/>
  <c r="AA91" i="100"/>
  <c r="AA88" i="100"/>
  <c r="Z80" i="100"/>
  <c r="Z75" i="100"/>
  <c r="Z71" i="100"/>
  <c r="Z63" i="100"/>
  <c r="Z51" i="100"/>
  <c r="Z135" i="100"/>
  <c r="Z97" i="100"/>
  <c r="Z73" i="100"/>
  <c r="Z57" i="100"/>
  <c r="Z43" i="100"/>
  <c r="Z26" i="100"/>
  <c r="AA23" i="100"/>
  <c r="AA4" i="100"/>
  <c r="AA129" i="100"/>
  <c r="Z110" i="100"/>
  <c r="AA96" i="100"/>
  <c r="AA72" i="100"/>
  <c r="AA56" i="100"/>
  <c r="Z41" i="100"/>
  <c r="Z32" i="100"/>
  <c r="AA125" i="100"/>
  <c r="Z108" i="100"/>
  <c r="AA93" i="100"/>
  <c r="AA81" i="100"/>
  <c r="Z69" i="100"/>
  <c r="Z53" i="100"/>
  <c r="AA40" i="100"/>
  <c r="Z13" i="100"/>
  <c r="Z101" i="100"/>
  <c r="Z61" i="100"/>
  <c r="Z45" i="100"/>
  <c r="AA31" i="100"/>
  <c r="Z16" i="100"/>
  <c r="AA60" i="100"/>
  <c r="AA107" i="100"/>
  <c r="Z93" i="100"/>
  <c r="Z81" i="100"/>
  <c r="AA68" i="100"/>
  <c r="AA52" i="100"/>
  <c r="Z39" i="100"/>
  <c r="Z30" i="100"/>
  <c r="AA27" i="100"/>
  <c r="Z24" i="100"/>
  <c r="Z20" i="100"/>
  <c r="Z65" i="100"/>
  <c r="Z49" i="100"/>
  <c r="Z37" i="100"/>
  <c r="AA19" i="100"/>
  <c r="AA10" i="100"/>
  <c r="AA3" i="100"/>
  <c r="Z6" i="100"/>
  <c r="AA13" i="100"/>
  <c r="AA103" i="100"/>
  <c r="AA89" i="100"/>
  <c r="AA78" i="100"/>
  <c r="AA64" i="100"/>
  <c r="AA48" i="100"/>
  <c r="AA36" i="100"/>
  <c r="Z22" i="100"/>
  <c r="Z18" i="100"/>
  <c r="Z10" i="100"/>
  <c r="Z3" i="100"/>
  <c r="Z115" i="100"/>
  <c r="Z35" i="100"/>
  <c r="Z28" i="100"/>
  <c r="AA8" i="100"/>
  <c r="AA100" i="100"/>
  <c r="AA86" i="100"/>
  <c r="AA76" i="100"/>
  <c r="AA44" i="100"/>
  <c r="Z33" i="100"/>
  <c r="AA6" i="100"/>
  <c r="J128" i="100"/>
  <c r="N135" i="100"/>
  <c r="E128" i="100"/>
  <c r="P149" i="100"/>
  <c r="O149" i="100"/>
  <c r="P148" i="100"/>
  <c r="J134" i="100"/>
  <c r="J135" i="100" s="1"/>
  <c r="J143" i="100" s="1"/>
  <c r="O148" i="100"/>
  <c r="P150" i="100"/>
  <c r="O150" i="100"/>
  <c r="P135" i="100"/>
  <c r="P147" i="100"/>
  <c r="O147" i="100"/>
  <c r="R135" i="100"/>
  <c r="N102" i="100"/>
  <c r="N104" i="100" s="1"/>
  <c r="AA1001" i="99"/>
  <c r="AA997" i="99"/>
  <c r="AA993" i="99"/>
  <c r="AA989" i="99"/>
  <c r="AA985" i="99"/>
  <c r="AA981" i="99"/>
  <c r="AA977" i="99"/>
  <c r="AA973" i="99"/>
  <c r="AA969" i="99"/>
  <c r="AA965" i="99"/>
  <c r="AA961" i="99"/>
  <c r="AA957" i="99"/>
  <c r="AA953" i="99"/>
  <c r="AA949" i="99"/>
  <c r="AA945" i="99"/>
  <c r="AA941" i="99"/>
  <c r="AA937" i="99"/>
  <c r="AA933" i="99"/>
  <c r="AA929" i="99"/>
  <c r="AA925" i="99"/>
  <c r="AA921" i="99"/>
  <c r="AA917" i="99"/>
  <c r="AA913" i="99"/>
  <c r="AA909" i="99"/>
  <c r="AA905" i="99"/>
  <c r="AA901" i="99"/>
  <c r="AA897" i="99"/>
  <c r="AA893" i="99"/>
  <c r="AA889" i="99"/>
  <c r="AA885" i="99"/>
  <c r="AA881" i="99"/>
  <c r="AA877" i="99"/>
  <c r="AA873" i="99"/>
  <c r="AA869" i="99"/>
  <c r="AA865" i="99"/>
  <c r="AA861" i="99"/>
  <c r="AA857" i="99"/>
  <c r="AA853" i="99"/>
  <c r="AA849" i="99"/>
  <c r="AA845" i="99"/>
  <c r="AA841" i="99"/>
  <c r="AA837" i="99"/>
  <c r="AA833" i="99"/>
  <c r="AA829" i="99"/>
  <c r="AA825" i="99"/>
  <c r="AA821" i="99"/>
  <c r="AA817" i="99"/>
  <c r="AA813" i="99"/>
  <c r="AA809" i="99"/>
  <c r="AA805" i="99"/>
  <c r="AA801" i="99"/>
  <c r="AA797" i="99"/>
  <c r="AA793" i="99"/>
  <c r="AA789" i="99"/>
  <c r="AA785" i="99"/>
  <c r="AA781" i="99"/>
  <c r="AA777" i="99"/>
  <c r="AA773" i="99"/>
  <c r="AA769" i="99"/>
  <c r="AA765" i="99"/>
  <c r="AA761" i="99"/>
  <c r="AA757" i="99"/>
  <c r="AA753" i="99"/>
  <c r="AA749" i="99"/>
  <c r="AA745" i="99"/>
  <c r="AA741" i="99"/>
  <c r="AA737" i="99"/>
  <c r="AA733" i="99"/>
  <c r="AA729" i="99"/>
  <c r="AA725" i="99"/>
  <c r="AA721" i="99"/>
  <c r="AA717" i="99"/>
  <c r="AA713" i="99"/>
  <c r="AA709" i="99"/>
  <c r="AA705" i="99"/>
  <c r="AA701" i="99"/>
  <c r="AA697" i="99"/>
  <c r="AA693" i="99"/>
  <c r="AA689" i="99"/>
  <c r="AA685" i="99"/>
  <c r="AA681" i="99"/>
  <c r="AA677" i="99"/>
  <c r="AA673" i="99"/>
  <c r="AA669" i="99"/>
  <c r="Z1001" i="99"/>
  <c r="Z997" i="99"/>
  <c r="Z993" i="99"/>
  <c r="Z989" i="99"/>
  <c r="Z985" i="99"/>
  <c r="Z981" i="99"/>
  <c r="Z977" i="99"/>
  <c r="Z973" i="99"/>
  <c r="Z969" i="99"/>
  <c r="Z965" i="99"/>
  <c r="Z961" i="99"/>
  <c r="Z957" i="99"/>
  <c r="Z953" i="99"/>
  <c r="Z949" i="99"/>
  <c r="Z945" i="99"/>
  <c r="Z941" i="99"/>
  <c r="Z937" i="99"/>
  <c r="Z933" i="99"/>
  <c r="Z929" i="99"/>
  <c r="Z925" i="99"/>
  <c r="Z921" i="99"/>
  <c r="Z917" i="99"/>
  <c r="Z913" i="99"/>
  <c r="Z909" i="99"/>
  <c r="Z905" i="99"/>
  <c r="Z901" i="99"/>
  <c r="Z897" i="99"/>
  <c r="Z893" i="99"/>
  <c r="Z889" i="99"/>
  <c r="Z885" i="99"/>
  <c r="Z881" i="99"/>
  <c r="Z877" i="99"/>
  <c r="Z873" i="99"/>
  <c r="Z869" i="99"/>
  <c r="Z865" i="99"/>
  <c r="Z861" i="99"/>
  <c r="Z857" i="99"/>
  <c r="Z853" i="99"/>
  <c r="Z849" i="99"/>
  <c r="Z845" i="99"/>
  <c r="Z841" i="99"/>
  <c r="Z837" i="99"/>
  <c r="Z833" i="99"/>
  <c r="Z829" i="99"/>
  <c r="Z825" i="99"/>
  <c r="Z821" i="99"/>
  <c r="Z817" i="99"/>
  <c r="Z813" i="99"/>
  <c r="Z809" i="99"/>
  <c r="Z805" i="99"/>
  <c r="Z801" i="99"/>
  <c r="Z797" i="99"/>
  <c r="Z793" i="99"/>
  <c r="Z789" i="99"/>
  <c r="Z785" i="99"/>
  <c r="Z781" i="99"/>
  <c r="Z777" i="99"/>
  <c r="Z773" i="99"/>
  <c r="Z769" i="99"/>
  <c r="Z765" i="99"/>
  <c r="Z761" i="99"/>
  <c r="Z757" i="99"/>
  <c r="Z753" i="99"/>
  <c r="Z749" i="99"/>
  <c r="Z745" i="99"/>
  <c r="Z741" i="99"/>
  <c r="Z737" i="99"/>
  <c r="Z733" i="99"/>
  <c r="Z729" i="99"/>
  <c r="Z725" i="99"/>
  <c r="Z721" i="99"/>
  <c r="Z717" i="99"/>
  <c r="Z713" i="99"/>
  <c r="Z709" i="99"/>
  <c r="Z705" i="99"/>
  <c r="Z701" i="99"/>
  <c r="Z697" i="99"/>
  <c r="Z693" i="99"/>
  <c r="Z689" i="99"/>
  <c r="Z685" i="99"/>
  <c r="Z681" i="99"/>
  <c r="Z677" i="99"/>
  <c r="Z673" i="99"/>
  <c r="Z669" i="99"/>
  <c r="AA1000" i="99"/>
  <c r="AA996" i="99"/>
  <c r="AA992" i="99"/>
  <c r="AA988" i="99"/>
  <c r="AA984" i="99"/>
  <c r="AA980" i="99"/>
  <c r="AA976" i="99"/>
  <c r="AA972" i="99"/>
  <c r="AA968" i="99"/>
  <c r="AA964" i="99"/>
  <c r="AA960" i="99"/>
  <c r="AA956" i="99"/>
  <c r="AA952" i="99"/>
  <c r="AA948" i="99"/>
  <c r="AA944" i="99"/>
  <c r="AA940" i="99"/>
  <c r="AA936" i="99"/>
  <c r="AA932" i="99"/>
  <c r="AA928" i="99"/>
  <c r="AA924" i="99"/>
  <c r="AA920" i="99"/>
  <c r="AA916" i="99"/>
  <c r="AA912" i="99"/>
  <c r="AA908" i="99"/>
  <c r="AA904" i="99"/>
  <c r="AA900" i="99"/>
  <c r="AA896" i="99"/>
  <c r="AA892" i="99"/>
  <c r="AA888" i="99"/>
  <c r="AA884" i="99"/>
  <c r="AA880" i="99"/>
  <c r="AA876" i="99"/>
  <c r="AA872" i="99"/>
  <c r="AA868" i="99"/>
  <c r="AA864" i="99"/>
  <c r="AA860" i="99"/>
  <c r="AA856" i="99"/>
  <c r="AA852" i="99"/>
  <c r="AA848" i="99"/>
  <c r="AA844" i="99"/>
  <c r="AA840" i="99"/>
  <c r="AA836" i="99"/>
  <c r="AA832" i="99"/>
  <c r="AA828" i="99"/>
  <c r="AA824" i="99"/>
  <c r="AA820" i="99"/>
  <c r="AA816" i="99"/>
  <c r="AA812" i="99"/>
  <c r="AA808" i="99"/>
  <c r="AA804" i="99"/>
  <c r="AA800" i="99"/>
  <c r="AA796" i="99"/>
  <c r="AA792" i="99"/>
  <c r="AA788" i="99"/>
  <c r="AA784" i="99"/>
  <c r="AA780" i="99"/>
  <c r="AA776" i="99"/>
  <c r="AA772" i="99"/>
  <c r="AA768" i="99"/>
  <c r="AA764" i="99"/>
  <c r="AA760" i="99"/>
  <c r="AA756" i="99"/>
  <c r="AA752" i="99"/>
  <c r="AA748" i="99"/>
  <c r="AA744" i="99"/>
  <c r="AA740" i="99"/>
  <c r="AA736" i="99"/>
  <c r="AA732" i="99"/>
  <c r="AA728" i="99"/>
  <c r="AA724" i="99"/>
  <c r="AA720" i="99"/>
  <c r="AA716" i="99"/>
  <c r="AA712" i="99"/>
  <c r="AA708" i="99"/>
  <c r="AA704" i="99"/>
  <c r="AA700" i="99"/>
  <c r="AA696" i="99"/>
  <c r="AA692" i="99"/>
  <c r="AA688" i="99"/>
  <c r="AA684" i="99"/>
  <c r="AA680" i="99"/>
  <c r="AA676" i="99"/>
  <c r="AA672" i="99"/>
  <c r="AA668" i="99"/>
  <c r="Z1000" i="99"/>
  <c r="Z996" i="99"/>
  <c r="Z992" i="99"/>
  <c r="Z988" i="99"/>
  <c r="Z984" i="99"/>
  <c r="Z980" i="99"/>
  <c r="Z976" i="99"/>
  <c r="Z972" i="99"/>
  <c r="Z968" i="99"/>
  <c r="Z964" i="99"/>
  <c r="Z960" i="99"/>
  <c r="Z956" i="99"/>
  <c r="Z952" i="99"/>
  <c r="Z948" i="99"/>
  <c r="Z944" i="99"/>
  <c r="Z940" i="99"/>
  <c r="Z936" i="99"/>
  <c r="Z932" i="99"/>
  <c r="Z928" i="99"/>
  <c r="Z924" i="99"/>
  <c r="Z920" i="99"/>
  <c r="Z916" i="99"/>
  <c r="Z912" i="99"/>
  <c r="Z908" i="99"/>
  <c r="Z904" i="99"/>
  <c r="Z900" i="99"/>
  <c r="Z896" i="99"/>
  <c r="Z892" i="99"/>
  <c r="Z888" i="99"/>
  <c r="Z884" i="99"/>
  <c r="Z880" i="99"/>
  <c r="Z876" i="99"/>
  <c r="Z872" i="99"/>
  <c r="Z868" i="99"/>
  <c r="Z864" i="99"/>
  <c r="Z860" i="99"/>
  <c r="Z856" i="99"/>
  <c r="Z852" i="99"/>
  <c r="Z848" i="99"/>
  <c r="Z844" i="99"/>
  <c r="Z840" i="99"/>
  <c r="Z836" i="99"/>
  <c r="Z832" i="99"/>
  <c r="Z828" i="99"/>
  <c r="Z824" i="99"/>
  <c r="Z820" i="99"/>
  <c r="Z816" i="99"/>
  <c r="Z812" i="99"/>
  <c r="Z808" i="99"/>
  <c r="Z804" i="99"/>
  <c r="Z800" i="99"/>
  <c r="Z796" i="99"/>
  <c r="Z792" i="99"/>
  <c r="Z788" i="99"/>
  <c r="Z784" i="99"/>
  <c r="Z780" i="99"/>
  <c r="Z776" i="99"/>
  <c r="Z772" i="99"/>
  <c r="Z768" i="99"/>
  <c r="Z764" i="99"/>
  <c r="Z760" i="99"/>
  <c r="Z756" i="99"/>
  <c r="Z752" i="99"/>
  <c r="Z748" i="99"/>
  <c r="Z744" i="99"/>
  <c r="Z740" i="99"/>
  <c r="Z736" i="99"/>
  <c r="Z732" i="99"/>
  <c r="Z728" i="99"/>
  <c r="Z724" i="99"/>
  <c r="Z720" i="99"/>
  <c r="Z716" i="99"/>
  <c r="Z712" i="99"/>
  <c r="Z708" i="99"/>
  <c r="Z704" i="99"/>
  <c r="Z700" i="99"/>
  <c r="Z696" i="99"/>
  <c r="Z692" i="99"/>
  <c r="Z688" i="99"/>
  <c r="Z684" i="99"/>
  <c r="Z680" i="99"/>
  <c r="Z676" i="99"/>
  <c r="Z672" i="99"/>
  <c r="Z668" i="99"/>
  <c r="AA999" i="99"/>
  <c r="AA995" i="99"/>
  <c r="AA991" i="99"/>
  <c r="AA987" i="99"/>
  <c r="AA983" i="99"/>
  <c r="AA979" i="99"/>
  <c r="AA975" i="99"/>
  <c r="AA971" i="99"/>
  <c r="AA967" i="99"/>
  <c r="AA963" i="99"/>
  <c r="AA959" i="99"/>
  <c r="AA955" i="99"/>
  <c r="AA951" i="99"/>
  <c r="AA947" i="99"/>
  <c r="AA943" i="99"/>
  <c r="AA939" i="99"/>
  <c r="AA935" i="99"/>
  <c r="AA931" i="99"/>
  <c r="AA927" i="99"/>
  <c r="AA923" i="99"/>
  <c r="AA919" i="99"/>
  <c r="AA915" i="99"/>
  <c r="AA911" i="99"/>
  <c r="AA907" i="99"/>
  <c r="AA903" i="99"/>
  <c r="AA899" i="99"/>
  <c r="AA895" i="99"/>
  <c r="AA891" i="99"/>
  <c r="AA887" i="99"/>
  <c r="AA883" i="99"/>
  <c r="AA879" i="99"/>
  <c r="AA875" i="99"/>
  <c r="AA871" i="99"/>
  <c r="AA867" i="99"/>
  <c r="AA863" i="99"/>
  <c r="AA859" i="99"/>
  <c r="AA855" i="99"/>
  <c r="AA851" i="99"/>
  <c r="AA847" i="99"/>
  <c r="AA843" i="99"/>
  <c r="AA839" i="99"/>
  <c r="AA835" i="99"/>
  <c r="AA831" i="99"/>
  <c r="AA827" i="99"/>
  <c r="AA823" i="99"/>
  <c r="AA819" i="99"/>
  <c r="AA815" i="99"/>
  <c r="AA811" i="99"/>
  <c r="AA807" i="99"/>
  <c r="AA803" i="99"/>
  <c r="AA799" i="99"/>
  <c r="AA795" i="99"/>
  <c r="AA791" i="99"/>
  <c r="AA787" i="99"/>
  <c r="AA783" i="99"/>
  <c r="AA779" i="99"/>
  <c r="AA775" i="99"/>
  <c r="AA771" i="99"/>
  <c r="AA767" i="99"/>
  <c r="AA763" i="99"/>
  <c r="AA759" i="99"/>
  <c r="AA755" i="99"/>
  <c r="AA751" i="99"/>
  <c r="AA747" i="99"/>
  <c r="AA743" i="99"/>
  <c r="AA739" i="99"/>
  <c r="AA735" i="99"/>
  <c r="AA731" i="99"/>
  <c r="AA727" i="99"/>
  <c r="AA723" i="99"/>
  <c r="AA719" i="99"/>
  <c r="AA715" i="99"/>
  <c r="AA711" i="99"/>
  <c r="AA707" i="99"/>
  <c r="AA703" i="99"/>
  <c r="AA699" i="99"/>
  <c r="AA695" i="99"/>
  <c r="AA691" i="99"/>
  <c r="AA687" i="99"/>
  <c r="AA683" i="99"/>
  <c r="AA679" i="99"/>
  <c r="AA675" i="99"/>
  <c r="AA671" i="99"/>
  <c r="AA667" i="99"/>
  <c r="AA998" i="99"/>
  <c r="AA994" i="99"/>
  <c r="AA990" i="99"/>
  <c r="AA986" i="99"/>
  <c r="AA982" i="99"/>
  <c r="AA978" i="99"/>
  <c r="AA974" i="99"/>
  <c r="AA970" i="99"/>
  <c r="AA966" i="99"/>
  <c r="AA962" i="99"/>
  <c r="AA958" i="99"/>
  <c r="AA954" i="99"/>
  <c r="AA950" i="99"/>
  <c r="AA946" i="99"/>
  <c r="AA942" i="99"/>
  <c r="AA938" i="99"/>
  <c r="AA934" i="99"/>
  <c r="AA930" i="99"/>
  <c r="AA926" i="99"/>
  <c r="AA922" i="99"/>
  <c r="AA918" i="99"/>
  <c r="AA914" i="99"/>
  <c r="AA910" i="99"/>
  <c r="AA906" i="99"/>
  <c r="AA902" i="99"/>
  <c r="AA898" i="99"/>
  <c r="AA894" i="99"/>
  <c r="AA890" i="99"/>
  <c r="AA886" i="99"/>
  <c r="AA882" i="99"/>
  <c r="AA878" i="99"/>
  <c r="AA874" i="99"/>
  <c r="AA870" i="99"/>
  <c r="AA866" i="99"/>
  <c r="AA862" i="99"/>
  <c r="AA858" i="99"/>
  <c r="AA854" i="99"/>
  <c r="AA850" i="99"/>
  <c r="AA846" i="99"/>
  <c r="AA842" i="99"/>
  <c r="AA838" i="99"/>
  <c r="AA834" i="99"/>
  <c r="AA830" i="99"/>
  <c r="AA826" i="99"/>
  <c r="AA822" i="99"/>
  <c r="AA818" i="99"/>
  <c r="AA814" i="99"/>
  <c r="AA810" i="99"/>
  <c r="AA806" i="99"/>
  <c r="AA802" i="99"/>
  <c r="AA798" i="99"/>
  <c r="AA794" i="99"/>
  <c r="AA790" i="99"/>
  <c r="AA786" i="99"/>
  <c r="AA782" i="99"/>
  <c r="AA778" i="99"/>
  <c r="AA774" i="99"/>
  <c r="AA770" i="99"/>
  <c r="AA766" i="99"/>
  <c r="AA762" i="99"/>
  <c r="AA758" i="99"/>
  <c r="AA754" i="99"/>
  <c r="AA750" i="99"/>
  <c r="AA746" i="99"/>
  <c r="AA742" i="99"/>
  <c r="AA738" i="99"/>
  <c r="AA734" i="99"/>
  <c r="AA730" i="99"/>
  <c r="AA726" i="99"/>
  <c r="AA722" i="99"/>
  <c r="AA718" i="99"/>
  <c r="AA714" i="99"/>
  <c r="AA710" i="99"/>
  <c r="AA706" i="99"/>
  <c r="AA702" i="99"/>
  <c r="AA698" i="99"/>
  <c r="AA694" i="99"/>
  <c r="AA690" i="99"/>
  <c r="AA686" i="99"/>
  <c r="AA682" i="99"/>
  <c r="AA678" i="99"/>
  <c r="AA674" i="99"/>
  <c r="AA670" i="99"/>
  <c r="AA666" i="99"/>
  <c r="AA662" i="99"/>
  <c r="Z999" i="99"/>
  <c r="Z983" i="99"/>
  <c r="Z967" i="99"/>
  <c r="Z951" i="99"/>
  <c r="Z935" i="99"/>
  <c r="Z919" i="99"/>
  <c r="Z903" i="99"/>
  <c r="Z887" i="99"/>
  <c r="Z871" i="99"/>
  <c r="Z855" i="99"/>
  <c r="Z839" i="99"/>
  <c r="Z823" i="99"/>
  <c r="Z807" i="99"/>
  <c r="Z791" i="99"/>
  <c r="Z775" i="99"/>
  <c r="Z759" i="99"/>
  <c r="Z743" i="99"/>
  <c r="Z727" i="99"/>
  <c r="Z711" i="99"/>
  <c r="Z695" i="99"/>
  <c r="Z679" i="99"/>
  <c r="AA665" i="99"/>
  <c r="Z661" i="99"/>
  <c r="Z657" i="99"/>
  <c r="Z653" i="99"/>
  <c r="Z649" i="99"/>
  <c r="Z645" i="99"/>
  <c r="Z641" i="99"/>
  <c r="Z637" i="99"/>
  <c r="Z633" i="99"/>
  <c r="Z629" i="99"/>
  <c r="Z625" i="99"/>
  <c r="Z621" i="99"/>
  <c r="Z617" i="99"/>
  <c r="Z613" i="99"/>
  <c r="Z609" i="99"/>
  <c r="Z605" i="99"/>
  <c r="Z601" i="99"/>
  <c r="Z597" i="99"/>
  <c r="Z593" i="99"/>
  <c r="Z589" i="99"/>
  <c r="Z585" i="99"/>
  <c r="Z581" i="99"/>
  <c r="Z577" i="99"/>
  <c r="Z573" i="99"/>
  <c r="Z569" i="99"/>
  <c r="Z565" i="99"/>
  <c r="Z561" i="99"/>
  <c r="Z557" i="99"/>
  <c r="Z553" i="99"/>
  <c r="Z549" i="99"/>
  <c r="Z545" i="99"/>
  <c r="Z541" i="99"/>
  <c r="Z537" i="99"/>
  <c r="Z533" i="99"/>
  <c r="Z529" i="99"/>
  <c r="Z525" i="99"/>
  <c r="Z521" i="99"/>
  <c r="Z517" i="99"/>
  <c r="Z513" i="99"/>
  <c r="Z509" i="99"/>
  <c r="Z505" i="99"/>
  <c r="Z501" i="99"/>
  <c r="Z497" i="99"/>
  <c r="Z493" i="99"/>
  <c r="Z489" i="99"/>
  <c r="Z485" i="99"/>
  <c r="Z481" i="99"/>
  <c r="Z477" i="99"/>
  <c r="Z473" i="99"/>
  <c r="Z469" i="99"/>
  <c r="Z465" i="99"/>
  <c r="Z461" i="99"/>
  <c r="Z457" i="99"/>
  <c r="Z453" i="99"/>
  <c r="Z449" i="99"/>
  <c r="Z445" i="99"/>
  <c r="Z441" i="99"/>
  <c r="Z437" i="99"/>
  <c r="Z433" i="99"/>
  <c r="Z429" i="99"/>
  <c r="Z425" i="99"/>
  <c r="Z421" i="99"/>
  <c r="Z417" i="99"/>
  <c r="Z998" i="99"/>
  <c r="Z982" i="99"/>
  <c r="Z966" i="99"/>
  <c r="Z950" i="99"/>
  <c r="Z934" i="99"/>
  <c r="Z918" i="99"/>
  <c r="Z902" i="99"/>
  <c r="Z886" i="99"/>
  <c r="Z870" i="99"/>
  <c r="Z854" i="99"/>
  <c r="Z838" i="99"/>
  <c r="Z822" i="99"/>
  <c r="Z806" i="99"/>
  <c r="Z790" i="99"/>
  <c r="Z774" i="99"/>
  <c r="Z758" i="99"/>
  <c r="Z742" i="99"/>
  <c r="Z726" i="99"/>
  <c r="Z710" i="99"/>
  <c r="Z694" i="99"/>
  <c r="Z678" i="99"/>
  <c r="Z665" i="99"/>
  <c r="AA660" i="99"/>
  <c r="AA656" i="99"/>
  <c r="AA652" i="99"/>
  <c r="AA648" i="99"/>
  <c r="AA644" i="99"/>
  <c r="AA640" i="99"/>
  <c r="AA636" i="99"/>
  <c r="AA632" i="99"/>
  <c r="AA628" i="99"/>
  <c r="AA624" i="99"/>
  <c r="AA620" i="99"/>
  <c r="AA616" i="99"/>
  <c r="AA612" i="99"/>
  <c r="AA608" i="99"/>
  <c r="AA604" i="99"/>
  <c r="AA600" i="99"/>
  <c r="AA596" i="99"/>
  <c r="AA592" i="99"/>
  <c r="AA588" i="99"/>
  <c r="AA584" i="99"/>
  <c r="AA580" i="99"/>
  <c r="AA576" i="99"/>
  <c r="AA572" i="99"/>
  <c r="AA568" i="99"/>
  <c r="AA564" i="99"/>
  <c r="AA560" i="99"/>
  <c r="AA556" i="99"/>
  <c r="AA552" i="99"/>
  <c r="AA548" i="99"/>
  <c r="AA544" i="99"/>
  <c r="AA540" i="99"/>
  <c r="AA536" i="99"/>
  <c r="AA532" i="99"/>
  <c r="AA528" i="99"/>
  <c r="AA524" i="99"/>
  <c r="AA520" i="99"/>
  <c r="AA516" i="99"/>
  <c r="AA512" i="99"/>
  <c r="AA508" i="99"/>
  <c r="AA504" i="99"/>
  <c r="AA500" i="99"/>
  <c r="AA496" i="99"/>
  <c r="AA492" i="99"/>
  <c r="AA488" i="99"/>
  <c r="AA484" i="99"/>
  <c r="AA480" i="99"/>
  <c r="AA476" i="99"/>
  <c r="AA472" i="99"/>
  <c r="AA468" i="99"/>
  <c r="AA464" i="99"/>
  <c r="AA460" i="99"/>
  <c r="AA456" i="99"/>
  <c r="AA452" i="99"/>
  <c r="AA448" i="99"/>
  <c r="AA444" i="99"/>
  <c r="AA440" i="99"/>
  <c r="AA436" i="99"/>
  <c r="AA432" i="99"/>
  <c r="AA428" i="99"/>
  <c r="AA424" i="99"/>
  <c r="AA420" i="99"/>
  <c r="AA416" i="99"/>
  <c r="AA412" i="99"/>
  <c r="Z995" i="99"/>
  <c r="Z979" i="99"/>
  <c r="Z963" i="99"/>
  <c r="Z947" i="99"/>
  <c r="Z931" i="99"/>
  <c r="Z915" i="99"/>
  <c r="Z899" i="99"/>
  <c r="Z883" i="99"/>
  <c r="Z867" i="99"/>
  <c r="Z851" i="99"/>
  <c r="Z835" i="99"/>
  <c r="Z819" i="99"/>
  <c r="Z803" i="99"/>
  <c r="Z787" i="99"/>
  <c r="Z771" i="99"/>
  <c r="Z755" i="99"/>
  <c r="Z739" i="99"/>
  <c r="Z723" i="99"/>
  <c r="Z707" i="99"/>
  <c r="Z691" i="99"/>
  <c r="Z675" i="99"/>
  <c r="AA664" i="99"/>
  <c r="Z660" i="99"/>
  <c r="Z656" i="99"/>
  <c r="Z652" i="99"/>
  <c r="Z648" i="99"/>
  <c r="Z644" i="99"/>
  <c r="Z640" i="99"/>
  <c r="Z636" i="99"/>
  <c r="Z632" i="99"/>
  <c r="Z628" i="99"/>
  <c r="Z624" i="99"/>
  <c r="Z620" i="99"/>
  <c r="Z616" i="99"/>
  <c r="Z612" i="99"/>
  <c r="Z608" i="99"/>
  <c r="Z604" i="99"/>
  <c r="Z600" i="99"/>
  <c r="Z596" i="99"/>
  <c r="Z592" i="99"/>
  <c r="Z588" i="99"/>
  <c r="Z584" i="99"/>
  <c r="Z580" i="99"/>
  <c r="Z576" i="99"/>
  <c r="Z572" i="99"/>
  <c r="Z568" i="99"/>
  <c r="Z564" i="99"/>
  <c r="Z560" i="99"/>
  <c r="Z556" i="99"/>
  <c r="Z552" i="99"/>
  <c r="Z548" i="99"/>
  <c r="Z544" i="99"/>
  <c r="Z540" i="99"/>
  <c r="Z536" i="99"/>
  <c r="Z532" i="99"/>
  <c r="Z528" i="99"/>
  <c r="Z524" i="99"/>
  <c r="Z520" i="99"/>
  <c r="Z516" i="99"/>
  <c r="Z512" i="99"/>
  <c r="Z508" i="99"/>
  <c r="Z504" i="99"/>
  <c r="Z500" i="99"/>
  <c r="Z496" i="99"/>
  <c r="Z492" i="99"/>
  <c r="Z488" i="99"/>
  <c r="Z484" i="99"/>
  <c r="Z480" i="99"/>
  <c r="Z476" i="99"/>
  <c r="Z472" i="99"/>
  <c r="Z468" i="99"/>
  <c r="Z464" i="99"/>
  <c r="Z460" i="99"/>
  <c r="Z456" i="99"/>
  <c r="Z452" i="99"/>
  <c r="Z448" i="99"/>
  <c r="Z444" i="99"/>
  <c r="Z440" i="99"/>
  <c r="Z436" i="99"/>
  <c r="Z432" i="99"/>
  <c r="Z428" i="99"/>
  <c r="Z424" i="99"/>
  <c r="Z420" i="99"/>
  <c r="Z416" i="99"/>
  <c r="Z412" i="99"/>
  <c r="Z994" i="99"/>
  <c r="Z978" i="99"/>
  <c r="Z962" i="99"/>
  <c r="Z946" i="99"/>
  <c r="Z930" i="99"/>
  <c r="Z914" i="99"/>
  <c r="Z898" i="99"/>
  <c r="Z882" i="99"/>
  <c r="Z866" i="99"/>
  <c r="Z850" i="99"/>
  <c r="Z834" i="99"/>
  <c r="Z818" i="99"/>
  <c r="Z802" i="99"/>
  <c r="Z786" i="99"/>
  <c r="Z770" i="99"/>
  <c r="Z754" i="99"/>
  <c r="Z738" i="99"/>
  <c r="Z722" i="99"/>
  <c r="Z706" i="99"/>
  <c r="Z690" i="99"/>
  <c r="Z674" i="99"/>
  <c r="Z664" i="99"/>
  <c r="AA659" i="99"/>
  <c r="AA655" i="99"/>
  <c r="AA651" i="99"/>
  <c r="AA647" i="99"/>
  <c r="AA643" i="99"/>
  <c r="AA639" i="99"/>
  <c r="AA635" i="99"/>
  <c r="AA631" i="99"/>
  <c r="AA627" i="99"/>
  <c r="AA623" i="99"/>
  <c r="AA619" i="99"/>
  <c r="AA615" i="99"/>
  <c r="AA611" i="99"/>
  <c r="AA607" i="99"/>
  <c r="AA603" i="99"/>
  <c r="AA599" i="99"/>
  <c r="AA595" i="99"/>
  <c r="AA591" i="99"/>
  <c r="AA587" i="99"/>
  <c r="AA583" i="99"/>
  <c r="AA579" i="99"/>
  <c r="AA575" i="99"/>
  <c r="AA571" i="99"/>
  <c r="AA567" i="99"/>
  <c r="AA563" i="99"/>
  <c r="AA559" i="99"/>
  <c r="AA555" i="99"/>
  <c r="AA551" i="99"/>
  <c r="AA547" i="99"/>
  <c r="AA543" i="99"/>
  <c r="AA539" i="99"/>
  <c r="AA535" i="99"/>
  <c r="AA531" i="99"/>
  <c r="AA527" i="99"/>
  <c r="AA523" i="99"/>
  <c r="AA519" i="99"/>
  <c r="AA515" i="99"/>
  <c r="AA511" i="99"/>
  <c r="AA507" i="99"/>
  <c r="AA503" i="99"/>
  <c r="AA499" i="99"/>
  <c r="AA495" i="99"/>
  <c r="AA491" i="99"/>
  <c r="AA487" i="99"/>
  <c r="AA483" i="99"/>
  <c r="AA479" i="99"/>
  <c r="AA475" i="99"/>
  <c r="AA471" i="99"/>
  <c r="AA467" i="99"/>
  <c r="AA463" i="99"/>
  <c r="AA459" i="99"/>
  <c r="AA455" i="99"/>
  <c r="AA451" i="99"/>
  <c r="AA447" i="99"/>
  <c r="AA443" i="99"/>
  <c r="AA439" i="99"/>
  <c r="AA435" i="99"/>
  <c r="AA431" i="99"/>
  <c r="AA427" i="99"/>
  <c r="AA423" i="99"/>
  <c r="AA419" i="99"/>
  <c r="Z991" i="99"/>
  <c r="Z975" i="99"/>
  <c r="Z959" i="99"/>
  <c r="Z943" i="99"/>
  <c r="Z927" i="99"/>
  <c r="Z911" i="99"/>
  <c r="Z895" i="99"/>
  <c r="Z879" i="99"/>
  <c r="Z863" i="99"/>
  <c r="Z847" i="99"/>
  <c r="Z831" i="99"/>
  <c r="Z815" i="99"/>
  <c r="Z799" i="99"/>
  <c r="Z783" i="99"/>
  <c r="Z767" i="99"/>
  <c r="Z751" i="99"/>
  <c r="Z735" i="99"/>
  <c r="Z719" i="99"/>
  <c r="Z703" i="99"/>
  <c r="Z687" i="99"/>
  <c r="Z671" i="99"/>
  <c r="AA663" i="99"/>
  <c r="Z659" i="99"/>
  <c r="Z655" i="99"/>
  <c r="Z651" i="99"/>
  <c r="Z647" i="99"/>
  <c r="Z643" i="99"/>
  <c r="Z639" i="99"/>
  <c r="Z635" i="99"/>
  <c r="Z631" i="99"/>
  <c r="Z627" i="99"/>
  <c r="Z623" i="99"/>
  <c r="Z619" i="99"/>
  <c r="Z615" i="99"/>
  <c r="Z611" i="99"/>
  <c r="Z607" i="99"/>
  <c r="Z603" i="99"/>
  <c r="Z599" i="99"/>
  <c r="Z595" i="99"/>
  <c r="Z591" i="99"/>
  <c r="Z587" i="99"/>
  <c r="Z583" i="99"/>
  <c r="Z579" i="99"/>
  <c r="Z575" i="99"/>
  <c r="Z571" i="99"/>
  <c r="Z567" i="99"/>
  <c r="Z563" i="99"/>
  <c r="Z559" i="99"/>
  <c r="Z555" i="99"/>
  <c r="Z551" i="99"/>
  <c r="Z547" i="99"/>
  <c r="Z543" i="99"/>
  <c r="Z539" i="99"/>
  <c r="Z535" i="99"/>
  <c r="Z531" i="99"/>
  <c r="Z527" i="99"/>
  <c r="Z523" i="99"/>
  <c r="Z519" i="99"/>
  <c r="Z515" i="99"/>
  <c r="Z511" i="99"/>
  <c r="Z507" i="99"/>
  <c r="Z503" i="99"/>
  <c r="Z499" i="99"/>
  <c r="Z495" i="99"/>
  <c r="Z491" i="99"/>
  <c r="Z487" i="99"/>
  <c r="Z483" i="99"/>
  <c r="Z479" i="99"/>
  <c r="Z475" i="99"/>
  <c r="Z471" i="99"/>
  <c r="Z467" i="99"/>
  <c r="Z463" i="99"/>
  <c r="Z459" i="99"/>
  <c r="Z455" i="99"/>
  <c r="Z451" i="99"/>
  <c r="Z447" i="99"/>
  <c r="Z443" i="99"/>
  <c r="Z439" i="99"/>
  <c r="Z435" i="99"/>
  <c r="Z431" i="99"/>
  <c r="Z427" i="99"/>
  <c r="Z423" i="99"/>
  <c r="Z419" i="99"/>
  <c r="Z987" i="99"/>
  <c r="Z971" i="99"/>
  <c r="Z955" i="99"/>
  <c r="Z939" i="99"/>
  <c r="Z923" i="99"/>
  <c r="Z907" i="99"/>
  <c r="Z891" i="99"/>
  <c r="Z875" i="99"/>
  <c r="Z859" i="99"/>
  <c r="Z843" i="99"/>
  <c r="Z827" i="99"/>
  <c r="Z811" i="99"/>
  <c r="Z795" i="99"/>
  <c r="Z779" i="99"/>
  <c r="Z763" i="99"/>
  <c r="Z747" i="99"/>
  <c r="Z731" i="99"/>
  <c r="Z715" i="99"/>
  <c r="Z699" i="99"/>
  <c r="Z683" i="99"/>
  <c r="Z667" i="99"/>
  <c r="Z662" i="99"/>
  <c r="Z658" i="99"/>
  <c r="Z654" i="99"/>
  <c r="Z650" i="99"/>
  <c r="Z646" i="99"/>
  <c r="Z642" i="99"/>
  <c r="Z638" i="99"/>
  <c r="Z634" i="99"/>
  <c r="Z630" i="99"/>
  <c r="Z626" i="99"/>
  <c r="Z622" i="99"/>
  <c r="Z618" i="99"/>
  <c r="Z614" i="99"/>
  <c r="Z610" i="99"/>
  <c r="Z606" i="99"/>
  <c r="Z602" i="99"/>
  <c r="Z598" i="99"/>
  <c r="Z594" i="99"/>
  <c r="Z590" i="99"/>
  <c r="Z586" i="99"/>
  <c r="Z582" i="99"/>
  <c r="Z578" i="99"/>
  <c r="Z574" i="99"/>
  <c r="Z570" i="99"/>
  <c r="Z566" i="99"/>
  <c r="Z562" i="99"/>
  <c r="Z558" i="99"/>
  <c r="Z554" i="99"/>
  <c r="Z550" i="99"/>
  <c r="Z546" i="99"/>
  <c r="Z542" i="99"/>
  <c r="Z538" i="99"/>
  <c r="Z534" i="99"/>
  <c r="Z530" i="99"/>
  <c r="Z526" i="99"/>
  <c r="Z522" i="99"/>
  <c r="Z518" i="99"/>
  <c r="Z514" i="99"/>
  <c r="Z510" i="99"/>
  <c r="Z506" i="99"/>
  <c r="Z502" i="99"/>
  <c r="Z498" i="99"/>
  <c r="Z494" i="99"/>
  <c r="Z490" i="99"/>
  <c r="Z486" i="99"/>
  <c r="Z482" i="99"/>
  <c r="Z478" i="99"/>
  <c r="Z474" i="99"/>
  <c r="Z470" i="99"/>
  <c r="Z466" i="99"/>
  <c r="Z462" i="99"/>
  <c r="Z458" i="99"/>
  <c r="Z454" i="99"/>
  <c r="Z450" i="99"/>
  <c r="Z446" i="99"/>
  <c r="Z442" i="99"/>
  <c r="Z986" i="99"/>
  <c r="Z970" i="99"/>
  <c r="Z954" i="99"/>
  <c r="Z938" i="99"/>
  <c r="Z922" i="99"/>
  <c r="Z906" i="99"/>
  <c r="Z890" i="99"/>
  <c r="Z874" i="99"/>
  <c r="Z858" i="99"/>
  <c r="Z842" i="99"/>
  <c r="Z826" i="99"/>
  <c r="Z810" i="99"/>
  <c r="Z990" i="99"/>
  <c r="Z862" i="99"/>
  <c r="Z766" i="99"/>
  <c r="Z702" i="99"/>
  <c r="AA658" i="99"/>
  <c r="AA642" i="99"/>
  <c r="AA626" i="99"/>
  <c r="AA610" i="99"/>
  <c r="AA594" i="99"/>
  <c r="AA578" i="99"/>
  <c r="AA562" i="99"/>
  <c r="AA546" i="99"/>
  <c r="AA530" i="99"/>
  <c r="AA514" i="99"/>
  <c r="AA498" i="99"/>
  <c r="AA482" i="99"/>
  <c r="AA466" i="99"/>
  <c r="AA450" i="99"/>
  <c r="AA437" i="99"/>
  <c r="Z426" i="99"/>
  <c r="AA415" i="99"/>
  <c r="AA410" i="99"/>
  <c r="AA406" i="99"/>
  <c r="AA402" i="99"/>
  <c r="AA398" i="99"/>
  <c r="AA394" i="99"/>
  <c r="AA390" i="99"/>
  <c r="AA386" i="99"/>
  <c r="AA382" i="99"/>
  <c r="AA378" i="99"/>
  <c r="AA374" i="99"/>
  <c r="AA370" i="99"/>
  <c r="AA366" i="99"/>
  <c r="AA362" i="99"/>
  <c r="AA358" i="99"/>
  <c r="AA354" i="99"/>
  <c r="AA350" i="99"/>
  <c r="AA346" i="99"/>
  <c r="AA342" i="99"/>
  <c r="AA338" i="99"/>
  <c r="AA334" i="99"/>
  <c r="AA330" i="99"/>
  <c r="AA326" i="99"/>
  <c r="AA322" i="99"/>
  <c r="AA318" i="99"/>
  <c r="AA314" i="99"/>
  <c r="AA310" i="99"/>
  <c r="AA306" i="99"/>
  <c r="AA302" i="99"/>
  <c r="AA298" i="99"/>
  <c r="AA294" i="99"/>
  <c r="AA290" i="99"/>
  <c r="AA286" i="99"/>
  <c r="AA282" i="99"/>
  <c r="AA278" i="99"/>
  <c r="AA274" i="99"/>
  <c r="AA270" i="99"/>
  <c r="AA266" i="99"/>
  <c r="AA262" i="99"/>
  <c r="AA258" i="99"/>
  <c r="AA254" i="99"/>
  <c r="AA250" i="99"/>
  <c r="AA246" i="99"/>
  <c r="AA242" i="99"/>
  <c r="AA238" i="99"/>
  <c r="AA234" i="99"/>
  <c r="AA230" i="99"/>
  <c r="AA226" i="99"/>
  <c r="AA222" i="99"/>
  <c r="AA218" i="99"/>
  <c r="AA214" i="99"/>
  <c r="AA210" i="99"/>
  <c r="AA206" i="99"/>
  <c r="AA202" i="99"/>
  <c r="AA198" i="99"/>
  <c r="AA194" i="99"/>
  <c r="AA190" i="99"/>
  <c r="AA186" i="99"/>
  <c r="Z974" i="99"/>
  <c r="Z846" i="99"/>
  <c r="Z762" i="99"/>
  <c r="Z698" i="99"/>
  <c r="AA657" i="99"/>
  <c r="AA641" i="99"/>
  <c r="AA625" i="99"/>
  <c r="AA609" i="99"/>
  <c r="AA593" i="99"/>
  <c r="AA577" i="99"/>
  <c r="AA561" i="99"/>
  <c r="AA545" i="99"/>
  <c r="AA529" i="99"/>
  <c r="AA513" i="99"/>
  <c r="AA497" i="99"/>
  <c r="AA481" i="99"/>
  <c r="AA465" i="99"/>
  <c r="AA449" i="99"/>
  <c r="AA434" i="99"/>
  <c r="AA425" i="99"/>
  <c r="Z415" i="99"/>
  <c r="Z410" i="99"/>
  <c r="Z406" i="99"/>
  <c r="Z402" i="99"/>
  <c r="Z398" i="99"/>
  <c r="Z394" i="99"/>
  <c r="Z390" i="99"/>
  <c r="Z386" i="99"/>
  <c r="Z382" i="99"/>
  <c r="Z378" i="99"/>
  <c r="Z374" i="99"/>
  <c r="Z370" i="99"/>
  <c r="Z366" i="99"/>
  <c r="Z362" i="99"/>
  <c r="Z358" i="99"/>
  <c r="Z354" i="99"/>
  <c r="Z350" i="99"/>
  <c r="Z346" i="99"/>
  <c r="Z342" i="99"/>
  <c r="Z338" i="99"/>
  <c r="Z334" i="99"/>
  <c r="Z330" i="99"/>
  <c r="Z326" i="99"/>
  <c r="Z322" i="99"/>
  <c r="Z318" i="99"/>
  <c r="Z314" i="99"/>
  <c r="Z310" i="99"/>
  <c r="Z306" i="99"/>
  <c r="Z302" i="99"/>
  <c r="Z298" i="99"/>
  <c r="Z294" i="99"/>
  <c r="Z290" i="99"/>
  <c r="Z286" i="99"/>
  <c r="Z282" i="99"/>
  <c r="Z278" i="99"/>
  <c r="Z274" i="99"/>
  <c r="Z270" i="99"/>
  <c r="Z266" i="99"/>
  <c r="Z262" i="99"/>
  <c r="Z258" i="99"/>
  <c r="Z254" i="99"/>
  <c r="Z250" i="99"/>
  <c r="Z246" i="99"/>
  <c r="Z242" i="99"/>
  <c r="Z238" i="99"/>
  <c r="Z234" i="99"/>
  <c r="Z230" i="99"/>
  <c r="Z226" i="99"/>
  <c r="Z222" i="99"/>
  <c r="Z218" i="99"/>
  <c r="Z214" i="99"/>
  <c r="Z210" i="99"/>
  <c r="Z206" i="99"/>
  <c r="Z202" i="99"/>
  <c r="Z198" i="99"/>
  <c r="Z194" i="99"/>
  <c r="Z190" i="99"/>
  <c r="Z186" i="99"/>
  <c r="Z182" i="99"/>
  <c r="Z178" i="99"/>
  <c r="Z174" i="99"/>
  <c r="Z170" i="99"/>
  <c r="Z166" i="99"/>
  <c r="Z958" i="99"/>
  <c r="Z830" i="99"/>
  <c r="Z750" i="99"/>
  <c r="Z686" i="99"/>
  <c r="AA654" i="99"/>
  <c r="AA638" i="99"/>
  <c r="AA622" i="99"/>
  <c r="AA606" i="99"/>
  <c r="AA590" i="99"/>
  <c r="AA574" i="99"/>
  <c r="AA558" i="99"/>
  <c r="AA542" i="99"/>
  <c r="AA526" i="99"/>
  <c r="AA510" i="99"/>
  <c r="AA494" i="99"/>
  <c r="AA478" i="99"/>
  <c r="AA462" i="99"/>
  <c r="AA446" i="99"/>
  <c r="Z434" i="99"/>
  <c r="AA422" i="99"/>
  <c r="AA414" i="99"/>
  <c r="AA409" i="99"/>
  <c r="AA405" i="99"/>
  <c r="AA401" i="99"/>
  <c r="AA397" i="99"/>
  <c r="AA393" i="99"/>
  <c r="AA389" i="99"/>
  <c r="AA385" i="99"/>
  <c r="AA381" i="99"/>
  <c r="AA377" i="99"/>
  <c r="AA373" i="99"/>
  <c r="AA369" i="99"/>
  <c r="AA365" i="99"/>
  <c r="AA361" i="99"/>
  <c r="AA357" i="99"/>
  <c r="AA353" i="99"/>
  <c r="AA349" i="99"/>
  <c r="AA345" i="99"/>
  <c r="AA341" i="99"/>
  <c r="AA337" i="99"/>
  <c r="AA333" i="99"/>
  <c r="AA329" i="99"/>
  <c r="AA325" i="99"/>
  <c r="AA321" i="99"/>
  <c r="AA317" i="99"/>
  <c r="AA313" i="99"/>
  <c r="AA309" i="99"/>
  <c r="AA305" i="99"/>
  <c r="AA301" i="99"/>
  <c r="AA297" i="99"/>
  <c r="AA293" i="99"/>
  <c r="AA289" i="99"/>
  <c r="AA285" i="99"/>
  <c r="AA281" i="99"/>
  <c r="AA277" i="99"/>
  <c r="AA273" i="99"/>
  <c r="AA269" i="99"/>
  <c r="AA265" i="99"/>
  <c r="AA261" i="99"/>
  <c r="AA257" i="99"/>
  <c r="AA253" i="99"/>
  <c r="AA249" i="99"/>
  <c r="AA245" i="99"/>
  <c r="AA241" i="99"/>
  <c r="AA237" i="99"/>
  <c r="AA233" i="99"/>
  <c r="AA229" i="99"/>
  <c r="AA225" i="99"/>
  <c r="AA221" i="99"/>
  <c r="AA217" i="99"/>
  <c r="AA213" i="99"/>
  <c r="AA209" i="99"/>
  <c r="AA205" i="99"/>
  <c r="AA201" i="99"/>
  <c r="AA197" i="99"/>
  <c r="AA193" i="99"/>
  <c r="AA189" i="99"/>
  <c r="AA185" i="99"/>
  <c r="AA181" i="99"/>
  <c r="AA177" i="99"/>
  <c r="AA173" i="99"/>
  <c r="AA169" i="99"/>
  <c r="AA165" i="99"/>
  <c r="AA161" i="99"/>
  <c r="AA157" i="99"/>
  <c r="AA153" i="99"/>
  <c r="AA149" i="99"/>
  <c r="Z942" i="99"/>
  <c r="Z814" i="99"/>
  <c r="Z746" i="99"/>
  <c r="Z682" i="99"/>
  <c r="AA653" i="99"/>
  <c r="AA637" i="99"/>
  <c r="AA621" i="99"/>
  <c r="AA605" i="99"/>
  <c r="AA589" i="99"/>
  <c r="AA573" i="99"/>
  <c r="AA557" i="99"/>
  <c r="AA541" i="99"/>
  <c r="AA525" i="99"/>
  <c r="AA509" i="99"/>
  <c r="AA493" i="99"/>
  <c r="AA477" i="99"/>
  <c r="AA461" i="99"/>
  <c r="AA445" i="99"/>
  <c r="AA433" i="99"/>
  <c r="Z422" i="99"/>
  <c r="Z414" i="99"/>
  <c r="Z409" i="99"/>
  <c r="Z405" i="99"/>
  <c r="Z401" i="99"/>
  <c r="Z397" i="99"/>
  <c r="Z393" i="99"/>
  <c r="Z389" i="99"/>
  <c r="Z385" i="99"/>
  <c r="Z381" i="99"/>
  <c r="Z377" i="99"/>
  <c r="Z373" i="99"/>
  <c r="Z369" i="99"/>
  <c r="Z365" i="99"/>
  <c r="Z361" i="99"/>
  <c r="Z357" i="99"/>
  <c r="Z353" i="99"/>
  <c r="Z349" i="99"/>
  <c r="Z345" i="99"/>
  <c r="Z341" i="99"/>
  <c r="Z337" i="99"/>
  <c r="Z333" i="99"/>
  <c r="Z329" i="99"/>
  <c r="Z325" i="99"/>
  <c r="Z321" i="99"/>
  <c r="Z317" i="99"/>
  <c r="Z313" i="99"/>
  <c r="Z309" i="99"/>
  <c r="Z305" i="99"/>
  <c r="Z301" i="99"/>
  <c r="Z297" i="99"/>
  <c r="Z293" i="99"/>
  <c r="Z289" i="99"/>
  <c r="Z285" i="99"/>
  <c r="Z281" i="99"/>
  <c r="Z277" i="99"/>
  <c r="Z273" i="99"/>
  <c r="Z269" i="99"/>
  <c r="Z265" i="99"/>
  <c r="Z261" i="99"/>
  <c r="Z257" i="99"/>
  <c r="Z253" i="99"/>
  <c r="Z249" i="99"/>
  <c r="Z245" i="99"/>
  <c r="Z241" i="99"/>
  <c r="Z237" i="99"/>
  <c r="Z233" i="99"/>
  <c r="Z229" i="99"/>
  <c r="Z225" i="99"/>
  <c r="Z221" i="99"/>
  <c r="Z217" i="99"/>
  <c r="Z213" i="99"/>
  <c r="Z209" i="99"/>
  <c r="Z205" i="99"/>
  <c r="Z201" i="99"/>
  <c r="Z197" i="99"/>
  <c r="Z193" i="99"/>
  <c r="Z189" i="99"/>
  <c r="Z185" i="99"/>
  <c r="Z181" i="99"/>
  <c r="Z177" i="99"/>
  <c r="Z173" i="99"/>
  <c r="Z169" i="99"/>
  <c r="Z165" i="99"/>
  <c r="Z161" i="99"/>
  <c r="Z157" i="99"/>
  <c r="Z926" i="99"/>
  <c r="Z798" i="99"/>
  <c r="Z734" i="99"/>
  <c r="Z670" i="99"/>
  <c r="AA650" i="99"/>
  <c r="AA634" i="99"/>
  <c r="AA618" i="99"/>
  <c r="AA602" i="99"/>
  <c r="AA586" i="99"/>
  <c r="AA570" i="99"/>
  <c r="AA554" i="99"/>
  <c r="AA538" i="99"/>
  <c r="AA522" i="99"/>
  <c r="AA506" i="99"/>
  <c r="AA490" i="99"/>
  <c r="AA474" i="99"/>
  <c r="AA458" i="99"/>
  <c r="AA442" i="99"/>
  <c r="AA430" i="99"/>
  <c r="AA421" i="99"/>
  <c r="AA413" i="99"/>
  <c r="AA408" i="99"/>
  <c r="AA404" i="99"/>
  <c r="AA400" i="99"/>
  <c r="AA396" i="99"/>
  <c r="AA392" i="99"/>
  <c r="AA388" i="99"/>
  <c r="AA384" i="99"/>
  <c r="AA380" i="99"/>
  <c r="AA376" i="99"/>
  <c r="AA372" i="99"/>
  <c r="AA368" i="99"/>
  <c r="AA364" i="99"/>
  <c r="AA360" i="99"/>
  <c r="AA356" i="99"/>
  <c r="AA352" i="99"/>
  <c r="AA348" i="99"/>
  <c r="AA344" i="99"/>
  <c r="AA340" i="99"/>
  <c r="AA336" i="99"/>
  <c r="AA332" i="99"/>
  <c r="AA328" i="99"/>
  <c r="AA324" i="99"/>
  <c r="AA320" i="99"/>
  <c r="AA316" i="99"/>
  <c r="AA312" i="99"/>
  <c r="AA308" i="99"/>
  <c r="AA304" i="99"/>
  <c r="AA300" i="99"/>
  <c r="AA296" i="99"/>
  <c r="AA292" i="99"/>
  <c r="AA288" i="99"/>
  <c r="AA284" i="99"/>
  <c r="AA280" i="99"/>
  <c r="AA276" i="99"/>
  <c r="AA272" i="99"/>
  <c r="AA268" i="99"/>
  <c r="AA264" i="99"/>
  <c r="AA260" i="99"/>
  <c r="AA256" i="99"/>
  <c r="AA252" i="99"/>
  <c r="AA248" i="99"/>
  <c r="AA244" i="99"/>
  <c r="AA240" i="99"/>
  <c r="AA236" i="99"/>
  <c r="AA232" i="99"/>
  <c r="AA228" i="99"/>
  <c r="AA224" i="99"/>
  <c r="AA220" i="99"/>
  <c r="AA216" i="99"/>
  <c r="AA212" i="99"/>
  <c r="AA208" i="99"/>
  <c r="AA204" i="99"/>
  <c r="AA200" i="99"/>
  <c r="AA196" i="99"/>
  <c r="AA192" i="99"/>
  <c r="AA188" i="99"/>
  <c r="Z894" i="99"/>
  <c r="Z782" i="99"/>
  <c r="Z718" i="99"/>
  <c r="Z663" i="99"/>
  <c r="AA646" i="99"/>
  <c r="AA630" i="99"/>
  <c r="AA614" i="99"/>
  <c r="AA598" i="99"/>
  <c r="AA582" i="99"/>
  <c r="AA566" i="99"/>
  <c r="AA550" i="99"/>
  <c r="AA534" i="99"/>
  <c r="AA518" i="99"/>
  <c r="AA502" i="99"/>
  <c r="AA486" i="99"/>
  <c r="AA470" i="99"/>
  <c r="AA454" i="99"/>
  <c r="AA438" i="99"/>
  <c r="AA429" i="99"/>
  <c r="Z418" i="99"/>
  <c r="AA411" i="99"/>
  <c r="AA407" i="99"/>
  <c r="AA403" i="99"/>
  <c r="AA399" i="99"/>
  <c r="AA395" i="99"/>
  <c r="AA391" i="99"/>
  <c r="AA387" i="99"/>
  <c r="AA383" i="99"/>
  <c r="AA379" i="99"/>
  <c r="AA375" i="99"/>
  <c r="AA371" i="99"/>
  <c r="AA367" i="99"/>
  <c r="AA363" i="99"/>
  <c r="AA359" i="99"/>
  <c r="AA355" i="99"/>
  <c r="AA351" i="99"/>
  <c r="AA347" i="99"/>
  <c r="AA343" i="99"/>
  <c r="AA339" i="99"/>
  <c r="AA335" i="99"/>
  <c r="AA331" i="99"/>
  <c r="AA327" i="99"/>
  <c r="AA323" i="99"/>
  <c r="AA319" i="99"/>
  <c r="AA315" i="99"/>
  <c r="AA311" i="99"/>
  <c r="AA307" i="99"/>
  <c r="AA303" i="99"/>
  <c r="AA299" i="99"/>
  <c r="AA295" i="99"/>
  <c r="AA291" i="99"/>
  <c r="AA287" i="99"/>
  <c r="AA283" i="99"/>
  <c r="AA279" i="99"/>
  <c r="AA275" i="99"/>
  <c r="AA271" i="99"/>
  <c r="AA267" i="99"/>
  <c r="AA263" i="99"/>
  <c r="AA259" i="99"/>
  <c r="AA255" i="99"/>
  <c r="AA251" i="99"/>
  <c r="AA247" i="99"/>
  <c r="AA243" i="99"/>
  <c r="AA239" i="99"/>
  <c r="AA235" i="99"/>
  <c r="AA231" i="99"/>
  <c r="AA227" i="99"/>
  <c r="AA223" i="99"/>
  <c r="AA219" i="99"/>
  <c r="AA215" i="99"/>
  <c r="AA211" i="99"/>
  <c r="AA207" i="99"/>
  <c r="AA203" i="99"/>
  <c r="AA199" i="99"/>
  <c r="AA195" i="99"/>
  <c r="AA191" i="99"/>
  <c r="AA187" i="99"/>
  <c r="AA183" i="99"/>
  <c r="AA179" i="99"/>
  <c r="AA175" i="99"/>
  <c r="AA171" i="99"/>
  <c r="AA167" i="99"/>
  <c r="AA163" i="99"/>
  <c r="AA159" i="99"/>
  <c r="AA155" i="99"/>
  <c r="AA151" i="99"/>
  <c r="Z910" i="99"/>
  <c r="AA649" i="99"/>
  <c r="AA585" i="99"/>
  <c r="AA521" i="99"/>
  <c r="AA457" i="99"/>
  <c r="Z413" i="99"/>
  <c r="Z396" i="99"/>
  <c r="Z380" i="99"/>
  <c r="Z364" i="99"/>
  <c r="Z348" i="99"/>
  <c r="Z332" i="99"/>
  <c r="Z316" i="99"/>
  <c r="Z300" i="99"/>
  <c r="Z284" i="99"/>
  <c r="Z268" i="99"/>
  <c r="Z252" i="99"/>
  <c r="Z236" i="99"/>
  <c r="Z220" i="99"/>
  <c r="Z204" i="99"/>
  <c r="Z188" i="99"/>
  <c r="Z179" i="99"/>
  <c r="Z171" i="99"/>
  <c r="Z163" i="99"/>
  <c r="AA156" i="99"/>
  <c r="Z151" i="99"/>
  <c r="AA148" i="99"/>
  <c r="AA144" i="99"/>
  <c r="AA142" i="99"/>
  <c r="AA136" i="99"/>
  <c r="AA134" i="99"/>
  <c r="Z131" i="99"/>
  <c r="Z127" i="99"/>
  <c r="Z123" i="99"/>
  <c r="Z103" i="99"/>
  <c r="AA100" i="99"/>
  <c r="AA96" i="99"/>
  <c r="Z93" i="99"/>
  <c r="AA89" i="99"/>
  <c r="AA86" i="99"/>
  <c r="Z81" i="99"/>
  <c r="AA78" i="99"/>
  <c r="AA76" i="99"/>
  <c r="AA72" i="99"/>
  <c r="AA68" i="99"/>
  <c r="AA64" i="99"/>
  <c r="AA60" i="99"/>
  <c r="AA56" i="99"/>
  <c r="AA52" i="99"/>
  <c r="AA48" i="99"/>
  <c r="AA44" i="99"/>
  <c r="AA40" i="99"/>
  <c r="AA36" i="99"/>
  <c r="AA31" i="99"/>
  <c r="Z878" i="99"/>
  <c r="AA645" i="99"/>
  <c r="AA581" i="99"/>
  <c r="AA517" i="99"/>
  <c r="AA453" i="99"/>
  <c r="Z411" i="99"/>
  <c r="Z395" i="99"/>
  <c r="Z379" i="99"/>
  <c r="Z363" i="99"/>
  <c r="Z347" i="99"/>
  <c r="Z331" i="99"/>
  <c r="Z315" i="99"/>
  <c r="Z299" i="99"/>
  <c r="Z283" i="99"/>
  <c r="Z267" i="99"/>
  <c r="Z251" i="99"/>
  <c r="Z235" i="99"/>
  <c r="Z219" i="99"/>
  <c r="Z203" i="99"/>
  <c r="Z187" i="99"/>
  <c r="AA178" i="99"/>
  <c r="AA170" i="99"/>
  <c r="AA162" i="99"/>
  <c r="Z156" i="99"/>
  <c r="AA150" i="99"/>
  <c r="Z149" i="99"/>
  <c r="Z148" i="99"/>
  <c r="Z144" i="99"/>
  <c r="Z142" i="99"/>
  <c r="Z136" i="99"/>
  <c r="Z134" i="99"/>
  <c r="AA130" i="99"/>
  <c r="AA126" i="99"/>
  <c r="AA122" i="99"/>
  <c r="AA117" i="99"/>
  <c r="AA105" i="99"/>
  <c r="Z100" i="99"/>
  <c r="Z96" i="99"/>
  <c r="AA92" i="99"/>
  <c r="Z89" i="99"/>
  <c r="Z86" i="99"/>
  <c r="Z78" i="99"/>
  <c r="Z76" i="99"/>
  <c r="Z72" i="99"/>
  <c r="Z68" i="99"/>
  <c r="Z64" i="99"/>
  <c r="Z60" i="99"/>
  <c r="Z56" i="99"/>
  <c r="Z52" i="99"/>
  <c r="Z794" i="99"/>
  <c r="AA633" i="99"/>
  <c r="AA569" i="99"/>
  <c r="AA505" i="99"/>
  <c r="AA441" i="99"/>
  <c r="Z408" i="99"/>
  <c r="Z392" i="99"/>
  <c r="Z376" i="99"/>
  <c r="Z360" i="99"/>
  <c r="Z344" i="99"/>
  <c r="Z328" i="99"/>
  <c r="Z312" i="99"/>
  <c r="Z296" i="99"/>
  <c r="Z280" i="99"/>
  <c r="Z264" i="99"/>
  <c r="Z248" i="99"/>
  <c r="Z232" i="99"/>
  <c r="Z216" i="99"/>
  <c r="Z200" i="99"/>
  <c r="AA184" i="99"/>
  <c r="AA176" i="99"/>
  <c r="AA168" i="99"/>
  <c r="Z162" i="99"/>
  <c r="Z155" i="99"/>
  <c r="Z150" i="99"/>
  <c r="AA147" i="99"/>
  <c r="AA143" i="99"/>
  <c r="AA139" i="99"/>
  <c r="AA135" i="99"/>
  <c r="Z130" i="99"/>
  <c r="H128" i="99"/>
  <c r="Z126" i="99"/>
  <c r="Z122" i="99"/>
  <c r="Z117" i="99"/>
  <c r="AA116" i="99"/>
  <c r="AA115" i="99"/>
  <c r="AA108" i="99"/>
  <c r="Z105" i="99"/>
  <c r="AA102" i="99"/>
  <c r="AA99" i="99"/>
  <c r="Z92" i="99"/>
  <c r="AA83" i="99"/>
  <c r="AA80" i="99"/>
  <c r="AA75" i="99"/>
  <c r="AA71" i="99"/>
  <c r="AA67" i="99"/>
  <c r="AA63" i="99"/>
  <c r="AA59" i="99"/>
  <c r="AA55" i="99"/>
  <c r="AA51" i="99"/>
  <c r="AA47" i="99"/>
  <c r="Z778" i="99"/>
  <c r="AA629" i="99"/>
  <c r="AA565" i="99"/>
  <c r="AA501" i="99"/>
  <c r="Z438" i="99"/>
  <c r="Z407" i="99"/>
  <c r="Z391" i="99"/>
  <c r="Z375" i="99"/>
  <c r="Z359" i="99"/>
  <c r="Z343" i="99"/>
  <c r="Z327" i="99"/>
  <c r="Z311" i="99"/>
  <c r="Z295" i="99"/>
  <c r="Z279" i="99"/>
  <c r="Z263" i="99"/>
  <c r="Z247" i="99"/>
  <c r="Z231" i="99"/>
  <c r="Z215" i="99"/>
  <c r="Z199" i="99"/>
  <c r="Z184" i="99"/>
  <c r="Z176" i="99"/>
  <c r="Z168" i="99"/>
  <c r="AA160" i="99"/>
  <c r="AA154" i="99"/>
  <c r="Z147" i="99"/>
  <c r="Z143" i="99"/>
  <c r="Z139" i="99"/>
  <c r="Z135" i="99"/>
  <c r="AA133" i="99"/>
  <c r="AA129" i="99"/>
  <c r="AA125" i="99"/>
  <c r="AA121" i="99"/>
  <c r="Z116" i="99"/>
  <c r="Z115" i="99"/>
  <c r="Z108" i="99"/>
  <c r="Z102" i="99"/>
  <c r="Z99" i="99"/>
  <c r="AA95" i="99"/>
  <c r="AA91" i="99"/>
  <c r="AA88" i="99"/>
  <c r="AA85" i="99"/>
  <c r="Z83" i="99"/>
  <c r="Z80" i="99"/>
  <c r="Z75" i="99"/>
  <c r="Z71" i="99"/>
  <c r="Z67" i="99"/>
  <c r="Z63" i="99"/>
  <c r="Z59" i="99"/>
  <c r="Z730" i="99"/>
  <c r="AA617" i="99"/>
  <c r="AA553" i="99"/>
  <c r="AA489" i="99"/>
  <c r="Z430" i="99"/>
  <c r="Z404" i="99"/>
  <c r="Z388" i="99"/>
  <c r="Z372" i="99"/>
  <c r="Z356" i="99"/>
  <c r="Z340" i="99"/>
  <c r="Z324" i="99"/>
  <c r="Z308" i="99"/>
  <c r="Z292" i="99"/>
  <c r="Z276" i="99"/>
  <c r="Z260" i="99"/>
  <c r="Z244" i="99"/>
  <c r="Z228" i="99"/>
  <c r="Z212" i="99"/>
  <c r="Z196" i="99"/>
  <c r="Z183" i="99"/>
  <c r="Z175" i="99"/>
  <c r="Z167" i="99"/>
  <c r="Z160" i="99"/>
  <c r="Z154" i="99"/>
  <c r="AA146" i="99"/>
  <c r="AA140" i="99"/>
  <c r="AA138" i="99"/>
  <c r="Z133" i="99"/>
  <c r="Z129" i="99"/>
  <c r="Z125" i="99"/>
  <c r="Z121" i="99"/>
  <c r="AA120" i="99"/>
  <c r="AA119" i="99"/>
  <c r="AA114" i="99"/>
  <c r="AA107" i="99"/>
  <c r="AA104" i="99"/>
  <c r="AA98" i="99"/>
  <c r="Z95" i="99"/>
  <c r="Z91" i="99"/>
  <c r="Z88" i="99"/>
  <c r="Z85" i="99"/>
  <c r="AA82" i="99"/>
  <c r="AA79" i="99"/>
  <c r="AA77" i="99"/>
  <c r="AA74" i="99"/>
  <c r="AA70" i="99"/>
  <c r="AA66" i="99"/>
  <c r="AA62" i="99"/>
  <c r="AA58" i="99"/>
  <c r="AA54" i="99"/>
  <c r="AA50" i="99"/>
  <c r="AA46" i="99"/>
  <c r="AA42" i="99"/>
  <c r="AA38" i="99"/>
  <c r="AA34" i="99"/>
  <c r="AA29" i="99"/>
  <c r="Z666" i="99"/>
  <c r="AA601" i="99"/>
  <c r="AA537" i="99"/>
  <c r="AA473" i="99"/>
  <c r="AA418" i="99"/>
  <c r="Z400" i="99"/>
  <c r="Z384" i="99"/>
  <c r="Z368" i="99"/>
  <c r="Z352" i="99"/>
  <c r="Z336" i="99"/>
  <c r="Z320" i="99"/>
  <c r="Z304" i="99"/>
  <c r="Z288" i="99"/>
  <c r="Z272" i="99"/>
  <c r="Z256" i="99"/>
  <c r="Z240" i="99"/>
  <c r="Z224" i="99"/>
  <c r="Z208" i="99"/>
  <c r="Z192" i="99"/>
  <c r="AA180" i="99"/>
  <c r="AA172" i="99"/>
  <c r="AA164" i="99"/>
  <c r="AA158" i="99"/>
  <c r="AA152" i="99"/>
  <c r="AA145" i="99"/>
  <c r="AA141" i="99"/>
  <c r="AA137" i="99"/>
  <c r="Z132" i="99"/>
  <c r="Z128" i="99"/>
  <c r="C128" i="99"/>
  <c r="Z124" i="99"/>
  <c r="AA118" i="99"/>
  <c r="AA113" i="99"/>
  <c r="AA112" i="99"/>
  <c r="AA111" i="99"/>
  <c r="AA110" i="99"/>
  <c r="AA109" i="99"/>
  <c r="AA106" i="99"/>
  <c r="AA101" i="99"/>
  <c r="AA97" i="99"/>
  <c r="Z94" i="99"/>
  <c r="Z90" i="99"/>
  <c r="Z87" i="99"/>
  <c r="Z84" i="99"/>
  <c r="Z714" i="99"/>
  <c r="AA426" i="99"/>
  <c r="Z355" i="99"/>
  <c r="Z291" i="99"/>
  <c r="Z227" i="99"/>
  <c r="AA174" i="99"/>
  <c r="Z146" i="99"/>
  <c r="AA132" i="99"/>
  <c r="Z114" i="99"/>
  <c r="AA87" i="99"/>
  <c r="Z70" i="99"/>
  <c r="Z61" i="99"/>
  <c r="Z51" i="99"/>
  <c r="Z45" i="99"/>
  <c r="AA39" i="99"/>
  <c r="Z34" i="99"/>
  <c r="AA28" i="99"/>
  <c r="AA24" i="99"/>
  <c r="AA18" i="99"/>
  <c r="Z15" i="99"/>
  <c r="Z12" i="99"/>
  <c r="Z9" i="99"/>
  <c r="Z5" i="99"/>
  <c r="Z2" i="99"/>
  <c r="AA25" i="99"/>
  <c r="AA21" i="99"/>
  <c r="AA17" i="99"/>
  <c r="AA11" i="99"/>
  <c r="Z4" i="99"/>
  <c r="AA7" i="99"/>
  <c r="AA127" i="99"/>
  <c r="Z112" i="99"/>
  <c r="Z36" i="99"/>
  <c r="AA6" i="99"/>
  <c r="AA661" i="99"/>
  <c r="AA417" i="99"/>
  <c r="Z351" i="99"/>
  <c r="Z287" i="99"/>
  <c r="Z223" i="99"/>
  <c r="Z172" i="99"/>
  <c r="Z145" i="99"/>
  <c r="AA131" i="99"/>
  <c r="I118" i="99"/>
  <c r="K118" i="99" s="1"/>
  <c r="Z110" i="99"/>
  <c r="Z101" i="99"/>
  <c r="AA69" i="99"/>
  <c r="Z58" i="99"/>
  <c r="Z50" i="99"/>
  <c r="Z44" i="99"/>
  <c r="Z39" i="99"/>
  <c r="AA33" i="99"/>
  <c r="AA30" i="99"/>
  <c r="Z28" i="99"/>
  <c r="Z24" i="99"/>
  <c r="Z18" i="99"/>
  <c r="AA8" i="99"/>
  <c r="AA4" i="99"/>
  <c r="AA14" i="99"/>
  <c r="Z106" i="99"/>
  <c r="Z74" i="99"/>
  <c r="Z54" i="99"/>
  <c r="Z32" i="99"/>
  <c r="Z22" i="99"/>
  <c r="AA13" i="99"/>
  <c r="AA613" i="99"/>
  <c r="Z403" i="99"/>
  <c r="Z339" i="99"/>
  <c r="Z275" i="99"/>
  <c r="Z211" i="99"/>
  <c r="AA166" i="99"/>
  <c r="AA128" i="99"/>
  <c r="Z120" i="99"/>
  <c r="Z98" i="99"/>
  <c r="AA84" i="99"/>
  <c r="Z77" i="99"/>
  <c r="Z69" i="99"/>
  <c r="AA57" i="99"/>
  <c r="AA49" i="99"/>
  <c r="AA43" i="99"/>
  <c r="Z38" i="99"/>
  <c r="Z33" i="99"/>
  <c r="Z30" i="99"/>
  <c r="Z8" i="99"/>
  <c r="Z137" i="99"/>
  <c r="AA93" i="99"/>
  <c r="Z65" i="99"/>
  <c r="AA41" i="99"/>
  <c r="Z26" i="99"/>
  <c r="Z16" i="99"/>
  <c r="AA3" i="99"/>
  <c r="AA597" i="99"/>
  <c r="Z399" i="99"/>
  <c r="Z335" i="99"/>
  <c r="Z271" i="99"/>
  <c r="Z207" i="99"/>
  <c r="Z164" i="99"/>
  <c r="Z141" i="99"/>
  <c r="Z113" i="99"/>
  <c r="Z109" i="99"/>
  <c r="Z97" i="99"/>
  <c r="Z66" i="99"/>
  <c r="Z57" i="99"/>
  <c r="Z49" i="99"/>
  <c r="Z43" i="99"/>
  <c r="AA37" i="99"/>
  <c r="Z25" i="99"/>
  <c r="Z21" i="99"/>
  <c r="Z17" i="99"/>
  <c r="Z14" i="99"/>
  <c r="Z11" i="99"/>
  <c r="Z47" i="99"/>
  <c r="AA10" i="99"/>
  <c r="AA549" i="99"/>
  <c r="Z387" i="99"/>
  <c r="Z323" i="99"/>
  <c r="Z259" i="99"/>
  <c r="Z195" i="99"/>
  <c r="Z159" i="99"/>
  <c r="Z138" i="99"/>
  <c r="Z119" i="99"/>
  <c r="Z107" i="99"/>
  <c r="AA94" i="99"/>
  <c r="Z82" i="99"/>
  <c r="AA65" i="99"/>
  <c r="Z55" i="99"/>
  <c r="Z48" i="99"/>
  <c r="Z42" i="99"/>
  <c r="Z37" i="99"/>
  <c r="AA32" i="99"/>
  <c r="Z29" i="99"/>
  <c r="AA26" i="99"/>
  <c r="AA22" i="99"/>
  <c r="AA20" i="99"/>
  <c r="AA16" i="99"/>
  <c r="Z7" i="99"/>
  <c r="AA533" i="99"/>
  <c r="Z383" i="99"/>
  <c r="Z319" i="99"/>
  <c r="Z255" i="99"/>
  <c r="Z191" i="99"/>
  <c r="Z158" i="99"/>
  <c r="Z20" i="99"/>
  <c r="AA485" i="99"/>
  <c r="Z371" i="99"/>
  <c r="Z307" i="99"/>
  <c r="Z243" i="99"/>
  <c r="AA182" i="99"/>
  <c r="Z153" i="99"/>
  <c r="AA124" i="99"/>
  <c r="Z104" i="99"/>
  <c r="AA90" i="99"/>
  <c r="AA81" i="99"/>
  <c r="AA73" i="99"/>
  <c r="Z62" i="99"/>
  <c r="AA53" i="99"/>
  <c r="Z46" i="99"/>
  <c r="Z41" i="99"/>
  <c r="AA35" i="99"/>
  <c r="AA27" i="99"/>
  <c r="AA23" i="99"/>
  <c r="AA19" i="99"/>
  <c r="Z13" i="99"/>
  <c r="Z10" i="99"/>
  <c r="Z6" i="99"/>
  <c r="Z3" i="99"/>
  <c r="AA469" i="99"/>
  <c r="Z367" i="99"/>
  <c r="Z303" i="99"/>
  <c r="Z239" i="99"/>
  <c r="Z180" i="99"/>
  <c r="Z152" i="99"/>
  <c r="Z140" i="99"/>
  <c r="AA123" i="99"/>
  <c r="Z118" i="99"/>
  <c r="Z111" i="99"/>
  <c r="AA103" i="99"/>
  <c r="Z79" i="99"/>
  <c r="Z73" i="99"/>
  <c r="AA61" i="99"/>
  <c r="Z53" i="99"/>
  <c r="AA45" i="99"/>
  <c r="Z40" i="99"/>
  <c r="Z35" i="99"/>
  <c r="Z31" i="99"/>
  <c r="Z27" i="99"/>
  <c r="Z23" i="99"/>
  <c r="Z19" i="99"/>
  <c r="AA15" i="99"/>
  <c r="AA12" i="99"/>
  <c r="AA9" i="99"/>
  <c r="AA5" i="99"/>
  <c r="AA2" i="99"/>
  <c r="I128" i="99"/>
  <c r="D128" i="99"/>
  <c r="N141" i="99"/>
  <c r="T141" i="99" s="1"/>
  <c r="W141" i="99" s="1"/>
  <c r="N102" i="99"/>
  <c r="N104" i="99" s="1"/>
  <c r="N140" i="99"/>
  <c r="T140" i="99" s="1"/>
  <c r="W140" i="99" s="1"/>
  <c r="M140" i="99"/>
  <c r="S140" i="99" s="1"/>
  <c r="V140" i="99" s="1"/>
  <c r="M143" i="99"/>
  <c r="S143" i="99" s="1"/>
  <c r="V143" i="99" s="1"/>
  <c r="AA1001" i="98"/>
  <c r="AA997" i="98"/>
  <c r="AA993" i="98"/>
  <c r="AA989" i="98"/>
  <c r="AA985" i="98"/>
  <c r="AA981" i="98"/>
  <c r="AA977" i="98"/>
  <c r="AA973" i="98"/>
  <c r="AA969" i="98"/>
  <c r="AA965" i="98"/>
  <c r="AA961" i="98"/>
  <c r="AA957" i="98"/>
  <c r="AA953" i="98"/>
  <c r="AA949" i="98"/>
  <c r="AA945" i="98"/>
  <c r="AA941" i="98"/>
  <c r="AA937" i="98"/>
  <c r="AA933" i="98"/>
  <c r="AA929" i="98"/>
  <c r="AA925" i="98"/>
  <c r="AA921" i="98"/>
  <c r="AA917" i="98"/>
  <c r="AA913" i="98"/>
  <c r="AA909" i="98"/>
  <c r="AA905" i="98"/>
  <c r="AA901" i="98"/>
  <c r="AA897" i="98"/>
  <c r="AA893" i="98"/>
  <c r="AA889" i="98"/>
  <c r="AA885" i="98"/>
  <c r="AA881" i="98"/>
  <c r="AA877" i="98"/>
  <c r="AA873" i="98"/>
  <c r="AA869" i="98"/>
  <c r="AA865" i="98"/>
  <c r="AA861" i="98"/>
  <c r="AA857" i="98"/>
  <c r="AA853" i="98"/>
  <c r="AA849" i="98"/>
  <c r="AA845" i="98"/>
  <c r="AA841" i="98"/>
  <c r="AA837" i="98"/>
  <c r="AA833" i="98"/>
  <c r="AA829" i="98"/>
  <c r="AA825" i="98"/>
  <c r="AA821" i="98"/>
  <c r="AA817" i="98"/>
  <c r="AA813" i="98"/>
  <c r="AA809" i="98"/>
  <c r="AA805" i="98"/>
  <c r="AA801" i="98"/>
  <c r="AA797" i="98"/>
  <c r="AA793" i="98"/>
  <c r="AA789" i="98"/>
  <c r="AA785" i="98"/>
  <c r="AA781" i="98"/>
  <c r="Z1001" i="98"/>
  <c r="Z997" i="98"/>
  <c r="Z993" i="98"/>
  <c r="Z989" i="98"/>
  <c r="Z985" i="98"/>
  <c r="Z981" i="98"/>
  <c r="Z977" i="98"/>
  <c r="Z973" i="98"/>
  <c r="Z969" i="98"/>
  <c r="Z965" i="98"/>
  <c r="Z961" i="98"/>
  <c r="Z957" i="98"/>
  <c r="Z953" i="98"/>
  <c r="Z949" i="98"/>
  <c r="Z945" i="98"/>
  <c r="Z941" i="98"/>
  <c r="Z937" i="98"/>
  <c r="Z933" i="98"/>
  <c r="Z929" i="98"/>
  <c r="Z925" i="98"/>
  <c r="Z921" i="98"/>
  <c r="Z917" i="98"/>
  <c r="Z913" i="98"/>
  <c r="Z909" i="98"/>
  <c r="Z905" i="98"/>
  <c r="Z901" i="98"/>
  <c r="Z897" i="98"/>
  <c r="Z893" i="98"/>
  <c r="Z889" i="98"/>
  <c r="Z885" i="98"/>
  <c r="Z881" i="98"/>
  <c r="Z877" i="98"/>
  <c r="Z873" i="98"/>
  <c r="Z869" i="98"/>
  <c r="AA1000" i="98"/>
  <c r="AA996" i="98"/>
  <c r="AA992" i="98"/>
  <c r="AA988" i="98"/>
  <c r="AA984" i="98"/>
  <c r="AA980" i="98"/>
  <c r="AA976" i="98"/>
  <c r="AA972" i="98"/>
  <c r="AA968" i="98"/>
  <c r="AA964" i="98"/>
  <c r="AA960" i="98"/>
  <c r="AA956" i="98"/>
  <c r="AA952" i="98"/>
  <c r="AA948" i="98"/>
  <c r="AA944" i="98"/>
  <c r="AA940" i="98"/>
  <c r="AA936" i="98"/>
  <c r="AA932" i="98"/>
  <c r="AA928" i="98"/>
  <c r="AA924" i="98"/>
  <c r="AA920" i="98"/>
  <c r="AA916" i="98"/>
  <c r="AA912" i="98"/>
  <c r="AA908" i="98"/>
  <c r="AA904" i="98"/>
  <c r="AA900" i="98"/>
  <c r="AA896" i="98"/>
  <c r="AA892" i="98"/>
  <c r="AA888" i="98"/>
  <c r="AA884" i="98"/>
  <c r="AA880" i="98"/>
  <c r="AA876" i="98"/>
  <c r="AA872" i="98"/>
  <c r="AA868" i="98"/>
  <c r="AA864" i="98"/>
  <c r="AA860" i="98"/>
  <c r="AA856" i="98"/>
  <c r="AA852" i="98"/>
  <c r="AA848" i="98"/>
  <c r="AA844" i="98"/>
  <c r="AA840" i="98"/>
  <c r="AA836" i="98"/>
  <c r="AA832" i="98"/>
  <c r="AA828" i="98"/>
  <c r="AA824" i="98"/>
  <c r="AA820" i="98"/>
  <c r="AA816" i="98"/>
  <c r="AA812" i="98"/>
  <c r="AA808" i="98"/>
  <c r="AA804" i="98"/>
  <c r="AA800" i="98"/>
  <c r="AA796" i="98"/>
  <c r="AA792" i="98"/>
  <c r="AA788" i="98"/>
  <c r="AA784" i="98"/>
  <c r="AA780" i="98"/>
  <c r="AA776" i="98"/>
  <c r="AA772" i="98"/>
  <c r="AA768" i="98"/>
  <c r="AA764" i="98"/>
  <c r="AA760" i="98"/>
  <c r="AA756" i="98"/>
  <c r="AA752" i="98"/>
  <c r="AA748" i="98"/>
  <c r="AA744" i="98"/>
  <c r="AA740" i="98"/>
  <c r="AA736" i="98"/>
  <c r="AA732" i="98"/>
  <c r="AA728" i="98"/>
  <c r="AA724" i="98"/>
  <c r="AA720" i="98"/>
  <c r="AA716" i="98"/>
  <c r="AA712" i="98"/>
  <c r="AA708" i="98"/>
  <c r="AA704" i="98"/>
  <c r="AA700" i="98"/>
  <c r="AA696" i="98"/>
  <c r="AA692" i="98"/>
  <c r="AA688" i="98"/>
  <c r="AA684" i="98"/>
  <c r="AA680" i="98"/>
  <c r="AA676" i="98"/>
  <c r="AA672" i="98"/>
  <c r="AA668" i="98"/>
  <c r="AA664" i="98"/>
  <c r="Z1000" i="98"/>
  <c r="Z996" i="98"/>
  <c r="Z992" i="98"/>
  <c r="Z988" i="98"/>
  <c r="Z984" i="98"/>
  <c r="Z980" i="98"/>
  <c r="Z976" i="98"/>
  <c r="Z972" i="98"/>
  <c r="Z968" i="98"/>
  <c r="Z964" i="98"/>
  <c r="Z960" i="98"/>
  <c r="Z956" i="98"/>
  <c r="Z952" i="98"/>
  <c r="Z948" i="98"/>
  <c r="Z944" i="98"/>
  <c r="Z940" i="98"/>
  <c r="Z936" i="98"/>
  <c r="Z932" i="98"/>
  <c r="Z928" i="98"/>
  <c r="Z924" i="98"/>
  <c r="Z920" i="98"/>
  <c r="Z916" i="98"/>
  <c r="Z912" i="98"/>
  <c r="Z908" i="98"/>
  <c r="Z904" i="98"/>
  <c r="Z900" i="98"/>
  <c r="Z896" i="98"/>
  <c r="Z892" i="98"/>
  <c r="Z888" i="98"/>
  <c r="Z884" i="98"/>
  <c r="Z880" i="98"/>
  <c r="Z876" i="98"/>
  <c r="Z872" i="98"/>
  <c r="Z868" i="98"/>
  <c r="AA999" i="98"/>
  <c r="AA995" i="98"/>
  <c r="AA991" i="98"/>
  <c r="AA987" i="98"/>
  <c r="AA983" i="98"/>
  <c r="AA979" i="98"/>
  <c r="AA975" i="98"/>
  <c r="AA971" i="98"/>
  <c r="AA967" i="98"/>
  <c r="AA963" i="98"/>
  <c r="AA959" i="98"/>
  <c r="AA955" i="98"/>
  <c r="AA951" i="98"/>
  <c r="AA947" i="98"/>
  <c r="AA943" i="98"/>
  <c r="AA939" i="98"/>
  <c r="AA935" i="98"/>
  <c r="AA931" i="98"/>
  <c r="AA927" i="98"/>
  <c r="AA923" i="98"/>
  <c r="AA919" i="98"/>
  <c r="AA915" i="98"/>
  <c r="AA911" i="98"/>
  <c r="AA907" i="98"/>
  <c r="AA903" i="98"/>
  <c r="AA899" i="98"/>
  <c r="AA895" i="98"/>
  <c r="AA891" i="98"/>
  <c r="AA887" i="98"/>
  <c r="AA883" i="98"/>
  <c r="AA879" i="98"/>
  <c r="AA875" i="98"/>
  <c r="AA871" i="98"/>
  <c r="AA867" i="98"/>
  <c r="AA863" i="98"/>
  <c r="AA859" i="98"/>
  <c r="AA855" i="98"/>
  <c r="AA851" i="98"/>
  <c r="AA847" i="98"/>
  <c r="AA843" i="98"/>
  <c r="AA839" i="98"/>
  <c r="AA835" i="98"/>
  <c r="AA831" i="98"/>
  <c r="AA827" i="98"/>
  <c r="AA823" i="98"/>
  <c r="AA819" i="98"/>
  <c r="AA815" i="98"/>
  <c r="AA811" i="98"/>
  <c r="AA807" i="98"/>
  <c r="AA803" i="98"/>
  <c r="AA799" i="98"/>
  <c r="AA795" i="98"/>
  <c r="AA791" i="98"/>
  <c r="AA787" i="98"/>
  <c r="AA783" i="98"/>
  <c r="AA779" i="98"/>
  <c r="Z999" i="98"/>
  <c r="Z995" i="98"/>
  <c r="Z991" i="98"/>
  <c r="Z987" i="98"/>
  <c r="Z983" i="98"/>
  <c r="Z979" i="98"/>
  <c r="Z975" i="98"/>
  <c r="Z971" i="98"/>
  <c r="Z967" i="98"/>
  <c r="Z963" i="98"/>
  <c r="Z959" i="98"/>
  <c r="Z955" i="98"/>
  <c r="Z951" i="98"/>
  <c r="Z947" i="98"/>
  <c r="Z943" i="98"/>
  <c r="Z939" i="98"/>
  <c r="Z935" i="98"/>
  <c r="Z931" i="98"/>
  <c r="Z927" i="98"/>
  <c r="Z923" i="98"/>
  <c r="Z919" i="98"/>
  <c r="Z915" i="98"/>
  <c r="Z911" i="98"/>
  <c r="Z907" i="98"/>
  <c r="Z903" i="98"/>
  <c r="Z899" i="98"/>
  <c r="Z895" i="98"/>
  <c r="Z891" i="98"/>
  <c r="Z887" i="98"/>
  <c r="Z883" i="98"/>
  <c r="Z879" i="98"/>
  <c r="Z875" i="98"/>
  <c r="Z871" i="98"/>
  <c r="Z867" i="98"/>
  <c r="Z863" i="98"/>
  <c r="Z859" i="98"/>
  <c r="Z855" i="98"/>
  <c r="Z851" i="98"/>
  <c r="Z847" i="98"/>
  <c r="Z843" i="98"/>
  <c r="Z839" i="98"/>
  <c r="Z835" i="98"/>
  <c r="Z831" i="98"/>
  <c r="Z827" i="98"/>
  <c r="Z823" i="98"/>
  <c r="Z819" i="98"/>
  <c r="Z815" i="98"/>
  <c r="Z811" i="98"/>
  <c r="Z807" i="98"/>
  <c r="Z803" i="98"/>
  <c r="Z799" i="98"/>
  <c r="Z795" i="98"/>
  <c r="Z791" i="98"/>
  <c r="Z787" i="98"/>
  <c r="Z783" i="98"/>
  <c r="Z779" i="98"/>
  <c r="Z775" i="98"/>
  <c r="Z771" i="98"/>
  <c r="Z767" i="98"/>
  <c r="Z763" i="98"/>
  <c r="Z759" i="98"/>
  <c r="Z755" i="98"/>
  <c r="Z751" i="98"/>
  <c r="Z747" i="98"/>
  <c r="Z743" i="98"/>
  <c r="Z739" i="98"/>
  <c r="Z735" i="98"/>
  <c r="Z731" i="98"/>
  <c r="Z727" i="98"/>
  <c r="Z723" i="98"/>
  <c r="Z719" i="98"/>
  <c r="Z715" i="98"/>
  <c r="Z711" i="98"/>
  <c r="Z707" i="98"/>
  <c r="Z703" i="98"/>
  <c r="Z699" i="98"/>
  <c r="Z695" i="98"/>
  <c r="Z691" i="98"/>
  <c r="Z687" i="98"/>
  <c r="Z683" i="98"/>
  <c r="Z679" i="98"/>
  <c r="Z675" i="98"/>
  <c r="Z671" i="98"/>
  <c r="Z667" i="98"/>
  <c r="Z663" i="98"/>
  <c r="AA998" i="98"/>
  <c r="AA994" i="98"/>
  <c r="AA990" i="98"/>
  <c r="AA986" i="98"/>
  <c r="AA982" i="98"/>
  <c r="AA978" i="98"/>
  <c r="AA974" i="98"/>
  <c r="AA970" i="98"/>
  <c r="AA966" i="98"/>
  <c r="AA962" i="98"/>
  <c r="AA958" i="98"/>
  <c r="AA954" i="98"/>
  <c r="AA950" i="98"/>
  <c r="AA946" i="98"/>
  <c r="AA942" i="98"/>
  <c r="AA938" i="98"/>
  <c r="AA934" i="98"/>
  <c r="AA930" i="98"/>
  <c r="AA926" i="98"/>
  <c r="AA922" i="98"/>
  <c r="AA918" i="98"/>
  <c r="AA914" i="98"/>
  <c r="AA910" i="98"/>
  <c r="AA906" i="98"/>
  <c r="AA902" i="98"/>
  <c r="AA898" i="98"/>
  <c r="AA894" i="98"/>
  <c r="AA890" i="98"/>
  <c r="AA886" i="98"/>
  <c r="AA882" i="98"/>
  <c r="AA878" i="98"/>
  <c r="AA874" i="98"/>
  <c r="AA870" i="98"/>
  <c r="AA866" i="98"/>
  <c r="AA862" i="98"/>
  <c r="AA858" i="98"/>
  <c r="AA854" i="98"/>
  <c r="AA850" i="98"/>
  <c r="AA846" i="98"/>
  <c r="AA842" i="98"/>
  <c r="AA838" i="98"/>
  <c r="AA834" i="98"/>
  <c r="AA830" i="98"/>
  <c r="AA826" i="98"/>
  <c r="AA822" i="98"/>
  <c r="AA818" i="98"/>
  <c r="AA814" i="98"/>
  <c r="AA810" i="98"/>
  <c r="AA806" i="98"/>
  <c r="AA802" i="98"/>
  <c r="AA798" i="98"/>
  <c r="AA794" i="98"/>
  <c r="AA790" i="98"/>
  <c r="AA786" i="98"/>
  <c r="AA782" i="98"/>
  <c r="AA778" i="98"/>
  <c r="AA774" i="98"/>
  <c r="AA770" i="98"/>
  <c r="AA766" i="98"/>
  <c r="AA762" i="98"/>
  <c r="AA758" i="98"/>
  <c r="AA754" i="98"/>
  <c r="AA750" i="98"/>
  <c r="AA746" i="98"/>
  <c r="AA742" i="98"/>
  <c r="AA738" i="98"/>
  <c r="AA734" i="98"/>
  <c r="AA730" i="98"/>
  <c r="AA726" i="98"/>
  <c r="AA722" i="98"/>
  <c r="AA718" i="98"/>
  <c r="AA714" i="98"/>
  <c r="AA710" i="98"/>
  <c r="AA706" i="98"/>
  <c r="AA702" i="98"/>
  <c r="AA698" i="98"/>
  <c r="AA694" i="98"/>
  <c r="AA690" i="98"/>
  <c r="AA686" i="98"/>
  <c r="AA682" i="98"/>
  <c r="AA678" i="98"/>
  <c r="AA674" i="98"/>
  <c r="AA670" i="98"/>
  <c r="AA666" i="98"/>
  <c r="AA662" i="98"/>
  <c r="Z998" i="98"/>
  <c r="Z966" i="98"/>
  <c r="Z934" i="98"/>
  <c r="Z902" i="98"/>
  <c r="Z870" i="98"/>
  <c r="Z857" i="98"/>
  <c r="Z846" i="98"/>
  <c r="Z836" i="98"/>
  <c r="Z825" i="98"/>
  <c r="Z814" i="98"/>
  <c r="Z804" i="98"/>
  <c r="Z793" i="98"/>
  <c r="Z782" i="98"/>
  <c r="Z774" i="98"/>
  <c r="Z768" i="98"/>
  <c r="AA761" i="98"/>
  <c r="AA755" i="98"/>
  <c r="Z749" i="98"/>
  <c r="Z742" i="98"/>
  <c r="Z736" i="98"/>
  <c r="AA729" i="98"/>
  <c r="AA723" i="98"/>
  <c r="Z717" i="98"/>
  <c r="Z710" i="98"/>
  <c r="Z704" i="98"/>
  <c r="AA697" i="98"/>
  <c r="AA691" i="98"/>
  <c r="Z685" i="98"/>
  <c r="Z678" i="98"/>
  <c r="Z672" i="98"/>
  <c r="AA665" i="98"/>
  <c r="Z660" i="98"/>
  <c r="Z656" i="98"/>
  <c r="Z652" i="98"/>
  <c r="Z648" i="98"/>
  <c r="Z644" i="98"/>
  <c r="Z640" i="98"/>
  <c r="Z636" i="98"/>
  <c r="Z632" i="98"/>
  <c r="Z628" i="98"/>
  <c r="Z624" i="98"/>
  <c r="Z620" i="98"/>
  <c r="Z616" i="98"/>
  <c r="Z612" i="98"/>
  <c r="Z608" i="98"/>
  <c r="Z604" i="98"/>
  <c r="Z600" i="98"/>
  <c r="Z596" i="98"/>
  <c r="Z592" i="98"/>
  <c r="Z588" i="98"/>
  <c r="Z584" i="98"/>
  <c r="Z580" i="98"/>
  <c r="Z576" i="98"/>
  <c r="Z572" i="98"/>
  <c r="Z568" i="98"/>
  <c r="Z564" i="98"/>
  <c r="Z560" i="98"/>
  <c r="Z556" i="98"/>
  <c r="Z552" i="98"/>
  <c r="Z548" i="98"/>
  <c r="Z544" i="98"/>
  <c r="Z540" i="98"/>
  <c r="Z536" i="98"/>
  <c r="Z532" i="98"/>
  <c r="Z528" i="98"/>
  <c r="Z524" i="98"/>
  <c r="Z520" i="98"/>
  <c r="Z516" i="98"/>
  <c r="Z512" i="98"/>
  <c r="Z508" i="98"/>
  <c r="Z994" i="98"/>
  <c r="Z962" i="98"/>
  <c r="Z930" i="98"/>
  <c r="Z898" i="98"/>
  <c r="Z866" i="98"/>
  <c r="Z856" i="98"/>
  <c r="Z845" i="98"/>
  <c r="Z834" i="98"/>
  <c r="Z824" i="98"/>
  <c r="Z813" i="98"/>
  <c r="Z802" i="98"/>
  <c r="Z792" i="98"/>
  <c r="Z781" i="98"/>
  <c r="AA773" i="98"/>
  <c r="AA767" i="98"/>
  <c r="Z761" i="98"/>
  <c r="Z754" i="98"/>
  <c r="Z748" i="98"/>
  <c r="AA741" i="98"/>
  <c r="AA735" i="98"/>
  <c r="Z729" i="98"/>
  <c r="Z722" i="98"/>
  <c r="Z716" i="98"/>
  <c r="AA709" i="98"/>
  <c r="AA703" i="98"/>
  <c r="Z697" i="98"/>
  <c r="Z690" i="98"/>
  <c r="Z684" i="98"/>
  <c r="AA677" i="98"/>
  <c r="AA671" i="98"/>
  <c r="Z665" i="98"/>
  <c r="AA659" i="98"/>
  <c r="AA655" i="98"/>
  <c r="AA651" i="98"/>
  <c r="AA647" i="98"/>
  <c r="AA643" i="98"/>
  <c r="AA639" i="98"/>
  <c r="AA635" i="98"/>
  <c r="AA631" i="98"/>
  <c r="AA627" i="98"/>
  <c r="AA623" i="98"/>
  <c r="AA619" i="98"/>
  <c r="AA615" i="98"/>
  <c r="AA611" i="98"/>
  <c r="AA607" i="98"/>
  <c r="AA603" i="98"/>
  <c r="AA599" i="98"/>
  <c r="AA595" i="98"/>
  <c r="AA591" i="98"/>
  <c r="AA587" i="98"/>
  <c r="AA583" i="98"/>
  <c r="AA579" i="98"/>
  <c r="AA575" i="98"/>
  <c r="AA571" i="98"/>
  <c r="AA567" i="98"/>
  <c r="AA563" i="98"/>
  <c r="AA559" i="98"/>
  <c r="AA555" i="98"/>
  <c r="AA551" i="98"/>
  <c r="AA547" i="98"/>
  <c r="AA543" i="98"/>
  <c r="AA539" i="98"/>
  <c r="AA535" i="98"/>
  <c r="AA531" i="98"/>
  <c r="AA527" i="98"/>
  <c r="AA523" i="98"/>
  <c r="AA519" i="98"/>
  <c r="AA515" i="98"/>
  <c r="AA511" i="98"/>
  <c r="AA507" i="98"/>
  <c r="AA503" i="98"/>
  <c r="Z990" i="98"/>
  <c r="Z958" i="98"/>
  <c r="Z926" i="98"/>
  <c r="Z894" i="98"/>
  <c r="Z865" i="98"/>
  <c r="Z854" i="98"/>
  <c r="Z844" i="98"/>
  <c r="Z833" i="98"/>
  <c r="Z822" i="98"/>
  <c r="Z812" i="98"/>
  <c r="Z801" i="98"/>
  <c r="Z790" i="98"/>
  <c r="Z780" i="98"/>
  <c r="Z773" i="98"/>
  <c r="Z766" i="98"/>
  <c r="Z760" i="98"/>
  <c r="AA753" i="98"/>
  <c r="AA747" i="98"/>
  <c r="Z741" i="98"/>
  <c r="Z734" i="98"/>
  <c r="Z728" i="98"/>
  <c r="AA721" i="98"/>
  <c r="AA715" i="98"/>
  <c r="Z709" i="98"/>
  <c r="Z702" i="98"/>
  <c r="Z696" i="98"/>
  <c r="AA689" i="98"/>
  <c r="AA683" i="98"/>
  <c r="Z677" i="98"/>
  <c r="Z670" i="98"/>
  <c r="Z664" i="98"/>
  <c r="Z659" i="98"/>
  <c r="Z655" i="98"/>
  <c r="Z651" i="98"/>
  <c r="Z647" i="98"/>
  <c r="Z643" i="98"/>
  <c r="Z639" i="98"/>
  <c r="Z635" i="98"/>
  <c r="Z631" i="98"/>
  <c r="Z627" i="98"/>
  <c r="Z623" i="98"/>
  <c r="Z619" i="98"/>
  <c r="Z615" i="98"/>
  <c r="Z611" i="98"/>
  <c r="Z607" i="98"/>
  <c r="Z603" i="98"/>
  <c r="Z599" i="98"/>
  <c r="Z595" i="98"/>
  <c r="Z591" i="98"/>
  <c r="Z587" i="98"/>
  <c r="Z583" i="98"/>
  <c r="Z579" i="98"/>
  <c r="Z575" i="98"/>
  <c r="Z571" i="98"/>
  <c r="Z567" i="98"/>
  <c r="Z563" i="98"/>
  <c r="Z559" i="98"/>
  <c r="Z555" i="98"/>
  <c r="Z551" i="98"/>
  <c r="Z547" i="98"/>
  <c r="Z543" i="98"/>
  <c r="Z539" i="98"/>
  <c r="Z535" i="98"/>
  <c r="Z531" i="98"/>
  <c r="Z527" i="98"/>
  <c r="Z523" i="98"/>
  <c r="Z519" i="98"/>
  <c r="Z515" i="98"/>
  <c r="Z511" i="98"/>
  <c r="Z507" i="98"/>
  <c r="Z503" i="98"/>
  <c r="Z499" i="98"/>
  <c r="Z495" i="98"/>
  <c r="Z491" i="98"/>
  <c r="Z487" i="98"/>
  <c r="Z483" i="98"/>
  <c r="Z479" i="98"/>
  <c r="Z475" i="98"/>
  <c r="Z471" i="98"/>
  <c r="Z467" i="98"/>
  <c r="Z463" i="98"/>
  <c r="Z459" i="98"/>
  <c r="Z455" i="98"/>
  <c r="Z451" i="98"/>
  <c r="Z447" i="98"/>
  <c r="Z986" i="98"/>
  <c r="Z954" i="98"/>
  <c r="Z922" i="98"/>
  <c r="Z890" i="98"/>
  <c r="Z864" i="98"/>
  <c r="Z853" i="98"/>
  <c r="Z842" i="98"/>
  <c r="Z832" i="98"/>
  <c r="Z821" i="98"/>
  <c r="Z810" i="98"/>
  <c r="Z800" i="98"/>
  <c r="Z789" i="98"/>
  <c r="Z778" i="98"/>
  <c r="Z772" i="98"/>
  <c r="AA765" i="98"/>
  <c r="AA759" i="98"/>
  <c r="Z753" i="98"/>
  <c r="Z746" i="98"/>
  <c r="Z740" i="98"/>
  <c r="AA733" i="98"/>
  <c r="AA727" i="98"/>
  <c r="Z721" i="98"/>
  <c r="Z714" i="98"/>
  <c r="Z708" i="98"/>
  <c r="AA701" i="98"/>
  <c r="AA695" i="98"/>
  <c r="Z689" i="98"/>
  <c r="Z682" i="98"/>
  <c r="Z676" i="98"/>
  <c r="AA669" i="98"/>
  <c r="AA663" i="98"/>
  <c r="AA658" i="98"/>
  <c r="AA654" i="98"/>
  <c r="AA650" i="98"/>
  <c r="AA646" i="98"/>
  <c r="AA642" i="98"/>
  <c r="AA638" i="98"/>
  <c r="AA634" i="98"/>
  <c r="AA630" i="98"/>
  <c r="AA626" i="98"/>
  <c r="AA622" i="98"/>
  <c r="AA618" i="98"/>
  <c r="AA614" i="98"/>
  <c r="AA610" i="98"/>
  <c r="AA606" i="98"/>
  <c r="AA602" i="98"/>
  <c r="AA598" i="98"/>
  <c r="AA594" i="98"/>
  <c r="AA590" i="98"/>
  <c r="AA586" i="98"/>
  <c r="AA582" i="98"/>
  <c r="AA578" i="98"/>
  <c r="AA574" i="98"/>
  <c r="AA570" i="98"/>
  <c r="AA566" i="98"/>
  <c r="AA562" i="98"/>
  <c r="AA558" i="98"/>
  <c r="AA554" i="98"/>
  <c r="AA550" i="98"/>
  <c r="AA546" i="98"/>
  <c r="AA542" i="98"/>
  <c r="AA538" i="98"/>
  <c r="AA534" i="98"/>
  <c r="AA530" i="98"/>
  <c r="AA526" i="98"/>
  <c r="AA522" i="98"/>
  <c r="AA518" i="98"/>
  <c r="AA514" i="98"/>
  <c r="AA510" i="98"/>
  <c r="AA506" i="98"/>
  <c r="AA502" i="98"/>
  <c r="AA498" i="98"/>
  <c r="AA494" i="98"/>
  <c r="AA490" i="98"/>
  <c r="AA486" i="98"/>
  <c r="AA482" i="98"/>
  <c r="AA478" i="98"/>
  <c r="AA474" i="98"/>
  <c r="AA470" i="98"/>
  <c r="AA466" i="98"/>
  <c r="AA462" i="98"/>
  <c r="AA458" i="98"/>
  <c r="AA454" i="98"/>
  <c r="AA450" i="98"/>
  <c r="AA446" i="98"/>
  <c r="Z982" i="98"/>
  <c r="Z950" i="98"/>
  <c r="Z918" i="98"/>
  <c r="Z886" i="98"/>
  <c r="Z862" i="98"/>
  <c r="Z852" i="98"/>
  <c r="Z841" i="98"/>
  <c r="Z830" i="98"/>
  <c r="Z820" i="98"/>
  <c r="Z809" i="98"/>
  <c r="Z798" i="98"/>
  <c r="Z788" i="98"/>
  <c r="AA777" i="98"/>
  <c r="AA771" i="98"/>
  <c r="Z765" i="98"/>
  <c r="Z758" i="98"/>
  <c r="Z752" i="98"/>
  <c r="AA745" i="98"/>
  <c r="AA739" i="98"/>
  <c r="Z733" i="98"/>
  <c r="Z726" i="98"/>
  <c r="Z720" i="98"/>
  <c r="AA713" i="98"/>
  <c r="AA707" i="98"/>
  <c r="Z701" i="98"/>
  <c r="Z694" i="98"/>
  <c r="Z688" i="98"/>
  <c r="AA681" i="98"/>
  <c r="AA675" i="98"/>
  <c r="Z669" i="98"/>
  <c r="Z662" i="98"/>
  <c r="Z658" i="98"/>
  <c r="Z654" i="98"/>
  <c r="Z650" i="98"/>
  <c r="Z646" i="98"/>
  <c r="Z642" i="98"/>
  <c r="Z638" i="98"/>
  <c r="Z634" i="98"/>
  <c r="Z630" i="98"/>
  <c r="Z626" i="98"/>
  <c r="Z622" i="98"/>
  <c r="Z618" i="98"/>
  <c r="Z614" i="98"/>
  <c r="Z610" i="98"/>
  <c r="Z606" i="98"/>
  <c r="Z602" i="98"/>
  <c r="Z598" i="98"/>
  <c r="Z594" i="98"/>
  <c r="Z590" i="98"/>
  <c r="Z586" i="98"/>
  <c r="Z582" i="98"/>
  <c r="Z578" i="98"/>
  <c r="Z574" i="98"/>
  <c r="Z570" i="98"/>
  <c r="Z566" i="98"/>
  <c r="Z562" i="98"/>
  <c r="Z558" i="98"/>
  <c r="Z554" i="98"/>
  <c r="Z550" i="98"/>
  <c r="Z546" i="98"/>
  <c r="Z542" i="98"/>
  <c r="Z538" i="98"/>
  <c r="Z534" i="98"/>
  <c r="Z530" i="98"/>
  <c r="Z526" i="98"/>
  <c r="Z522" i="98"/>
  <c r="Z518" i="98"/>
  <c r="Z514" i="98"/>
  <c r="Z510" i="98"/>
  <c r="Z506" i="98"/>
  <c r="Z502" i="98"/>
  <c r="Z498" i="98"/>
  <c r="Z494" i="98"/>
  <c r="Z490" i="98"/>
  <c r="Z486" i="98"/>
  <c r="Z482" i="98"/>
  <c r="Z478" i="98"/>
  <c r="Z474" i="98"/>
  <c r="Z470" i="98"/>
  <c r="Z466" i="98"/>
  <c r="Z462" i="98"/>
  <c r="Z458" i="98"/>
  <c r="Z454" i="98"/>
  <c r="Z450" i="98"/>
  <c r="Z446" i="98"/>
  <c r="Z978" i="98"/>
  <c r="Z974" i="98"/>
  <c r="Z942" i="98"/>
  <c r="Z910" i="98"/>
  <c r="Z878" i="98"/>
  <c r="Z860" i="98"/>
  <c r="Z849" i="98"/>
  <c r="Z838" i="98"/>
  <c r="Z828" i="98"/>
  <c r="Z817" i="98"/>
  <c r="Z806" i="98"/>
  <c r="Z796" i="98"/>
  <c r="Z785" i="98"/>
  <c r="Z776" i="98"/>
  <c r="AA769" i="98"/>
  <c r="AA763" i="98"/>
  <c r="Z757" i="98"/>
  <c r="Z750" i="98"/>
  <c r="Z744" i="98"/>
  <c r="AA737" i="98"/>
  <c r="AA731" i="98"/>
  <c r="Z725" i="98"/>
  <c r="Z718" i="98"/>
  <c r="Z712" i="98"/>
  <c r="AA705" i="98"/>
  <c r="AA699" i="98"/>
  <c r="Z693" i="98"/>
  <c r="Z686" i="98"/>
  <c r="Z680" i="98"/>
  <c r="AA673" i="98"/>
  <c r="AA667" i="98"/>
  <c r="Z661" i="98"/>
  <c r="Z657" i="98"/>
  <c r="Z653" i="98"/>
  <c r="Z649" i="98"/>
  <c r="Z645" i="98"/>
  <c r="Z641" i="98"/>
  <c r="Z637" i="98"/>
  <c r="Z633" i="98"/>
  <c r="Z629" i="98"/>
  <c r="Z625" i="98"/>
  <c r="Z621" i="98"/>
  <c r="Z617" i="98"/>
  <c r="Z613" i="98"/>
  <c r="Z609" i="98"/>
  <c r="Z605" i="98"/>
  <c r="Z601" i="98"/>
  <c r="Z597" i="98"/>
  <c r="Z593" i="98"/>
  <c r="Z589" i="98"/>
  <c r="Z585" i="98"/>
  <c r="Z581" i="98"/>
  <c r="Z577" i="98"/>
  <c r="Z573" i="98"/>
  <c r="Z569" i="98"/>
  <c r="Z565" i="98"/>
  <c r="Z561" i="98"/>
  <c r="Z557" i="98"/>
  <c r="Z553" i="98"/>
  <c r="Z549" i="98"/>
  <c r="Z545" i="98"/>
  <c r="Z541" i="98"/>
  <c r="Z537" i="98"/>
  <c r="Z533" i="98"/>
  <c r="Z529" i="98"/>
  <c r="Z525" i="98"/>
  <c r="Z521" i="98"/>
  <c r="Z517" i="98"/>
  <c r="Z513" i="98"/>
  <c r="Z509" i="98"/>
  <c r="Z505" i="98"/>
  <c r="Z501" i="98"/>
  <c r="Z497" i="98"/>
  <c r="Z493" i="98"/>
  <c r="Z489" i="98"/>
  <c r="Z485" i="98"/>
  <c r="Z481" i="98"/>
  <c r="Z477" i="98"/>
  <c r="Z473" i="98"/>
  <c r="Z469" i="98"/>
  <c r="Z465" i="98"/>
  <c r="Z461" i="98"/>
  <c r="Z457" i="98"/>
  <c r="Z453" i="98"/>
  <c r="Z449" i="98"/>
  <c r="Z445" i="98"/>
  <c r="Z970" i="98"/>
  <c r="Z858" i="98"/>
  <c r="Z816" i="98"/>
  <c r="AA775" i="98"/>
  <c r="AA749" i="98"/>
  <c r="Z724" i="98"/>
  <c r="Z698" i="98"/>
  <c r="Z673" i="98"/>
  <c r="AA652" i="98"/>
  <c r="AA636" i="98"/>
  <c r="AA620" i="98"/>
  <c r="AA604" i="98"/>
  <c r="AA588" i="98"/>
  <c r="AA572" i="98"/>
  <c r="AA556" i="98"/>
  <c r="AA540" i="98"/>
  <c r="AA524" i="98"/>
  <c r="AA508" i="98"/>
  <c r="AA497" i="98"/>
  <c r="AA489" i="98"/>
  <c r="AA481" i="98"/>
  <c r="AA473" i="98"/>
  <c r="AA465" i="98"/>
  <c r="AA457" i="98"/>
  <c r="AA449" i="98"/>
  <c r="Z443" i="98"/>
  <c r="Z439" i="98"/>
  <c r="Z435" i="98"/>
  <c r="Z431" i="98"/>
  <c r="Z427" i="98"/>
  <c r="Z423" i="98"/>
  <c r="Z419" i="98"/>
  <c r="Z415" i="98"/>
  <c r="Z411" i="98"/>
  <c r="Z407" i="98"/>
  <c r="Z403" i="98"/>
  <c r="Z399" i="98"/>
  <c r="Z395" i="98"/>
  <c r="Z391" i="98"/>
  <c r="Z387" i="98"/>
  <c r="Z383" i="98"/>
  <c r="Z379" i="98"/>
  <c r="Z375" i="98"/>
  <c r="Z371" i="98"/>
  <c r="Z367" i="98"/>
  <c r="Z363" i="98"/>
  <c r="Z359" i="98"/>
  <c r="Z355" i="98"/>
  <c r="Z351" i="98"/>
  <c r="Z347" i="98"/>
  <c r="Z343" i="98"/>
  <c r="Z339" i="98"/>
  <c r="Z335" i="98"/>
  <c r="Z331" i="98"/>
  <c r="Z327" i="98"/>
  <c r="Z323" i="98"/>
  <c r="Z319" i="98"/>
  <c r="Z315" i="98"/>
  <c r="Z311" i="98"/>
  <c r="Z307" i="98"/>
  <c r="Z303" i="98"/>
  <c r="Z299" i="98"/>
  <c r="Z295" i="98"/>
  <c r="Z291" i="98"/>
  <c r="Z287" i="98"/>
  <c r="Z283" i="98"/>
  <c r="Z279" i="98"/>
  <c r="Z275" i="98"/>
  <c r="Z271" i="98"/>
  <c r="Z267" i="98"/>
  <c r="Z263" i="98"/>
  <c r="Z259" i="98"/>
  <c r="Z255" i="98"/>
  <c r="Z251" i="98"/>
  <c r="Z247" i="98"/>
  <c r="Z243" i="98"/>
  <c r="Z239" i="98"/>
  <c r="Z946" i="98"/>
  <c r="Z850" i="98"/>
  <c r="Z808" i="98"/>
  <c r="Z770" i="98"/>
  <c r="Z745" i="98"/>
  <c r="AA719" i="98"/>
  <c r="AA693" i="98"/>
  <c r="Z668" i="98"/>
  <c r="AA649" i="98"/>
  <c r="AA633" i="98"/>
  <c r="AA617" i="98"/>
  <c r="AA601" i="98"/>
  <c r="AA585" i="98"/>
  <c r="AA569" i="98"/>
  <c r="AA553" i="98"/>
  <c r="AA537" i="98"/>
  <c r="AA521" i="98"/>
  <c r="AA505" i="98"/>
  <c r="AA496" i="98"/>
  <c r="AA488" i="98"/>
  <c r="AA480" i="98"/>
  <c r="AA472" i="98"/>
  <c r="AA464" i="98"/>
  <c r="AA456" i="98"/>
  <c r="AA448" i="98"/>
  <c r="AA442" i="98"/>
  <c r="AA438" i="98"/>
  <c r="AA434" i="98"/>
  <c r="AA430" i="98"/>
  <c r="AA426" i="98"/>
  <c r="AA422" i="98"/>
  <c r="AA418" i="98"/>
  <c r="AA414" i="98"/>
  <c r="AA410" i="98"/>
  <c r="AA406" i="98"/>
  <c r="AA402" i="98"/>
  <c r="AA398" i="98"/>
  <c r="AA394" i="98"/>
  <c r="AA390" i="98"/>
  <c r="AA386" i="98"/>
  <c r="AA382" i="98"/>
  <c r="AA378" i="98"/>
  <c r="AA374" i="98"/>
  <c r="AA370" i="98"/>
  <c r="AA366" i="98"/>
  <c r="AA362" i="98"/>
  <c r="AA358" i="98"/>
  <c r="AA354" i="98"/>
  <c r="AA350" i="98"/>
  <c r="AA346" i="98"/>
  <c r="AA342" i="98"/>
  <c r="AA338" i="98"/>
  <c r="AA334" i="98"/>
  <c r="AA330" i="98"/>
  <c r="AA326" i="98"/>
  <c r="AA322" i="98"/>
  <c r="AA318" i="98"/>
  <c r="AA314" i="98"/>
  <c r="AA310" i="98"/>
  <c r="AA306" i="98"/>
  <c r="AA302" i="98"/>
  <c r="AA298" i="98"/>
  <c r="AA294" i="98"/>
  <c r="AA290" i="98"/>
  <c r="AA286" i="98"/>
  <c r="AA282" i="98"/>
  <c r="AA278" i="98"/>
  <c r="AA274" i="98"/>
  <c r="AA270" i="98"/>
  <c r="AA266" i="98"/>
  <c r="AA262" i="98"/>
  <c r="AA258" i="98"/>
  <c r="AA254" i="98"/>
  <c r="AA250" i="98"/>
  <c r="AA246" i="98"/>
  <c r="AA242" i="98"/>
  <c r="AA238" i="98"/>
  <c r="AA234" i="98"/>
  <c r="AA230" i="98"/>
  <c r="AA226" i="98"/>
  <c r="AA222" i="98"/>
  <c r="AA218" i="98"/>
  <c r="AA214" i="98"/>
  <c r="AA210" i="98"/>
  <c r="AA206" i="98"/>
  <c r="Z938" i="98"/>
  <c r="Z848" i="98"/>
  <c r="Z805" i="98"/>
  <c r="Z769" i="98"/>
  <c r="AA743" i="98"/>
  <c r="AA717" i="98"/>
  <c r="Z692" i="98"/>
  <c r="Z666" i="98"/>
  <c r="AA648" i="98"/>
  <c r="AA632" i="98"/>
  <c r="AA616" i="98"/>
  <c r="AA600" i="98"/>
  <c r="AA584" i="98"/>
  <c r="AA568" i="98"/>
  <c r="AA552" i="98"/>
  <c r="AA536" i="98"/>
  <c r="AA520" i="98"/>
  <c r="AA504" i="98"/>
  <c r="Z496" i="98"/>
  <c r="Z488" i="98"/>
  <c r="Z480" i="98"/>
  <c r="Z472" i="98"/>
  <c r="Z464" i="98"/>
  <c r="Z456" i="98"/>
  <c r="Z448" i="98"/>
  <c r="Z442" i="98"/>
  <c r="Z438" i="98"/>
  <c r="Z434" i="98"/>
  <c r="Z430" i="98"/>
  <c r="Z426" i="98"/>
  <c r="Z422" i="98"/>
  <c r="Z418" i="98"/>
  <c r="Z414" i="98"/>
  <c r="Z410" i="98"/>
  <c r="Z406" i="98"/>
  <c r="Z402" i="98"/>
  <c r="Z398" i="98"/>
  <c r="Z394" i="98"/>
  <c r="Z390" i="98"/>
  <c r="Z386" i="98"/>
  <c r="Z382" i="98"/>
  <c r="Z378" i="98"/>
  <c r="Z374" i="98"/>
  <c r="Z370" i="98"/>
  <c r="Z366" i="98"/>
  <c r="Z362" i="98"/>
  <c r="Z358" i="98"/>
  <c r="Z354" i="98"/>
  <c r="Z350" i="98"/>
  <c r="Z346" i="98"/>
  <c r="Z342" i="98"/>
  <c r="Z338" i="98"/>
  <c r="Z334" i="98"/>
  <c r="Z330" i="98"/>
  <c r="Z326" i="98"/>
  <c r="Z322" i="98"/>
  <c r="Z318" i="98"/>
  <c r="Z314" i="98"/>
  <c r="Z310" i="98"/>
  <c r="Z306" i="98"/>
  <c r="Z302" i="98"/>
  <c r="Z298" i="98"/>
  <c r="Z294" i="98"/>
  <c r="Z290" i="98"/>
  <c r="Z286" i="98"/>
  <c r="Z282" i="98"/>
  <c r="Z278" i="98"/>
  <c r="Z274" i="98"/>
  <c r="Z270" i="98"/>
  <c r="Z266" i="98"/>
  <c r="Z262" i="98"/>
  <c r="Z258" i="98"/>
  <c r="Z254" i="98"/>
  <c r="Z250" i="98"/>
  <c r="Z246" i="98"/>
  <c r="Z242" i="98"/>
  <c r="Z238" i="98"/>
  <c r="Z234" i="98"/>
  <c r="Z230" i="98"/>
  <c r="Z226" i="98"/>
  <c r="Z222" i="98"/>
  <c r="Z218" i="98"/>
  <c r="Z214" i="98"/>
  <c r="Z210" i="98"/>
  <c r="Z206" i="98"/>
  <c r="Z202" i="98"/>
  <c r="Z914" i="98"/>
  <c r="Z840" i="98"/>
  <c r="Z797" i="98"/>
  <c r="Z764" i="98"/>
  <c r="Z738" i="98"/>
  <c r="Z713" i="98"/>
  <c r="AA687" i="98"/>
  <c r="AA661" i="98"/>
  <c r="AA645" i="98"/>
  <c r="AA629" i="98"/>
  <c r="AA613" i="98"/>
  <c r="AA597" i="98"/>
  <c r="AA581" i="98"/>
  <c r="AA565" i="98"/>
  <c r="AA549" i="98"/>
  <c r="AA533" i="98"/>
  <c r="AA517" i="98"/>
  <c r="Z504" i="98"/>
  <c r="AA495" i="98"/>
  <c r="AA487" i="98"/>
  <c r="AA479" i="98"/>
  <c r="AA471" i="98"/>
  <c r="AA463" i="98"/>
  <c r="AA455" i="98"/>
  <c r="AA447" i="98"/>
  <c r="AA441" i="98"/>
  <c r="AA437" i="98"/>
  <c r="AA433" i="98"/>
  <c r="AA429" i="98"/>
  <c r="AA425" i="98"/>
  <c r="AA421" i="98"/>
  <c r="AA417" i="98"/>
  <c r="AA413" i="98"/>
  <c r="AA409" i="98"/>
  <c r="AA405" i="98"/>
  <c r="AA401" i="98"/>
  <c r="AA397" i="98"/>
  <c r="AA393" i="98"/>
  <c r="AA389" i="98"/>
  <c r="Z906" i="98"/>
  <c r="Z837" i="98"/>
  <c r="Z794" i="98"/>
  <c r="Z762" i="98"/>
  <c r="Z737" i="98"/>
  <c r="AA711" i="98"/>
  <c r="AA685" i="98"/>
  <c r="AA660" i="98"/>
  <c r="AA644" i="98"/>
  <c r="AA628" i="98"/>
  <c r="AA612" i="98"/>
  <c r="AA596" i="98"/>
  <c r="AA580" i="98"/>
  <c r="AA564" i="98"/>
  <c r="AA548" i="98"/>
  <c r="AA532" i="98"/>
  <c r="AA516" i="98"/>
  <c r="AA501" i="98"/>
  <c r="AA493" i="98"/>
  <c r="AA485" i="98"/>
  <c r="AA477" i="98"/>
  <c r="AA469" i="98"/>
  <c r="AA461" i="98"/>
  <c r="AA453" i="98"/>
  <c r="AA445" i="98"/>
  <c r="Z441" i="98"/>
  <c r="Z437" i="98"/>
  <c r="Z433" i="98"/>
  <c r="Z429" i="98"/>
  <c r="Z425" i="98"/>
  <c r="Z421" i="98"/>
  <c r="Z417" i="98"/>
  <c r="Z413" i="98"/>
  <c r="Z409" i="98"/>
  <c r="Z405" i="98"/>
  <c r="Z401" i="98"/>
  <c r="Z397" i="98"/>
  <c r="Z393" i="98"/>
  <c r="Z389" i="98"/>
  <c r="Z385" i="98"/>
  <c r="Z381" i="98"/>
  <c r="Z377" i="98"/>
  <c r="Z373" i="98"/>
  <c r="Z369" i="98"/>
  <c r="Z365" i="98"/>
  <c r="Z361" i="98"/>
  <c r="Z357" i="98"/>
  <c r="Z353" i="98"/>
  <c r="Z882" i="98"/>
  <c r="Z829" i="98"/>
  <c r="Z786" i="98"/>
  <c r="AA757" i="98"/>
  <c r="Z732" i="98"/>
  <c r="Z706" i="98"/>
  <c r="Z681" i="98"/>
  <c r="AA657" i="98"/>
  <c r="AA641" i="98"/>
  <c r="AA625" i="98"/>
  <c r="AA609" i="98"/>
  <c r="AA593" i="98"/>
  <c r="AA577" i="98"/>
  <c r="AA561" i="98"/>
  <c r="AA545" i="98"/>
  <c r="AA529" i="98"/>
  <c r="AA513" i="98"/>
  <c r="AA500" i="98"/>
  <c r="AA492" i="98"/>
  <c r="AA484" i="98"/>
  <c r="AA476" i="98"/>
  <c r="AA468" i="98"/>
  <c r="AA460" i="98"/>
  <c r="AA452" i="98"/>
  <c r="AA444" i="98"/>
  <c r="AA440" i="98"/>
  <c r="AA436" i="98"/>
  <c r="AA432" i="98"/>
  <c r="AA428" i="98"/>
  <c r="AA424" i="98"/>
  <c r="AA420" i="98"/>
  <c r="AA416" i="98"/>
  <c r="AA412" i="98"/>
  <c r="AA408" i="98"/>
  <c r="AA404" i="98"/>
  <c r="AA400" i="98"/>
  <c r="AA396" i="98"/>
  <c r="AA392" i="98"/>
  <c r="AA388" i="98"/>
  <c r="AA384" i="98"/>
  <c r="AA380" i="98"/>
  <c r="AA376" i="98"/>
  <c r="AA372" i="98"/>
  <c r="AA368" i="98"/>
  <c r="AA364" i="98"/>
  <c r="AA360" i="98"/>
  <c r="AA356" i="98"/>
  <c r="AA352" i="98"/>
  <c r="AA348" i="98"/>
  <c r="AA344" i="98"/>
  <c r="AA340" i="98"/>
  <c r="AA336" i="98"/>
  <c r="AA332" i="98"/>
  <c r="AA328" i="98"/>
  <c r="AA324" i="98"/>
  <c r="AA320" i="98"/>
  <c r="AA316" i="98"/>
  <c r="AA312" i="98"/>
  <c r="AA308" i="98"/>
  <c r="AA304" i="98"/>
  <c r="AA300" i="98"/>
  <c r="AA296" i="98"/>
  <c r="AA292" i="98"/>
  <c r="AA288" i="98"/>
  <c r="AA284" i="98"/>
  <c r="AA280" i="98"/>
  <c r="AA276" i="98"/>
  <c r="AA272" i="98"/>
  <c r="AA268" i="98"/>
  <c r="AA264" i="98"/>
  <c r="AA260" i="98"/>
  <c r="AA256" i="98"/>
  <c r="AA252" i="98"/>
  <c r="AA248" i="98"/>
  <c r="AA244" i="98"/>
  <c r="AA240" i="98"/>
  <c r="AA236" i="98"/>
  <c r="AA232" i="98"/>
  <c r="AA228" i="98"/>
  <c r="AA224" i="98"/>
  <c r="AA220" i="98"/>
  <c r="Z874" i="98"/>
  <c r="Z826" i="98"/>
  <c r="Z784" i="98"/>
  <c r="Z756" i="98"/>
  <c r="Z730" i="98"/>
  <c r="Z705" i="98"/>
  <c r="AA679" i="98"/>
  <c r="AA656" i="98"/>
  <c r="AA640" i="98"/>
  <c r="AA624" i="98"/>
  <c r="AA608" i="98"/>
  <c r="AA592" i="98"/>
  <c r="AA576" i="98"/>
  <c r="AA560" i="98"/>
  <c r="AA544" i="98"/>
  <c r="AA528" i="98"/>
  <c r="AA512" i="98"/>
  <c r="Z500" i="98"/>
  <c r="Z492" i="98"/>
  <c r="Z484" i="98"/>
  <c r="Z476" i="98"/>
  <c r="Z468" i="98"/>
  <c r="Z460" i="98"/>
  <c r="Z452" i="98"/>
  <c r="Z444" i="98"/>
  <c r="Z440" i="98"/>
  <c r="Z861" i="98"/>
  <c r="AA637" i="98"/>
  <c r="AA509" i="98"/>
  <c r="AA443" i="98"/>
  <c r="Z424" i="98"/>
  <c r="Z818" i="98"/>
  <c r="AA621" i="98"/>
  <c r="AA499" i="98"/>
  <c r="AA439" i="98"/>
  <c r="AA423" i="98"/>
  <c r="AA407" i="98"/>
  <c r="AA391" i="98"/>
  <c r="AA379" i="98"/>
  <c r="Z368" i="98"/>
  <c r="AA357" i="98"/>
  <c r="Z348" i="98"/>
  <c r="Z340" i="98"/>
  <c r="Z332" i="98"/>
  <c r="Z324" i="98"/>
  <c r="Z316" i="98"/>
  <c r="Z308" i="98"/>
  <c r="Z300" i="98"/>
  <c r="Z292" i="98"/>
  <c r="Z284" i="98"/>
  <c r="Z276" i="98"/>
  <c r="Z268" i="98"/>
  <c r="Z260" i="98"/>
  <c r="Z252" i="98"/>
  <c r="Z244" i="98"/>
  <c r="Z236" i="98"/>
  <c r="AA229" i="98"/>
  <c r="AA223" i="98"/>
  <c r="Z217" i="98"/>
  <c r="Z212" i="98"/>
  <c r="Z207" i="98"/>
  <c r="AA201" i="98"/>
  <c r="AA197" i="98"/>
  <c r="AA193" i="98"/>
  <c r="AA189" i="98"/>
  <c r="AA185" i="98"/>
  <c r="Z777" i="98"/>
  <c r="AA605" i="98"/>
  <c r="AA491" i="98"/>
  <c r="Z436" i="98"/>
  <c r="Z420" i="98"/>
  <c r="Z404" i="98"/>
  <c r="Z388" i="98"/>
  <c r="AA377" i="98"/>
  <c r="AA367" i="98"/>
  <c r="Z356" i="98"/>
  <c r="AA347" i="98"/>
  <c r="AA339" i="98"/>
  <c r="AA331" i="98"/>
  <c r="AA323" i="98"/>
  <c r="AA315" i="98"/>
  <c r="AA307" i="98"/>
  <c r="AA299" i="98"/>
  <c r="AA291" i="98"/>
  <c r="AA283" i="98"/>
  <c r="AA275" i="98"/>
  <c r="AA267" i="98"/>
  <c r="AA259" i="98"/>
  <c r="AA251" i="98"/>
  <c r="AA243" i="98"/>
  <c r="AA235" i="98"/>
  <c r="Z229" i="98"/>
  <c r="Z223" i="98"/>
  <c r="AA216" i="98"/>
  <c r="AA211" i="98"/>
  <c r="AA205" i="98"/>
  <c r="Z201" i="98"/>
  <c r="Z197" i="98"/>
  <c r="Z193" i="98"/>
  <c r="Z189" i="98"/>
  <c r="Z185" i="98"/>
  <c r="Z181" i="98"/>
  <c r="Z177" i="98"/>
  <c r="Z173" i="98"/>
  <c r="Z169" i="98"/>
  <c r="Z165" i="98"/>
  <c r="Z161" i="98"/>
  <c r="Z157" i="98"/>
  <c r="Z153" i="98"/>
  <c r="Z149" i="98"/>
  <c r="Z145" i="98"/>
  <c r="Z141" i="98"/>
  <c r="Z137" i="98"/>
  <c r="AA131" i="98"/>
  <c r="AA127" i="98"/>
  <c r="AA123" i="98"/>
  <c r="Z118" i="98"/>
  <c r="I118" i="98"/>
  <c r="K118" i="98" s="1"/>
  <c r="Z113" i="98"/>
  <c r="Z112" i="98"/>
  <c r="Z111" i="98"/>
  <c r="Z110" i="98"/>
  <c r="Z109" i="98"/>
  <c r="Z106" i="98"/>
  <c r="AA103" i="98"/>
  <c r="Z101" i="98"/>
  <c r="Z97" i="98"/>
  <c r="AA93" i="98"/>
  <c r="AA751" i="98"/>
  <c r="AA589" i="98"/>
  <c r="AA483" i="98"/>
  <c r="AA435" i="98"/>
  <c r="AA419" i="98"/>
  <c r="AA403" i="98"/>
  <c r="AA387" i="98"/>
  <c r="Z376" i="98"/>
  <c r="AA365" i="98"/>
  <c r="AA355" i="98"/>
  <c r="AA345" i="98"/>
  <c r="AA337" i="98"/>
  <c r="AA329" i="98"/>
  <c r="AA321" i="98"/>
  <c r="AA313" i="98"/>
  <c r="AA305" i="98"/>
  <c r="AA297" i="98"/>
  <c r="AA289" i="98"/>
  <c r="AA281" i="98"/>
  <c r="AA273" i="98"/>
  <c r="AA265" i="98"/>
  <c r="AA257" i="98"/>
  <c r="AA249" i="98"/>
  <c r="AA241" i="98"/>
  <c r="Z235" i="98"/>
  <c r="Z228" i="98"/>
  <c r="AA221" i="98"/>
  <c r="Z216" i="98"/>
  <c r="Z211" i="98"/>
  <c r="Z205" i="98"/>
  <c r="AA200" i="98"/>
  <c r="AA196" i="98"/>
  <c r="AA192" i="98"/>
  <c r="AA188" i="98"/>
  <c r="AA184" i="98"/>
  <c r="AA180" i="98"/>
  <c r="AA176" i="98"/>
  <c r="AA172" i="98"/>
  <c r="AA168" i="98"/>
  <c r="AA164" i="98"/>
  <c r="AA160" i="98"/>
  <c r="AA156" i="98"/>
  <c r="AA152" i="98"/>
  <c r="AA148" i="98"/>
  <c r="AA144" i="98"/>
  <c r="AA142" i="98"/>
  <c r="AA725" i="98"/>
  <c r="AA573" i="98"/>
  <c r="AA475" i="98"/>
  <c r="Z432" i="98"/>
  <c r="Z416" i="98"/>
  <c r="Z400" i="98"/>
  <c r="AA385" i="98"/>
  <c r="AA375" i="98"/>
  <c r="Z364" i="98"/>
  <c r="AA353" i="98"/>
  <c r="Z345" i="98"/>
  <c r="Z337" i="98"/>
  <c r="Z329" i="98"/>
  <c r="Z321" i="98"/>
  <c r="Z313" i="98"/>
  <c r="Z305" i="98"/>
  <c r="Z297" i="98"/>
  <c r="Z289" i="98"/>
  <c r="Z281" i="98"/>
  <c r="Z273" i="98"/>
  <c r="Z265" i="98"/>
  <c r="Z257" i="98"/>
  <c r="Z249" i="98"/>
  <c r="Z241" i="98"/>
  <c r="AA233" i="98"/>
  <c r="AA227" i="98"/>
  <c r="Z221" i="98"/>
  <c r="AA215" i="98"/>
  <c r="AA209" i="98"/>
  <c r="AA204" i="98"/>
  <c r="Z200" i="98"/>
  <c r="Z196" i="98"/>
  <c r="Z192" i="98"/>
  <c r="Z188" i="98"/>
  <c r="Z184" i="98"/>
  <c r="Z180" i="98"/>
  <c r="Z176" i="98"/>
  <c r="Z172" i="98"/>
  <c r="Z168" i="98"/>
  <c r="Z164" i="98"/>
  <c r="Z160" i="98"/>
  <c r="Z156" i="98"/>
  <c r="Z152" i="98"/>
  <c r="Z148" i="98"/>
  <c r="Z144" i="98"/>
  <c r="Z142" i="98"/>
  <c r="Z136" i="98"/>
  <c r="Z134" i="98"/>
  <c r="AA130" i="98"/>
  <c r="AA126" i="98"/>
  <c r="AA122" i="98"/>
  <c r="AA117" i="98"/>
  <c r="AA105" i="98"/>
  <c r="Z100" i="98"/>
  <c r="Z96" i="98"/>
  <c r="AA92" i="98"/>
  <c r="Z89" i="98"/>
  <c r="Z86" i="98"/>
  <c r="Z78" i="98"/>
  <c r="Z76" i="98"/>
  <c r="Z700" i="98"/>
  <c r="AA557" i="98"/>
  <c r="AA467" i="98"/>
  <c r="AA431" i="98"/>
  <c r="AA415" i="98"/>
  <c r="AA399" i="98"/>
  <c r="Z384" i="98"/>
  <c r="AA373" i="98"/>
  <c r="AA363" i="98"/>
  <c r="Z352" i="98"/>
  <c r="Z344" i="98"/>
  <c r="Z336" i="98"/>
  <c r="Z328" i="98"/>
  <c r="Z320" i="98"/>
  <c r="Z312" i="98"/>
  <c r="Z304" i="98"/>
  <c r="Z296" i="98"/>
  <c r="Z288" i="98"/>
  <c r="Z280" i="98"/>
  <c r="Z272" i="98"/>
  <c r="Z264" i="98"/>
  <c r="Z256" i="98"/>
  <c r="Z248" i="98"/>
  <c r="Z240" i="98"/>
  <c r="Z233" i="98"/>
  <c r="Z227" i="98"/>
  <c r="Z220" i="98"/>
  <c r="Z215" i="98"/>
  <c r="Z209" i="98"/>
  <c r="Z204" i="98"/>
  <c r="AA199" i="98"/>
  <c r="AA195" i="98"/>
  <c r="AA191" i="98"/>
  <c r="AA187" i="98"/>
  <c r="Z674" i="98"/>
  <c r="AA541" i="98"/>
  <c r="AA459" i="98"/>
  <c r="Z428" i="98"/>
  <c r="Z412" i="98"/>
  <c r="Z396" i="98"/>
  <c r="AA383" i="98"/>
  <c r="Z372" i="98"/>
  <c r="AA361" i="98"/>
  <c r="AA351" i="98"/>
  <c r="AA343" i="98"/>
  <c r="AA335" i="98"/>
  <c r="AA327" i="98"/>
  <c r="AA319" i="98"/>
  <c r="AA311" i="98"/>
  <c r="AA303" i="98"/>
  <c r="AA295" i="98"/>
  <c r="AA287" i="98"/>
  <c r="AA279" i="98"/>
  <c r="AA271" i="98"/>
  <c r="AA263" i="98"/>
  <c r="AA255" i="98"/>
  <c r="AA247" i="98"/>
  <c r="AA239" i="98"/>
  <c r="Z232" i="98"/>
  <c r="AA225" i="98"/>
  <c r="AA219" i="98"/>
  <c r="AA213" i="98"/>
  <c r="AA208" i="98"/>
  <c r="AA203" i="98"/>
  <c r="Z199" i="98"/>
  <c r="Z195" i="98"/>
  <c r="Z191" i="98"/>
  <c r="Z187" i="98"/>
  <c r="Z183" i="98"/>
  <c r="Z179" i="98"/>
  <c r="Z175" i="98"/>
  <c r="Z171" i="98"/>
  <c r="Z167" i="98"/>
  <c r="Z163" i="98"/>
  <c r="Z159" i="98"/>
  <c r="Z155" i="98"/>
  <c r="Z151" i="98"/>
  <c r="Z147" i="98"/>
  <c r="Z143" i="98"/>
  <c r="Z139" i="98"/>
  <c r="Z135" i="98"/>
  <c r="AA133" i="98"/>
  <c r="AA129" i="98"/>
  <c r="AA125" i="98"/>
  <c r="AA121" i="98"/>
  <c r="Z116" i="98"/>
  <c r="Z115" i="98"/>
  <c r="Z108" i="98"/>
  <c r="Z102" i="98"/>
  <c r="Z99" i="98"/>
  <c r="AA95" i="98"/>
  <c r="AA91" i="98"/>
  <c r="AA88" i="98"/>
  <c r="AA85" i="98"/>
  <c r="Z83" i="98"/>
  <c r="Z80" i="98"/>
  <c r="AA653" i="98"/>
  <c r="AA381" i="98"/>
  <c r="AA341" i="98"/>
  <c r="AA309" i="98"/>
  <c r="AA277" i="98"/>
  <c r="AA245" i="98"/>
  <c r="Z219" i="98"/>
  <c r="AA198" i="98"/>
  <c r="AA183" i="98"/>
  <c r="AA175" i="98"/>
  <c r="AA167" i="98"/>
  <c r="AA159" i="98"/>
  <c r="AA151" i="98"/>
  <c r="AA147" i="98"/>
  <c r="AA143" i="98"/>
  <c r="AA525" i="98"/>
  <c r="Z380" i="98"/>
  <c r="Z341" i="98"/>
  <c r="Z309" i="98"/>
  <c r="Z277" i="98"/>
  <c r="Z245" i="98"/>
  <c r="AA217" i="98"/>
  <c r="Z198" i="98"/>
  <c r="AA182" i="98"/>
  <c r="AA174" i="98"/>
  <c r="AA166" i="98"/>
  <c r="AA158" i="98"/>
  <c r="AA150" i="98"/>
  <c r="AA136" i="98"/>
  <c r="AA132" i="98"/>
  <c r="H128" i="98"/>
  <c r="Z124" i="98"/>
  <c r="AA120" i="98"/>
  <c r="AA116" i="98"/>
  <c r="AA108" i="98"/>
  <c r="AA98" i="98"/>
  <c r="Z93" i="98"/>
  <c r="Z88" i="98"/>
  <c r="Z84" i="98"/>
  <c r="Z81" i="98"/>
  <c r="AA77" i="98"/>
  <c r="Z74" i="98"/>
  <c r="Z70" i="98"/>
  <c r="Z66" i="98"/>
  <c r="Z62" i="98"/>
  <c r="Z58" i="98"/>
  <c r="Z54" i="98"/>
  <c r="Z50" i="98"/>
  <c r="Z46" i="98"/>
  <c r="Z42" i="98"/>
  <c r="Z38" i="98"/>
  <c r="Z34" i="98"/>
  <c r="Z29" i="98"/>
  <c r="Z25" i="98"/>
  <c r="Z21" i="98"/>
  <c r="Z17" i="98"/>
  <c r="Z14" i="98"/>
  <c r="Z11" i="98"/>
  <c r="AA7" i="98"/>
  <c r="AA451" i="98"/>
  <c r="AA371" i="98"/>
  <c r="AA333" i="98"/>
  <c r="AA301" i="98"/>
  <c r="AA269" i="98"/>
  <c r="AA237" i="98"/>
  <c r="Z213" i="98"/>
  <c r="AA194" i="98"/>
  <c r="Z182" i="98"/>
  <c r="Z174" i="98"/>
  <c r="Z166" i="98"/>
  <c r="Z158" i="98"/>
  <c r="Z150" i="98"/>
  <c r="AA135" i="98"/>
  <c r="Z132" i="98"/>
  <c r="Z123" i="98"/>
  <c r="Z120" i="98"/>
  <c r="AA110" i="98"/>
  <c r="AA107" i="98"/>
  <c r="Z103" i="98"/>
  <c r="Z98" i="98"/>
  <c r="Z92" i="98"/>
  <c r="AA87" i="98"/>
  <c r="AA80" i="98"/>
  <c r="Z77" i="98"/>
  <c r="AA73" i="98"/>
  <c r="AA69" i="98"/>
  <c r="AA65" i="98"/>
  <c r="AA61" i="98"/>
  <c r="AA57" i="98"/>
  <c r="AA53" i="98"/>
  <c r="AA49" i="98"/>
  <c r="AA45" i="98"/>
  <c r="AA41" i="98"/>
  <c r="AA37" i="98"/>
  <c r="AA33" i="98"/>
  <c r="AA30" i="98"/>
  <c r="AA26" i="98"/>
  <c r="AA22" i="98"/>
  <c r="AA20" i="98"/>
  <c r="AA16" i="98"/>
  <c r="Z7" i="98"/>
  <c r="AA10" i="98"/>
  <c r="AA427" i="98"/>
  <c r="AA369" i="98"/>
  <c r="Z333" i="98"/>
  <c r="Z301" i="98"/>
  <c r="Z269" i="98"/>
  <c r="Z237" i="98"/>
  <c r="AA212" i="98"/>
  <c r="Z194" i="98"/>
  <c r="AA181" i="98"/>
  <c r="AA173" i="98"/>
  <c r="AA165" i="98"/>
  <c r="AA157" i="98"/>
  <c r="Z131" i="98"/>
  <c r="Z122" i="98"/>
  <c r="AA113" i="98"/>
  <c r="Z107" i="98"/>
  <c r="AA102" i="98"/>
  <c r="AA97" i="98"/>
  <c r="Z91" i="98"/>
  <c r="Z87" i="98"/>
  <c r="AA79" i="98"/>
  <c r="Z73" i="98"/>
  <c r="Z69" i="98"/>
  <c r="Z65" i="98"/>
  <c r="Z61" i="98"/>
  <c r="Z57" i="98"/>
  <c r="Z53" i="98"/>
  <c r="Z49" i="98"/>
  <c r="Z45" i="98"/>
  <c r="Z41" i="98"/>
  <c r="Z37" i="98"/>
  <c r="Z33" i="98"/>
  <c r="Z30" i="98"/>
  <c r="Z26" i="98"/>
  <c r="Z22" i="98"/>
  <c r="Z20" i="98"/>
  <c r="Z16" i="98"/>
  <c r="AA13" i="98"/>
  <c r="AA6" i="98"/>
  <c r="AA3" i="98"/>
  <c r="AA411" i="98"/>
  <c r="Z360" i="98"/>
  <c r="AA325" i="98"/>
  <c r="AA293" i="98"/>
  <c r="AA261" i="98"/>
  <c r="AA231" i="98"/>
  <c r="Z208" i="98"/>
  <c r="AA190" i="98"/>
  <c r="AA179" i="98"/>
  <c r="AA171" i="98"/>
  <c r="AA163" i="98"/>
  <c r="AA155" i="98"/>
  <c r="AA141" i="98"/>
  <c r="AA140" i="98"/>
  <c r="Z130" i="98"/>
  <c r="C128" i="98"/>
  <c r="Z121" i="98"/>
  <c r="Z117" i="98"/>
  <c r="AA114" i="98"/>
  <c r="Z408" i="98"/>
  <c r="AA359" i="98"/>
  <c r="Z325" i="98"/>
  <c r="Z293" i="98"/>
  <c r="Z261" i="98"/>
  <c r="Z231" i="98"/>
  <c r="AA207" i="98"/>
  <c r="Z190" i="98"/>
  <c r="AA178" i="98"/>
  <c r="AA170" i="98"/>
  <c r="AA162" i="98"/>
  <c r="AA154" i="98"/>
  <c r="AA146" i="98"/>
  <c r="Z140" i="98"/>
  <c r="AA139" i="98"/>
  <c r="Z129" i="98"/>
  <c r="Z127" i="98"/>
  <c r="AA118" i="98"/>
  <c r="Z114" i="98"/>
  <c r="AA111" i="98"/>
  <c r="Z90" i="98"/>
  <c r="AA86" i="98"/>
  <c r="AA82" i="98"/>
  <c r="AA76" i="98"/>
  <c r="Z72" i="98"/>
  <c r="Z68" i="98"/>
  <c r="Z64" i="98"/>
  <c r="Z60" i="98"/>
  <c r="Z56" i="98"/>
  <c r="Z52" i="98"/>
  <c r="Z48" i="98"/>
  <c r="Z44" i="98"/>
  <c r="Z40" i="98"/>
  <c r="Z36" i="98"/>
  <c r="Z31" i="98"/>
  <c r="Z27" i="98"/>
  <c r="Z23" i="98"/>
  <c r="Z19" i="98"/>
  <c r="AA15" i="98"/>
  <c r="AA12" i="98"/>
  <c r="AA9" i="98"/>
  <c r="AA5" i="98"/>
  <c r="AA2" i="98"/>
  <c r="Z349" i="98"/>
  <c r="Z317" i="98"/>
  <c r="Z253" i="98"/>
  <c r="AA202" i="98"/>
  <c r="AA177" i="98"/>
  <c r="AA161" i="98"/>
  <c r="AA149" i="98"/>
  <c r="AA395" i="98"/>
  <c r="AA349" i="98"/>
  <c r="AA317" i="98"/>
  <c r="AA285" i="98"/>
  <c r="AA253" i="98"/>
  <c r="Z225" i="98"/>
  <c r="Z203" i="98"/>
  <c r="AA186" i="98"/>
  <c r="Z178" i="98"/>
  <c r="Z170" i="98"/>
  <c r="Z162" i="98"/>
  <c r="Z154" i="98"/>
  <c r="Z146" i="98"/>
  <c r="AA138" i="98"/>
  <c r="AA134" i="98"/>
  <c r="AA128" i="98"/>
  <c r="Z126" i="98"/>
  <c r="AA119" i="98"/>
  <c r="AA115" i="98"/>
  <c r="Z105" i="98"/>
  <c r="AA101" i="98"/>
  <c r="Z95" i="98"/>
  <c r="Z82" i="98"/>
  <c r="AA75" i="98"/>
  <c r="AA71" i="98"/>
  <c r="AA67" i="98"/>
  <c r="AA63" i="98"/>
  <c r="AA59" i="98"/>
  <c r="AA55" i="98"/>
  <c r="AA51" i="98"/>
  <c r="AA47" i="98"/>
  <c r="AA43" i="98"/>
  <c r="AA39" i="98"/>
  <c r="AA35" i="98"/>
  <c r="AA32" i="98"/>
  <c r="AA28" i="98"/>
  <c r="AA24" i="98"/>
  <c r="AA18" i="98"/>
  <c r="Z15" i="98"/>
  <c r="Z12" i="98"/>
  <c r="Z9" i="98"/>
  <c r="Z5" i="98"/>
  <c r="Z2" i="98"/>
  <c r="Z392" i="98"/>
  <c r="Z285" i="98"/>
  <c r="Z224" i="98"/>
  <c r="Z186" i="98"/>
  <c r="AA169" i="98"/>
  <c r="AA153" i="98"/>
  <c r="AA145" i="98"/>
  <c r="Z138" i="98"/>
  <c r="Z128" i="98"/>
  <c r="AA124" i="98"/>
  <c r="AA96" i="98"/>
  <c r="Z75" i="98"/>
  <c r="AA54" i="98"/>
  <c r="AA109" i="98"/>
  <c r="AA94" i="98"/>
  <c r="AA83" i="98"/>
  <c r="AA74" i="98"/>
  <c r="Z63" i="98"/>
  <c r="AA52" i="98"/>
  <c r="AA42" i="98"/>
  <c r="Z32" i="98"/>
  <c r="AA29" i="98"/>
  <c r="AA14" i="98"/>
  <c r="AA4" i="98"/>
  <c r="Z94" i="98"/>
  <c r="AA72" i="98"/>
  <c r="AA62" i="98"/>
  <c r="Z51" i="98"/>
  <c r="AA40" i="98"/>
  <c r="Z13" i="98"/>
  <c r="Z4" i="98"/>
  <c r="AA38" i="98"/>
  <c r="Z119" i="98"/>
  <c r="AA106" i="98"/>
  <c r="AA90" i="98"/>
  <c r="AA81" i="98"/>
  <c r="Z71" i="98"/>
  <c r="AA60" i="98"/>
  <c r="AA50" i="98"/>
  <c r="Z39" i="98"/>
  <c r="AA27" i="98"/>
  <c r="Z24" i="98"/>
  <c r="AA21" i="98"/>
  <c r="AA137" i="98"/>
  <c r="AA104" i="98"/>
  <c r="AA89" i="98"/>
  <c r="Z79" i="98"/>
  <c r="AA70" i="98"/>
  <c r="Z59" i="98"/>
  <c r="AA48" i="98"/>
  <c r="AA19" i="98"/>
  <c r="AA11" i="98"/>
  <c r="Z133" i="98"/>
  <c r="Z104" i="98"/>
  <c r="AA78" i="98"/>
  <c r="AA68" i="98"/>
  <c r="AA58" i="98"/>
  <c r="Z47" i="98"/>
  <c r="AA36" i="98"/>
  <c r="Z18" i="98"/>
  <c r="Z10" i="98"/>
  <c r="Z3" i="98"/>
  <c r="Z6" i="98"/>
  <c r="AA112" i="98"/>
  <c r="AA100" i="98"/>
  <c r="Z67" i="98"/>
  <c r="AA56" i="98"/>
  <c r="AA46" i="98"/>
  <c r="Z35" i="98"/>
  <c r="AA31" i="98"/>
  <c r="Z28" i="98"/>
  <c r="AA25" i="98"/>
  <c r="AA17" i="98"/>
  <c r="AA8" i="98"/>
  <c r="Z125" i="98"/>
  <c r="AA99" i="98"/>
  <c r="Z85" i="98"/>
  <c r="AA66" i="98"/>
  <c r="Z55" i="98"/>
  <c r="AA44" i="98"/>
  <c r="AA34" i="98"/>
  <c r="Z8" i="98"/>
  <c r="AA84" i="98"/>
  <c r="AA64" i="98"/>
  <c r="Z43" i="98"/>
  <c r="AA23" i="98"/>
  <c r="K128" i="98"/>
  <c r="F128" i="98"/>
  <c r="E128" i="98"/>
  <c r="J128" i="98"/>
  <c r="E114" i="98"/>
  <c r="E115" i="98"/>
  <c r="D14" i="98"/>
  <c r="D16" i="98" s="1"/>
  <c r="D32" i="98" s="1"/>
  <c r="I128" i="98"/>
  <c r="D128" i="98"/>
  <c r="N102" i="98"/>
  <c r="N104" i="98" s="1"/>
  <c r="D14" i="97"/>
  <c r="D16" i="97" s="1"/>
  <c r="D26" i="97" s="1"/>
  <c r="E26" i="97" s="1"/>
  <c r="E115" i="97"/>
  <c r="I119" i="97"/>
  <c r="K119" i="97" s="1"/>
  <c r="I128" i="97"/>
  <c r="D128" i="97"/>
  <c r="K128" i="97"/>
  <c r="F128" i="97"/>
  <c r="E114" i="97"/>
  <c r="P149" i="97"/>
  <c r="O149" i="97"/>
  <c r="P148" i="97"/>
  <c r="J134" i="97"/>
  <c r="J135" i="97" s="1"/>
  <c r="J142" i="97" s="1"/>
  <c r="R135" i="97"/>
  <c r="O147" i="97"/>
  <c r="P135" i="97"/>
  <c r="O148" i="97"/>
  <c r="N143" i="97"/>
  <c r="T143" i="97" s="1"/>
  <c r="W143" i="97" s="1"/>
  <c r="P150" i="97" s="1"/>
  <c r="M143" i="97"/>
  <c r="S143" i="97" s="1"/>
  <c r="V143" i="97" s="1"/>
  <c r="O150" i="97" s="1"/>
  <c r="N140" i="97"/>
  <c r="T140" i="97" s="1"/>
  <c r="W140" i="97" s="1"/>
  <c r="P147" i="97" s="1"/>
  <c r="E114" i="96"/>
  <c r="N141" i="96"/>
  <c r="T141" i="96" s="1"/>
  <c r="W141" i="96" s="1"/>
  <c r="N143" i="96"/>
  <c r="T143" i="96" s="1"/>
  <c r="W143" i="96" s="1"/>
  <c r="M143" i="96"/>
  <c r="S143" i="96" s="1"/>
  <c r="V143" i="96" s="1"/>
  <c r="N102" i="96"/>
  <c r="N104" i="96" s="1"/>
  <c r="E114" i="95"/>
  <c r="N140" i="95"/>
  <c r="T140" i="95" s="1"/>
  <c r="W140" i="95" s="1"/>
  <c r="N102" i="95"/>
  <c r="N104" i="95" s="1"/>
  <c r="N142" i="95"/>
  <c r="T142" i="95" s="1"/>
  <c r="W142" i="95" s="1"/>
  <c r="D128" i="94"/>
  <c r="I128" i="94"/>
  <c r="K128" i="94"/>
  <c r="F128" i="94"/>
  <c r="I119" i="94"/>
  <c r="K119" i="94" s="1"/>
  <c r="D84" i="94"/>
  <c r="E114" i="94"/>
  <c r="J128" i="94"/>
  <c r="E128" i="94"/>
  <c r="AA1001" i="94"/>
  <c r="AA997" i="94"/>
  <c r="AA993" i="94"/>
  <c r="AA989" i="94"/>
  <c r="AA985" i="94"/>
  <c r="AA981" i="94"/>
  <c r="AA977" i="94"/>
  <c r="AA973" i="94"/>
  <c r="AA969" i="94"/>
  <c r="AA965" i="94"/>
  <c r="AA961" i="94"/>
  <c r="AA957" i="94"/>
  <c r="AA953" i="94"/>
  <c r="AA949" i="94"/>
  <c r="AA945" i="94"/>
  <c r="AA941" i="94"/>
  <c r="AA937" i="94"/>
  <c r="AA933" i="94"/>
  <c r="AA929" i="94"/>
  <c r="AA925" i="94"/>
  <c r="AA921" i="94"/>
  <c r="AA917" i="94"/>
  <c r="AA913" i="94"/>
  <c r="AA909" i="94"/>
  <c r="AA905" i="94"/>
  <c r="AA901" i="94"/>
  <c r="AA897" i="94"/>
  <c r="AA893" i="94"/>
  <c r="AA889" i="94"/>
  <c r="AA885" i="94"/>
  <c r="AA881" i="94"/>
  <c r="AA877" i="94"/>
  <c r="AA873" i="94"/>
  <c r="AA869" i="94"/>
  <c r="AA865" i="94"/>
  <c r="AA861" i="94"/>
  <c r="AA857" i="94"/>
  <c r="AA853" i="94"/>
  <c r="AA849" i="94"/>
  <c r="AA845" i="94"/>
  <c r="AA841" i="94"/>
  <c r="AA837" i="94"/>
  <c r="AA833" i="94"/>
  <c r="AA829" i="94"/>
  <c r="AA825" i="94"/>
  <c r="AA821" i="94"/>
  <c r="AA817" i="94"/>
  <c r="AA813" i="94"/>
  <c r="AA809" i="94"/>
  <c r="AA805" i="94"/>
  <c r="AA801" i="94"/>
  <c r="AA797" i="94"/>
  <c r="AA793" i="94"/>
  <c r="AA789" i="94"/>
  <c r="AA785" i="94"/>
  <c r="AA781" i="94"/>
  <c r="AA777" i="94"/>
  <c r="AA773" i="94"/>
  <c r="AA769" i="94"/>
  <c r="AA765" i="94"/>
  <c r="AA761" i="94"/>
  <c r="AA757" i="94"/>
  <c r="AA753" i="94"/>
  <c r="AA749" i="94"/>
  <c r="AA745" i="94"/>
  <c r="AA741" i="94"/>
  <c r="AA737" i="94"/>
  <c r="AA733" i="94"/>
  <c r="AA729" i="94"/>
  <c r="AA725" i="94"/>
  <c r="AA721" i="94"/>
  <c r="AA717" i="94"/>
  <c r="AA713" i="94"/>
  <c r="AA709" i="94"/>
  <c r="AA705" i="94"/>
  <c r="AA701" i="94"/>
  <c r="AA697" i="94"/>
  <c r="AA693" i="94"/>
  <c r="AA689" i="94"/>
  <c r="AA685" i="94"/>
  <c r="AA681" i="94"/>
  <c r="AA677" i="94"/>
  <c r="AA673" i="94"/>
  <c r="AA669" i="94"/>
  <c r="AA665" i="94"/>
  <c r="Z1001" i="94"/>
  <c r="Z997" i="94"/>
  <c r="Z993" i="94"/>
  <c r="Z989" i="94"/>
  <c r="Z985" i="94"/>
  <c r="Z981" i="94"/>
  <c r="Z977" i="94"/>
  <c r="Z973" i="94"/>
  <c r="Z969" i="94"/>
  <c r="Z965" i="94"/>
  <c r="Z961" i="94"/>
  <c r="Z957" i="94"/>
  <c r="Z953" i="94"/>
  <c r="Z949" i="94"/>
  <c r="Z945" i="94"/>
  <c r="Z941" i="94"/>
  <c r="Z937" i="94"/>
  <c r="Z933" i="94"/>
  <c r="Z929" i="94"/>
  <c r="Z925" i="94"/>
  <c r="Z921" i="94"/>
  <c r="Z917" i="94"/>
  <c r="Z913" i="94"/>
  <c r="Z909" i="94"/>
  <c r="Z905" i="94"/>
  <c r="Z901" i="94"/>
  <c r="Z897" i="94"/>
  <c r="Z893" i="94"/>
  <c r="Z889" i="94"/>
  <c r="Z885" i="94"/>
  <c r="Z881" i="94"/>
  <c r="Z877" i="94"/>
  <c r="Z873" i="94"/>
  <c r="Z869" i="94"/>
  <c r="Z865" i="94"/>
  <c r="Z861" i="94"/>
  <c r="Z857" i="94"/>
  <c r="Z853" i="94"/>
  <c r="Z849" i="94"/>
  <c r="Z845" i="94"/>
  <c r="Z841" i="94"/>
  <c r="Z837" i="94"/>
  <c r="Z833" i="94"/>
  <c r="Z829" i="94"/>
  <c r="Z825" i="94"/>
  <c r="Z821" i="94"/>
  <c r="Z817" i="94"/>
  <c r="Z813" i="94"/>
  <c r="Z809" i="94"/>
  <c r="Z805" i="94"/>
  <c r="Z801" i="94"/>
  <c r="Z797" i="94"/>
  <c r="Z793" i="94"/>
  <c r="Z789" i="94"/>
  <c r="Z785" i="94"/>
  <c r="Z781" i="94"/>
  <c r="Z777" i="94"/>
  <c r="Z773" i="94"/>
  <c r="Z769" i="94"/>
  <c r="Z765" i="94"/>
  <c r="Z761" i="94"/>
  <c r="Z757" i="94"/>
  <c r="Z753" i="94"/>
  <c r="Z749" i="94"/>
  <c r="Z745" i="94"/>
  <c r="Z741" i="94"/>
  <c r="Z737" i="94"/>
  <c r="Z733" i="94"/>
  <c r="Z729" i="94"/>
  <c r="Z725" i="94"/>
  <c r="Z721" i="94"/>
  <c r="Z717" i="94"/>
  <c r="Z713" i="94"/>
  <c r="Z709" i="94"/>
  <c r="Z705" i="94"/>
  <c r="Z701" i="94"/>
  <c r="Z697" i="94"/>
  <c r="Z693" i="94"/>
  <c r="Z689" i="94"/>
  <c r="Z685" i="94"/>
  <c r="Z681" i="94"/>
  <c r="Z677" i="94"/>
  <c r="Z673" i="94"/>
  <c r="Z669" i="94"/>
  <c r="Z665" i="94"/>
  <c r="AA1000" i="94"/>
  <c r="AA996" i="94"/>
  <c r="AA992" i="94"/>
  <c r="AA988" i="94"/>
  <c r="AA984" i="94"/>
  <c r="AA980" i="94"/>
  <c r="AA976" i="94"/>
  <c r="AA972" i="94"/>
  <c r="AA968" i="94"/>
  <c r="AA964" i="94"/>
  <c r="AA960" i="94"/>
  <c r="AA956" i="94"/>
  <c r="AA952" i="94"/>
  <c r="AA948" i="94"/>
  <c r="AA944" i="94"/>
  <c r="AA940" i="94"/>
  <c r="AA936" i="94"/>
  <c r="AA932" i="94"/>
  <c r="AA928" i="94"/>
  <c r="AA924" i="94"/>
  <c r="AA920" i="94"/>
  <c r="AA916" i="94"/>
  <c r="AA912" i="94"/>
  <c r="AA908" i="94"/>
  <c r="AA904" i="94"/>
  <c r="AA900" i="94"/>
  <c r="AA896" i="94"/>
  <c r="AA892" i="94"/>
  <c r="AA888" i="94"/>
  <c r="AA884" i="94"/>
  <c r="AA880" i="94"/>
  <c r="AA876" i="94"/>
  <c r="AA872" i="94"/>
  <c r="AA868" i="94"/>
  <c r="AA864" i="94"/>
  <c r="AA860" i="94"/>
  <c r="AA856" i="94"/>
  <c r="AA852" i="94"/>
  <c r="AA848" i="94"/>
  <c r="AA844" i="94"/>
  <c r="AA840" i="94"/>
  <c r="AA836" i="94"/>
  <c r="AA832" i="94"/>
  <c r="AA828" i="94"/>
  <c r="AA824" i="94"/>
  <c r="AA820" i="94"/>
  <c r="AA816" i="94"/>
  <c r="AA812" i="94"/>
  <c r="AA808" i="94"/>
  <c r="AA804" i="94"/>
  <c r="AA800" i="94"/>
  <c r="AA796" i="94"/>
  <c r="AA792" i="94"/>
  <c r="AA788" i="94"/>
  <c r="AA784" i="94"/>
  <c r="AA780" i="94"/>
  <c r="AA776" i="94"/>
  <c r="AA772" i="94"/>
  <c r="AA768" i="94"/>
  <c r="AA764" i="94"/>
  <c r="AA760" i="94"/>
  <c r="AA756" i="94"/>
  <c r="AA752" i="94"/>
  <c r="AA748" i="94"/>
  <c r="AA744" i="94"/>
  <c r="AA740" i="94"/>
  <c r="AA736" i="94"/>
  <c r="AA732" i="94"/>
  <c r="AA728" i="94"/>
  <c r="AA724" i="94"/>
  <c r="AA720" i="94"/>
  <c r="AA716" i="94"/>
  <c r="AA712" i="94"/>
  <c r="AA708" i="94"/>
  <c r="AA704" i="94"/>
  <c r="AA700" i="94"/>
  <c r="AA696" i="94"/>
  <c r="AA692" i="94"/>
  <c r="AA688" i="94"/>
  <c r="AA684" i="94"/>
  <c r="AA680" i="94"/>
  <c r="AA676" i="94"/>
  <c r="AA672" i="94"/>
  <c r="Z1000" i="94"/>
  <c r="Z996" i="94"/>
  <c r="Z992" i="94"/>
  <c r="Z988" i="94"/>
  <c r="Z984" i="94"/>
  <c r="Z980" i="94"/>
  <c r="Z976" i="94"/>
  <c r="Z972" i="94"/>
  <c r="Z968" i="94"/>
  <c r="Z964" i="94"/>
  <c r="Z960" i="94"/>
  <c r="Z956" i="94"/>
  <c r="Z952" i="94"/>
  <c r="Z948" i="94"/>
  <c r="Z944" i="94"/>
  <c r="Z940" i="94"/>
  <c r="Z936" i="94"/>
  <c r="Z932" i="94"/>
  <c r="Z928" i="94"/>
  <c r="Z924" i="94"/>
  <c r="Z920" i="94"/>
  <c r="Z916" i="94"/>
  <c r="Z912" i="94"/>
  <c r="Z908" i="94"/>
  <c r="Z904" i="94"/>
  <c r="Z900" i="94"/>
  <c r="Z896" i="94"/>
  <c r="Z892" i="94"/>
  <c r="Z888" i="94"/>
  <c r="Z884" i="94"/>
  <c r="Z880" i="94"/>
  <c r="Z876" i="94"/>
  <c r="Z872" i="94"/>
  <c r="Z868" i="94"/>
  <c r="Z864" i="94"/>
  <c r="Z860" i="94"/>
  <c r="Z856" i="94"/>
  <c r="Z852" i="94"/>
  <c r="Z848" i="94"/>
  <c r="Z844" i="94"/>
  <c r="Z840" i="94"/>
  <c r="Z836" i="94"/>
  <c r="Z832" i="94"/>
  <c r="Z828" i="94"/>
  <c r="Z824" i="94"/>
  <c r="Z820" i="94"/>
  <c r="Z816" i="94"/>
  <c r="Z812" i="94"/>
  <c r="Z808" i="94"/>
  <c r="Z804" i="94"/>
  <c r="Z800" i="94"/>
  <c r="Z796" i="94"/>
  <c r="Z792" i="94"/>
  <c r="Z788" i="94"/>
  <c r="Z784" i="94"/>
  <c r="Z780" i="94"/>
  <c r="Z776" i="94"/>
  <c r="Z772" i="94"/>
  <c r="Z768" i="94"/>
  <c r="Z764" i="94"/>
  <c r="Z760" i="94"/>
  <c r="Z756" i="94"/>
  <c r="Z752" i="94"/>
  <c r="Z748" i="94"/>
  <c r="Z744" i="94"/>
  <c r="Z740" i="94"/>
  <c r="Z736" i="94"/>
  <c r="Z732" i="94"/>
  <c r="Z728" i="94"/>
  <c r="Z724" i="94"/>
  <c r="Z720" i="94"/>
  <c r="Z716" i="94"/>
  <c r="Z712" i="94"/>
  <c r="Z708" i="94"/>
  <c r="Z704" i="94"/>
  <c r="Z700" i="94"/>
  <c r="Z696" i="94"/>
  <c r="Z692" i="94"/>
  <c r="Z688" i="94"/>
  <c r="Z684" i="94"/>
  <c r="Z680" i="94"/>
  <c r="Z676" i="94"/>
  <c r="Z672" i="94"/>
  <c r="AA999" i="94"/>
  <c r="AA995" i="94"/>
  <c r="AA991" i="94"/>
  <c r="AA987" i="94"/>
  <c r="AA983" i="94"/>
  <c r="AA979" i="94"/>
  <c r="AA975" i="94"/>
  <c r="AA971" i="94"/>
  <c r="AA967" i="94"/>
  <c r="AA963" i="94"/>
  <c r="AA959" i="94"/>
  <c r="AA955" i="94"/>
  <c r="AA951" i="94"/>
  <c r="AA947" i="94"/>
  <c r="AA943" i="94"/>
  <c r="AA939" i="94"/>
  <c r="AA935" i="94"/>
  <c r="AA931" i="94"/>
  <c r="AA927" i="94"/>
  <c r="AA923" i="94"/>
  <c r="AA919" i="94"/>
  <c r="AA915" i="94"/>
  <c r="AA911" i="94"/>
  <c r="AA907" i="94"/>
  <c r="AA903" i="94"/>
  <c r="AA899" i="94"/>
  <c r="AA895" i="94"/>
  <c r="AA891" i="94"/>
  <c r="AA887" i="94"/>
  <c r="AA883" i="94"/>
  <c r="AA879" i="94"/>
  <c r="AA875" i="94"/>
  <c r="AA871" i="94"/>
  <c r="AA867" i="94"/>
  <c r="AA863" i="94"/>
  <c r="AA859" i="94"/>
  <c r="AA855" i="94"/>
  <c r="AA851" i="94"/>
  <c r="AA847" i="94"/>
  <c r="AA843" i="94"/>
  <c r="AA839" i="94"/>
  <c r="AA835" i="94"/>
  <c r="AA831" i="94"/>
  <c r="AA827" i="94"/>
  <c r="AA823" i="94"/>
  <c r="AA819" i="94"/>
  <c r="AA815" i="94"/>
  <c r="AA811" i="94"/>
  <c r="AA807" i="94"/>
  <c r="AA803" i="94"/>
  <c r="AA799" i="94"/>
  <c r="AA795" i="94"/>
  <c r="AA791" i="94"/>
  <c r="AA787" i="94"/>
  <c r="AA783" i="94"/>
  <c r="AA779" i="94"/>
  <c r="AA775" i="94"/>
  <c r="AA771" i="94"/>
  <c r="AA767" i="94"/>
  <c r="AA763" i="94"/>
  <c r="AA759" i="94"/>
  <c r="AA755" i="94"/>
  <c r="AA751" i="94"/>
  <c r="AA747" i="94"/>
  <c r="AA743" i="94"/>
  <c r="AA739" i="94"/>
  <c r="AA735" i="94"/>
  <c r="AA731" i="94"/>
  <c r="AA727" i="94"/>
  <c r="AA723" i="94"/>
  <c r="AA719" i="94"/>
  <c r="AA715" i="94"/>
  <c r="AA711" i="94"/>
  <c r="AA707" i="94"/>
  <c r="AA703" i="94"/>
  <c r="AA699" i="94"/>
  <c r="AA695" i="94"/>
  <c r="AA691" i="94"/>
  <c r="AA687" i="94"/>
  <c r="AA683" i="94"/>
  <c r="AA679" i="94"/>
  <c r="AA675" i="94"/>
  <c r="AA671" i="94"/>
  <c r="AA667" i="94"/>
  <c r="Z999" i="94"/>
  <c r="Z990" i="94"/>
  <c r="AA978" i="94"/>
  <c r="Z967" i="94"/>
  <c r="Z958" i="94"/>
  <c r="AA946" i="94"/>
  <c r="Z935" i="94"/>
  <c r="Z926" i="94"/>
  <c r="AA914" i="94"/>
  <c r="Z903" i="94"/>
  <c r="Z894" i="94"/>
  <c r="AA882" i="94"/>
  <c r="Z871" i="94"/>
  <c r="Z862" i="94"/>
  <c r="AA850" i="94"/>
  <c r="Z839" i="94"/>
  <c r="Z830" i="94"/>
  <c r="AA818" i="94"/>
  <c r="Z807" i="94"/>
  <c r="Z798" i="94"/>
  <c r="AA786" i="94"/>
  <c r="Z775" i="94"/>
  <c r="Z766" i="94"/>
  <c r="AA754" i="94"/>
  <c r="Z743" i="94"/>
  <c r="Z734" i="94"/>
  <c r="AA722" i="94"/>
  <c r="Z711" i="94"/>
  <c r="Z702" i="94"/>
  <c r="AA690" i="94"/>
  <c r="Z679" i="94"/>
  <c r="Z670" i="94"/>
  <c r="AA663" i="94"/>
  <c r="AA659" i="94"/>
  <c r="AA655" i="94"/>
  <c r="AA651" i="94"/>
  <c r="AA647" i="94"/>
  <c r="AA643" i="94"/>
  <c r="AA639" i="94"/>
  <c r="AA635" i="94"/>
  <c r="AA631" i="94"/>
  <c r="AA627" i="94"/>
  <c r="AA623" i="94"/>
  <c r="AA619" i="94"/>
  <c r="AA615" i="94"/>
  <c r="AA611" i="94"/>
  <c r="AA607" i="94"/>
  <c r="AA603" i="94"/>
  <c r="AA599" i="94"/>
  <c r="AA595" i="94"/>
  <c r="AA591" i="94"/>
  <c r="AA587" i="94"/>
  <c r="AA583" i="94"/>
  <c r="AA579" i="94"/>
  <c r="AA575" i="94"/>
  <c r="AA571" i="94"/>
  <c r="AA567" i="94"/>
  <c r="AA563" i="94"/>
  <c r="AA559" i="94"/>
  <c r="AA555" i="94"/>
  <c r="AA551" i="94"/>
  <c r="AA547" i="94"/>
  <c r="AA543" i="94"/>
  <c r="AA539" i="94"/>
  <c r="AA535" i="94"/>
  <c r="AA531" i="94"/>
  <c r="AA527" i="94"/>
  <c r="AA523" i="94"/>
  <c r="AA519" i="94"/>
  <c r="AA998" i="94"/>
  <c r="Z987" i="94"/>
  <c r="Z978" i="94"/>
  <c r="AA966" i="94"/>
  <c r="Z955" i="94"/>
  <c r="Z946" i="94"/>
  <c r="AA934" i="94"/>
  <c r="Z923" i="94"/>
  <c r="Z914" i="94"/>
  <c r="AA902" i="94"/>
  <c r="Z891" i="94"/>
  <c r="Z882" i="94"/>
  <c r="AA870" i="94"/>
  <c r="Z859" i="94"/>
  <c r="Z850" i="94"/>
  <c r="AA838" i="94"/>
  <c r="Z827" i="94"/>
  <c r="Z818" i="94"/>
  <c r="AA806" i="94"/>
  <c r="Z795" i="94"/>
  <c r="Z786" i="94"/>
  <c r="AA774" i="94"/>
  <c r="Z763" i="94"/>
  <c r="Z754" i="94"/>
  <c r="AA742" i="94"/>
  <c r="Z731" i="94"/>
  <c r="Z722" i="94"/>
  <c r="AA710" i="94"/>
  <c r="Z699" i="94"/>
  <c r="Z690" i="94"/>
  <c r="AA678" i="94"/>
  <c r="AA668" i="94"/>
  <c r="Z663" i="94"/>
  <c r="Z659" i="94"/>
  <c r="Z655" i="94"/>
  <c r="Z651" i="94"/>
  <c r="Z647" i="94"/>
  <c r="Z643" i="94"/>
  <c r="Z639" i="94"/>
  <c r="Z635" i="94"/>
  <c r="Z631" i="94"/>
  <c r="Z627" i="94"/>
  <c r="Z623" i="94"/>
  <c r="Z619" i="94"/>
  <c r="Z615" i="94"/>
  <c r="Z611" i="94"/>
  <c r="Z607" i="94"/>
  <c r="Z603" i="94"/>
  <c r="Z599" i="94"/>
  <c r="Z595" i="94"/>
  <c r="Z591" i="94"/>
  <c r="Z587" i="94"/>
  <c r="Z583" i="94"/>
  <c r="Z579" i="94"/>
  <c r="Z575" i="94"/>
  <c r="Z571" i="94"/>
  <c r="Z567" i="94"/>
  <c r="Z563" i="94"/>
  <c r="Z559" i="94"/>
  <c r="Z555" i="94"/>
  <c r="Z551" i="94"/>
  <c r="Z547" i="94"/>
  <c r="Z543" i="94"/>
  <c r="Z539" i="94"/>
  <c r="Z535" i="94"/>
  <c r="Z531" i="94"/>
  <c r="Z527" i="94"/>
  <c r="Z523" i="94"/>
  <c r="Z519" i="94"/>
  <c r="Z515" i="94"/>
  <c r="Z511" i="94"/>
  <c r="Z507" i="94"/>
  <c r="Z503" i="94"/>
  <c r="Z499" i="94"/>
  <c r="Z495" i="94"/>
  <c r="Z491" i="94"/>
  <c r="Z487" i="94"/>
  <c r="Z483" i="94"/>
  <c r="Z479" i="94"/>
  <c r="Z475" i="94"/>
  <c r="Z471" i="94"/>
  <c r="Z467" i="94"/>
  <c r="Z463" i="94"/>
  <c r="Z459" i="94"/>
  <c r="Z455" i="94"/>
  <c r="Z451" i="94"/>
  <c r="Z998" i="94"/>
  <c r="AA986" i="94"/>
  <c r="Z975" i="94"/>
  <c r="Z966" i="94"/>
  <c r="AA954" i="94"/>
  <c r="Z943" i="94"/>
  <c r="Z934" i="94"/>
  <c r="AA922" i="94"/>
  <c r="Z911" i="94"/>
  <c r="Z902" i="94"/>
  <c r="AA890" i="94"/>
  <c r="Z879" i="94"/>
  <c r="Z870" i="94"/>
  <c r="AA858" i="94"/>
  <c r="Z847" i="94"/>
  <c r="Z838" i="94"/>
  <c r="AA826" i="94"/>
  <c r="Z815" i="94"/>
  <c r="Z806" i="94"/>
  <c r="AA794" i="94"/>
  <c r="Z783" i="94"/>
  <c r="Z774" i="94"/>
  <c r="AA762" i="94"/>
  <c r="Z751" i="94"/>
  <c r="Z742" i="94"/>
  <c r="AA730" i="94"/>
  <c r="Z719" i="94"/>
  <c r="Z710" i="94"/>
  <c r="AA698" i="94"/>
  <c r="Z687" i="94"/>
  <c r="Z678" i="94"/>
  <c r="Z668" i="94"/>
  <c r="AA662" i="94"/>
  <c r="AA658" i="94"/>
  <c r="AA654" i="94"/>
  <c r="AA650" i="94"/>
  <c r="AA646" i="94"/>
  <c r="AA642" i="94"/>
  <c r="AA638" i="94"/>
  <c r="AA634" i="94"/>
  <c r="AA630" i="94"/>
  <c r="AA626" i="94"/>
  <c r="AA622" i="94"/>
  <c r="AA618" i="94"/>
  <c r="AA614" i="94"/>
  <c r="AA610" i="94"/>
  <c r="AA606" i="94"/>
  <c r="AA602" i="94"/>
  <c r="AA598" i="94"/>
  <c r="AA594" i="94"/>
  <c r="AA590" i="94"/>
  <c r="AA586" i="94"/>
  <c r="AA582" i="94"/>
  <c r="AA578" i="94"/>
  <c r="AA574" i="94"/>
  <c r="AA570" i="94"/>
  <c r="AA566" i="94"/>
  <c r="AA562" i="94"/>
  <c r="AA558" i="94"/>
  <c r="AA554" i="94"/>
  <c r="AA550" i="94"/>
  <c r="AA546" i="94"/>
  <c r="AA542" i="94"/>
  <c r="AA538" i="94"/>
  <c r="AA534" i="94"/>
  <c r="AA530" i="94"/>
  <c r="AA526" i="94"/>
  <c r="AA522" i="94"/>
  <c r="AA518" i="94"/>
  <c r="AA514" i="94"/>
  <c r="AA510" i="94"/>
  <c r="AA506" i="94"/>
  <c r="AA502" i="94"/>
  <c r="AA498" i="94"/>
  <c r="AA494" i="94"/>
  <c r="AA490" i="94"/>
  <c r="AA486" i="94"/>
  <c r="AA482" i="94"/>
  <c r="AA478" i="94"/>
  <c r="AA474" i="94"/>
  <c r="AA470" i="94"/>
  <c r="AA466" i="94"/>
  <c r="Z995" i="94"/>
  <c r="Z986" i="94"/>
  <c r="AA974" i="94"/>
  <c r="Z963" i="94"/>
  <c r="Z954" i="94"/>
  <c r="AA942" i="94"/>
  <c r="Z931" i="94"/>
  <c r="Z922" i="94"/>
  <c r="AA910" i="94"/>
  <c r="Z899" i="94"/>
  <c r="Z890" i="94"/>
  <c r="AA878" i="94"/>
  <c r="Z867" i="94"/>
  <c r="Z858" i="94"/>
  <c r="AA846" i="94"/>
  <c r="Z835" i="94"/>
  <c r="Z826" i="94"/>
  <c r="AA814" i="94"/>
  <c r="Z803" i="94"/>
  <c r="Z794" i="94"/>
  <c r="AA782" i="94"/>
  <c r="Z771" i="94"/>
  <c r="Z762" i="94"/>
  <c r="AA750" i="94"/>
  <c r="Z739" i="94"/>
  <c r="Z730" i="94"/>
  <c r="AA718" i="94"/>
  <c r="Z707" i="94"/>
  <c r="Z698" i="94"/>
  <c r="AA994" i="94"/>
  <c r="Z983" i="94"/>
  <c r="Z974" i="94"/>
  <c r="AA962" i="94"/>
  <c r="Z951" i="94"/>
  <c r="Z942" i="94"/>
  <c r="AA930" i="94"/>
  <c r="Z919" i="94"/>
  <c r="Z910" i="94"/>
  <c r="AA898" i="94"/>
  <c r="Z887" i="94"/>
  <c r="Z878" i="94"/>
  <c r="AA866" i="94"/>
  <c r="Z855" i="94"/>
  <c r="Z846" i="94"/>
  <c r="AA834" i="94"/>
  <c r="Z823" i="94"/>
  <c r="Z814" i="94"/>
  <c r="AA802" i="94"/>
  <c r="Z791" i="94"/>
  <c r="Z782" i="94"/>
  <c r="AA770" i="94"/>
  <c r="Z759" i="94"/>
  <c r="Z750" i="94"/>
  <c r="AA738" i="94"/>
  <c r="Z727" i="94"/>
  <c r="Z718" i="94"/>
  <c r="AA706" i="94"/>
  <c r="Z695" i="94"/>
  <c r="Z686" i="94"/>
  <c r="AA674" i="94"/>
  <c r="AA666" i="94"/>
  <c r="AA661" i="94"/>
  <c r="AA657" i="94"/>
  <c r="AA653" i="94"/>
  <c r="AA649" i="94"/>
  <c r="AA645" i="94"/>
  <c r="AA641" i="94"/>
  <c r="AA637" i="94"/>
  <c r="AA633" i="94"/>
  <c r="AA629" i="94"/>
  <c r="AA625" i="94"/>
  <c r="AA621" i="94"/>
  <c r="AA617" i="94"/>
  <c r="AA613" i="94"/>
  <c r="AA609" i="94"/>
  <c r="AA605" i="94"/>
  <c r="AA601" i="94"/>
  <c r="AA597" i="94"/>
  <c r="AA593" i="94"/>
  <c r="AA589" i="94"/>
  <c r="AA585" i="94"/>
  <c r="AA581" i="94"/>
  <c r="AA577" i="94"/>
  <c r="AA573" i="94"/>
  <c r="AA569" i="94"/>
  <c r="AA565" i="94"/>
  <c r="AA561" i="94"/>
  <c r="AA557" i="94"/>
  <c r="AA553" i="94"/>
  <c r="AA549" i="94"/>
  <c r="AA545" i="94"/>
  <c r="AA541" i="94"/>
  <c r="AA537" i="94"/>
  <c r="AA533" i="94"/>
  <c r="AA529" i="94"/>
  <c r="AA525" i="94"/>
  <c r="AA521" i="94"/>
  <c r="AA517" i="94"/>
  <c r="AA513" i="94"/>
  <c r="AA509" i="94"/>
  <c r="AA505" i="94"/>
  <c r="AA501" i="94"/>
  <c r="AA497" i="94"/>
  <c r="AA493" i="94"/>
  <c r="AA489" i="94"/>
  <c r="AA485" i="94"/>
  <c r="AA481" i="94"/>
  <c r="AA477" i="94"/>
  <c r="AA473" i="94"/>
  <c r="AA469" i="94"/>
  <c r="AA465" i="94"/>
  <c r="AA461" i="94"/>
  <c r="AA457" i="94"/>
  <c r="AA453" i="94"/>
  <c r="Z994" i="94"/>
  <c r="AA982" i="94"/>
  <c r="Z971" i="94"/>
  <c r="Z962" i="94"/>
  <c r="AA950" i="94"/>
  <c r="Z939" i="94"/>
  <c r="Z930" i="94"/>
  <c r="AA918" i="94"/>
  <c r="Z907" i="94"/>
  <c r="Z898" i="94"/>
  <c r="AA886" i="94"/>
  <c r="Z875" i="94"/>
  <c r="Z866" i="94"/>
  <c r="AA854" i="94"/>
  <c r="Z843" i="94"/>
  <c r="Z834" i="94"/>
  <c r="AA822" i="94"/>
  <c r="Z811" i="94"/>
  <c r="Z802" i="94"/>
  <c r="AA790" i="94"/>
  <c r="Z779" i="94"/>
  <c r="Z770" i="94"/>
  <c r="AA758" i="94"/>
  <c r="Z747" i="94"/>
  <c r="Z738" i="94"/>
  <c r="AA726" i="94"/>
  <c r="Z715" i="94"/>
  <c r="Z706" i="94"/>
  <c r="AA694" i="94"/>
  <c r="Z683" i="94"/>
  <c r="Z674" i="94"/>
  <c r="Z666" i="94"/>
  <c r="Z661" i="94"/>
  <c r="Z657" i="94"/>
  <c r="Z653" i="94"/>
  <c r="Z649" i="94"/>
  <c r="Z645" i="94"/>
  <c r="Z641" i="94"/>
  <c r="Z637" i="94"/>
  <c r="Z633" i="94"/>
  <c r="Z629" i="94"/>
  <c r="Z625" i="94"/>
  <c r="Z621" i="94"/>
  <c r="Z617" i="94"/>
  <c r="Z613" i="94"/>
  <c r="Z609" i="94"/>
  <c r="Z605" i="94"/>
  <c r="Z601" i="94"/>
  <c r="Z597" i="94"/>
  <c r="Z593" i="94"/>
  <c r="Z589" i="94"/>
  <c r="Z585" i="94"/>
  <c r="Z581" i="94"/>
  <c r="Z577" i="94"/>
  <c r="Z573" i="94"/>
  <c r="Z569" i="94"/>
  <c r="Z565" i="94"/>
  <c r="Z561" i="94"/>
  <c r="Z557" i="94"/>
  <c r="Z553" i="94"/>
  <c r="Z549" i="94"/>
  <c r="Z991" i="94"/>
  <c r="Z950" i="94"/>
  <c r="AA906" i="94"/>
  <c r="Z863" i="94"/>
  <c r="Z822" i="94"/>
  <c r="AA778" i="94"/>
  <c r="Z735" i="94"/>
  <c r="Z694" i="94"/>
  <c r="Z667" i="94"/>
  <c r="Z656" i="94"/>
  <c r="AA644" i="94"/>
  <c r="Z634" i="94"/>
  <c r="Z624" i="94"/>
  <c r="AA612" i="94"/>
  <c r="Z602" i="94"/>
  <c r="Z592" i="94"/>
  <c r="AA580" i="94"/>
  <c r="Z570" i="94"/>
  <c r="Z560" i="94"/>
  <c r="AA548" i="94"/>
  <c r="AA540" i="94"/>
  <c r="AA532" i="94"/>
  <c r="AA524" i="94"/>
  <c r="AA516" i="94"/>
  <c r="Z510" i="94"/>
  <c r="Z504" i="94"/>
  <c r="Z497" i="94"/>
  <c r="AA491" i="94"/>
  <c r="AA484" i="94"/>
  <c r="Z478" i="94"/>
  <c r="Z472" i="94"/>
  <c r="Z465" i="94"/>
  <c r="Z460" i="94"/>
  <c r="AA454" i="94"/>
  <c r="AA449" i="94"/>
  <c r="AA445" i="94"/>
  <c r="AA441" i="94"/>
  <c r="AA437" i="94"/>
  <c r="AA433" i="94"/>
  <c r="AA429" i="94"/>
  <c r="AA425" i="94"/>
  <c r="AA421" i="94"/>
  <c r="AA417" i="94"/>
  <c r="AA413" i="94"/>
  <c r="AA409" i="94"/>
  <c r="AA405" i="94"/>
  <c r="AA401" i="94"/>
  <c r="AA397" i="94"/>
  <c r="AA393" i="94"/>
  <c r="AA389" i="94"/>
  <c r="AA385" i="94"/>
  <c r="AA381" i="94"/>
  <c r="AA377" i="94"/>
  <c r="AA373" i="94"/>
  <c r="AA369" i="94"/>
  <c r="AA365" i="94"/>
  <c r="AA361" i="94"/>
  <c r="AA357" i="94"/>
  <c r="AA353" i="94"/>
  <c r="AA349" i="94"/>
  <c r="AA345" i="94"/>
  <c r="AA341" i="94"/>
  <c r="AA990" i="94"/>
  <c r="Z947" i="94"/>
  <c r="Z906" i="94"/>
  <c r="AA862" i="94"/>
  <c r="Z819" i="94"/>
  <c r="Z778" i="94"/>
  <c r="AA734" i="94"/>
  <c r="Z691" i="94"/>
  <c r="AA664" i="94"/>
  <c r="Z654" i="94"/>
  <c r="Z644" i="94"/>
  <c r="AA632" i="94"/>
  <c r="Z622" i="94"/>
  <c r="Z612" i="94"/>
  <c r="AA600" i="94"/>
  <c r="Z590" i="94"/>
  <c r="Z580" i="94"/>
  <c r="AA568" i="94"/>
  <c r="Z558" i="94"/>
  <c r="Z548" i="94"/>
  <c r="Z540" i="94"/>
  <c r="Z532" i="94"/>
  <c r="Z524" i="94"/>
  <c r="Z516" i="94"/>
  <c r="Z509" i="94"/>
  <c r="AA503" i="94"/>
  <c r="AA496" i="94"/>
  <c r="Z490" i="94"/>
  <c r="Z484" i="94"/>
  <c r="Z477" i="94"/>
  <c r="AA471" i="94"/>
  <c r="AA464" i="94"/>
  <c r="AA459" i="94"/>
  <c r="Z454" i="94"/>
  <c r="Z449" i="94"/>
  <c r="Z445" i="94"/>
  <c r="Z441" i="94"/>
  <c r="Z437" i="94"/>
  <c r="Z433" i="94"/>
  <c r="Z429" i="94"/>
  <c r="Z425" i="94"/>
  <c r="Z421" i="94"/>
  <c r="Z417" i="94"/>
  <c r="Z413" i="94"/>
  <c r="Z409" i="94"/>
  <c r="Z405" i="94"/>
  <c r="Z401" i="94"/>
  <c r="Z397" i="94"/>
  <c r="Z393" i="94"/>
  <c r="Z389" i="94"/>
  <c r="Z385" i="94"/>
  <c r="Z381" i="94"/>
  <c r="Z377" i="94"/>
  <c r="Z373" i="94"/>
  <c r="Z369" i="94"/>
  <c r="Z365" i="94"/>
  <c r="Z361" i="94"/>
  <c r="Z357" i="94"/>
  <c r="Z353" i="94"/>
  <c r="Z349" i="94"/>
  <c r="Z345" i="94"/>
  <c r="Z341" i="94"/>
  <c r="Z337" i="94"/>
  <c r="Z333" i="94"/>
  <c r="Z329" i="94"/>
  <c r="Z325" i="94"/>
  <c r="Z321" i="94"/>
  <c r="Z317" i="94"/>
  <c r="Z313" i="94"/>
  <c r="Z309" i="94"/>
  <c r="Z305" i="94"/>
  <c r="Z301" i="94"/>
  <c r="Z297" i="94"/>
  <c r="Z293" i="94"/>
  <c r="Z289" i="94"/>
  <c r="Z285" i="94"/>
  <c r="Z281" i="94"/>
  <c r="Z277" i="94"/>
  <c r="Z273" i="94"/>
  <c r="Z269" i="94"/>
  <c r="Z265" i="94"/>
  <c r="Z261" i="94"/>
  <c r="Z257" i="94"/>
  <c r="Z253" i="94"/>
  <c r="Z249" i="94"/>
  <c r="Z245" i="94"/>
  <c r="Z241" i="94"/>
  <c r="Z237" i="94"/>
  <c r="Z233" i="94"/>
  <c r="Z229" i="94"/>
  <c r="Z982" i="94"/>
  <c r="AA938" i="94"/>
  <c r="Z895" i="94"/>
  <c r="Z854" i="94"/>
  <c r="AA810" i="94"/>
  <c r="Z767" i="94"/>
  <c r="Z726" i="94"/>
  <c r="AA686" i="94"/>
  <c r="Z664" i="94"/>
  <c r="AA652" i="94"/>
  <c r="Z642" i="94"/>
  <c r="Z632" i="94"/>
  <c r="AA620" i="94"/>
  <c r="Z610" i="94"/>
  <c r="Z600" i="94"/>
  <c r="AA588" i="94"/>
  <c r="Z578" i="94"/>
  <c r="Z568" i="94"/>
  <c r="AA556" i="94"/>
  <c r="Z546" i="94"/>
  <c r="Z538" i="94"/>
  <c r="Z530" i="94"/>
  <c r="Z522" i="94"/>
  <c r="AA515" i="94"/>
  <c r="AA508" i="94"/>
  <c r="Z502" i="94"/>
  <c r="Z496" i="94"/>
  <c r="Z489" i="94"/>
  <c r="AA483" i="94"/>
  <c r="AA476" i="94"/>
  <c r="Z470" i="94"/>
  <c r="Z464" i="94"/>
  <c r="AA458" i="94"/>
  <c r="Z453" i="94"/>
  <c r="AA448" i="94"/>
  <c r="AA444" i="94"/>
  <c r="AA440" i="94"/>
  <c r="AA436" i="94"/>
  <c r="AA432" i="94"/>
  <c r="AA428" i="94"/>
  <c r="AA424" i="94"/>
  <c r="AA420" i="94"/>
  <c r="AA416" i="94"/>
  <c r="AA412" i="94"/>
  <c r="AA408" i="94"/>
  <c r="AA404" i="94"/>
  <c r="AA400" i="94"/>
  <c r="AA396" i="94"/>
  <c r="AA392" i="94"/>
  <c r="AA388" i="94"/>
  <c r="AA384" i="94"/>
  <c r="AA380" i="94"/>
  <c r="AA376" i="94"/>
  <c r="AA372" i="94"/>
  <c r="AA368" i="94"/>
  <c r="AA364" i="94"/>
  <c r="AA360" i="94"/>
  <c r="AA356" i="94"/>
  <c r="AA352" i="94"/>
  <c r="AA348" i="94"/>
  <c r="AA344" i="94"/>
  <c r="AA340" i="94"/>
  <c r="Z979" i="94"/>
  <c r="Z938" i="94"/>
  <c r="AA894" i="94"/>
  <c r="Z851" i="94"/>
  <c r="Z810" i="94"/>
  <c r="AA766" i="94"/>
  <c r="Z723" i="94"/>
  <c r="AA682" i="94"/>
  <c r="Z662" i="94"/>
  <c r="Z652" i="94"/>
  <c r="AA640" i="94"/>
  <c r="Z630" i="94"/>
  <c r="Z620" i="94"/>
  <c r="AA608" i="94"/>
  <c r="Z598" i="94"/>
  <c r="Z588" i="94"/>
  <c r="AA576" i="94"/>
  <c r="Z566" i="94"/>
  <c r="Z556" i="94"/>
  <c r="Z545" i="94"/>
  <c r="Z537" i="94"/>
  <c r="Z529" i="94"/>
  <c r="Z521" i="94"/>
  <c r="Z514" i="94"/>
  <c r="Z508" i="94"/>
  <c r="Z501" i="94"/>
  <c r="AA495" i="94"/>
  <c r="AA488" i="94"/>
  <c r="Z482" i="94"/>
  <c r="Z476" i="94"/>
  <c r="Z469" i="94"/>
  <c r="AA463" i="94"/>
  <c r="Z458" i="94"/>
  <c r="AA452" i="94"/>
  <c r="Z448" i="94"/>
  <c r="Z444" i="94"/>
  <c r="Z440" i="94"/>
  <c r="Z436" i="94"/>
  <c r="Z432" i="94"/>
  <c r="Z428" i="94"/>
  <c r="Z424" i="94"/>
  <c r="Z420" i="94"/>
  <c r="Z416" i="94"/>
  <c r="Z412" i="94"/>
  <c r="Z408" i="94"/>
  <c r="Z404" i="94"/>
  <c r="Z400" i="94"/>
  <c r="Z396" i="94"/>
  <c r="Z392" i="94"/>
  <c r="Z388" i="94"/>
  <c r="Z384" i="94"/>
  <c r="Z380" i="94"/>
  <c r="Z376" i="94"/>
  <c r="Z372" i="94"/>
  <c r="Z368" i="94"/>
  <c r="Z364" i="94"/>
  <c r="Z360" i="94"/>
  <c r="Z356" i="94"/>
  <c r="Z352" i="94"/>
  <c r="Z348" i="94"/>
  <c r="Z344" i="94"/>
  <c r="Z340" i="94"/>
  <c r="Z336" i="94"/>
  <c r="Z332" i="94"/>
  <c r="Z328" i="94"/>
  <c r="Z324" i="94"/>
  <c r="Z320" i="94"/>
  <c r="Z316" i="94"/>
  <c r="Z312" i="94"/>
  <c r="Z308" i="94"/>
  <c r="Z304" i="94"/>
  <c r="Z300" i="94"/>
  <c r="Z296" i="94"/>
  <c r="Z292" i="94"/>
  <c r="Z288" i="94"/>
  <c r="Z284" i="94"/>
  <c r="Z280" i="94"/>
  <c r="Z276" i="94"/>
  <c r="Z272" i="94"/>
  <c r="Z268" i="94"/>
  <c r="Z264" i="94"/>
  <c r="Z260" i="94"/>
  <c r="Z256" i="94"/>
  <c r="Z252" i="94"/>
  <c r="Z248" i="94"/>
  <c r="AA970" i="94"/>
  <c r="Z927" i="94"/>
  <c r="Z886" i="94"/>
  <c r="AA842" i="94"/>
  <c r="Z799" i="94"/>
  <c r="Z758" i="94"/>
  <c r="AA714" i="94"/>
  <c r="Z682" i="94"/>
  <c r="AA660" i="94"/>
  <c r="Z650" i="94"/>
  <c r="Z640" i="94"/>
  <c r="AA628" i="94"/>
  <c r="Z618" i="94"/>
  <c r="Z608" i="94"/>
  <c r="AA596" i="94"/>
  <c r="Z586" i="94"/>
  <c r="Z576" i="94"/>
  <c r="AA564" i="94"/>
  <c r="Z554" i="94"/>
  <c r="AA544" i="94"/>
  <c r="AA536" i="94"/>
  <c r="AA528" i="94"/>
  <c r="AA520" i="94"/>
  <c r="Z513" i="94"/>
  <c r="AA507" i="94"/>
  <c r="AA500" i="94"/>
  <c r="Z494" i="94"/>
  <c r="Z488" i="94"/>
  <c r="Z481" i="94"/>
  <c r="AA475" i="94"/>
  <c r="AA468" i="94"/>
  <c r="AA462" i="94"/>
  <c r="Z457" i="94"/>
  <c r="Z452" i="94"/>
  <c r="AA447" i="94"/>
  <c r="AA443" i="94"/>
  <c r="AA439" i="94"/>
  <c r="AA435" i="94"/>
  <c r="AA431" i="94"/>
  <c r="AA427" i="94"/>
  <c r="AA423" i="94"/>
  <c r="AA419" i="94"/>
  <c r="AA415" i="94"/>
  <c r="AA411" i="94"/>
  <c r="AA407" i="94"/>
  <c r="AA403" i="94"/>
  <c r="AA399" i="94"/>
  <c r="AA395" i="94"/>
  <c r="AA391" i="94"/>
  <c r="AA387" i="94"/>
  <c r="AA383" i="94"/>
  <c r="AA379" i="94"/>
  <c r="AA375" i="94"/>
  <c r="AA371" i="94"/>
  <c r="AA367" i="94"/>
  <c r="AA363" i="94"/>
  <c r="AA359" i="94"/>
  <c r="AA355" i="94"/>
  <c r="AA351" i="94"/>
  <c r="AA347" i="94"/>
  <c r="AA343" i="94"/>
  <c r="AA339" i="94"/>
  <c r="AA335" i="94"/>
  <c r="AA331" i="94"/>
  <c r="AA327" i="94"/>
  <c r="AA323" i="94"/>
  <c r="AA319" i="94"/>
  <c r="AA315" i="94"/>
  <c r="AA311" i="94"/>
  <c r="AA307" i="94"/>
  <c r="AA303" i="94"/>
  <c r="AA299" i="94"/>
  <c r="AA295" i="94"/>
  <c r="AA291" i="94"/>
  <c r="AA287" i="94"/>
  <c r="AA283" i="94"/>
  <c r="AA279" i="94"/>
  <c r="AA275" i="94"/>
  <c r="AA271" i="94"/>
  <c r="AA267" i="94"/>
  <c r="AA263" i="94"/>
  <c r="AA259" i="94"/>
  <c r="AA255" i="94"/>
  <c r="AA251" i="94"/>
  <c r="AA247" i="94"/>
  <c r="AA243" i="94"/>
  <c r="AA239" i="94"/>
  <c r="AA235" i="94"/>
  <c r="AA231" i="94"/>
  <c r="AA227" i="94"/>
  <c r="AA223" i="94"/>
  <c r="AA219" i="94"/>
  <c r="AA215" i="94"/>
  <c r="Z959" i="94"/>
  <c r="Z918" i="94"/>
  <c r="AA874" i="94"/>
  <c r="Z831" i="94"/>
  <c r="Z790" i="94"/>
  <c r="AA746" i="94"/>
  <c r="Z703" i="94"/>
  <c r="Z671" i="94"/>
  <c r="Z658" i="94"/>
  <c r="Z648" i="94"/>
  <c r="AA636" i="94"/>
  <c r="Z626" i="94"/>
  <c r="Z616" i="94"/>
  <c r="AA604" i="94"/>
  <c r="Z594" i="94"/>
  <c r="Z584" i="94"/>
  <c r="AA572" i="94"/>
  <c r="Z562" i="94"/>
  <c r="Z552" i="94"/>
  <c r="Z542" i="94"/>
  <c r="Z534" i="94"/>
  <c r="Z526" i="94"/>
  <c r="Z518" i="94"/>
  <c r="Z512" i="94"/>
  <c r="Z505" i="94"/>
  <c r="AA499" i="94"/>
  <c r="AA492" i="94"/>
  <c r="Z486" i="94"/>
  <c r="Z480" i="94"/>
  <c r="Z473" i="94"/>
  <c r="AA467" i="94"/>
  <c r="Z461" i="94"/>
  <c r="Z456" i="94"/>
  <c r="AA450" i="94"/>
  <c r="AA446" i="94"/>
  <c r="AA442" i="94"/>
  <c r="AA438" i="94"/>
  <c r="AA434" i="94"/>
  <c r="AA430" i="94"/>
  <c r="AA426" i="94"/>
  <c r="AA422" i="94"/>
  <c r="AA418" i="94"/>
  <c r="AA414" i="94"/>
  <c r="AA410" i="94"/>
  <c r="AA406" i="94"/>
  <c r="AA402" i="94"/>
  <c r="AA398" i="94"/>
  <c r="AA394" i="94"/>
  <c r="AA390" i="94"/>
  <c r="AA386" i="94"/>
  <c r="AA382" i="94"/>
  <c r="AA378" i="94"/>
  <c r="AA374" i="94"/>
  <c r="AA370" i="94"/>
  <c r="AA366" i="94"/>
  <c r="AA362" i="94"/>
  <c r="AA358" i="94"/>
  <c r="AA354" i="94"/>
  <c r="AA350" i="94"/>
  <c r="AA346" i="94"/>
  <c r="AA342" i="94"/>
  <c r="AA338" i="94"/>
  <c r="AA334" i="94"/>
  <c r="AA330" i="94"/>
  <c r="AA326" i="94"/>
  <c r="AA322" i="94"/>
  <c r="AA318" i="94"/>
  <c r="AA314" i="94"/>
  <c r="AA310" i="94"/>
  <c r="AA306" i="94"/>
  <c r="AA302" i="94"/>
  <c r="AA298" i="94"/>
  <c r="AA294" i="94"/>
  <c r="AA290" i="94"/>
  <c r="AA286" i="94"/>
  <c r="AA282" i="94"/>
  <c r="AA278" i="94"/>
  <c r="AA274" i="94"/>
  <c r="AA270" i="94"/>
  <c r="AA266" i="94"/>
  <c r="AA262" i="94"/>
  <c r="AA258" i="94"/>
  <c r="AA254" i="94"/>
  <c r="AA250" i="94"/>
  <c r="AA246" i="94"/>
  <c r="Z970" i="94"/>
  <c r="AA798" i="94"/>
  <c r="Z660" i="94"/>
  <c r="AA616" i="94"/>
  <c r="Z574" i="94"/>
  <c r="Z536" i="94"/>
  <c r="Z506" i="94"/>
  <c r="AA480" i="94"/>
  <c r="AA456" i="94"/>
  <c r="Z439" i="94"/>
  <c r="Z423" i="94"/>
  <c r="Z407" i="94"/>
  <c r="Z391" i="94"/>
  <c r="Z375" i="94"/>
  <c r="AA958" i="94"/>
  <c r="Z787" i="94"/>
  <c r="AA656" i="94"/>
  <c r="Z614" i="94"/>
  <c r="Z572" i="94"/>
  <c r="Z533" i="94"/>
  <c r="AA504" i="94"/>
  <c r="AA479" i="94"/>
  <c r="AA455" i="94"/>
  <c r="Z438" i="94"/>
  <c r="Z422" i="94"/>
  <c r="Z406" i="94"/>
  <c r="Z390" i="94"/>
  <c r="Z374" i="94"/>
  <c r="Z358" i="94"/>
  <c r="Z342" i="94"/>
  <c r="AA332" i="94"/>
  <c r="AA324" i="94"/>
  <c r="AA316" i="94"/>
  <c r="AA308" i="94"/>
  <c r="AA300" i="94"/>
  <c r="AA292" i="94"/>
  <c r="AA284" i="94"/>
  <c r="AA276" i="94"/>
  <c r="AA268" i="94"/>
  <c r="AA260" i="94"/>
  <c r="AA252" i="94"/>
  <c r="AA244" i="94"/>
  <c r="Z239" i="94"/>
  <c r="Z234" i="94"/>
  <c r="AA228" i="94"/>
  <c r="Z224" i="94"/>
  <c r="Z219" i="94"/>
  <c r="AA214" i="94"/>
  <c r="AA210" i="94"/>
  <c r="AA206" i="94"/>
  <c r="AA202" i="94"/>
  <c r="AA198" i="94"/>
  <c r="AA194" i="94"/>
  <c r="AA190" i="94"/>
  <c r="AA186" i="94"/>
  <c r="AA182" i="94"/>
  <c r="AA178" i="94"/>
  <c r="AA174" i="94"/>
  <c r="AA170" i="94"/>
  <c r="AA166" i="94"/>
  <c r="AA162" i="94"/>
  <c r="AA158" i="94"/>
  <c r="AA154" i="94"/>
  <c r="AA150" i="94"/>
  <c r="AA146" i="94"/>
  <c r="AA926" i="94"/>
  <c r="Z755" i="94"/>
  <c r="AA648" i="94"/>
  <c r="Z606" i="94"/>
  <c r="Z564" i="94"/>
  <c r="Z528" i="94"/>
  <c r="Z500" i="94"/>
  <c r="Z474" i="94"/>
  <c r="AA451" i="94"/>
  <c r="Z435" i="94"/>
  <c r="Z419" i="94"/>
  <c r="Z403" i="94"/>
  <c r="Z387" i="94"/>
  <c r="Z371" i="94"/>
  <c r="Z355" i="94"/>
  <c r="Z339" i="94"/>
  <c r="Z331" i="94"/>
  <c r="Z323" i="94"/>
  <c r="Z315" i="94"/>
  <c r="Z307" i="94"/>
  <c r="Z299" i="94"/>
  <c r="Z291" i="94"/>
  <c r="Z283" i="94"/>
  <c r="Z275" i="94"/>
  <c r="Z267" i="94"/>
  <c r="Z259" i="94"/>
  <c r="Z251" i="94"/>
  <c r="Z244" i="94"/>
  <c r="AA238" i="94"/>
  <c r="AA233" i="94"/>
  <c r="Z228" i="94"/>
  <c r="Z223" i="94"/>
  <c r="AA218" i="94"/>
  <c r="Z214" i="94"/>
  <c r="Z210" i="94"/>
  <c r="Z206" i="94"/>
  <c r="Z202" i="94"/>
  <c r="Z198" i="94"/>
  <c r="Z194" i="94"/>
  <c r="Z190" i="94"/>
  <c r="Z186" i="94"/>
  <c r="Z182" i="94"/>
  <c r="Z178" i="94"/>
  <c r="Z174" i="94"/>
  <c r="Z170" i="94"/>
  <c r="Z166" i="94"/>
  <c r="Z162" i="94"/>
  <c r="Z158" i="94"/>
  <c r="Z154" i="94"/>
  <c r="Z150" i="94"/>
  <c r="Z146" i="94"/>
  <c r="Z140" i="94"/>
  <c r="Z138" i="94"/>
  <c r="AA132" i="94"/>
  <c r="AA128" i="94"/>
  <c r="AA124" i="94"/>
  <c r="Z120" i="94"/>
  <c r="Z119" i="94"/>
  <c r="Z114" i="94"/>
  <c r="Z107" i="94"/>
  <c r="Z104" i="94"/>
  <c r="E102" i="94"/>
  <c r="Z98" i="94"/>
  <c r="AA94" i="94"/>
  <c r="Z915" i="94"/>
  <c r="Z746" i="94"/>
  <c r="Z646" i="94"/>
  <c r="Z604" i="94"/>
  <c r="AA560" i="94"/>
  <c r="Z525" i="94"/>
  <c r="Z498" i="94"/>
  <c r="AA472" i="94"/>
  <c r="Z450" i="94"/>
  <c r="Z434" i="94"/>
  <c r="Z418" i="94"/>
  <c r="Z402" i="94"/>
  <c r="Z386" i="94"/>
  <c r="Z370" i="94"/>
  <c r="Z354" i="94"/>
  <c r="Z338" i="94"/>
  <c r="Z330" i="94"/>
  <c r="Z322" i="94"/>
  <c r="Z314" i="94"/>
  <c r="Z306" i="94"/>
  <c r="Z298" i="94"/>
  <c r="Z290" i="94"/>
  <c r="Z282" i="94"/>
  <c r="Z274" i="94"/>
  <c r="Z266" i="94"/>
  <c r="Z258" i="94"/>
  <c r="Z250" i="94"/>
  <c r="Z243" i="94"/>
  <c r="Z238" i="94"/>
  <c r="AA232" i="94"/>
  <c r="Z227" i="94"/>
  <c r="AA222" i="94"/>
  <c r="Z218" i="94"/>
  <c r="AA213" i="94"/>
  <c r="AA209" i="94"/>
  <c r="AA205" i="94"/>
  <c r="AA201" i="94"/>
  <c r="AA197" i="94"/>
  <c r="AA193" i="94"/>
  <c r="AA189" i="94"/>
  <c r="AA185" i="94"/>
  <c r="AA181" i="94"/>
  <c r="AA177" i="94"/>
  <c r="AA173" i="94"/>
  <c r="AA169" i="94"/>
  <c r="AA165" i="94"/>
  <c r="AA161" i="94"/>
  <c r="AA157" i="94"/>
  <c r="AA153" i="94"/>
  <c r="AA149" i="94"/>
  <c r="AA145" i="94"/>
  <c r="AA141" i="94"/>
  <c r="AA137" i="94"/>
  <c r="Z132" i="94"/>
  <c r="Z128" i="94"/>
  <c r="C128" i="94"/>
  <c r="Z124" i="94"/>
  <c r="AA118" i="94"/>
  <c r="AA113" i="94"/>
  <c r="AA112" i="94"/>
  <c r="AA111" i="94"/>
  <c r="AA110" i="94"/>
  <c r="AA109" i="94"/>
  <c r="AA106" i="94"/>
  <c r="AA101" i="94"/>
  <c r="Z883" i="94"/>
  <c r="Z714" i="94"/>
  <c r="Z638" i="94"/>
  <c r="Z596" i="94"/>
  <c r="AA552" i="94"/>
  <c r="Z520" i="94"/>
  <c r="Z493" i="94"/>
  <c r="Z468" i="94"/>
  <c r="Z447" i="94"/>
  <c r="Z431" i="94"/>
  <c r="Z415" i="94"/>
  <c r="Z399" i="94"/>
  <c r="Z383" i="94"/>
  <c r="Z367" i="94"/>
  <c r="Z351" i="94"/>
  <c r="AA337" i="94"/>
  <c r="AA329" i="94"/>
  <c r="AA321" i="94"/>
  <c r="AA313" i="94"/>
  <c r="AA305" i="94"/>
  <c r="AA297" i="94"/>
  <c r="AA289" i="94"/>
  <c r="AA281" i="94"/>
  <c r="AA273" i="94"/>
  <c r="AA265" i="94"/>
  <c r="AA257" i="94"/>
  <c r="AA249" i="94"/>
  <c r="AA242" i="94"/>
  <c r="AA237" i="94"/>
  <c r="Z232" i="94"/>
  <c r="AA226" i="94"/>
  <c r="Z222" i="94"/>
  <c r="AA217" i="94"/>
  <c r="Z213" i="94"/>
  <c r="Z209" i="94"/>
  <c r="Z205" i="94"/>
  <c r="Z201" i="94"/>
  <c r="Z197" i="94"/>
  <c r="Z193" i="94"/>
  <c r="Z189" i="94"/>
  <c r="Z185" i="94"/>
  <c r="Z181" i="94"/>
  <c r="Z177" i="94"/>
  <c r="Z173" i="94"/>
  <c r="Z169" i="94"/>
  <c r="Z165" i="94"/>
  <c r="Z161" i="94"/>
  <c r="Z157" i="94"/>
  <c r="Z153" i="94"/>
  <c r="Z149" i="94"/>
  <c r="Z145" i="94"/>
  <c r="Z141" i="94"/>
  <c r="Z137" i="94"/>
  <c r="AA131" i="94"/>
  <c r="AA127" i="94"/>
  <c r="AA123" i="94"/>
  <c r="Z118" i="94"/>
  <c r="I118" i="94"/>
  <c r="K118" i="94" s="1"/>
  <c r="Z113" i="94"/>
  <c r="Z112" i="94"/>
  <c r="Z111" i="94"/>
  <c r="Z110" i="94"/>
  <c r="Z109" i="94"/>
  <c r="Z106" i="94"/>
  <c r="AA103" i="94"/>
  <c r="Z101" i="94"/>
  <c r="Z97" i="94"/>
  <c r="Z874" i="94"/>
  <c r="AA624" i="94"/>
  <c r="AA512" i="94"/>
  <c r="Z446" i="94"/>
  <c r="Z410" i="94"/>
  <c r="Z363" i="94"/>
  <c r="Z335" i="94"/>
  <c r="Z319" i="94"/>
  <c r="Z303" i="94"/>
  <c r="Z287" i="94"/>
  <c r="Z271" i="94"/>
  <c r="Z255" i="94"/>
  <c r="AA241" i="94"/>
  <c r="AA230" i="94"/>
  <c r="Z221" i="94"/>
  <c r="Z212" i="94"/>
  <c r="Z204" i="94"/>
  <c r="Z196" i="94"/>
  <c r="Z188" i="94"/>
  <c r="Z180" i="94"/>
  <c r="Z172" i="94"/>
  <c r="Z164" i="94"/>
  <c r="Z156" i="94"/>
  <c r="Z148" i="94"/>
  <c r="AA140" i="94"/>
  <c r="Z130" i="94"/>
  <c r="Z127" i="94"/>
  <c r="AA121" i="94"/>
  <c r="Z117" i="94"/>
  <c r="Z102" i="94"/>
  <c r="AA96" i="94"/>
  <c r="AA92" i="94"/>
  <c r="Z89" i="94"/>
  <c r="Z86" i="94"/>
  <c r="Z78" i="94"/>
  <c r="Z76" i="94"/>
  <c r="Z72" i="94"/>
  <c r="Z68" i="94"/>
  <c r="Z64" i="94"/>
  <c r="Z60" i="94"/>
  <c r="Z56" i="94"/>
  <c r="Z52" i="94"/>
  <c r="Z48" i="94"/>
  <c r="Z44" i="94"/>
  <c r="Z40" i="94"/>
  <c r="Z36" i="94"/>
  <c r="Z842" i="94"/>
  <c r="AA592" i="94"/>
  <c r="AA511" i="94"/>
  <c r="Z443" i="94"/>
  <c r="Z398" i="94"/>
  <c r="Z362" i="94"/>
  <c r="Z334" i="94"/>
  <c r="Z318" i="94"/>
  <c r="Z302" i="94"/>
  <c r="Z286" i="94"/>
  <c r="Z270" i="94"/>
  <c r="Z254" i="94"/>
  <c r="AA240" i="94"/>
  <c r="Z230" i="94"/>
  <c r="AA220" i="94"/>
  <c r="AA211" i="94"/>
  <c r="AA203" i="94"/>
  <c r="AA195" i="94"/>
  <c r="AA187" i="94"/>
  <c r="AA179" i="94"/>
  <c r="AA171" i="94"/>
  <c r="AA163" i="94"/>
  <c r="AA155" i="94"/>
  <c r="AA830" i="94"/>
  <c r="AA584" i="94"/>
  <c r="Z492" i="94"/>
  <c r="Z442" i="94"/>
  <c r="Z395" i="94"/>
  <c r="Z359" i="94"/>
  <c r="AA333" i="94"/>
  <c r="AA317" i="94"/>
  <c r="AA301" i="94"/>
  <c r="AA285" i="94"/>
  <c r="AA269" i="94"/>
  <c r="AA253" i="94"/>
  <c r="Z240" i="94"/>
  <c r="AA229" i="94"/>
  <c r="Z220" i="94"/>
  <c r="Z211" i="94"/>
  <c r="Z203" i="94"/>
  <c r="Z195" i="94"/>
  <c r="Z187" i="94"/>
  <c r="Z179" i="94"/>
  <c r="Z171" i="94"/>
  <c r="Z163" i="94"/>
  <c r="Z155" i="94"/>
  <c r="Z139" i="94"/>
  <c r="Z134" i="94"/>
  <c r="Z129" i="94"/>
  <c r="Z126" i="94"/>
  <c r="AA115" i="94"/>
  <c r="Z105" i="94"/>
  <c r="AA100" i="94"/>
  <c r="AA91" i="94"/>
  <c r="AA88" i="94"/>
  <c r="AA85" i="94"/>
  <c r="Z83" i="94"/>
  <c r="Z80" i="94"/>
  <c r="Z75" i="94"/>
  <c r="Z71" i="94"/>
  <c r="Z67" i="94"/>
  <c r="Z63" i="94"/>
  <c r="Z59" i="94"/>
  <c r="Z55" i="94"/>
  <c r="Z51" i="94"/>
  <c r="Z47" i="94"/>
  <c r="Z43" i="94"/>
  <c r="Z39" i="94"/>
  <c r="Z35" i="94"/>
  <c r="Z32" i="94"/>
  <c r="Z28" i="94"/>
  <c r="Z24" i="94"/>
  <c r="Z18" i="94"/>
  <c r="AA8" i="94"/>
  <c r="AA702" i="94"/>
  <c r="Z582" i="94"/>
  <c r="AA487" i="94"/>
  <c r="Z430" i="94"/>
  <c r="Z394" i="94"/>
  <c r="Z350" i="94"/>
  <c r="AA328" i="94"/>
  <c r="AA312" i="94"/>
  <c r="AA296" i="94"/>
  <c r="AA280" i="94"/>
  <c r="AA264" i="94"/>
  <c r="AA248" i="94"/>
  <c r="AA236" i="94"/>
  <c r="Z226" i="94"/>
  <c r="Z217" i="94"/>
  <c r="AA208" i="94"/>
  <c r="AA200" i="94"/>
  <c r="AA192" i="94"/>
  <c r="AA184" i="94"/>
  <c r="AA176" i="94"/>
  <c r="AA168" i="94"/>
  <c r="AA160" i="94"/>
  <c r="AA152" i="94"/>
  <c r="AA144" i="94"/>
  <c r="Z675" i="94"/>
  <c r="Z550" i="94"/>
  <c r="Z485" i="94"/>
  <c r="Z427" i="94"/>
  <c r="Z382" i="94"/>
  <c r="Z347" i="94"/>
  <c r="Z327" i="94"/>
  <c r="Z311" i="94"/>
  <c r="Z295" i="94"/>
  <c r="Z279" i="94"/>
  <c r="Z263" i="94"/>
  <c r="Z247" i="94"/>
  <c r="Z236" i="94"/>
  <c r="AA225" i="94"/>
  <c r="AA216" i="94"/>
  <c r="Z208" i="94"/>
  <c r="Z200" i="94"/>
  <c r="Z192" i="94"/>
  <c r="Z184" i="94"/>
  <c r="Z176" i="94"/>
  <c r="Z168" i="94"/>
  <c r="Z160" i="94"/>
  <c r="Z152" i="94"/>
  <c r="Z144" i="94"/>
  <c r="AA142" i="94"/>
  <c r="AA136" i="94"/>
  <c r="AA133" i="94"/>
  <c r="Z125" i="94"/>
  <c r="AA104" i="94"/>
  <c r="AA99" i="94"/>
  <c r="Z95" i="94"/>
  <c r="AA90" i="94"/>
  <c r="AA87" i="94"/>
  <c r="AA84" i="94"/>
  <c r="Z82" i="94"/>
  <c r="Z79" i="94"/>
  <c r="Z77" i="94"/>
  <c r="Z74" i="94"/>
  <c r="Z70" i="94"/>
  <c r="Z66" i="94"/>
  <c r="Z62" i="94"/>
  <c r="Z58" i="94"/>
  <c r="Z54" i="94"/>
  <c r="Z50" i="94"/>
  <c r="Z46" i="94"/>
  <c r="Z42" i="94"/>
  <c r="Z38" i="94"/>
  <c r="Z34" i="94"/>
  <c r="Z29" i="94"/>
  <c r="Z25" i="94"/>
  <c r="Z21" i="94"/>
  <c r="Z17" i="94"/>
  <c r="Z14" i="94"/>
  <c r="Z11" i="94"/>
  <c r="AA7" i="94"/>
  <c r="AA670" i="94"/>
  <c r="AA460" i="94"/>
  <c r="Z343" i="94"/>
  <c r="Z294" i="94"/>
  <c r="AA256" i="94"/>
  <c r="AA224" i="94"/>
  <c r="AA199" i="94"/>
  <c r="AA180" i="94"/>
  <c r="Z159" i="94"/>
  <c r="AA147" i="94"/>
  <c r="AA135" i="94"/>
  <c r="Z122" i="94"/>
  <c r="Z103" i="94"/>
  <c r="Z96" i="94"/>
  <c r="Z85" i="94"/>
  <c r="Z81" i="94"/>
  <c r="AA71" i="94"/>
  <c r="Z65" i="94"/>
  <c r="AA58" i="94"/>
  <c r="AA52" i="94"/>
  <c r="AA45" i="94"/>
  <c r="AA39" i="94"/>
  <c r="Z33" i="94"/>
  <c r="Z30" i="94"/>
  <c r="Z27" i="94"/>
  <c r="Z20" i="94"/>
  <c r="AA15" i="94"/>
  <c r="Z12" i="94"/>
  <c r="Z7" i="94"/>
  <c r="AA325" i="94"/>
  <c r="AA172" i="94"/>
  <c r="Z636" i="94"/>
  <c r="Z426" i="94"/>
  <c r="AA336" i="94"/>
  <c r="AA293" i="94"/>
  <c r="Z246" i="94"/>
  <c r="AA221" i="94"/>
  <c r="Z199" i="94"/>
  <c r="AA175" i="94"/>
  <c r="AA156" i="94"/>
  <c r="Z147" i="94"/>
  <c r="Z135" i="94"/>
  <c r="H128" i="94"/>
  <c r="Z121" i="94"/>
  <c r="E103" i="94"/>
  <c r="AA95" i="94"/>
  <c r="AA89" i="94"/>
  <c r="Z84" i="94"/>
  <c r="AA80" i="94"/>
  <c r="AA70" i="94"/>
  <c r="AA64" i="94"/>
  <c r="AA57" i="94"/>
  <c r="AA51" i="94"/>
  <c r="Z45" i="94"/>
  <c r="AA38" i="94"/>
  <c r="AA26" i="94"/>
  <c r="AA23" i="94"/>
  <c r="AA19" i="94"/>
  <c r="Z15" i="94"/>
  <c r="AA11" i="94"/>
  <c r="AA6" i="94"/>
  <c r="AA3" i="94"/>
  <c r="Z411" i="94"/>
  <c r="Z242" i="94"/>
  <c r="Z215" i="94"/>
  <c r="Z151" i="94"/>
  <c r="AA14" i="94"/>
  <c r="AA5" i="94"/>
  <c r="Z462" i="94"/>
  <c r="AA204" i="94"/>
  <c r="AA159" i="94"/>
  <c r="AA129" i="94"/>
  <c r="AA119" i="94"/>
  <c r="Z90" i="94"/>
  <c r="AA81" i="94"/>
  <c r="AA77" i="94"/>
  <c r="AA72" i="94"/>
  <c r="AA46" i="94"/>
  <c r="Z628" i="94"/>
  <c r="Z414" i="94"/>
  <c r="Z326" i="94"/>
  <c r="AA288" i="94"/>
  <c r="AA245" i="94"/>
  <c r="Z216" i="94"/>
  <c r="AA196" i="94"/>
  <c r="Z175" i="94"/>
  <c r="AA151" i="94"/>
  <c r="Z142" i="94"/>
  <c r="AA134" i="94"/>
  <c r="AA116" i="94"/>
  <c r="AA114" i="94"/>
  <c r="AA102" i="94"/>
  <c r="Z94" i="94"/>
  <c r="AA79" i="94"/>
  <c r="AA76" i="94"/>
  <c r="AA69" i="94"/>
  <c r="AA63" i="94"/>
  <c r="Z57" i="94"/>
  <c r="AA50" i="94"/>
  <c r="AA44" i="94"/>
  <c r="AA37" i="94"/>
  <c r="AA29" i="94"/>
  <c r="Z26" i="94"/>
  <c r="Z23" i="94"/>
  <c r="Z19" i="94"/>
  <c r="Z6" i="94"/>
  <c r="Z3" i="94"/>
  <c r="Z544" i="94"/>
  <c r="Z278" i="94"/>
  <c r="AA191" i="94"/>
  <c r="AA143" i="94"/>
  <c r="Z116" i="94"/>
  <c r="AA108" i="94"/>
  <c r="AA93" i="94"/>
  <c r="Z88" i="94"/>
  <c r="AA75" i="94"/>
  <c r="Z69" i="94"/>
  <c r="AA62" i="94"/>
  <c r="AA56" i="94"/>
  <c r="AA49" i="94"/>
  <c r="AA43" i="94"/>
  <c r="Z37" i="94"/>
  <c r="AA32" i="94"/>
  <c r="AA22" i="94"/>
  <c r="AA18" i="94"/>
  <c r="AA10" i="94"/>
  <c r="AA2" i="94"/>
  <c r="Z346" i="94"/>
  <c r="Z225" i="94"/>
  <c r="Z183" i="94"/>
  <c r="AA148" i="94"/>
  <c r="Z136" i="94"/>
  <c r="AA122" i="94"/>
  <c r="AA117" i="94"/>
  <c r="AA59" i="94"/>
  <c r="AA12" i="94"/>
  <c r="Z541" i="94"/>
  <c r="Z379" i="94"/>
  <c r="AA320" i="94"/>
  <c r="AA277" i="94"/>
  <c r="Z235" i="94"/>
  <c r="AA212" i="94"/>
  <c r="Z191" i="94"/>
  <c r="AA167" i="94"/>
  <c r="Z143" i="94"/>
  <c r="Z133" i="94"/>
  <c r="AA126" i="94"/>
  <c r="AA120" i="94"/>
  <c r="Z108" i="94"/>
  <c r="Z100" i="94"/>
  <c r="Z93" i="94"/>
  <c r="Z87" i="94"/>
  <c r="AA83" i="94"/>
  <c r="AA74" i="94"/>
  <c r="AA68" i="94"/>
  <c r="AA61" i="94"/>
  <c r="AA55" i="94"/>
  <c r="Z49" i="94"/>
  <c r="AA42" i="94"/>
  <c r="AA36" i="94"/>
  <c r="AA25" i="94"/>
  <c r="Z22" i="94"/>
  <c r="AA17" i="94"/>
  <c r="Z10" i="94"/>
  <c r="Z5" i="94"/>
  <c r="Z2" i="94"/>
  <c r="Z366" i="94"/>
  <c r="AA309" i="94"/>
  <c r="Z262" i="94"/>
  <c r="Z207" i="94"/>
  <c r="AA183" i="94"/>
  <c r="AA130" i="94"/>
  <c r="Z115" i="94"/>
  <c r="AA98" i="94"/>
  <c r="AA86" i="94"/>
  <c r="AA60" i="94"/>
  <c r="AA47" i="94"/>
  <c r="AA34" i="94"/>
  <c r="Z31" i="94"/>
  <c r="Z16" i="94"/>
  <c r="Z9" i="94"/>
  <c r="AA261" i="94"/>
  <c r="Z53" i="94"/>
  <c r="AA33" i="94"/>
  <c r="Z8" i="94"/>
  <c r="Z517" i="94"/>
  <c r="Z378" i="94"/>
  <c r="Z310" i="94"/>
  <c r="AA272" i="94"/>
  <c r="AA234" i="94"/>
  <c r="AA207" i="94"/>
  <c r="AA188" i="94"/>
  <c r="Z167" i="94"/>
  <c r="AA139" i="94"/>
  <c r="Z131" i="94"/>
  <c r="AA125" i="94"/>
  <c r="AA107" i="94"/>
  <c r="Z99" i="94"/>
  <c r="Z92" i="94"/>
  <c r="AA82" i="94"/>
  <c r="AA78" i="94"/>
  <c r="AA73" i="94"/>
  <c r="AA67" i="94"/>
  <c r="Z61" i="94"/>
  <c r="AA54" i="94"/>
  <c r="AA48" i="94"/>
  <c r="AA41" i="94"/>
  <c r="AA35" i="94"/>
  <c r="AA31" i="94"/>
  <c r="AA28" i="94"/>
  <c r="AA16" i="94"/>
  <c r="AA13" i="94"/>
  <c r="AA9" i="94"/>
  <c r="AA4" i="94"/>
  <c r="Z466" i="94"/>
  <c r="Z231" i="94"/>
  <c r="AA164" i="94"/>
  <c r="AA138" i="94"/>
  <c r="Z123" i="94"/>
  <c r="AA105" i="94"/>
  <c r="Z91" i="94"/>
  <c r="Z73" i="94"/>
  <c r="AA66" i="94"/>
  <c r="AA53" i="94"/>
  <c r="Z41" i="94"/>
  <c r="AA21" i="94"/>
  <c r="Z13" i="94"/>
  <c r="Z4" i="94"/>
  <c r="AA304" i="94"/>
  <c r="AA97" i="94"/>
  <c r="AA65" i="94"/>
  <c r="AA40" i="94"/>
  <c r="AA30" i="94"/>
  <c r="AA27" i="94"/>
  <c r="AA24" i="94"/>
  <c r="AA20" i="94"/>
  <c r="M142" i="94"/>
  <c r="S142" i="94" s="1"/>
  <c r="V142" i="94" s="1"/>
  <c r="M141" i="94"/>
  <c r="S141" i="94" s="1"/>
  <c r="V141" i="94" s="1"/>
  <c r="D128" i="93"/>
  <c r="I128" i="93"/>
  <c r="N142" i="93"/>
  <c r="T142" i="93" s="1"/>
  <c r="W142" i="93" s="1"/>
  <c r="M142" i="93"/>
  <c r="S142" i="93" s="1"/>
  <c r="V142" i="93" s="1"/>
  <c r="O149" i="92"/>
  <c r="P148" i="92"/>
  <c r="P147" i="92"/>
  <c r="J134" i="92"/>
  <c r="J135" i="92" s="1"/>
  <c r="J140" i="92" s="1"/>
  <c r="P150" i="92"/>
  <c r="P149" i="92"/>
  <c r="O148" i="92"/>
  <c r="O150" i="92"/>
  <c r="R135" i="92"/>
  <c r="P135" i="92"/>
  <c r="D128" i="92"/>
  <c r="I128" i="92"/>
  <c r="E114" i="92"/>
  <c r="E128" i="92"/>
  <c r="N135" i="92"/>
  <c r="J128" i="92"/>
  <c r="N102" i="92"/>
  <c r="N104" i="92" s="1"/>
  <c r="M140" i="92"/>
  <c r="S140" i="92" s="1"/>
  <c r="V140" i="92" s="1"/>
  <c r="O147" i="92" s="1"/>
  <c r="E114" i="91"/>
  <c r="F128" i="91"/>
  <c r="K128" i="91"/>
  <c r="AA1001" i="91"/>
  <c r="AA997" i="91"/>
  <c r="AA993" i="91"/>
  <c r="AA989" i="91"/>
  <c r="AA985" i="91"/>
  <c r="AA981" i="91"/>
  <c r="AA977" i="91"/>
  <c r="AA973" i="91"/>
  <c r="AA969" i="91"/>
  <c r="AA965" i="91"/>
  <c r="AA961" i="91"/>
  <c r="AA957" i="91"/>
  <c r="AA953" i="91"/>
  <c r="AA949" i="91"/>
  <c r="AA945" i="91"/>
  <c r="AA941" i="91"/>
  <c r="AA937" i="91"/>
  <c r="AA933" i="91"/>
  <c r="AA929" i="91"/>
  <c r="AA925" i="91"/>
  <c r="AA921" i="91"/>
  <c r="AA917" i="91"/>
  <c r="AA913" i="91"/>
  <c r="AA909" i="91"/>
  <c r="AA905" i="91"/>
  <c r="AA901" i="91"/>
  <c r="AA897" i="91"/>
  <c r="AA893" i="91"/>
  <c r="AA889" i="91"/>
  <c r="AA885" i="91"/>
  <c r="AA881" i="91"/>
  <c r="AA877" i="91"/>
  <c r="AA873" i="91"/>
  <c r="AA869" i="91"/>
  <c r="AA865" i="91"/>
  <c r="AA861" i="91"/>
  <c r="AA857" i="91"/>
  <c r="AA853" i="91"/>
  <c r="AA849" i="91"/>
  <c r="AA845" i="91"/>
  <c r="AA841" i="91"/>
  <c r="AA837" i="91"/>
  <c r="AA833" i="91"/>
  <c r="AA829" i="91"/>
  <c r="AA825" i="91"/>
  <c r="AA821" i="91"/>
  <c r="AA817" i="91"/>
  <c r="AA813" i="91"/>
  <c r="AA809" i="91"/>
  <c r="AA805" i="91"/>
  <c r="AA801" i="91"/>
  <c r="AA797" i="91"/>
  <c r="AA793" i="91"/>
  <c r="AA789" i="91"/>
  <c r="AA785" i="91"/>
  <c r="AA781" i="91"/>
  <c r="AA777" i="91"/>
  <c r="AA773" i="91"/>
  <c r="AA769" i="91"/>
  <c r="AA765" i="91"/>
  <c r="AA761" i="91"/>
  <c r="AA757" i="91"/>
  <c r="AA753" i="91"/>
  <c r="AA749" i="91"/>
  <c r="AA745" i="91"/>
  <c r="AA741" i="91"/>
  <c r="AA737" i="91"/>
  <c r="AA733" i="91"/>
  <c r="AA729" i="91"/>
  <c r="AA725" i="91"/>
  <c r="AA721" i="91"/>
  <c r="AA717" i="91"/>
  <c r="AA713" i="91"/>
  <c r="AA709" i="91"/>
  <c r="AA705" i="91"/>
  <c r="AA701" i="91"/>
  <c r="AA697" i="91"/>
  <c r="AA693" i="91"/>
  <c r="AA689" i="91"/>
  <c r="AA685" i="91"/>
  <c r="AA681" i="91"/>
  <c r="AA677" i="91"/>
  <c r="AA673" i="91"/>
  <c r="AA669" i="91"/>
  <c r="AA665" i="91"/>
  <c r="Z1001" i="91"/>
  <c r="Z997" i="91"/>
  <c r="Z993" i="91"/>
  <c r="Z989" i="91"/>
  <c r="Z985" i="91"/>
  <c r="Z981" i="91"/>
  <c r="Z977" i="91"/>
  <c r="Z973" i="91"/>
  <c r="Z969" i="91"/>
  <c r="Z965" i="91"/>
  <c r="Z961" i="91"/>
  <c r="Z957" i="91"/>
  <c r="Z953" i="91"/>
  <c r="Z949" i="91"/>
  <c r="Z945" i="91"/>
  <c r="Z941" i="91"/>
  <c r="Z937" i="91"/>
  <c r="Z933" i="91"/>
  <c r="Z929" i="91"/>
  <c r="Z925" i="91"/>
  <c r="Z921" i="91"/>
  <c r="Z917" i="91"/>
  <c r="Z913" i="91"/>
  <c r="Z909" i="91"/>
  <c r="Z905" i="91"/>
  <c r="Z901" i="91"/>
  <c r="Z897" i="91"/>
  <c r="Z893" i="91"/>
  <c r="Z889" i="91"/>
  <c r="Z885" i="91"/>
  <c r="Z881" i="91"/>
  <c r="Z877" i="91"/>
  <c r="Z873" i="91"/>
  <c r="Z869" i="91"/>
  <c r="Z865" i="91"/>
  <c r="Z861" i="91"/>
  <c r="Z857" i="91"/>
  <c r="Z853" i="91"/>
  <c r="Z849" i="91"/>
  <c r="Z845" i="91"/>
  <c r="Z841" i="91"/>
  <c r="Z837" i="91"/>
  <c r="Z833" i="91"/>
  <c r="Z829" i="91"/>
  <c r="Z825" i="91"/>
  <c r="Z821" i="91"/>
  <c r="Z817" i="91"/>
  <c r="Z813" i="91"/>
  <c r="Z809" i="91"/>
  <c r="Z805" i="91"/>
  <c r="Z801" i="91"/>
  <c r="Z797" i="91"/>
  <c r="Z793" i="91"/>
  <c r="Z789" i="91"/>
  <c r="Z785" i="91"/>
  <c r="Z781" i="91"/>
  <c r="Z777" i="91"/>
  <c r="Z773" i="91"/>
  <c r="Z769" i="91"/>
  <c r="Z765" i="91"/>
  <c r="Z761" i="91"/>
  <c r="Z757" i="91"/>
  <c r="Z753" i="91"/>
  <c r="Z749" i="91"/>
  <c r="Z745" i="91"/>
  <c r="Z741" i="91"/>
  <c r="Z737" i="91"/>
  <c r="Z733" i="91"/>
  <c r="Z729" i="91"/>
  <c r="Z725" i="91"/>
  <c r="Z721" i="91"/>
  <c r="Z717" i="91"/>
  <c r="Z713" i="91"/>
  <c r="Z709" i="91"/>
  <c r="Z705" i="91"/>
  <c r="Z701" i="91"/>
  <c r="Z697" i="91"/>
  <c r="Z693" i="91"/>
  <c r="Z689" i="91"/>
  <c r="Z685" i="91"/>
  <c r="Z681" i="91"/>
  <c r="Z677" i="91"/>
  <c r="Z673" i="91"/>
  <c r="Z669" i="91"/>
  <c r="Z665" i="91"/>
  <c r="AA1000" i="91"/>
  <c r="AA996" i="91"/>
  <c r="AA992" i="91"/>
  <c r="AA988" i="91"/>
  <c r="AA984" i="91"/>
  <c r="AA980" i="91"/>
  <c r="AA976" i="91"/>
  <c r="AA972" i="91"/>
  <c r="AA968" i="91"/>
  <c r="AA964" i="91"/>
  <c r="AA960" i="91"/>
  <c r="AA956" i="91"/>
  <c r="AA952" i="91"/>
  <c r="AA948" i="91"/>
  <c r="AA944" i="91"/>
  <c r="AA940" i="91"/>
  <c r="AA936" i="91"/>
  <c r="AA932" i="91"/>
  <c r="AA928" i="91"/>
  <c r="AA924" i="91"/>
  <c r="AA920" i="91"/>
  <c r="AA916" i="91"/>
  <c r="AA912" i="91"/>
  <c r="AA908" i="91"/>
  <c r="AA904" i="91"/>
  <c r="AA900" i="91"/>
  <c r="AA896" i="91"/>
  <c r="AA892" i="91"/>
  <c r="AA888" i="91"/>
  <c r="AA884" i="91"/>
  <c r="AA880" i="91"/>
  <c r="AA876" i="91"/>
  <c r="AA872" i="91"/>
  <c r="AA868" i="91"/>
  <c r="AA864" i="91"/>
  <c r="AA860" i="91"/>
  <c r="AA856" i="91"/>
  <c r="AA852" i="91"/>
  <c r="AA848" i="91"/>
  <c r="AA844" i="91"/>
  <c r="AA840" i="91"/>
  <c r="AA836" i="91"/>
  <c r="AA832" i="91"/>
  <c r="AA828" i="91"/>
  <c r="AA824" i="91"/>
  <c r="AA820" i="91"/>
  <c r="AA816" i="91"/>
  <c r="AA812" i="91"/>
  <c r="AA808" i="91"/>
  <c r="AA804" i="91"/>
  <c r="AA800" i="91"/>
  <c r="AA796" i="91"/>
  <c r="AA792" i="91"/>
  <c r="AA788" i="91"/>
  <c r="AA784" i="91"/>
  <c r="AA780" i="91"/>
  <c r="AA776" i="91"/>
  <c r="AA772" i="91"/>
  <c r="AA768" i="91"/>
  <c r="AA764" i="91"/>
  <c r="AA760" i="91"/>
  <c r="AA756" i="91"/>
  <c r="AA752" i="91"/>
  <c r="AA748" i="91"/>
  <c r="AA744" i="91"/>
  <c r="AA740" i="91"/>
  <c r="AA736" i="91"/>
  <c r="AA732" i="91"/>
  <c r="AA728" i="91"/>
  <c r="AA724" i="91"/>
  <c r="AA720" i="91"/>
  <c r="AA716" i="91"/>
  <c r="AA712" i="91"/>
  <c r="AA708" i="91"/>
  <c r="AA704" i="91"/>
  <c r="AA700" i="91"/>
  <c r="AA696" i="91"/>
  <c r="AA692" i="91"/>
  <c r="AA688" i="91"/>
  <c r="AA684" i="91"/>
  <c r="AA680" i="91"/>
  <c r="AA676" i="91"/>
  <c r="AA672" i="91"/>
  <c r="AA668" i="91"/>
  <c r="Z1000" i="91"/>
  <c r="Z996" i="91"/>
  <c r="Z992" i="91"/>
  <c r="Z988" i="91"/>
  <c r="Z984" i="91"/>
  <c r="Z980" i="91"/>
  <c r="Z976" i="91"/>
  <c r="Z972" i="91"/>
  <c r="Z968" i="91"/>
  <c r="Z964" i="91"/>
  <c r="Z960" i="91"/>
  <c r="Z956" i="91"/>
  <c r="Z952" i="91"/>
  <c r="Z948" i="91"/>
  <c r="Z944" i="91"/>
  <c r="Z940" i="91"/>
  <c r="Z936" i="91"/>
  <c r="Z932" i="91"/>
  <c r="Z928" i="91"/>
  <c r="Z924" i="91"/>
  <c r="Z920" i="91"/>
  <c r="Z916" i="91"/>
  <c r="Z912" i="91"/>
  <c r="Z908" i="91"/>
  <c r="Z904" i="91"/>
  <c r="Z900" i="91"/>
  <c r="Z896" i="91"/>
  <c r="Z892" i="91"/>
  <c r="Z888" i="91"/>
  <c r="Z884" i="91"/>
  <c r="Z880" i="91"/>
  <c r="Z876" i="91"/>
  <c r="Z872" i="91"/>
  <c r="Z868" i="91"/>
  <c r="Z864" i="91"/>
  <c r="Z860" i="91"/>
  <c r="Z856" i="91"/>
  <c r="Z852" i="91"/>
  <c r="Z848" i="91"/>
  <c r="Z844" i="91"/>
  <c r="Z840" i="91"/>
  <c r="Z836" i="91"/>
  <c r="Z832" i="91"/>
  <c r="Z828" i="91"/>
  <c r="Z824" i="91"/>
  <c r="Z820" i="91"/>
  <c r="Z816" i="91"/>
  <c r="Z812" i="91"/>
  <c r="Z808" i="91"/>
  <c r="Z804" i="91"/>
  <c r="Z800" i="91"/>
  <c r="Z796" i="91"/>
  <c r="Z792" i="91"/>
  <c r="Z788" i="91"/>
  <c r="Z784" i="91"/>
  <c r="Z780" i="91"/>
  <c r="Z776" i="91"/>
  <c r="Z772" i="91"/>
  <c r="Z768" i="91"/>
  <c r="Z764" i="91"/>
  <c r="Z760" i="91"/>
  <c r="Z756" i="91"/>
  <c r="Z752" i="91"/>
  <c r="Z748" i="91"/>
  <c r="Z744" i="91"/>
  <c r="Z740" i="91"/>
  <c r="Z736" i="91"/>
  <c r="Z732" i="91"/>
  <c r="Z728" i="91"/>
  <c r="Z724" i="91"/>
  <c r="Z720" i="91"/>
  <c r="Z716" i="91"/>
  <c r="Z712" i="91"/>
  <c r="Z708" i="91"/>
  <c r="Z704" i="91"/>
  <c r="Z700" i="91"/>
  <c r="Z696" i="91"/>
  <c r="Z692" i="91"/>
  <c r="Z688" i="91"/>
  <c r="Z684" i="91"/>
  <c r="Z680" i="91"/>
  <c r="Z676" i="91"/>
  <c r="Z672" i="91"/>
  <c r="AA998" i="91"/>
  <c r="AA994" i="91"/>
  <c r="AA990" i="91"/>
  <c r="AA986" i="91"/>
  <c r="AA982" i="91"/>
  <c r="AA978" i="91"/>
  <c r="AA974" i="91"/>
  <c r="AA970" i="91"/>
  <c r="AA966" i="91"/>
  <c r="AA962" i="91"/>
  <c r="AA958" i="91"/>
  <c r="AA954" i="91"/>
  <c r="AA950" i="91"/>
  <c r="AA946" i="91"/>
  <c r="AA942" i="91"/>
  <c r="AA938" i="91"/>
  <c r="AA934" i="91"/>
  <c r="AA930" i="91"/>
  <c r="AA926" i="91"/>
  <c r="AA922" i="91"/>
  <c r="AA918" i="91"/>
  <c r="AA914" i="91"/>
  <c r="AA910" i="91"/>
  <c r="AA906" i="91"/>
  <c r="AA902" i="91"/>
  <c r="AA898" i="91"/>
  <c r="AA894" i="91"/>
  <c r="AA890" i="91"/>
  <c r="AA886" i="91"/>
  <c r="AA882" i="91"/>
  <c r="AA878" i="91"/>
  <c r="AA874" i="91"/>
  <c r="AA870" i="91"/>
  <c r="AA866" i="91"/>
  <c r="AA862" i="91"/>
  <c r="AA858" i="91"/>
  <c r="AA854" i="91"/>
  <c r="AA850" i="91"/>
  <c r="AA846" i="91"/>
  <c r="AA842" i="91"/>
  <c r="AA838" i="91"/>
  <c r="AA834" i="91"/>
  <c r="AA830" i="91"/>
  <c r="AA826" i="91"/>
  <c r="AA822" i="91"/>
  <c r="AA818" i="91"/>
  <c r="AA814" i="91"/>
  <c r="AA810" i="91"/>
  <c r="AA806" i="91"/>
  <c r="AA802" i="91"/>
  <c r="AA798" i="91"/>
  <c r="AA794" i="91"/>
  <c r="AA790" i="91"/>
  <c r="AA786" i="91"/>
  <c r="AA782" i="91"/>
  <c r="AA778" i="91"/>
  <c r="AA774" i="91"/>
  <c r="AA770" i="91"/>
  <c r="AA766" i="91"/>
  <c r="AA762" i="91"/>
  <c r="AA758" i="91"/>
  <c r="AA754" i="91"/>
  <c r="AA750" i="91"/>
  <c r="AA746" i="91"/>
  <c r="AA742" i="91"/>
  <c r="AA738" i="91"/>
  <c r="AA734" i="91"/>
  <c r="AA730" i="91"/>
  <c r="AA726" i="91"/>
  <c r="AA722" i="91"/>
  <c r="AA718" i="91"/>
  <c r="AA714" i="91"/>
  <c r="AA710" i="91"/>
  <c r="AA706" i="91"/>
  <c r="AA702" i="91"/>
  <c r="AA698" i="91"/>
  <c r="AA694" i="91"/>
  <c r="AA690" i="91"/>
  <c r="AA999" i="91"/>
  <c r="Z990" i="91"/>
  <c r="Z979" i="91"/>
  <c r="AA967" i="91"/>
  <c r="Z958" i="91"/>
  <c r="Z947" i="91"/>
  <c r="AA935" i="91"/>
  <c r="Z926" i="91"/>
  <c r="Z915" i="91"/>
  <c r="AA903" i="91"/>
  <c r="Z894" i="91"/>
  <c r="Z883" i="91"/>
  <c r="AA871" i="91"/>
  <c r="Z862" i="91"/>
  <c r="Z851" i="91"/>
  <c r="AA839" i="91"/>
  <c r="Z830" i="91"/>
  <c r="Z819" i="91"/>
  <c r="AA807" i="91"/>
  <c r="Z798" i="91"/>
  <c r="Z787" i="91"/>
  <c r="AA775" i="91"/>
  <c r="Z766" i="91"/>
  <c r="Z755" i="91"/>
  <c r="AA743" i="91"/>
  <c r="Z734" i="91"/>
  <c r="Z723" i="91"/>
  <c r="AA711" i="91"/>
  <c r="Z702" i="91"/>
  <c r="Z691" i="91"/>
  <c r="AA682" i="91"/>
  <c r="AA674" i="91"/>
  <c r="Z667" i="91"/>
  <c r="Z662" i="91"/>
  <c r="Z658" i="91"/>
  <c r="Z654" i="91"/>
  <c r="Z650" i="91"/>
  <c r="Z646" i="91"/>
  <c r="Z642" i="91"/>
  <c r="Z638" i="91"/>
  <c r="Z634" i="91"/>
  <c r="Z630" i="91"/>
  <c r="Z626" i="91"/>
  <c r="Z622" i="91"/>
  <c r="Z618" i="91"/>
  <c r="Z614" i="91"/>
  <c r="Z610" i="91"/>
  <c r="Z606" i="91"/>
  <c r="Z602" i="91"/>
  <c r="Z598" i="91"/>
  <c r="Z594" i="91"/>
  <c r="Z590" i="91"/>
  <c r="Z586" i="91"/>
  <c r="Z582" i="91"/>
  <c r="Z578" i="91"/>
  <c r="Z574" i="91"/>
  <c r="Z570" i="91"/>
  <c r="Z566" i="91"/>
  <c r="Z562" i="91"/>
  <c r="Z558" i="91"/>
  <c r="Z554" i="91"/>
  <c r="Z550" i="91"/>
  <c r="Z546" i="91"/>
  <c r="Z542" i="91"/>
  <c r="Z538" i="91"/>
  <c r="Z534" i="91"/>
  <c r="Z530" i="91"/>
  <c r="Z526" i="91"/>
  <c r="Z522" i="91"/>
  <c r="Z518" i="91"/>
  <c r="Z514" i="91"/>
  <c r="Z510" i="91"/>
  <c r="Z506" i="91"/>
  <c r="Z502" i="91"/>
  <c r="Z498" i="91"/>
  <c r="Z494" i="91"/>
  <c r="Z490" i="91"/>
  <c r="Z486" i="91"/>
  <c r="Z482" i="91"/>
  <c r="Z478" i="91"/>
  <c r="Z474" i="91"/>
  <c r="Z470" i="91"/>
  <c r="Z466" i="91"/>
  <c r="Z462" i="91"/>
  <c r="Z458" i="91"/>
  <c r="Z999" i="91"/>
  <c r="AA987" i="91"/>
  <c r="Z978" i="91"/>
  <c r="Z967" i="91"/>
  <c r="AA955" i="91"/>
  <c r="Z946" i="91"/>
  <c r="Z935" i="91"/>
  <c r="AA923" i="91"/>
  <c r="Z914" i="91"/>
  <c r="Z903" i="91"/>
  <c r="AA891" i="91"/>
  <c r="Z882" i="91"/>
  <c r="Z871" i="91"/>
  <c r="AA859" i="91"/>
  <c r="Z850" i="91"/>
  <c r="Z839" i="91"/>
  <c r="AA827" i="91"/>
  <c r="Z818" i="91"/>
  <c r="Z807" i="91"/>
  <c r="AA795" i="91"/>
  <c r="Z786" i="91"/>
  <c r="Z775" i="91"/>
  <c r="AA763" i="91"/>
  <c r="Z754" i="91"/>
  <c r="Z743" i="91"/>
  <c r="AA731" i="91"/>
  <c r="Z722" i="91"/>
  <c r="Z711" i="91"/>
  <c r="AA699" i="91"/>
  <c r="Z690" i="91"/>
  <c r="Z682" i="91"/>
  <c r="Z674" i="91"/>
  <c r="AA666" i="91"/>
  <c r="AA661" i="91"/>
  <c r="AA657" i="91"/>
  <c r="AA653" i="91"/>
  <c r="AA649" i="91"/>
  <c r="AA645" i="91"/>
  <c r="AA641" i="91"/>
  <c r="AA637" i="91"/>
  <c r="AA633" i="91"/>
  <c r="AA629" i="91"/>
  <c r="AA625" i="91"/>
  <c r="AA621" i="91"/>
  <c r="AA617" i="91"/>
  <c r="AA613" i="91"/>
  <c r="AA609" i="91"/>
  <c r="AA605" i="91"/>
  <c r="AA601" i="91"/>
  <c r="AA597" i="91"/>
  <c r="AA593" i="91"/>
  <c r="AA589" i="91"/>
  <c r="AA585" i="91"/>
  <c r="AA581" i="91"/>
  <c r="AA577" i="91"/>
  <c r="AA573" i="91"/>
  <c r="AA569" i="91"/>
  <c r="AA565" i="91"/>
  <c r="AA561" i="91"/>
  <c r="AA557" i="91"/>
  <c r="AA553" i="91"/>
  <c r="AA549" i="91"/>
  <c r="AA545" i="91"/>
  <c r="AA541" i="91"/>
  <c r="AA537" i="91"/>
  <c r="AA533" i="91"/>
  <c r="AA529" i="91"/>
  <c r="AA525" i="91"/>
  <c r="AA521" i="91"/>
  <c r="AA517" i="91"/>
  <c r="AA513" i="91"/>
  <c r="AA509" i="91"/>
  <c r="AA505" i="91"/>
  <c r="AA501" i="91"/>
  <c r="AA497" i="91"/>
  <c r="AA493" i="91"/>
  <c r="AA489" i="91"/>
  <c r="AA485" i="91"/>
  <c r="AA481" i="91"/>
  <c r="AA477" i="91"/>
  <c r="AA473" i="91"/>
  <c r="AA469" i="91"/>
  <c r="AA465" i="91"/>
  <c r="AA461" i="91"/>
  <c r="AA457" i="91"/>
  <c r="Z998" i="91"/>
  <c r="Z987" i="91"/>
  <c r="AA975" i="91"/>
  <c r="Z966" i="91"/>
  <c r="Z955" i="91"/>
  <c r="AA943" i="91"/>
  <c r="Z934" i="91"/>
  <c r="Z923" i="91"/>
  <c r="AA911" i="91"/>
  <c r="Z902" i="91"/>
  <c r="Z891" i="91"/>
  <c r="AA879" i="91"/>
  <c r="Z870" i="91"/>
  <c r="Z859" i="91"/>
  <c r="AA847" i="91"/>
  <c r="Z838" i="91"/>
  <c r="Z827" i="91"/>
  <c r="AA815" i="91"/>
  <c r="Z806" i="91"/>
  <c r="Z795" i="91"/>
  <c r="AA783" i="91"/>
  <c r="Z774" i="91"/>
  <c r="Z763" i="91"/>
  <c r="AA751" i="91"/>
  <c r="Z742" i="91"/>
  <c r="Z731" i="91"/>
  <c r="AA719" i="91"/>
  <c r="Z710" i="91"/>
  <c r="Z699" i="91"/>
  <c r="AA687" i="91"/>
  <c r="AA679" i="91"/>
  <c r="AA671" i="91"/>
  <c r="Z666" i="91"/>
  <c r="Z661" i="91"/>
  <c r="Z657" i="91"/>
  <c r="Z653" i="91"/>
  <c r="Z649" i="91"/>
  <c r="Z645" i="91"/>
  <c r="Z641" i="91"/>
  <c r="Z637" i="91"/>
  <c r="Z633" i="91"/>
  <c r="Z629" i="91"/>
  <c r="Z625" i="91"/>
  <c r="Z621" i="91"/>
  <c r="Z617" i="91"/>
  <c r="Z613" i="91"/>
  <c r="Z609" i="91"/>
  <c r="Z605" i="91"/>
  <c r="Z601" i="91"/>
  <c r="Z597" i="91"/>
  <c r="Z593" i="91"/>
  <c r="Z589" i="91"/>
  <c r="Z585" i="91"/>
  <c r="Z581" i="91"/>
  <c r="Z577" i="91"/>
  <c r="Z573" i="91"/>
  <c r="Z569" i="91"/>
  <c r="Z565" i="91"/>
  <c r="Z561" i="91"/>
  <c r="Z557" i="91"/>
  <c r="Z553" i="91"/>
  <c r="Z549" i="91"/>
  <c r="Z545" i="91"/>
  <c r="Z541" i="91"/>
  <c r="Z537" i="91"/>
  <c r="Z533" i="91"/>
  <c r="Z529" i="91"/>
  <c r="Z525" i="91"/>
  <c r="Z521" i="91"/>
  <c r="Z517" i="91"/>
  <c r="Z513" i="91"/>
  <c r="Z509" i="91"/>
  <c r="Z505" i="91"/>
  <c r="Z501" i="91"/>
  <c r="Z497" i="91"/>
  <c r="Z493" i="91"/>
  <c r="Z489" i="91"/>
  <c r="Z485" i="91"/>
  <c r="Z481" i="91"/>
  <c r="Z477" i="91"/>
  <c r="Z473" i="91"/>
  <c r="Z469" i="91"/>
  <c r="Z465" i="91"/>
  <c r="Z461" i="91"/>
  <c r="Z457" i="91"/>
  <c r="AA995" i="91"/>
  <c r="Z986" i="91"/>
  <c r="Z975" i="91"/>
  <c r="AA963" i="91"/>
  <c r="Z954" i="91"/>
  <c r="Z943" i="91"/>
  <c r="AA931" i="91"/>
  <c r="Z922" i="91"/>
  <c r="Z911" i="91"/>
  <c r="AA899" i="91"/>
  <c r="Z890" i="91"/>
  <c r="Z879" i="91"/>
  <c r="AA867" i="91"/>
  <c r="Z858" i="91"/>
  <c r="Z847" i="91"/>
  <c r="AA835" i="91"/>
  <c r="Z826" i="91"/>
  <c r="Z815" i="91"/>
  <c r="AA803" i="91"/>
  <c r="Z794" i="91"/>
  <c r="Z783" i="91"/>
  <c r="AA771" i="91"/>
  <c r="Z762" i="91"/>
  <c r="Z751" i="91"/>
  <c r="AA739" i="91"/>
  <c r="Z730" i="91"/>
  <c r="Z719" i="91"/>
  <c r="AA707" i="91"/>
  <c r="Z698" i="91"/>
  <c r="Z687" i="91"/>
  <c r="Z679" i="91"/>
  <c r="Z671" i="91"/>
  <c r="AA664" i="91"/>
  <c r="AA660" i="91"/>
  <c r="AA656" i="91"/>
  <c r="AA652" i="91"/>
  <c r="AA648" i="91"/>
  <c r="AA644" i="91"/>
  <c r="AA640" i="91"/>
  <c r="AA636" i="91"/>
  <c r="AA632" i="91"/>
  <c r="AA628" i="91"/>
  <c r="AA624" i="91"/>
  <c r="AA620" i="91"/>
  <c r="AA616" i="91"/>
  <c r="AA612" i="91"/>
  <c r="AA608" i="91"/>
  <c r="AA604" i="91"/>
  <c r="AA600" i="91"/>
  <c r="AA596" i="91"/>
  <c r="AA592" i="91"/>
  <c r="AA588" i="91"/>
  <c r="AA584" i="91"/>
  <c r="AA580" i="91"/>
  <c r="AA576" i="91"/>
  <c r="AA572" i="91"/>
  <c r="AA568" i="91"/>
  <c r="AA564" i="91"/>
  <c r="AA560" i="91"/>
  <c r="AA556" i="91"/>
  <c r="AA552" i="91"/>
  <c r="AA548" i="91"/>
  <c r="AA544" i="91"/>
  <c r="AA540" i="91"/>
  <c r="AA536" i="91"/>
  <c r="AA532" i="91"/>
  <c r="AA528" i="91"/>
  <c r="AA524" i="91"/>
  <c r="AA520" i="91"/>
  <c r="AA516" i="91"/>
  <c r="AA512" i="91"/>
  <c r="AA508" i="91"/>
  <c r="AA504" i="91"/>
  <c r="AA500" i="91"/>
  <c r="AA496" i="91"/>
  <c r="AA492" i="91"/>
  <c r="AA488" i="91"/>
  <c r="AA484" i="91"/>
  <c r="AA480" i="91"/>
  <c r="AA476" i="91"/>
  <c r="AA472" i="91"/>
  <c r="AA468" i="91"/>
  <c r="AA464" i="91"/>
  <c r="AA460" i="91"/>
  <c r="Z995" i="91"/>
  <c r="AA983" i="91"/>
  <c r="Z974" i="91"/>
  <c r="Z963" i="91"/>
  <c r="AA951" i="91"/>
  <c r="Z942" i="91"/>
  <c r="Z931" i="91"/>
  <c r="AA919" i="91"/>
  <c r="Z910" i="91"/>
  <c r="Z899" i="91"/>
  <c r="AA887" i="91"/>
  <c r="Z878" i="91"/>
  <c r="Z867" i="91"/>
  <c r="AA855" i="91"/>
  <c r="Z846" i="91"/>
  <c r="Z835" i="91"/>
  <c r="AA823" i="91"/>
  <c r="Z814" i="91"/>
  <c r="Z803" i="91"/>
  <c r="AA791" i="91"/>
  <c r="Z782" i="91"/>
  <c r="Z771" i="91"/>
  <c r="AA759" i="91"/>
  <c r="Z750" i="91"/>
  <c r="Z739" i="91"/>
  <c r="AA727" i="91"/>
  <c r="Z718" i="91"/>
  <c r="Z707" i="91"/>
  <c r="AA695" i="91"/>
  <c r="AA686" i="91"/>
  <c r="AA678" i="91"/>
  <c r="AA670" i="91"/>
  <c r="Z664" i="91"/>
  <c r="Z660" i="91"/>
  <c r="Z656" i="91"/>
  <c r="Z652" i="91"/>
  <c r="Z648" i="91"/>
  <c r="Z644" i="91"/>
  <c r="Z640" i="91"/>
  <c r="Z636" i="91"/>
  <c r="Z632" i="91"/>
  <c r="Z628" i="91"/>
  <c r="Z624" i="91"/>
  <c r="Z620" i="91"/>
  <c r="Z616" i="91"/>
  <c r="Z612" i="91"/>
  <c r="Z608" i="91"/>
  <c r="Z604" i="91"/>
  <c r="Z600" i="91"/>
  <c r="Z596" i="91"/>
  <c r="Z592" i="91"/>
  <c r="Z588" i="91"/>
  <c r="Z584" i="91"/>
  <c r="Z580" i="91"/>
  <c r="Z576" i="91"/>
  <c r="Z572" i="91"/>
  <c r="Z568" i="91"/>
  <c r="Z564" i="91"/>
  <c r="Z560" i="91"/>
  <c r="Z556" i="91"/>
  <c r="Z552" i="91"/>
  <c r="Z548" i="91"/>
  <c r="Z544" i="91"/>
  <c r="Z540" i="91"/>
  <c r="Z536" i="91"/>
  <c r="Z532" i="91"/>
  <c r="Z528" i="91"/>
  <c r="Z524" i="91"/>
  <c r="Z520" i="91"/>
  <c r="Z516" i="91"/>
  <c r="Z512" i="91"/>
  <c r="Z508" i="91"/>
  <c r="Z504" i="91"/>
  <c r="Z500" i="91"/>
  <c r="Z496" i="91"/>
  <c r="Z492" i="91"/>
  <c r="Z488" i="91"/>
  <c r="Z484" i="91"/>
  <c r="Z480" i="91"/>
  <c r="Z476" i="91"/>
  <c r="Z472" i="91"/>
  <c r="Z468" i="91"/>
  <c r="Z464" i="91"/>
  <c r="Z460" i="91"/>
  <c r="Z456" i="91"/>
  <c r="Z994" i="91"/>
  <c r="Z970" i="91"/>
  <c r="Z939" i="91"/>
  <c r="AA907" i="91"/>
  <c r="AA883" i="91"/>
  <c r="Z854" i="91"/>
  <c r="Z823" i="91"/>
  <c r="Z799" i="91"/>
  <c r="AA767" i="91"/>
  <c r="Z738" i="91"/>
  <c r="Z714" i="91"/>
  <c r="AA683" i="91"/>
  <c r="AA663" i="91"/>
  <c r="AA654" i="91"/>
  <c r="Z643" i="91"/>
  <c r="AA631" i="91"/>
  <c r="AA622" i="91"/>
  <c r="Z611" i="91"/>
  <c r="AA599" i="91"/>
  <c r="AA590" i="91"/>
  <c r="Z579" i="91"/>
  <c r="AA567" i="91"/>
  <c r="AA558" i="91"/>
  <c r="Z547" i="91"/>
  <c r="AA535" i="91"/>
  <c r="AA526" i="91"/>
  <c r="Z515" i="91"/>
  <c r="AA503" i="91"/>
  <c r="AA494" i="91"/>
  <c r="Z483" i="91"/>
  <c r="AA471" i="91"/>
  <c r="AA462" i="91"/>
  <c r="Z454" i="91"/>
  <c r="Z450" i="91"/>
  <c r="Z446" i="91"/>
  <c r="Z442" i="91"/>
  <c r="Z438" i="91"/>
  <c r="Z434" i="91"/>
  <c r="Z430" i="91"/>
  <c r="Z426" i="91"/>
  <c r="Z422" i="91"/>
  <c r="Z418" i="91"/>
  <c r="Z414" i="91"/>
  <c r="Z410" i="91"/>
  <c r="Z406" i="91"/>
  <c r="Z402" i="91"/>
  <c r="Z398" i="91"/>
  <c r="Z394" i="91"/>
  <c r="Z390" i="91"/>
  <c r="Z386" i="91"/>
  <c r="Z382" i="91"/>
  <c r="Z378" i="91"/>
  <c r="Z374" i="91"/>
  <c r="Z370" i="91"/>
  <c r="Z366" i="91"/>
  <c r="Z362" i="91"/>
  <c r="Z358" i="91"/>
  <c r="Z354" i="91"/>
  <c r="Z350" i="91"/>
  <c r="Z346" i="91"/>
  <c r="Z342" i="91"/>
  <c r="Z338" i="91"/>
  <c r="Z334" i="91"/>
  <c r="Z330" i="91"/>
  <c r="Z326" i="91"/>
  <c r="Z322" i="91"/>
  <c r="Z318" i="91"/>
  <c r="Z314" i="91"/>
  <c r="Z310" i="91"/>
  <c r="Z306" i="91"/>
  <c r="Z302" i="91"/>
  <c r="Z298" i="91"/>
  <c r="Z294" i="91"/>
  <c r="Z290" i="91"/>
  <c r="Z286" i="91"/>
  <c r="Z282" i="91"/>
  <c r="Z278" i="91"/>
  <c r="Z274" i="91"/>
  <c r="Z270" i="91"/>
  <c r="Z266" i="91"/>
  <c r="Z262" i="91"/>
  <c r="Z258" i="91"/>
  <c r="Z254" i="91"/>
  <c r="Z250" i="91"/>
  <c r="Z246" i="91"/>
  <c r="AA991" i="91"/>
  <c r="Z962" i="91"/>
  <c r="Z938" i="91"/>
  <c r="Z907" i="91"/>
  <c r="AA875" i="91"/>
  <c r="AA851" i="91"/>
  <c r="Z822" i="91"/>
  <c r="Z791" i="91"/>
  <c r="Z767" i="91"/>
  <c r="AA735" i="91"/>
  <c r="Z706" i="91"/>
  <c r="Z683" i="91"/>
  <c r="Z663" i="91"/>
  <c r="AA651" i="91"/>
  <c r="AA642" i="91"/>
  <c r="Z631" i="91"/>
  <c r="AA619" i="91"/>
  <c r="AA610" i="91"/>
  <c r="Z599" i="91"/>
  <c r="AA587" i="91"/>
  <c r="AA578" i="91"/>
  <c r="Z567" i="91"/>
  <c r="AA555" i="91"/>
  <c r="AA546" i="91"/>
  <c r="Z535" i="91"/>
  <c r="AA523" i="91"/>
  <c r="AA514" i="91"/>
  <c r="Z503" i="91"/>
  <c r="AA491" i="91"/>
  <c r="AA482" i="91"/>
  <c r="Z471" i="91"/>
  <c r="AA459" i="91"/>
  <c r="AA453" i="91"/>
  <c r="AA449" i="91"/>
  <c r="AA445" i="91"/>
  <c r="AA441" i="91"/>
  <c r="AA437" i="91"/>
  <c r="AA433" i="91"/>
  <c r="AA429" i="91"/>
  <c r="AA425" i="91"/>
  <c r="AA421" i="91"/>
  <c r="AA417" i="91"/>
  <c r="AA413" i="91"/>
  <c r="AA409" i="91"/>
  <c r="AA405" i="91"/>
  <c r="AA401" i="91"/>
  <c r="AA397" i="91"/>
  <c r="AA393" i="91"/>
  <c r="AA389" i="91"/>
  <c r="AA385" i="91"/>
  <c r="AA381" i="91"/>
  <c r="AA377" i="91"/>
  <c r="AA373" i="91"/>
  <c r="AA369" i="91"/>
  <c r="AA365" i="91"/>
  <c r="AA361" i="91"/>
  <c r="AA357" i="91"/>
  <c r="AA353" i="91"/>
  <c r="AA349" i="91"/>
  <c r="AA345" i="91"/>
  <c r="AA341" i="91"/>
  <c r="AA337" i="91"/>
  <c r="AA333" i="91"/>
  <c r="AA329" i="91"/>
  <c r="AA325" i="91"/>
  <c r="AA321" i="91"/>
  <c r="AA317" i="91"/>
  <c r="AA313" i="91"/>
  <c r="AA309" i="91"/>
  <c r="AA305" i="91"/>
  <c r="AA301" i="91"/>
  <c r="AA297" i="91"/>
  <c r="AA293" i="91"/>
  <c r="AA289" i="91"/>
  <c r="AA285" i="91"/>
  <c r="AA281" i="91"/>
  <c r="AA277" i="91"/>
  <c r="AA273" i="91"/>
  <c r="AA269" i="91"/>
  <c r="AA265" i="91"/>
  <c r="AA261" i="91"/>
  <c r="AA257" i="91"/>
  <c r="AA253" i="91"/>
  <c r="AA249" i="91"/>
  <c r="AA245" i="91"/>
  <c r="Z991" i="91"/>
  <c r="AA959" i="91"/>
  <c r="Z930" i="91"/>
  <c r="Z906" i="91"/>
  <c r="Z875" i="91"/>
  <c r="AA843" i="91"/>
  <c r="AA819" i="91"/>
  <c r="Z790" i="91"/>
  <c r="Z759" i="91"/>
  <c r="Z735" i="91"/>
  <c r="AA703" i="91"/>
  <c r="Z678" i="91"/>
  <c r="AA662" i="91"/>
  <c r="Z651" i="91"/>
  <c r="AA639" i="91"/>
  <c r="AA630" i="91"/>
  <c r="Z619" i="91"/>
  <c r="AA607" i="91"/>
  <c r="AA598" i="91"/>
  <c r="Z587" i="91"/>
  <c r="AA575" i="91"/>
  <c r="AA566" i="91"/>
  <c r="Z555" i="91"/>
  <c r="AA543" i="91"/>
  <c r="AA534" i="91"/>
  <c r="Z523" i="91"/>
  <c r="AA511" i="91"/>
  <c r="AA502" i="91"/>
  <c r="Z491" i="91"/>
  <c r="AA479" i="91"/>
  <c r="AA470" i="91"/>
  <c r="Z459" i="91"/>
  <c r="Z453" i="91"/>
  <c r="Z449" i="91"/>
  <c r="Z445" i="91"/>
  <c r="Z441" i="91"/>
  <c r="Z437" i="91"/>
  <c r="Z433" i="91"/>
  <c r="Z429" i="91"/>
  <c r="Z425" i="91"/>
  <c r="Z421" i="91"/>
  <c r="Z417" i="91"/>
  <c r="Z413" i="91"/>
  <c r="Z409" i="91"/>
  <c r="Z405" i="91"/>
  <c r="Z401" i="91"/>
  <c r="Z397" i="91"/>
  <c r="Z393" i="91"/>
  <c r="Z389" i="91"/>
  <c r="Z385" i="91"/>
  <c r="Z381" i="91"/>
  <c r="Z377" i="91"/>
  <c r="Z373" i="91"/>
  <c r="Z369" i="91"/>
  <c r="Z365" i="91"/>
  <c r="Z361" i="91"/>
  <c r="Z357" i="91"/>
  <c r="Z353" i="91"/>
  <c r="Z349" i="91"/>
  <c r="Z345" i="91"/>
  <c r="Z341" i="91"/>
  <c r="Z337" i="91"/>
  <c r="Z333" i="91"/>
  <c r="Z329" i="91"/>
  <c r="Z325" i="91"/>
  <c r="Z321" i="91"/>
  <c r="Z317" i="91"/>
  <c r="Z313" i="91"/>
  <c r="Z309" i="91"/>
  <c r="Z305" i="91"/>
  <c r="Z301" i="91"/>
  <c r="Z297" i="91"/>
  <c r="Z293" i="91"/>
  <c r="Z289" i="91"/>
  <c r="Z285" i="91"/>
  <c r="Z281" i="91"/>
  <c r="Z277" i="91"/>
  <c r="Z273" i="91"/>
  <c r="Z269" i="91"/>
  <c r="Z265" i="91"/>
  <c r="Z261" i="91"/>
  <c r="Z257" i="91"/>
  <c r="Z253" i="91"/>
  <c r="Z249" i="91"/>
  <c r="Z245" i="91"/>
  <c r="Z983" i="91"/>
  <c r="Z959" i="91"/>
  <c r="AA927" i="91"/>
  <c r="Z898" i="91"/>
  <c r="Z874" i="91"/>
  <c r="Z843" i="91"/>
  <c r="AA811" i="91"/>
  <c r="AA787" i="91"/>
  <c r="Z758" i="91"/>
  <c r="Z727" i="91"/>
  <c r="Z703" i="91"/>
  <c r="AA675" i="91"/>
  <c r="AA659" i="91"/>
  <c r="AA650" i="91"/>
  <c r="Z639" i="91"/>
  <c r="AA627" i="91"/>
  <c r="AA618" i="91"/>
  <c r="Z607" i="91"/>
  <c r="AA595" i="91"/>
  <c r="AA586" i="91"/>
  <c r="Z575" i="91"/>
  <c r="AA563" i="91"/>
  <c r="AA554" i="91"/>
  <c r="Z543" i="91"/>
  <c r="AA531" i="91"/>
  <c r="AA522" i="91"/>
  <c r="Z511" i="91"/>
  <c r="AA499" i="91"/>
  <c r="AA490" i="91"/>
  <c r="Z479" i="91"/>
  <c r="AA467" i="91"/>
  <c r="AA458" i="91"/>
  <c r="AA452" i="91"/>
  <c r="AA448" i="91"/>
  <c r="AA444" i="91"/>
  <c r="AA440" i="91"/>
  <c r="AA436" i="91"/>
  <c r="AA432" i="91"/>
  <c r="AA428" i="91"/>
  <c r="AA424" i="91"/>
  <c r="AA420" i="91"/>
  <c r="AA416" i="91"/>
  <c r="AA412" i="91"/>
  <c r="AA408" i="91"/>
  <c r="AA404" i="91"/>
  <c r="AA400" i="91"/>
  <c r="AA396" i="91"/>
  <c r="AA392" i="91"/>
  <c r="AA388" i="91"/>
  <c r="AA384" i="91"/>
  <c r="AA380" i="91"/>
  <c r="AA376" i="91"/>
  <c r="AA372" i="91"/>
  <c r="AA368" i="91"/>
  <c r="AA364" i="91"/>
  <c r="AA360" i="91"/>
  <c r="AA356" i="91"/>
  <c r="AA352" i="91"/>
  <c r="AA348" i="91"/>
  <c r="AA344" i="91"/>
  <c r="AA340" i="91"/>
  <c r="AA336" i="91"/>
  <c r="AA332" i="91"/>
  <c r="AA328" i="91"/>
  <c r="AA324" i="91"/>
  <c r="AA320" i="91"/>
  <c r="AA316" i="91"/>
  <c r="AA312" i="91"/>
  <c r="AA308" i="91"/>
  <c r="AA304" i="91"/>
  <c r="AA300" i="91"/>
  <c r="AA296" i="91"/>
  <c r="AA292" i="91"/>
  <c r="AA288" i="91"/>
  <c r="AA284" i="91"/>
  <c r="AA280" i="91"/>
  <c r="AA276" i="91"/>
  <c r="AA272" i="91"/>
  <c r="AA268" i="91"/>
  <c r="AA264" i="91"/>
  <c r="AA260" i="91"/>
  <c r="AA256" i="91"/>
  <c r="AA252" i="91"/>
  <c r="AA248" i="91"/>
  <c r="Z982" i="91"/>
  <c r="Z951" i="91"/>
  <c r="Z927" i="91"/>
  <c r="AA895" i="91"/>
  <c r="Z866" i="91"/>
  <c r="Z842" i="91"/>
  <c r="Z811" i="91"/>
  <c r="AA779" i="91"/>
  <c r="AA755" i="91"/>
  <c r="Z726" i="91"/>
  <c r="Z695" i="91"/>
  <c r="Z675" i="91"/>
  <c r="Z659" i="91"/>
  <c r="AA647" i="91"/>
  <c r="AA638" i="91"/>
  <c r="Z627" i="91"/>
  <c r="AA615" i="91"/>
  <c r="AA606" i="91"/>
  <c r="Z595" i="91"/>
  <c r="AA583" i="91"/>
  <c r="AA574" i="91"/>
  <c r="Z563" i="91"/>
  <c r="AA551" i="91"/>
  <c r="AA542" i="91"/>
  <c r="Z531" i="91"/>
  <c r="AA519" i="91"/>
  <c r="AA979" i="91"/>
  <c r="AA915" i="91"/>
  <c r="AA831" i="91"/>
  <c r="AA747" i="91"/>
  <c r="Z686" i="91"/>
  <c r="AA646" i="91"/>
  <c r="Z615" i="91"/>
  <c r="Z591" i="91"/>
  <c r="AA559" i="91"/>
  <c r="AA530" i="91"/>
  <c r="Z507" i="91"/>
  <c r="AA486" i="91"/>
  <c r="AA463" i="91"/>
  <c r="Z451" i="91"/>
  <c r="Z443" i="91"/>
  <c r="Z435" i="91"/>
  <c r="Z427" i="91"/>
  <c r="Z419" i="91"/>
  <c r="Z411" i="91"/>
  <c r="Z403" i="91"/>
  <c r="Z395" i="91"/>
  <c r="Z387" i="91"/>
  <c r="Z379" i="91"/>
  <c r="Z371" i="91"/>
  <c r="Z363" i="91"/>
  <c r="Z355" i="91"/>
  <c r="Z347" i="91"/>
  <c r="Z339" i="91"/>
  <c r="Z331" i="91"/>
  <c r="Z323" i="91"/>
  <c r="Z315" i="91"/>
  <c r="Z307" i="91"/>
  <c r="Z299" i="91"/>
  <c r="Z291" i="91"/>
  <c r="Z283" i="91"/>
  <c r="Z275" i="91"/>
  <c r="Z267" i="91"/>
  <c r="Z259" i="91"/>
  <c r="Z251" i="91"/>
  <c r="AA243" i="91"/>
  <c r="AA239" i="91"/>
  <c r="AA235" i="91"/>
  <c r="AA231" i="91"/>
  <c r="AA227" i="91"/>
  <c r="AA223" i="91"/>
  <c r="AA219" i="91"/>
  <c r="AA215" i="91"/>
  <c r="AA211" i="91"/>
  <c r="AA207" i="91"/>
  <c r="AA203" i="91"/>
  <c r="AA199" i="91"/>
  <c r="AA195" i="91"/>
  <c r="AA191" i="91"/>
  <c r="AA187" i="91"/>
  <c r="AA183" i="91"/>
  <c r="AA179" i="91"/>
  <c r="AA175" i="91"/>
  <c r="AA171" i="91"/>
  <c r="AA167" i="91"/>
  <c r="AA163" i="91"/>
  <c r="AA159" i="91"/>
  <c r="AA155" i="91"/>
  <c r="AA151" i="91"/>
  <c r="AA147" i="91"/>
  <c r="AA143" i="91"/>
  <c r="AA971" i="91"/>
  <c r="Z895" i="91"/>
  <c r="Z831" i="91"/>
  <c r="Z747" i="91"/>
  <c r="Z670" i="91"/>
  <c r="AA643" i="91"/>
  <c r="AA614" i="91"/>
  <c r="Z583" i="91"/>
  <c r="Z559" i="91"/>
  <c r="AA527" i="91"/>
  <c r="AA506" i="91"/>
  <c r="AA483" i="91"/>
  <c r="Z463" i="91"/>
  <c r="AA450" i="91"/>
  <c r="AA442" i="91"/>
  <c r="AA434" i="91"/>
  <c r="AA426" i="91"/>
  <c r="AA418" i="91"/>
  <c r="AA410" i="91"/>
  <c r="AA402" i="91"/>
  <c r="AA394" i="91"/>
  <c r="AA386" i="91"/>
  <c r="AA378" i="91"/>
  <c r="AA370" i="91"/>
  <c r="AA362" i="91"/>
  <c r="AA354" i="91"/>
  <c r="AA346" i="91"/>
  <c r="AA338" i="91"/>
  <c r="AA330" i="91"/>
  <c r="AA322" i="91"/>
  <c r="AA314" i="91"/>
  <c r="AA306" i="91"/>
  <c r="AA298" i="91"/>
  <c r="AA290" i="91"/>
  <c r="AA282" i="91"/>
  <c r="AA274" i="91"/>
  <c r="AA266" i="91"/>
  <c r="AA258" i="91"/>
  <c r="AA250" i="91"/>
  <c r="Z243" i="91"/>
  <c r="Z239" i="91"/>
  <c r="Z235" i="91"/>
  <c r="Z231" i="91"/>
  <c r="Z227" i="91"/>
  <c r="Z223" i="91"/>
  <c r="Z219" i="91"/>
  <c r="Z215" i="91"/>
  <c r="Z211" i="91"/>
  <c r="Z207" i="91"/>
  <c r="Z203" i="91"/>
  <c r="Z199" i="91"/>
  <c r="Z195" i="91"/>
  <c r="Z191" i="91"/>
  <c r="Z187" i="91"/>
  <c r="Z183" i="91"/>
  <c r="Z179" i="91"/>
  <c r="Z175" i="91"/>
  <c r="Z171" i="91"/>
  <c r="Z167" i="91"/>
  <c r="Z163" i="91"/>
  <c r="Z159" i="91"/>
  <c r="Z155" i="91"/>
  <c r="Z151" i="91"/>
  <c r="Z147" i="91"/>
  <c r="Z143" i="91"/>
  <c r="Z139" i="91"/>
  <c r="Z135" i="91"/>
  <c r="AA133" i="91"/>
  <c r="AA129" i="91"/>
  <c r="AA125" i="91"/>
  <c r="AA121" i="91"/>
  <c r="Z116" i="91"/>
  <c r="Z115" i="91"/>
  <c r="Z108" i="91"/>
  <c r="Z102" i="91"/>
  <c r="Z99" i="91"/>
  <c r="AA95" i="91"/>
  <c r="AA91" i="91"/>
  <c r="AA88" i="91"/>
  <c r="AA85" i="91"/>
  <c r="Z83" i="91"/>
  <c r="Z80" i="91"/>
  <c r="Z75" i="91"/>
  <c r="Z71" i="91"/>
  <c r="Z67" i="91"/>
  <c r="Z63" i="91"/>
  <c r="Z59" i="91"/>
  <c r="Z55" i="91"/>
  <c r="Z51" i="91"/>
  <c r="Z47" i="91"/>
  <c r="Z43" i="91"/>
  <c r="Z39" i="91"/>
  <c r="Z35" i="91"/>
  <c r="Z32" i="91"/>
  <c r="Z28" i="91"/>
  <c r="Z971" i="91"/>
  <c r="Z887" i="91"/>
  <c r="Z810" i="91"/>
  <c r="Z746" i="91"/>
  <c r="Z668" i="91"/>
  <c r="AA635" i="91"/>
  <c r="AA611" i="91"/>
  <c r="AA582" i="91"/>
  <c r="Z551" i="91"/>
  <c r="Z527" i="91"/>
  <c r="Z499" i="91"/>
  <c r="AA478" i="91"/>
  <c r="AA456" i="91"/>
  <c r="Z448" i="91"/>
  <c r="Z440" i="91"/>
  <c r="Z432" i="91"/>
  <c r="Z424" i="91"/>
  <c r="Z416" i="91"/>
  <c r="Z408" i="91"/>
  <c r="Z400" i="91"/>
  <c r="Z392" i="91"/>
  <c r="Z384" i="91"/>
  <c r="Z376" i="91"/>
  <c r="Z368" i="91"/>
  <c r="Z360" i="91"/>
  <c r="Z352" i="91"/>
  <c r="Z344" i="91"/>
  <c r="Z336" i="91"/>
  <c r="Z328" i="91"/>
  <c r="Z320" i="91"/>
  <c r="Z312" i="91"/>
  <c r="Z304" i="91"/>
  <c r="Z296" i="91"/>
  <c r="Z288" i="91"/>
  <c r="Z280" i="91"/>
  <c r="Z272" i="91"/>
  <c r="Z264" i="91"/>
  <c r="Z256" i="91"/>
  <c r="Z248" i="91"/>
  <c r="AA242" i="91"/>
  <c r="AA238" i="91"/>
  <c r="AA234" i="91"/>
  <c r="AA230" i="91"/>
  <c r="AA226" i="91"/>
  <c r="AA222" i="91"/>
  <c r="AA218" i="91"/>
  <c r="AA214" i="91"/>
  <c r="AA210" i="91"/>
  <c r="AA206" i="91"/>
  <c r="AA202" i="91"/>
  <c r="AA198" i="91"/>
  <c r="AA194" i="91"/>
  <c r="AA190" i="91"/>
  <c r="AA186" i="91"/>
  <c r="AA182" i="91"/>
  <c r="AA178" i="91"/>
  <c r="AA174" i="91"/>
  <c r="AA170" i="91"/>
  <c r="AA166" i="91"/>
  <c r="AA162" i="91"/>
  <c r="AA158" i="91"/>
  <c r="AA154" i="91"/>
  <c r="AA150" i="91"/>
  <c r="AA146" i="91"/>
  <c r="AA140" i="91"/>
  <c r="AA138" i="91"/>
  <c r="Z133" i="91"/>
  <c r="Z129" i="91"/>
  <c r="Z125" i="91"/>
  <c r="Z121" i="91"/>
  <c r="AA120" i="91"/>
  <c r="AA119" i="91"/>
  <c r="AA114" i="91"/>
  <c r="AA107" i="91"/>
  <c r="AA104" i="91"/>
  <c r="AA98" i="91"/>
  <c r="Z95" i="91"/>
  <c r="Z91" i="91"/>
  <c r="Z88" i="91"/>
  <c r="Z85" i="91"/>
  <c r="AA82" i="91"/>
  <c r="AA79" i="91"/>
  <c r="AA77" i="91"/>
  <c r="AA74" i="91"/>
  <c r="AA70" i="91"/>
  <c r="AA66" i="91"/>
  <c r="AA62" i="91"/>
  <c r="AA58" i="91"/>
  <c r="AA54" i="91"/>
  <c r="AA50" i="91"/>
  <c r="AA46" i="91"/>
  <c r="AA42" i="91"/>
  <c r="AA38" i="91"/>
  <c r="AA34" i="91"/>
  <c r="AA29" i="91"/>
  <c r="Z950" i="91"/>
  <c r="Z886" i="91"/>
  <c r="Z802" i="91"/>
  <c r="AA723" i="91"/>
  <c r="AA667" i="91"/>
  <c r="Z635" i="91"/>
  <c r="AA603" i="91"/>
  <c r="AA579" i="91"/>
  <c r="AA550" i="91"/>
  <c r="Z519" i="91"/>
  <c r="AA498" i="91"/>
  <c r="AA475" i="91"/>
  <c r="AA455" i="91"/>
  <c r="AA447" i="91"/>
  <c r="AA439" i="91"/>
  <c r="AA431" i="91"/>
  <c r="AA423" i="91"/>
  <c r="AA415" i="91"/>
  <c r="AA407" i="91"/>
  <c r="AA399" i="91"/>
  <c r="AA391" i="91"/>
  <c r="AA383" i="91"/>
  <c r="AA375" i="91"/>
  <c r="AA367" i="91"/>
  <c r="AA359" i="91"/>
  <c r="AA351" i="91"/>
  <c r="AA343" i="91"/>
  <c r="AA335" i="91"/>
  <c r="AA327" i="91"/>
  <c r="AA319" i="91"/>
  <c r="AA311" i="91"/>
  <c r="AA303" i="91"/>
  <c r="AA295" i="91"/>
  <c r="AA287" i="91"/>
  <c r="AA279" i="91"/>
  <c r="AA271" i="91"/>
  <c r="AA263" i="91"/>
  <c r="AA255" i="91"/>
  <c r="AA247" i="91"/>
  <c r="Z242" i="91"/>
  <c r="Z238" i="91"/>
  <c r="Z234" i="91"/>
  <c r="Z230" i="91"/>
  <c r="Z226" i="91"/>
  <c r="Z222" i="91"/>
  <c r="Z218" i="91"/>
  <c r="Z214" i="91"/>
  <c r="Z210" i="91"/>
  <c r="Z206" i="91"/>
  <c r="AA947" i="91"/>
  <c r="AA863" i="91"/>
  <c r="AA799" i="91"/>
  <c r="AA715" i="91"/>
  <c r="AA658" i="91"/>
  <c r="AA634" i="91"/>
  <c r="Z603" i="91"/>
  <c r="AA571" i="91"/>
  <c r="AA547" i="91"/>
  <c r="AA518" i="91"/>
  <c r="AA495" i="91"/>
  <c r="Z475" i="91"/>
  <c r="Z455" i="91"/>
  <c r="Z447" i="91"/>
  <c r="Z439" i="91"/>
  <c r="Z431" i="91"/>
  <c r="Z423" i="91"/>
  <c r="Z415" i="91"/>
  <c r="Z407" i="91"/>
  <c r="Z399" i="91"/>
  <c r="Z391" i="91"/>
  <c r="Z383" i="91"/>
  <c r="Z375" i="91"/>
  <c r="Z367" i="91"/>
  <c r="Z359" i="91"/>
  <c r="Z351" i="91"/>
  <c r="Z343" i="91"/>
  <c r="Z335" i="91"/>
  <c r="Z327" i="91"/>
  <c r="Z319" i="91"/>
  <c r="Z311" i="91"/>
  <c r="Z303" i="91"/>
  <c r="Z295" i="91"/>
  <c r="Z287" i="91"/>
  <c r="Z279" i="91"/>
  <c r="Z271" i="91"/>
  <c r="Z263" i="91"/>
  <c r="Z255" i="91"/>
  <c r="Z247" i="91"/>
  <c r="AA241" i="91"/>
  <c r="AA237" i="91"/>
  <c r="AA233" i="91"/>
  <c r="AA229" i="91"/>
  <c r="AA225" i="91"/>
  <c r="AA221" i="91"/>
  <c r="AA217" i="91"/>
  <c r="AA213" i="91"/>
  <c r="AA209" i="91"/>
  <c r="AA205" i="91"/>
  <c r="AA201" i="91"/>
  <c r="AA197" i="91"/>
  <c r="AA193" i="91"/>
  <c r="AA189" i="91"/>
  <c r="AA185" i="91"/>
  <c r="AA181" i="91"/>
  <c r="AA177" i="91"/>
  <c r="AA173" i="91"/>
  <c r="AA169" i="91"/>
  <c r="AA165" i="91"/>
  <c r="AA161" i="91"/>
  <c r="AA157" i="91"/>
  <c r="AA153" i="91"/>
  <c r="AA149" i="91"/>
  <c r="AA145" i="91"/>
  <c r="AA141" i="91"/>
  <c r="AA137" i="91"/>
  <c r="Z132" i="91"/>
  <c r="Z128" i="91"/>
  <c r="C128" i="91"/>
  <c r="Z124" i="91"/>
  <c r="AA118" i="91"/>
  <c r="AA113" i="91"/>
  <c r="AA112" i="91"/>
  <c r="AA111" i="91"/>
  <c r="AA110" i="91"/>
  <c r="AA109" i="91"/>
  <c r="AA106" i="91"/>
  <c r="AA101" i="91"/>
  <c r="AA97" i="91"/>
  <c r="Z94" i="91"/>
  <c r="Z90" i="91"/>
  <c r="Z87" i="91"/>
  <c r="Z84" i="91"/>
  <c r="AA73" i="91"/>
  <c r="AA69" i="91"/>
  <c r="AA65" i="91"/>
  <c r="AA61" i="91"/>
  <c r="AA57" i="91"/>
  <c r="AA53" i="91"/>
  <c r="AA49" i="91"/>
  <c r="AA45" i="91"/>
  <c r="AA41" i="91"/>
  <c r="AA37" i="91"/>
  <c r="AA33" i="91"/>
  <c r="AA939" i="91"/>
  <c r="Z863" i="91"/>
  <c r="Z779" i="91"/>
  <c r="Z715" i="91"/>
  <c r="AA655" i="91"/>
  <c r="AA626" i="91"/>
  <c r="AA602" i="91"/>
  <c r="Z571" i="91"/>
  <c r="AA539" i="91"/>
  <c r="AA515" i="91"/>
  <c r="Z495" i="91"/>
  <c r="AA474" i="91"/>
  <c r="AA454" i="91"/>
  <c r="AA446" i="91"/>
  <c r="AA438" i="91"/>
  <c r="AA430" i="91"/>
  <c r="AA422" i="91"/>
  <c r="AA414" i="91"/>
  <c r="AA406" i="91"/>
  <c r="AA398" i="91"/>
  <c r="AA390" i="91"/>
  <c r="AA382" i="91"/>
  <c r="AA374" i="91"/>
  <c r="AA366" i="91"/>
  <c r="AA358" i="91"/>
  <c r="AA350" i="91"/>
  <c r="AA342" i="91"/>
  <c r="AA334" i="91"/>
  <c r="AA326" i="91"/>
  <c r="AA318" i="91"/>
  <c r="AA310" i="91"/>
  <c r="AA302" i="91"/>
  <c r="AA294" i="91"/>
  <c r="AA286" i="91"/>
  <c r="AA278" i="91"/>
  <c r="AA270" i="91"/>
  <c r="AA262" i="91"/>
  <c r="AA254" i="91"/>
  <c r="AA246" i="91"/>
  <c r="Z241" i="91"/>
  <c r="Z237" i="91"/>
  <c r="Z233" i="91"/>
  <c r="Z229" i="91"/>
  <c r="Z225" i="91"/>
  <c r="Z221" i="91"/>
  <c r="Z217" i="91"/>
  <c r="Z213" i="91"/>
  <c r="Z209" i="91"/>
  <c r="Z205" i="91"/>
  <c r="Z201" i="91"/>
  <c r="Z197" i="91"/>
  <c r="Z193" i="91"/>
  <c r="Z189" i="91"/>
  <c r="Z185" i="91"/>
  <c r="Z181" i="91"/>
  <c r="Z177" i="91"/>
  <c r="Z173" i="91"/>
  <c r="Z169" i="91"/>
  <c r="Z165" i="91"/>
  <c r="Z161" i="91"/>
  <c r="Z157" i="91"/>
  <c r="Z153" i="91"/>
  <c r="Z149" i="91"/>
  <c r="Z145" i="91"/>
  <c r="Z141" i="91"/>
  <c r="Z137" i="91"/>
  <c r="AA131" i="91"/>
  <c r="AA127" i="91"/>
  <c r="AA123" i="91"/>
  <c r="Z118" i="91"/>
  <c r="I118" i="91"/>
  <c r="K118" i="91" s="1"/>
  <c r="Z919" i="91"/>
  <c r="Z655" i="91"/>
  <c r="Z539" i="91"/>
  <c r="Z452" i="91"/>
  <c r="Z420" i="91"/>
  <c r="Z388" i="91"/>
  <c r="Z356" i="91"/>
  <c r="Z324" i="91"/>
  <c r="Z292" i="91"/>
  <c r="Z260" i="91"/>
  <c r="AA236" i="91"/>
  <c r="AA220" i="91"/>
  <c r="AA204" i="91"/>
  <c r="Z194" i="91"/>
  <c r="Z184" i="91"/>
  <c r="AA172" i="91"/>
  <c r="Z162" i="91"/>
  <c r="Z152" i="91"/>
  <c r="AA148" i="91"/>
  <c r="Z146" i="91"/>
  <c r="AA139" i="91"/>
  <c r="H128" i="91"/>
  <c r="Z122" i="91"/>
  <c r="AA116" i="91"/>
  <c r="Z113" i="91"/>
  <c r="Z107" i="91"/>
  <c r="Z97" i="91"/>
  <c r="Z92" i="91"/>
  <c r="AA86" i="91"/>
  <c r="Z82" i="91"/>
  <c r="Z78" i="91"/>
  <c r="Z73" i="91"/>
  <c r="AA67" i="91"/>
  <c r="AA60" i="91"/>
  <c r="Z54" i="91"/>
  <c r="Z48" i="91"/>
  <c r="Z41" i="91"/>
  <c r="AA35" i="91"/>
  <c r="Z31" i="91"/>
  <c r="Z25" i="91"/>
  <c r="Z21" i="91"/>
  <c r="Z17" i="91"/>
  <c r="Z14" i="91"/>
  <c r="Z11" i="91"/>
  <c r="AA7" i="91"/>
  <c r="AA78" i="91"/>
  <c r="Z8" i="91"/>
  <c r="Z918" i="91"/>
  <c r="Z647" i="91"/>
  <c r="AA538" i="91"/>
  <c r="AA451" i="91"/>
  <c r="AA419" i="91"/>
  <c r="AA387" i="91"/>
  <c r="AA355" i="91"/>
  <c r="AA323" i="91"/>
  <c r="AA291" i="91"/>
  <c r="AA259" i="91"/>
  <c r="Z236" i="91"/>
  <c r="Z220" i="91"/>
  <c r="Z204" i="91"/>
  <c r="AA192" i="91"/>
  <c r="Z182" i="91"/>
  <c r="Z172" i="91"/>
  <c r="AA160" i="91"/>
  <c r="Z150" i="91"/>
  <c r="Z148" i="91"/>
  <c r="AA144" i="91"/>
  <c r="Z140" i="91"/>
  <c r="Z138" i="91"/>
  <c r="AA132" i="91"/>
  <c r="Z119" i="91"/>
  <c r="Z106" i="91"/>
  <c r="AA102" i="91"/>
  <c r="AA96" i="91"/>
  <c r="AA90" i="91"/>
  <c r="Z86" i="91"/>
  <c r="AA81" i="91"/>
  <c r="AA72" i="91"/>
  <c r="Z66" i="91"/>
  <c r="Z60" i="91"/>
  <c r="Z53" i="91"/>
  <c r="AA47" i="91"/>
  <c r="AA40" i="91"/>
  <c r="Z34" i="91"/>
  <c r="AA30" i="91"/>
  <c r="AA27" i="91"/>
  <c r="AA22" i="91"/>
  <c r="AA20" i="91"/>
  <c r="AA16" i="91"/>
  <c r="Z7" i="91"/>
  <c r="Z81" i="91"/>
  <c r="Z72" i="91"/>
  <c r="AA59" i="91"/>
  <c r="Z46" i="91"/>
  <c r="Z33" i="91"/>
  <c r="Z16" i="91"/>
  <c r="AA10" i="91"/>
  <c r="AA3" i="91"/>
  <c r="Z623" i="91"/>
  <c r="AA507" i="91"/>
  <c r="AA411" i="91"/>
  <c r="AA347" i="91"/>
  <c r="AA283" i="91"/>
  <c r="Z232" i="91"/>
  <c r="AA200" i="91"/>
  <c r="AA168" i="91"/>
  <c r="Z136" i="91"/>
  <c r="AA130" i="91"/>
  <c r="AA126" i="91"/>
  <c r="AA117" i="91"/>
  <c r="AA105" i="91"/>
  <c r="Z101" i="91"/>
  <c r="AA89" i="91"/>
  <c r="AA84" i="91"/>
  <c r="AA71" i="91"/>
  <c r="AA64" i="91"/>
  <c r="Z58" i="91"/>
  <c r="Z45" i="91"/>
  <c r="AA39" i="91"/>
  <c r="AA23" i="91"/>
  <c r="AA19" i="91"/>
  <c r="Z10" i="91"/>
  <c r="Z3" i="91"/>
  <c r="Z174" i="91"/>
  <c r="AA122" i="91"/>
  <c r="Z110" i="91"/>
  <c r="Z98" i="91"/>
  <c r="Z68" i="91"/>
  <c r="AA48" i="91"/>
  <c r="Z36" i="91"/>
  <c r="AA28" i="91"/>
  <c r="AA21" i="91"/>
  <c r="AA17" i="91"/>
  <c r="AA11" i="91"/>
  <c r="Z4" i="91"/>
  <c r="Z855" i="91"/>
  <c r="AA623" i="91"/>
  <c r="AA510" i="91"/>
  <c r="Z444" i="91"/>
  <c r="Z412" i="91"/>
  <c r="Z380" i="91"/>
  <c r="Z348" i="91"/>
  <c r="Z316" i="91"/>
  <c r="Z284" i="91"/>
  <c r="Z252" i="91"/>
  <c r="AA232" i="91"/>
  <c r="AA216" i="91"/>
  <c r="Z202" i="91"/>
  <c r="Z192" i="91"/>
  <c r="AA180" i="91"/>
  <c r="Z170" i="91"/>
  <c r="Z160" i="91"/>
  <c r="Z144" i="91"/>
  <c r="AA136" i="91"/>
  <c r="Z131" i="91"/>
  <c r="Z127" i="91"/>
  <c r="Z114" i="91"/>
  <c r="Z111" i="91"/>
  <c r="Z96" i="91"/>
  <c r="Z77" i="91"/>
  <c r="Z65" i="91"/>
  <c r="AA52" i="91"/>
  <c r="Z40" i="91"/>
  <c r="Z30" i="91"/>
  <c r="Z27" i="91"/>
  <c r="Z22" i="91"/>
  <c r="Z20" i="91"/>
  <c r="AA13" i="91"/>
  <c r="AA6" i="91"/>
  <c r="Z834" i="91"/>
  <c r="AA443" i="91"/>
  <c r="AA379" i="91"/>
  <c r="AA315" i="91"/>
  <c r="AA251" i="91"/>
  <c r="Z216" i="91"/>
  <c r="Z190" i="91"/>
  <c r="Z180" i="91"/>
  <c r="Z158" i="91"/>
  <c r="AA142" i="91"/>
  <c r="Z52" i="91"/>
  <c r="AA26" i="91"/>
  <c r="Z13" i="91"/>
  <c r="Z6" i="91"/>
  <c r="Z164" i="91"/>
  <c r="Z134" i="91"/>
  <c r="AA108" i="91"/>
  <c r="AA92" i="91"/>
  <c r="AA83" i="91"/>
  <c r="Z74" i="91"/>
  <c r="AA55" i="91"/>
  <c r="Z42" i="91"/>
  <c r="AA31" i="91"/>
  <c r="AA25" i="91"/>
  <c r="Z778" i="91"/>
  <c r="AA594" i="91"/>
  <c r="AA487" i="91"/>
  <c r="Z436" i="91"/>
  <c r="Z404" i="91"/>
  <c r="Z372" i="91"/>
  <c r="Z340" i="91"/>
  <c r="Z308" i="91"/>
  <c r="Z276" i="91"/>
  <c r="AA244" i="91"/>
  <c r="AA228" i="91"/>
  <c r="AA212" i="91"/>
  <c r="Z200" i="91"/>
  <c r="AA188" i="91"/>
  <c r="Z178" i="91"/>
  <c r="Z168" i="91"/>
  <c r="AA156" i="91"/>
  <c r="Z142" i="91"/>
  <c r="AA135" i="91"/>
  <c r="Z130" i="91"/>
  <c r="Z126" i="91"/>
  <c r="Z117" i="91"/>
  <c r="AA115" i="91"/>
  <c r="Z109" i="91"/>
  <c r="Z105" i="91"/>
  <c r="AA100" i="91"/>
  <c r="AA94" i="91"/>
  <c r="Z89" i="91"/>
  <c r="AA80" i="91"/>
  <c r="AA76" i="91"/>
  <c r="Z70" i="91"/>
  <c r="Z64" i="91"/>
  <c r="Z57" i="91"/>
  <c r="AA51" i="91"/>
  <c r="AA44" i="91"/>
  <c r="Z38" i="91"/>
  <c r="Z29" i="91"/>
  <c r="Z26" i="91"/>
  <c r="Z23" i="91"/>
  <c r="Z19" i="91"/>
  <c r="AA15" i="91"/>
  <c r="AA12" i="91"/>
  <c r="AA9" i="91"/>
  <c r="AA5" i="91"/>
  <c r="AA2" i="91"/>
  <c r="AA570" i="91"/>
  <c r="Z467" i="91"/>
  <c r="Z396" i="91"/>
  <c r="Z332" i="91"/>
  <c r="Z268" i="91"/>
  <c r="AA224" i="91"/>
  <c r="AA196" i="91"/>
  <c r="Z176" i="91"/>
  <c r="Z154" i="91"/>
  <c r="AA36" i="91"/>
  <c r="Z18" i="91"/>
  <c r="AA8" i="91"/>
  <c r="AA4" i="91"/>
  <c r="AA562" i="91"/>
  <c r="AA152" i="91"/>
  <c r="Z770" i="91"/>
  <c r="AA591" i="91"/>
  <c r="Z487" i="91"/>
  <c r="AA435" i="91"/>
  <c r="AA403" i="91"/>
  <c r="AA371" i="91"/>
  <c r="AA339" i="91"/>
  <c r="AA307" i="91"/>
  <c r="AA275" i="91"/>
  <c r="Z244" i="91"/>
  <c r="Z228" i="91"/>
  <c r="Z212" i="91"/>
  <c r="Z198" i="91"/>
  <c r="Z188" i="91"/>
  <c r="AA176" i="91"/>
  <c r="Z166" i="91"/>
  <c r="Z156" i="91"/>
  <c r="AA128" i="91"/>
  <c r="AA124" i="91"/>
  <c r="Z120" i="91"/>
  <c r="Z112" i="91"/>
  <c r="Z104" i="91"/>
  <c r="Z100" i="91"/>
  <c r="AA93" i="91"/>
  <c r="Z79" i="91"/>
  <c r="Z76" i="91"/>
  <c r="Z69" i="91"/>
  <c r="AA63" i="91"/>
  <c r="AA56" i="91"/>
  <c r="Z50" i="91"/>
  <c r="Z44" i="91"/>
  <c r="Z37" i="91"/>
  <c r="AA32" i="91"/>
  <c r="AA24" i="91"/>
  <c r="AA18" i="91"/>
  <c r="Z15" i="91"/>
  <c r="Z12" i="91"/>
  <c r="Z9" i="91"/>
  <c r="Z5" i="91"/>
  <c r="Z2" i="91"/>
  <c r="Z694" i="91"/>
  <c r="Z428" i="91"/>
  <c r="Z364" i="91"/>
  <c r="Z300" i="91"/>
  <c r="AA240" i="91"/>
  <c r="AA208" i="91"/>
  <c r="Z186" i="91"/>
  <c r="AA164" i="91"/>
  <c r="AA134" i="91"/>
  <c r="Z123" i="91"/>
  <c r="AA103" i="91"/>
  <c r="AA99" i="91"/>
  <c r="Z93" i="91"/>
  <c r="AA87" i="91"/>
  <c r="AA75" i="91"/>
  <c r="AA68" i="91"/>
  <c r="Z62" i="91"/>
  <c r="Z56" i="91"/>
  <c r="Z49" i="91"/>
  <c r="AA43" i="91"/>
  <c r="Z24" i="91"/>
  <c r="AA691" i="91"/>
  <c r="AA466" i="91"/>
  <c r="AA427" i="91"/>
  <c r="AA395" i="91"/>
  <c r="AA363" i="91"/>
  <c r="AA331" i="91"/>
  <c r="AA299" i="91"/>
  <c r="AA267" i="91"/>
  <c r="Z240" i="91"/>
  <c r="Z224" i="91"/>
  <c r="Z208" i="91"/>
  <c r="Z196" i="91"/>
  <c r="AA184" i="91"/>
  <c r="Z103" i="91"/>
  <c r="Z61" i="91"/>
  <c r="AA14" i="91"/>
  <c r="N102" i="91"/>
  <c r="N104" i="91" s="1"/>
  <c r="M142" i="91"/>
  <c r="S142" i="91" s="1"/>
  <c r="V142" i="91" s="1"/>
  <c r="N140" i="91"/>
  <c r="T140" i="91" s="1"/>
  <c r="W140" i="91" s="1"/>
  <c r="M140" i="91"/>
  <c r="S140" i="91" s="1"/>
  <c r="V140" i="91" s="1"/>
  <c r="E115" i="90"/>
  <c r="I128" i="90"/>
  <c r="D128" i="90"/>
  <c r="M141" i="90"/>
  <c r="S141" i="90" s="1"/>
  <c r="V141" i="90" s="1"/>
  <c r="N102" i="90"/>
  <c r="N104" i="90" s="1"/>
  <c r="M140" i="90"/>
  <c r="S140" i="90" s="1"/>
  <c r="V140" i="90" s="1"/>
  <c r="D128" i="89"/>
  <c r="I128" i="89"/>
  <c r="E115" i="89"/>
  <c r="O147" i="89"/>
  <c r="P135" i="89"/>
  <c r="P150" i="89"/>
  <c r="P149" i="89"/>
  <c r="J134" i="89"/>
  <c r="J135" i="89" s="1"/>
  <c r="J143" i="89" s="1"/>
  <c r="O150" i="89"/>
  <c r="R135" i="89"/>
  <c r="O149" i="89"/>
  <c r="P147" i="89"/>
  <c r="N135" i="89"/>
  <c r="J128" i="89"/>
  <c r="E128" i="89"/>
  <c r="N102" i="89"/>
  <c r="N104" i="89" s="1"/>
  <c r="N141" i="89"/>
  <c r="T141" i="89" s="1"/>
  <c r="W141" i="89" s="1"/>
  <c r="P148" i="89" s="1"/>
  <c r="M141" i="89"/>
  <c r="S141" i="89" s="1"/>
  <c r="V141" i="89" s="1"/>
  <c r="O148" i="89" s="1"/>
  <c r="E114" i="88"/>
  <c r="N142" i="88"/>
  <c r="T142" i="88" s="1"/>
  <c r="W142" i="88" s="1"/>
  <c r="N140" i="87"/>
  <c r="T140" i="87" s="1"/>
  <c r="W140" i="87" s="1"/>
  <c r="M140" i="87"/>
  <c r="S140" i="87" s="1"/>
  <c r="V140" i="87" s="1"/>
  <c r="E114" i="86"/>
  <c r="I128" i="86"/>
  <c r="D128" i="86"/>
  <c r="E128" i="86"/>
  <c r="J128" i="86"/>
  <c r="N102" i="86"/>
  <c r="N104" i="86" s="1"/>
  <c r="N140" i="85"/>
  <c r="T140" i="85" s="1"/>
  <c r="W140" i="85" s="1"/>
  <c r="M140" i="85"/>
  <c r="S140" i="85" s="1"/>
  <c r="V140" i="85" s="1"/>
  <c r="N102" i="85"/>
  <c r="N104" i="85" s="1"/>
  <c r="O111" i="85"/>
  <c r="D128" i="84"/>
  <c r="I128" i="84"/>
  <c r="E114" i="83"/>
  <c r="M141" i="83"/>
  <c r="S141" i="83" s="1"/>
  <c r="V141" i="83" s="1"/>
  <c r="N102" i="83"/>
  <c r="N104" i="83" s="1"/>
  <c r="M143" i="83"/>
  <c r="S143" i="83" s="1"/>
  <c r="V143" i="83" s="1"/>
  <c r="E115" i="82"/>
  <c r="D14" i="82"/>
  <c r="D16" i="82" s="1"/>
  <c r="D27" i="82" s="1"/>
  <c r="E27" i="82" s="1"/>
  <c r="E114" i="82"/>
  <c r="E128" i="82"/>
  <c r="J128" i="82"/>
  <c r="N102" i="82"/>
  <c r="N104" i="82" s="1"/>
  <c r="M140" i="82"/>
  <c r="S140" i="82" s="1"/>
  <c r="V140" i="82" s="1"/>
  <c r="O110" i="99"/>
  <c r="D89" i="87"/>
  <c r="AL7" i="62"/>
  <c r="M88" i="62"/>
  <c r="AK15" i="62"/>
  <c r="D11" i="90"/>
  <c r="D78" i="88"/>
  <c r="D12" i="94"/>
  <c r="D78" i="86"/>
  <c r="D87" i="82"/>
  <c r="AQ6" i="62"/>
  <c r="AN6" i="62"/>
  <c r="U9" i="62"/>
  <c r="AQ9" i="62"/>
  <c r="D89" i="88"/>
  <c r="AK7" i="62"/>
  <c r="O110" i="84"/>
  <c r="AQ12" i="62"/>
  <c r="U7" i="62"/>
  <c r="N110" i="83"/>
  <c r="D77" i="84"/>
  <c r="D79" i="95"/>
  <c r="N110" i="97"/>
  <c r="F35" i="62"/>
  <c r="AO7" i="62"/>
  <c r="M130" i="62"/>
  <c r="N110" i="91"/>
  <c r="D12" i="93"/>
  <c r="M59" i="62"/>
  <c r="D78" i="95"/>
  <c r="F33" i="62"/>
  <c r="D87" i="92"/>
  <c r="D12" i="88"/>
  <c r="V12" i="62"/>
  <c r="G27" i="82"/>
  <c r="AO12" i="62"/>
  <c r="D12" i="95"/>
  <c r="D77" i="85"/>
  <c r="D81" i="89"/>
  <c r="AO13" i="62"/>
  <c r="J24" i="62"/>
  <c r="AN13" i="62"/>
  <c r="D81" i="97"/>
  <c r="D89" i="96"/>
  <c r="L101" i="62"/>
  <c r="D77" i="90"/>
  <c r="D82" i="82"/>
  <c r="N110" i="92"/>
  <c r="D87" i="87"/>
  <c r="O110" i="83"/>
  <c r="AQ15" i="62"/>
  <c r="M80" i="62"/>
  <c r="D82" i="88"/>
  <c r="L106" i="62"/>
  <c r="AP13" i="62"/>
  <c r="D79" i="96"/>
  <c r="U12" i="62"/>
  <c r="L56" i="62"/>
  <c r="D82" i="96"/>
  <c r="D79" i="87"/>
  <c r="D11" i="93"/>
  <c r="D78" i="93"/>
  <c r="D89" i="85"/>
  <c r="D77" i="83"/>
  <c r="AP7" i="62"/>
  <c r="D87" i="85"/>
  <c r="V14" i="62"/>
  <c r="N110" i="82"/>
  <c r="D81" i="98"/>
  <c r="D79" i="99"/>
  <c r="D11" i="99"/>
  <c r="M127" i="62"/>
  <c r="L130" i="62"/>
  <c r="D78" i="98"/>
  <c r="D79" i="82"/>
  <c r="L80" i="62"/>
  <c r="D82" i="95"/>
  <c r="D79" i="89"/>
  <c r="AP9" i="62"/>
  <c r="M98" i="62"/>
  <c r="D82" i="83"/>
  <c r="D77" i="82"/>
  <c r="D78" i="84"/>
  <c r="N110" i="87"/>
  <c r="D81" i="84"/>
  <c r="D77" i="86"/>
  <c r="AO14" i="62"/>
  <c r="D78" i="82"/>
  <c r="D82" i="100"/>
  <c r="D12" i="92"/>
  <c r="L109" i="62"/>
  <c r="D79" i="98"/>
  <c r="AN15" i="62"/>
  <c r="O110" i="98"/>
  <c r="D87" i="84"/>
  <c r="D87" i="90"/>
  <c r="D12" i="84"/>
  <c r="M106" i="62"/>
  <c r="D77" i="92"/>
  <c r="D78" i="87"/>
  <c r="D87" i="86"/>
  <c r="D11" i="84"/>
  <c r="D79" i="93"/>
  <c r="M67" i="62"/>
  <c r="D81" i="100"/>
  <c r="M56" i="62"/>
  <c r="O110" i="86"/>
  <c r="D12" i="99"/>
  <c r="D81" i="85"/>
  <c r="D89" i="93"/>
  <c r="F26" i="62"/>
  <c r="L64" i="62"/>
  <c r="O110" i="82"/>
  <c r="N110" i="95"/>
  <c r="G26" i="97"/>
  <c r="D87" i="93"/>
  <c r="D77" i="95"/>
  <c r="D89" i="83"/>
  <c r="AL12" i="62"/>
  <c r="D77" i="93"/>
  <c r="N110" i="98"/>
  <c r="D82" i="85"/>
  <c r="D79" i="85"/>
  <c r="D87" i="99"/>
  <c r="D87" i="88"/>
  <c r="J35" i="62"/>
  <c r="D79" i="92"/>
  <c r="U10" i="62"/>
  <c r="L77" i="62"/>
  <c r="D78" i="90"/>
  <c r="M119" i="62"/>
  <c r="N110" i="96"/>
  <c r="D12" i="87"/>
  <c r="J32" i="62"/>
  <c r="D78" i="85"/>
  <c r="D89" i="97"/>
  <c r="L122" i="62"/>
  <c r="N110" i="86"/>
  <c r="M77" i="62"/>
  <c r="AO8" i="62"/>
  <c r="D78" i="99"/>
  <c r="D12" i="91"/>
  <c r="D77" i="97"/>
  <c r="D11" i="89"/>
  <c r="D82" i="87"/>
  <c r="M122" i="62"/>
  <c r="D79" i="83"/>
  <c r="L85" i="62"/>
  <c r="O110" i="88"/>
  <c r="L119" i="62"/>
  <c r="AO9" i="62"/>
  <c r="D79" i="86"/>
  <c r="AN9" i="62"/>
  <c r="J27" i="62"/>
  <c r="AN14" i="62"/>
  <c r="L88" i="62"/>
  <c r="D82" i="91"/>
  <c r="N110" i="84"/>
  <c r="D89" i="99"/>
  <c r="D89" i="91"/>
  <c r="D77" i="88"/>
  <c r="D77" i="87"/>
  <c r="N110" i="93"/>
  <c r="N110" i="99"/>
  <c r="D78" i="94"/>
  <c r="V15" i="62"/>
  <c r="D79" i="90"/>
  <c r="M101" i="62"/>
  <c r="AQ13" i="62"/>
  <c r="D77" i="89"/>
  <c r="D81" i="95"/>
  <c r="D12" i="83"/>
  <c r="D79" i="84"/>
  <c r="D12" i="85"/>
  <c r="AP15" i="62"/>
  <c r="D87" i="95"/>
  <c r="F29" i="62"/>
  <c r="D77" i="96"/>
  <c r="M109" i="62"/>
  <c r="D87" i="89"/>
  <c r="N110" i="88"/>
  <c r="D12" i="86"/>
  <c r="M85" i="62"/>
  <c r="L98" i="62"/>
  <c r="D81" i="96"/>
  <c r="O110" i="94"/>
  <c r="D78" i="83"/>
  <c r="N110" i="89"/>
  <c r="D78" i="91"/>
  <c r="L67" i="62"/>
  <c r="D79" i="91"/>
  <c r="D12" i="96"/>
  <c r="AK11" i="62"/>
  <c r="D81" i="99"/>
  <c r="D89" i="90"/>
  <c r="D89" i="95"/>
  <c r="N110" i="85"/>
  <c r="F34" i="62"/>
  <c r="L127" i="62"/>
  <c r="D78" i="96"/>
  <c r="M64" i="62"/>
  <c r="D11" i="85"/>
  <c r="N110" i="94"/>
  <c r="D87" i="83"/>
  <c r="D89" i="84"/>
  <c r="L59" i="62"/>
  <c r="D81" i="83"/>
  <c r="D87" i="96"/>
  <c r="O110" i="87"/>
  <c r="D79" i="88"/>
  <c r="AL14" i="62"/>
  <c r="D81" i="90"/>
  <c r="AK14" i="62"/>
  <c r="D11" i="87"/>
  <c r="D11" i="100"/>
  <c r="L208" i="62" l="1"/>
  <c r="L187" i="62"/>
  <c r="L166" i="62"/>
  <c r="L145" i="62"/>
  <c r="O111" i="97"/>
  <c r="O111" i="96"/>
  <c r="O111" i="95"/>
  <c r="O111" i="93"/>
  <c r="O111" i="92"/>
  <c r="O111" i="91"/>
  <c r="O111" i="89"/>
  <c r="D25" i="97"/>
  <c r="E32" i="98"/>
  <c r="T121" i="98"/>
  <c r="U121" i="98" s="1"/>
  <c r="P115" i="97"/>
  <c r="T115" i="97"/>
  <c r="U115" i="97" s="1"/>
  <c r="V115" i="97" s="1"/>
  <c r="P116" i="82"/>
  <c r="T116" i="82"/>
  <c r="U116" i="82" s="1"/>
  <c r="V116" i="82" s="1"/>
  <c r="J141" i="100"/>
  <c r="G148" i="100" s="1"/>
  <c r="J142" i="100"/>
  <c r="G149" i="100" s="1"/>
  <c r="J140" i="100"/>
  <c r="F147" i="100" s="1"/>
  <c r="E114" i="100"/>
  <c r="D14" i="100"/>
  <c r="D16" i="100" s="1"/>
  <c r="D23" i="100" s="1"/>
  <c r="I128" i="100"/>
  <c r="D128" i="100"/>
  <c r="G150" i="100"/>
  <c r="F150" i="100"/>
  <c r="I141" i="100"/>
  <c r="I142" i="100"/>
  <c r="I140" i="100"/>
  <c r="I143" i="100"/>
  <c r="E118" i="100"/>
  <c r="E106" i="100"/>
  <c r="E117" i="100"/>
  <c r="E105" i="100"/>
  <c r="D23" i="98"/>
  <c r="D30" i="98"/>
  <c r="D25" i="98"/>
  <c r="D27" i="98"/>
  <c r="D29" i="98"/>
  <c r="D31" i="98"/>
  <c r="D22" i="98"/>
  <c r="D26" i="98"/>
  <c r="D24" i="98"/>
  <c r="D28" i="98"/>
  <c r="E115" i="99"/>
  <c r="D14" i="99"/>
  <c r="D16" i="99" s="1"/>
  <c r="D24" i="99" s="1"/>
  <c r="F128" i="99"/>
  <c r="K128" i="99"/>
  <c r="D84" i="99"/>
  <c r="I119" i="99"/>
  <c r="K119" i="99" s="1"/>
  <c r="E102" i="99"/>
  <c r="E103" i="99"/>
  <c r="E114" i="99"/>
  <c r="P150" i="99"/>
  <c r="P149" i="99"/>
  <c r="P148" i="99"/>
  <c r="J134" i="99"/>
  <c r="J135" i="99" s="1"/>
  <c r="O150" i="99"/>
  <c r="O149" i="99"/>
  <c r="O148" i="99"/>
  <c r="P147" i="99"/>
  <c r="R135" i="99"/>
  <c r="O147" i="99"/>
  <c r="P135" i="99"/>
  <c r="J128" i="99"/>
  <c r="E128" i="99"/>
  <c r="N135" i="99"/>
  <c r="O150" i="98"/>
  <c r="P149" i="98"/>
  <c r="O149" i="98"/>
  <c r="O148" i="98"/>
  <c r="P147" i="98"/>
  <c r="O147" i="98"/>
  <c r="P150" i="98"/>
  <c r="R135" i="98"/>
  <c r="P148" i="98"/>
  <c r="P135" i="98"/>
  <c r="J134" i="98"/>
  <c r="J135" i="98" s="1"/>
  <c r="N135" i="98"/>
  <c r="D84" i="98"/>
  <c r="I119" i="98"/>
  <c r="K119" i="98" s="1"/>
  <c r="E102" i="98"/>
  <c r="E103" i="98"/>
  <c r="D27" i="97"/>
  <c r="E27" i="97" s="1"/>
  <c r="T116" i="97" s="1"/>
  <c r="U116" i="97" s="1"/>
  <c r="D31" i="97"/>
  <c r="D30" i="97"/>
  <c r="D24" i="97"/>
  <c r="D29" i="97"/>
  <c r="J140" i="97"/>
  <c r="F147" i="97" s="1"/>
  <c r="D28" i="97"/>
  <c r="D23" i="97"/>
  <c r="J141" i="97"/>
  <c r="G148" i="97" s="1"/>
  <c r="D22" i="97"/>
  <c r="J143" i="97"/>
  <c r="F150" i="97" s="1"/>
  <c r="AA1001" i="97"/>
  <c r="AA997" i="97"/>
  <c r="AA993" i="97"/>
  <c r="AA989" i="97"/>
  <c r="AA985" i="97"/>
  <c r="AA981" i="97"/>
  <c r="AA977" i="97"/>
  <c r="AA973" i="97"/>
  <c r="AA969" i="97"/>
  <c r="AA965" i="97"/>
  <c r="AA961" i="97"/>
  <c r="AA957" i="97"/>
  <c r="AA953" i="97"/>
  <c r="AA949" i="97"/>
  <c r="AA945" i="97"/>
  <c r="AA941" i="97"/>
  <c r="AA937" i="97"/>
  <c r="AA933" i="97"/>
  <c r="AA929" i="97"/>
  <c r="AA925" i="97"/>
  <c r="AA921" i="97"/>
  <c r="AA917" i="97"/>
  <c r="AA913" i="97"/>
  <c r="AA909" i="97"/>
  <c r="AA905" i="97"/>
  <c r="AA901" i="97"/>
  <c r="AA897" i="97"/>
  <c r="AA893" i="97"/>
  <c r="AA889" i="97"/>
  <c r="AA885" i="97"/>
  <c r="AA881" i="97"/>
  <c r="AA877" i="97"/>
  <c r="AA873" i="97"/>
  <c r="AA869" i="97"/>
  <c r="AA865" i="97"/>
  <c r="AA861" i="97"/>
  <c r="AA857" i="97"/>
  <c r="AA853" i="97"/>
  <c r="AA849" i="97"/>
  <c r="AA845" i="97"/>
  <c r="AA841" i="97"/>
  <c r="AA837" i="97"/>
  <c r="AA833" i="97"/>
  <c r="AA829" i="97"/>
  <c r="AA825" i="97"/>
  <c r="AA821" i="97"/>
  <c r="AA817" i="97"/>
  <c r="AA813" i="97"/>
  <c r="AA809" i="97"/>
  <c r="AA805" i="97"/>
  <c r="AA801" i="97"/>
  <c r="AA797" i="97"/>
  <c r="AA793" i="97"/>
  <c r="AA789" i="97"/>
  <c r="AA785" i="97"/>
  <c r="AA781" i="97"/>
  <c r="AA777" i="97"/>
  <c r="AA773" i="97"/>
  <c r="AA769" i="97"/>
  <c r="AA765" i="97"/>
  <c r="AA761" i="97"/>
  <c r="AA757" i="97"/>
  <c r="AA753" i="97"/>
  <c r="AA749" i="97"/>
  <c r="AA745" i="97"/>
  <c r="AA741" i="97"/>
  <c r="AA737" i="97"/>
  <c r="AA733" i="97"/>
  <c r="AA729" i="97"/>
  <c r="AA725" i="97"/>
  <c r="AA721" i="97"/>
  <c r="AA717" i="97"/>
  <c r="AA713" i="97"/>
  <c r="AA709" i="97"/>
  <c r="AA705" i="97"/>
  <c r="AA701" i="97"/>
  <c r="AA697" i="97"/>
  <c r="AA693" i="97"/>
  <c r="AA689" i="97"/>
  <c r="AA685" i="97"/>
  <c r="AA681" i="97"/>
  <c r="AA677" i="97"/>
  <c r="AA673" i="97"/>
  <c r="AA669" i="97"/>
  <c r="AA665" i="97"/>
  <c r="Z1001" i="97"/>
  <c r="Z997" i="97"/>
  <c r="Z993" i="97"/>
  <c r="Z989" i="97"/>
  <c r="Z985" i="97"/>
  <c r="Z981" i="97"/>
  <c r="Z977" i="97"/>
  <c r="Z973" i="97"/>
  <c r="Z969" i="97"/>
  <c r="Z965" i="97"/>
  <c r="Z961" i="97"/>
  <c r="Z957" i="97"/>
  <c r="Z953" i="97"/>
  <c r="Z949" i="97"/>
  <c r="Z945" i="97"/>
  <c r="Z941" i="97"/>
  <c r="Z937" i="97"/>
  <c r="Z933" i="97"/>
  <c r="Z929" i="97"/>
  <c r="Z925" i="97"/>
  <c r="Z921" i="97"/>
  <c r="Z917" i="97"/>
  <c r="Z913" i="97"/>
  <c r="Z909" i="97"/>
  <c r="Z905" i="97"/>
  <c r="Z901" i="97"/>
  <c r="Z897" i="97"/>
  <c r="Z893" i="97"/>
  <c r="Z889" i="97"/>
  <c r="Z885" i="97"/>
  <c r="Z881" i="97"/>
  <c r="Z877" i="97"/>
  <c r="Z873" i="97"/>
  <c r="Z869" i="97"/>
  <c r="Z865" i="97"/>
  <c r="Z861" i="97"/>
  <c r="Z857" i="97"/>
  <c r="AA1000" i="97"/>
  <c r="AA996" i="97"/>
  <c r="AA992" i="97"/>
  <c r="AA988" i="97"/>
  <c r="AA984" i="97"/>
  <c r="AA980" i="97"/>
  <c r="AA976" i="97"/>
  <c r="AA972" i="97"/>
  <c r="AA968" i="97"/>
  <c r="AA964" i="97"/>
  <c r="AA960" i="97"/>
  <c r="AA956" i="97"/>
  <c r="AA952" i="97"/>
  <c r="AA948" i="97"/>
  <c r="AA944" i="97"/>
  <c r="AA940" i="97"/>
  <c r="AA936" i="97"/>
  <c r="AA932" i="97"/>
  <c r="AA928" i="97"/>
  <c r="AA924" i="97"/>
  <c r="AA920" i="97"/>
  <c r="AA916" i="97"/>
  <c r="Z1000" i="97"/>
  <c r="Z996" i="97"/>
  <c r="Z992" i="97"/>
  <c r="Z988" i="97"/>
  <c r="Z984" i="97"/>
  <c r="Z980" i="97"/>
  <c r="Z976" i="97"/>
  <c r="Z972" i="97"/>
  <c r="Z968" i="97"/>
  <c r="Z964" i="97"/>
  <c r="Z960" i="97"/>
  <c r="Z956" i="97"/>
  <c r="Z952" i="97"/>
  <c r="Z948" i="97"/>
  <c r="Z944" i="97"/>
  <c r="Z940" i="97"/>
  <c r="Z936" i="97"/>
  <c r="Z932" i="97"/>
  <c r="Z928" i="97"/>
  <c r="Z924" i="97"/>
  <c r="Z920" i="97"/>
  <c r="Z916" i="97"/>
  <c r="Z912" i="97"/>
  <c r="Z908" i="97"/>
  <c r="Z904" i="97"/>
  <c r="Z900" i="97"/>
  <c r="Z896" i="97"/>
  <c r="Z892" i="97"/>
  <c r="Z888" i="97"/>
  <c r="Z884" i="97"/>
  <c r="Z880" i="97"/>
  <c r="Z876" i="97"/>
  <c r="Z872" i="97"/>
  <c r="Z868" i="97"/>
  <c r="Z864" i="97"/>
  <c r="Z860" i="97"/>
  <c r="Z856" i="97"/>
  <c r="Z852" i="97"/>
  <c r="Z848" i="97"/>
  <c r="Z844" i="97"/>
  <c r="Z840" i="97"/>
  <c r="Z836" i="97"/>
  <c r="Z832" i="97"/>
  <c r="Z828" i="97"/>
  <c r="Z824" i="97"/>
  <c r="Z820" i="97"/>
  <c r="Z816" i="97"/>
  <c r="Z812" i="97"/>
  <c r="Z808" i="97"/>
  <c r="Z804" i="97"/>
  <c r="Z800" i="97"/>
  <c r="Z796" i="97"/>
  <c r="Z792" i="97"/>
  <c r="Z788" i="97"/>
  <c r="Z784" i="97"/>
  <c r="Z780" i="97"/>
  <c r="Z776" i="97"/>
  <c r="Z772" i="97"/>
  <c r="Z768" i="97"/>
  <c r="Z764" i="97"/>
  <c r="Z760" i="97"/>
  <c r="Z756" i="97"/>
  <c r="Z752" i="97"/>
  <c r="Z748" i="97"/>
  <c r="Z744" i="97"/>
  <c r="Z740" i="97"/>
  <c r="Z736" i="97"/>
  <c r="Z732" i="97"/>
  <c r="Z728" i="97"/>
  <c r="Z724" i="97"/>
  <c r="Z720" i="97"/>
  <c r="AA999" i="97"/>
  <c r="AA995" i="97"/>
  <c r="AA991" i="97"/>
  <c r="AA987" i="97"/>
  <c r="AA983" i="97"/>
  <c r="AA979" i="97"/>
  <c r="AA975" i="97"/>
  <c r="AA971" i="97"/>
  <c r="AA967" i="97"/>
  <c r="AA963" i="97"/>
  <c r="AA959" i="97"/>
  <c r="AA955" i="97"/>
  <c r="AA951" i="97"/>
  <c r="AA947" i="97"/>
  <c r="AA943" i="97"/>
  <c r="AA939" i="97"/>
  <c r="AA935" i="97"/>
  <c r="AA931" i="97"/>
  <c r="AA927" i="97"/>
  <c r="AA923" i="97"/>
  <c r="AA919" i="97"/>
  <c r="AA915" i="97"/>
  <c r="AA911" i="97"/>
  <c r="AA907" i="97"/>
  <c r="AA903" i="97"/>
  <c r="AA899" i="97"/>
  <c r="AA895" i="97"/>
  <c r="AA891" i="97"/>
  <c r="AA887" i="97"/>
  <c r="AA883" i="97"/>
  <c r="AA879" i="97"/>
  <c r="AA875" i="97"/>
  <c r="AA871" i="97"/>
  <c r="AA867" i="97"/>
  <c r="AA863" i="97"/>
  <c r="AA859" i="97"/>
  <c r="AA855" i="97"/>
  <c r="AA851" i="97"/>
  <c r="AA847" i="97"/>
  <c r="AA843" i="97"/>
  <c r="AA839" i="97"/>
  <c r="AA835" i="97"/>
  <c r="AA831" i="97"/>
  <c r="AA827" i="97"/>
  <c r="AA823" i="97"/>
  <c r="AA819" i="97"/>
  <c r="AA815" i="97"/>
  <c r="AA811" i="97"/>
  <c r="AA807" i="97"/>
  <c r="AA803" i="97"/>
  <c r="AA799" i="97"/>
  <c r="AA795" i="97"/>
  <c r="AA791" i="97"/>
  <c r="AA787" i="97"/>
  <c r="AA783" i="97"/>
  <c r="AA779" i="97"/>
  <c r="AA775" i="97"/>
  <c r="AA771" i="97"/>
  <c r="AA767" i="97"/>
  <c r="AA763" i="97"/>
  <c r="AA759" i="97"/>
  <c r="AA755" i="97"/>
  <c r="AA751" i="97"/>
  <c r="AA747" i="97"/>
  <c r="AA743" i="97"/>
  <c r="AA739" i="97"/>
  <c r="AA735" i="97"/>
  <c r="AA731" i="97"/>
  <c r="AA727" i="97"/>
  <c r="AA723" i="97"/>
  <c r="AA719" i="97"/>
  <c r="AA715" i="97"/>
  <c r="AA711" i="97"/>
  <c r="AA707" i="97"/>
  <c r="AA703" i="97"/>
  <c r="AA699" i="97"/>
  <c r="AA695" i="97"/>
  <c r="AA691" i="97"/>
  <c r="AA687" i="97"/>
  <c r="AA683" i="97"/>
  <c r="AA679" i="97"/>
  <c r="AA675" i="97"/>
  <c r="AA671" i="97"/>
  <c r="AA667" i="97"/>
  <c r="AA663" i="97"/>
  <c r="Z999" i="97"/>
  <c r="Z990" i="97"/>
  <c r="AA978" i="97"/>
  <c r="Z967" i="97"/>
  <c r="Z958" i="97"/>
  <c r="AA946" i="97"/>
  <c r="Z935" i="97"/>
  <c r="Z926" i="97"/>
  <c r="AA914" i="97"/>
  <c r="AA906" i="97"/>
  <c r="AA898" i="97"/>
  <c r="AA890" i="97"/>
  <c r="AA882" i="97"/>
  <c r="AA874" i="97"/>
  <c r="AA866" i="97"/>
  <c r="AA858" i="97"/>
  <c r="Z851" i="97"/>
  <c r="Z845" i="97"/>
  <c r="AA838" i="97"/>
  <c r="AA832" i="97"/>
  <c r="Z826" i="97"/>
  <c r="Z819" i="97"/>
  <c r="Z813" i="97"/>
  <c r="AA806" i="97"/>
  <c r="AA800" i="97"/>
  <c r="Z794" i="97"/>
  <c r="Z787" i="97"/>
  <c r="Z781" i="97"/>
  <c r="AA774" i="97"/>
  <c r="AA768" i="97"/>
  <c r="Z762" i="97"/>
  <c r="Z755" i="97"/>
  <c r="Z749" i="97"/>
  <c r="AA742" i="97"/>
  <c r="AA736" i="97"/>
  <c r="Z730" i="97"/>
  <c r="Z723" i="97"/>
  <c r="Z717" i="97"/>
  <c r="Z712" i="97"/>
  <c r="AA706" i="97"/>
  <c r="Z701" i="97"/>
  <c r="Z696" i="97"/>
  <c r="AA690" i="97"/>
  <c r="Z685" i="97"/>
  <c r="Z680" i="97"/>
  <c r="AA674" i="97"/>
  <c r="Z669" i="97"/>
  <c r="Z664" i="97"/>
  <c r="AA659" i="97"/>
  <c r="AA655" i="97"/>
  <c r="AA651" i="97"/>
  <c r="AA647" i="97"/>
  <c r="AA643" i="97"/>
  <c r="AA639" i="97"/>
  <c r="AA635" i="97"/>
  <c r="AA631" i="97"/>
  <c r="AA627" i="97"/>
  <c r="AA623" i="97"/>
  <c r="AA619" i="97"/>
  <c r="AA615" i="97"/>
  <c r="AA611" i="97"/>
  <c r="AA607" i="97"/>
  <c r="AA603" i="97"/>
  <c r="AA998" i="97"/>
  <c r="Z987" i="97"/>
  <c r="Z978" i="97"/>
  <c r="AA966" i="97"/>
  <c r="Z955" i="97"/>
  <c r="Z946" i="97"/>
  <c r="AA934" i="97"/>
  <c r="Z923" i="97"/>
  <c r="Z914" i="97"/>
  <c r="Z906" i="97"/>
  <c r="Z898" i="97"/>
  <c r="Z890" i="97"/>
  <c r="Z882" i="97"/>
  <c r="Z874" i="97"/>
  <c r="Z866" i="97"/>
  <c r="Z858" i="97"/>
  <c r="AA850" i="97"/>
  <c r="AA844" i="97"/>
  <c r="Z838" i="97"/>
  <c r="Z831" i="97"/>
  <c r="Z825" i="97"/>
  <c r="AA818" i="97"/>
  <c r="AA812" i="97"/>
  <c r="Z806" i="97"/>
  <c r="Z799" i="97"/>
  <c r="Z793" i="97"/>
  <c r="AA786" i="97"/>
  <c r="AA780" i="97"/>
  <c r="Z774" i="97"/>
  <c r="Z767" i="97"/>
  <c r="Z761" i="97"/>
  <c r="AA754" i="97"/>
  <c r="AA748" i="97"/>
  <c r="Z742" i="97"/>
  <c r="Z735" i="97"/>
  <c r="Z729" i="97"/>
  <c r="AA722" i="97"/>
  <c r="AA716" i="97"/>
  <c r="Z711" i="97"/>
  <c r="Z706" i="97"/>
  <c r="AA700" i="97"/>
  <c r="Z695" i="97"/>
  <c r="Z690" i="97"/>
  <c r="AA684" i="97"/>
  <c r="Z679" i="97"/>
  <c r="Z674" i="97"/>
  <c r="AA668" i="97"/>
  <c r="Z663" i="97"/>
  <c r="Z659" i="97"/>
  <c r="Z655" i="97"/>
  <c r="Z651" i="97"/>
  <c r="Z647" i="97"/>
  <c r="Z643" i="97"/>
  <c r="Z639" i="97"/>
  <c r="Z635" i="97"/>
  <c r="Z631" i="97"/>
  <c r="Z627" i="97"/>
  <c r="Z623" i="97"/>
  <c r="Z619" i="97"/>
  <c r="Z615" i="97"/>
  <c r="Z611" i="97"/>
  <c r="Z607" i="97"/>
  <c r="Z603" i="97"/>
  <c r="Z599" i="97"/>
  <c r="Z595" i="97"/>
  <c r="Z591" i="97"/>
  <c r="Z998" i="97"/>
  <c r="AA986" i="97"/>
  <c r="Z975" i="97"/>
  <c r="Z966" i="97"/>
  <c r="AA954" i="97"/>
  <c r="Z943" i="97"/>
  <c r="Z934" i="97"/>
  <c r="AA922" i="97"/>
  <c r="AA912" i="97"/>
  <c r="AA904" i="97"/>
  <c r="AA896" i="97"/>
  <c r="AA888" i="97"/>
  <c r="AA880" i="97"/>
  <c r="AA872" i="97"/>
  <c r="AA864" i="97"/>
  <c r="AA856" i="97"/>
  <c r="Z850" i="97"/>
  <c r="Z843" i="97"/>
  <c r="Z837" i="97"/>
  <c r="AA830" i="97"/>
  <c r="AA824" i="97"/>
  <c r="Z818" i="97"/>
  <c r="Z811" i="97"/>
  <c r="Z805" i="97"/>
  <c r="AA798" i="97"/>
  <c r="AA792" i="97"/>
  <c r="Z786" i="97"/>
  <c r="Z779" i="97"/>
  <c r="Z773" i="97"/>
  <c r="AA766" i="97"/>
  <c r="AA760" i="97"/>
  <c r="Z754" i="97"/>
  <c r="Z747" i="97"/>
  <c r="Z741" i="97"/>
  <c r="AA734" i="97"/>
  <c r="AA728" i="97"/>
  <c r="Z722" i="97"/>
  <c r="Z716" i="97"/>
  <c r="AA710" i="97"/>
  <c r="Z705" i="97"/>
  <c r="Z700" i="97"/>
  <c r="AA694" i="97"/>
  <c r="Z689" i="97"/>
  <c r="Z684" i="97"/>
  <c r="AA678" i="97"/>
  <c r="Z673" i="97"/>
  <c r="Z668" i="97"/>
  <c r="AA662" i="97"/>
  <c r="AA658" i="97"/>
  <c r="AA654" i="97"/>
  <c r="AA650" i="97"/>
  <c r="AA646" i="97"/>
  <c r="AA642" i="97"/>
  <c r="AA638" i="97"/>
  <c r="AA634" i="97"/>
  <c r="AA630" i="97"/>
  <c r="AA626" i="97"/>
  <c r="AA622" i="97"/>
  <c r="AA618" i="97"/>
  <c r="AA614" i="97"/>
  <c r="AA610" i="97"/>
  <c r="AA606" i="97"/>
  <c r="AA602" i="97"/>
  <c r="AA598" i="97"/>
  <c r="AA594" i="97"/>
  <c r="AA590" i="97"/>
  <c r="AA586" i="97"/>
  <c r="AA582" i="97"/>
  <c r="AA578" i="97"/>
  <c r="AA574" i="97"/>
  <c r="AA570" i="97"/>
  <c r="AA566" i="97"/>
  <c r="AA562" i="97"/>
  <c r="AA558" i="97"/>
  <c r="AA554" i="97"/>
  <c r="AA550" i="97"/>
  <c r="AA546" i="97"/>
  <c r="AA542" i="97"/>
  <c r="AA538" i="97"/>
  <c r="AA534" i="97"/>
  <c r="AA530" i="97"/>
  <c r="AA526" i="97"/>
  <c r="AA522" i="97"/>
  <c r="AA518" i="97"/>
  <c r="AA514" i="97"/>
  <c r="Z995" i="97"/>
  <c r="Z986" i="97"/>
  <c r="AA974" i="97"/>
  <c r="Z963" i="97"/>
  <c r="Z954" i="97"/>
  <c r="AA942" i="97"/>
  <c r="Z931" i="97"/>
  <c r="Z922" i="97"/>
  <c r="Z911" i="97"/>
  <c r="Z903" i="97"/>
  <c r="Z895" i="97"/>
  <c r="Z887" i="97"/>
  <c r="Z879" i="97"/>
  <c r="Z871" i="97"/>
  <c r="Z863" i="97"/>
  <c r="Z855" i="97"/>
  <c r="Z849" i="97"/>
  <c r="AA842" i="97"/>
  <c r="AA836" i="97"/>
  <c r="Z830" i="97"/>
  <c r="Z823" i="97"/>
  <c r="Z817" i="97"/>
  <c r="AA810" i="97"/>
  <c r="AA804" i="97"/>
  <c r="Z798" i="97"/>
  <c r="Z791" i="97"/>
  <c r="Z785" i="97"/>
  <c r="AA778" i="97"/>
  <c r="AA772" i="97"/>
  <c r="Z766" i="97"/>
  <c r="Z759" i="97"/>
  <c r="Z753" i="97"/>
  <c r="AA746" i="97"/>
  <c r="AA740" i="97"/>
  <c r="Z734" i="97"/>
  <c r="Z727" i="97"/>
  <c r="Z721" i="97"/>
  <c r="Z715" i="97"/>
  <c r="Z710" i="97"/>
  <c r="AA704" i="97"/>
  <c r="Z699" i="97"/>
  <c r="Z694" i="97"/>
  <c r="AA688" i="97"/>
  <c r="Z683" i="97"/>
  <c r="Z678" i="97"/>
  <c r="AA672" i="97"/>
  <c r="Z667" i="97"/>
  <c r="Z662" i="97"/>
  <c r="Z658" i="97"/>
  <c r="Z654" i="97"/>
  <c r="Z650" i="97"/>
  <c r="Z646" i="97"/>
  <c r="Z642" i="97"/>
  <c r="Z638" i="97"/>
  <c r="Z634" i="97"/>
  <c r="Z630" i="97"/>
  <c r="Z626" i="97"/>
  <c r="Z622" i="97"/>
  <c r="Z618" i="97"/>
  <c r="Z614" i="97"/>
  <c r="Z610" i="97"/>
  <c r="Z606" i="97"/>
  <c r="Z602" i="97"/>
  <c r="Z598" i="97"/>
  <c r="Z594" i="97"/>
  <c r="Z590" i="97"/>
  <c r="Z586" i="97"/>
  <c r="Z582" i="97"/>
  <c r="Z578" i="97"/>
  <c r="Z574" i="97"/>
  <c r="Z570" i="97"/>
  <c r="Z566" i="97"/>
  <c r="Z562" i="97"/>
  <c r="Z558" i="97"/>
  <c r="Z554" i="97"/>
  <c r="Z550" i="97"/>
  <c r="Z546" i="97"/>
  <c r="Z542" i="97"/>
  <c r="Z538" i="97"/>
  <c r="Z534" i="97"/>
  <c r="Z530" i="97"/>
  <c r="Z526" i="97"/>
  <c r="Z522" i="97"/>
  <c r="Z518" i="97"/>
  <c r="Z514" i="97"/>
  <c r="AA994" i="97"/>
  <c r="Z983" i="97"/>
  <c r="Z974" i="97"/>
  <c r="AA962" i="97"/>
  <c r="Z951" i="97"/>
  <c r="Z942" i="97"/>
  <c r="AA930" i="97"/>
  <c r="Z919" i="97"/>
  <c r="AA910" i="97"/>
  <c r="AA902" i="97"/>
  <c r="AA894" i="97"/>
  <c r="AA886" i="97"/>
  <c r="AA878" i="97"/>
  <c r="AA870" i="97"/>
  <c r="AA862" i="97"/>
  <c r="AA854" i="97"/>
  <c r="AA848" i="97"/>
  <c r="Z842" i="97"/>
  <c r="Z835" i="97"/>
  <c r="Z829" i="97"/>
  <c r="AA822" i="97"/>
  <c r="AA816" i="97"/>
  <c r="Z810" i="97"/>
  <c r="Z803" i="97"/>
  <c r="Z797" i="97"/>
  <c r="AA790" i="97"/>
  <c r="AA784" i="97"/>
  <c r="Z778" i="97"/>
  <c r="Z771" i="97"/>
  <c r="Z765" i="97"/>
  <c r="AA758" i="97"/>
  <c r="AA752" i="97"/>
  <c r="Z746" i="97"/>
  <c r="Z739" i="97"/>
  <c r="Z733" i="97"/>
  <c r="AA726" i="97"/>
  <c r="AA720" i="97"/>
  <c r="AA714" i="97"/>
  <c r="Z709" i="97"/>
  <c r="Z704" i="97"/>
  <c r="AA698" i="97"/>
  <c r="Z693" i="97"/>
  <c r="Z688" i="97"/>
  <c r="AA682" i="97"/>
  <c r="Z677" i="97"/>
  <c r="Z672" i="97"/>
  <c r="AA666" i="97"/>
  <c r="AA661" i="97"/>
  <c r="AA657" i="97"/>
  <c r="AA653" i="97"/>
  <c r="AA649" i="97"/>
  <c r="AA645" i="97"/>
  <c r="AA641" i="97"/>
  <c r="AA637" i="97"/>
  <c r="AA633" i="97"/>
  <c r="AA629" i="97"/>
  <c r="AA625" i="97"/>
  <c r="AA621" i="97"/>
  <c r="AA617" i="97"/>
  <c r="AA613" i="97"/>
  <c r="AA609" i="97"/>
  <c r="AA605" i="97"/>
  <c r="AA601" i="97"/>
  <c r="AA597" i="97"/>
  <c r="AA593" i="97"/>
  <c r="AA589" i="97"/>
  <c r="AA585" i="97"/>
  <c r="AA581" i="97"/>
  <c r="AA577" i="97"/>
  <c r="AA573" i="97"/>
  <c r="AA569" i="97"/>
  <c r="AA565" i="97"/>
  <c r="AA561" i="97"/>
  <c r="AA557" i="97"/>
  <c r="AA553" i="97"/>
  <c r="AA549" i="97"/>
  <c r="AA545" i="97"/>
  <c r="AA541" i="97"/>
  <c r="AA537" i="97"/>
  <c r="AA533" i="97"/>
  <c r="AA529" i="97"/>
  <c r="AA525" i="97"/>
  <c r="AA521" i="97"/>
  <c r="AA517" i="97"/>
  <c r="AA513" i="97"/>
  <c r="Z994" i="97"/>
  <c r="Z970" i="97"/>
  <c r="AA938" i="97"/>
  <c r="Z910" i="97"/>
  <c r="Z891" i="97"/>
  <c r="AA868" i="97"/>
  <c r="Z847" i="97"/>
  <c r="Z833" i="97"/>
  <c r="AA814" i="97"/>
  <c r="AA796" i="97"/>
  <c r="Z782" i="97"/>
  <c r="Z763" i="97"/>
  <c r="Z745" i="97"/>
  <c r="AA730" i="97"/>
  <c r="Z713" i="97"/>
  <c r="Z698" i="97"/>
  <c r="Z686" i="97"/>
  <c r="AA670" i="97"/>
  <c r="Z657" i="97"/>
  <c r="Z648" i="97"/>
  <c r="AA636" i="97"/>
  <c r="Z625" i="97"/>
  <c r="Z616" i="97"/>
  <c r="AA604" i="97"/>
  <c r="Z596" i="97"/>
  <c r="Z991" i="97"/>
  <c r="Z962" i="97"/>
  <c r="Z938" i="97"/>
  <c r="AA908" i="97"/>
  <c r="Z886" i="97"/>
  <c r="Z867" i="97"/>
  <c r="AA846" i="97"/>
  <c r="AA828" i="97"/>
  <c r="Z814" i="97"/>
  <c r="Z795" i="97"/>
  <c r="Z777" i="97"/>
  <c r="AA762" i="97"/>
  <c r="AA744" i="97"/>
  <c r="Z726" i="97"/>
  <c r="AA712" i="97"/>
  <c r="Z697" i="97"/>
  <c r="Z682" i="97"/>
  <c r="Z670" i="97"/>
  <c r="AA656" i="97"/>
  <c r="Z645" i="97"/>
  <c r="Z636" i="97"/>
  <c r="AA624" i="97"/>
  <c r="Z613" i="97"/>
  <c r="Z604" i="97"/>
  <c r="AA595" i="97"/>
  <c r="AA587" i="97"/>
  <c r="AA580" i="97"/>
  <c r="Z575" i="97"/>
  <c r="Z568" i="97"/>
  <c r="Z561" i="97"/>
  <c r="AA555" i="97"/>
  <c r="AA548" i="97"/>
  <c r="Z543" i="97"/>
  <c r="Z536" i="97"/>
  <c r="Z529" i="97"/>
  <c r="AA523" i="97"/>
  <c r="AA516" i="97"/>
  <c r="Z511" i="97"/>
  <c r="Z507" i="97"/>
  <c r="Z503" i="97"/>
  <c r="Z499" i="97"/>
  <c r="Z495" i="97"/>
  <c r="Z491" i="97"/>
  <c r="Z487" i="97"/>
  <c r="Z483" i="97"/>
  <c r="Z479" i="97"/>
  <c r="Z475" i="97"/>
  <c r="Z471" i="97"/>
  <c r="Z467" i="97"/>
  <c r="Z463" i="97"/>
  <c r="Z459" i="97"/>
  <c r="Z455" i="97"/>
  <c r="Z451" i="97"/>
  <c r="Z447" i="97"/>
  <c r="Z443" i="97"/>
  <c r="Z439" i="97"/>
  <c r="Z435" i="97"/>
  <c r="Z431" i="97"/>
  <c r="Z427" i="97"/>
  <c r="Z423" i="97"/>
  <c r="Z419" i="97"/>
  <c r="Z415" i="97"/>
  <c r="Z411" i="97"/>
  <c r="Z407" i="97"/>
  <c r="Z403" i="97"/>
  <c r="Z399" i="97"/>
  <c r="Z395" i="97"/>
  <c r="Z391" i="97"/>
  <c r="Z387" i="97"/>
  <c r="Z383" i="97"/>
  <c r="Z379" i="97"/>
  <c r="Z375" i="97"/>
  <c r="Z371" i="97"/>
  <c r="Z367" i="97"/>
  <c r="Z363" i="97"/>
  <c r="Z359" i="97"/>
  <c r="Z355" i="97"/>
  <c r="Z351" i="97"/>
  <c r="Z347" i="97"/>
  <c r="Z343" i="97"/>
  <c r="Z339" i="97"/>
  <c r="Z335" i="97"/>
  <c r="Z331" i="97"/>
  <c r="Z327" i="97"/>
  <c r="AA990" i="97"/>
  <c r="Z959" i="97"/>
  <c r="Z930" i="97"/>
  <c r="Z907" i="97"/>
  <c r="AA884" i="97"/>
  <c r="Z862" i="97"/>
  <c r="Z846" i="97"/>
  <c r="Z827" i="97"/>
  <c r="Z809" i="97"/>
  <c r="AA794" i="97"/>
  <c r="AA776" i="97"/>
  <c r="Z758" i="97"/>
  <c r="Z743" i="97"/>
  <c r="Z725" i="97"/>
  <c r="AA708" i="97"/>
  <c r="AA696" i="97"/>
  <c r="Z681" i="97"/>
  <c r="Z666" i="97"/>
  <c r="Z656" i="97"/>
  <c r="AA644" i="97"/>
  <c r="Z633" i="97"/>
  <c r="Z624" i="97"/>
  <c r="AA612" i="97"/>
  <c r="Z601" i="97"/>
  <c r="Z593" i="97"/>
  <c r="Z587" i="97"/>
  <c r="Z580" i="97"/>
  <c r="Z573" i="97"/>
  <c r="AA567" i="97"/>
  <c r="AA560" i="97"/>
  <c r="Z555" i="97"/>
  <c r="Z548" i="97"/>
  <c r="Z541" i="97"/>
  <c r="AA535" i="97"/>
  <c r="AA528" i="97"/>
  <c r="Z523" i="97"/>
  <c r="Z516" i="97"/>
  <c r="AA510" i="97"/>
  <c r="AA506" i="97"/>
  <c r="AA502" i="97"/>
  <c r="AA498" i="97"/>
  <c r="AA494" i="97"/>
  <c r="AA490" i="97"/>
  <c r="AA486" i="97"/>
  <c r="AA482" i="97"/>
  <c r="AA478" i="97"/>
  <c r="AA474" i="97"/>
  <c r="AA470" i="97"/>
  <c r="AA466" i="97"/>
  <c r="AA462" i="97"/>
  <c r="AA458" i="97"/>
  <c r="AA454" i="97"/>
  <c r="AA450" i="97"/>
  <c r="AA446" i="97"/>
  <c r="AA442" i="97"/>
  <c r="AA438" i="97"/>
  <c r="AA434" i="97"/>
  <c r="AA430" i="97"/>
  <c r="AA426" i="97"/>
  <c r="AA422" i="97"/>
  <c r="AA418" i="97"/>
  <c r="AA414" i="97"/>
  <c r="AA410" i="97"/>
  <c r="AA406" i="97"/>
  <c r="AA402" i="97"/>
  <c r="AA398" i="97"/>
  <c r="AA394" i="97"/>
  <c r="AA390" i="97"/>
  <c r="AA386" i="97"/>
  <c r="AA382" i="97"/>
  <c r="AA378" i="97"/>
  <c r="AA374" i="97"/>
  <c r="AA370" i="97"/>
  <c r="AA366" i="97"/>
  <c r="AA362" i="97"/>
  <c r="AA358" i="97"/>
  <c r="AA354" i="97"/>
  <c r="AA350" i="97"/>
  <c r="AA346" i="97"/>
  <c r="AA342" i="97"/>
  <c r="AA338" i="97"/>
  <c r="AA334" i="97"/>
  <c r="AA330" i="97"/>
  <c r="AA326" i="97"/>
  <c r="AA322" i="97"/>
  <c r="Z982" i="97"/>
  <c r="AA950" i="97"/>
  <c r="AA926" i="97"/>
  <c r="AA900" i="97"/>
  <c r="Z878" i="97"/>
  <c r="Z859" i="97"/>
  <c r="AA840" i="97"/>
  <c r="Z822" i="97"/>
  <c r="Z807" i="97"/>
  <c r="Z789" i="97"/>
  <c r="AA770" i="97"/>
  <c r="AA756" i="97"/>
  <c r="Z738" i="97"/>
  <c r="Z719" i="97"/>
  <c r="Z707" i="97"/>
  <c r="Z692" i="97"/>
  <c r="AA676" i="97"/>
  <c r="AA664" i="97"/>
  <c r="AA652" i="97"/>
  <c r="Z641" i="97"/>
  <c r="Z632" i="97"/>
  <c r="AA620" i="97"/>
  <c r="Z609" i="97"/>
  <c r="Z600" i="97"/>
  <c r="Z592" i="97"/>
  <c r="AA584" i="97"/>
  <c r="Z579" i="97"/>
  <c r="Z572" i="97"/>
  <c r="Z565" i="97"/>
  <c r="AA559" i="97"/>
  <c r="AA552" i="97"/>
  <c r="Z547" i="97"/>
  <c r="Z540" i="97"/>
  <c r="Z979" i="97"/>
  <c r="Z950" i="97"/>
  <c r="AA918" i="97"/>
  <c r="Z899" i="97"/>
  <c r="AA876" i="97"/>
  <c r="Z854" i="97"/>
  <c r="Z839" i="97"/>
  <c r="Z821" i="97"/>
  <c r="AA802" i="97"/>
  <c r="AA788" i="97"/>
  <c r="Z770" i="97"/>
  <c r="Z751" i="97"/>
  <c r="Z737" i="97"/>
  <c r="AA718" i="97"/>
  <c r="Z703" i="97"/>
  <c r="Z691" i="97"/>
  <c r="Z676" i="97"/>
  <c r="Z661" i="97"/>
  <c r="Z652" i="97"/>
  <c r="AA640" i="97"/>
  <c r="Z629" i="97"/>
  <c r="Z620" i="97"/>
  <c r="AA608" i="97"/>
  <c r="AA599" i="97"/>
  <c r="AA591" i="97"/>
  <c r="Z584" i="97"/>
  <c r="Z577" i="97"/>
  <c r="AA571" i="97"/>
  <c r="AA564" i="97"/>
  <c r="Z559" i="97"/>
  <c r="Z552" i="97"/>
  <c r="Z545" i="97"/>
  <c r="AA539" i="97"/>
  <c r="AA532" i="97"/>
  <c r="Z527" i="97"/>
  <c r="Z520" i="97"/>
  <c r="Z513" i="97"/>
  <c r="Z509" i="97"/>
  <c r="Z505" i="97"/>
  <c r="Z501" i="97"/>
  <c r="Z497" i="97"/>
  <c r="Z493" i="97"/>
  <c r="Z489" i="97"/>
  <c r="Z485" i="97"/>
  <c r="Z481" i="97"/>
  <c r="Z477" i="97"/>
  <c r="Z473" i="97"/>
  <c r="Z469" i="97"/>
  <c r="Z465" i="97"/>
  <c r="Z461" i="97"/>
  <c r="Z457" i="97"/>
  <c r="Z453" i="97"/>
  <c r="Z449" i="97"/>
  <c r="Z445" i="97"/>
  <c r="Z441" i="97"/>
  <c r="Z437" i="97"/>
  <c r="Z433" i="97"/>
  <c r="Z429" i="97"/>
  <c r="Z425" i="97"/>
  <c r="Z421" i="97"/>
  <c r="Z417" i="97"/>
  <c r="Z413" i="97"/>
  <c r="Z409" i="97"/>
  <c r="Z405" i="97"/>
  <c r="Z401" i="97"/>
  <c r="Z397" i="97"/>
  <c r="Z393" i="97"/>
  <c r="Z389" i="97"/>
  <c r="Z385" i="97"/>
  <c r="Z381" i="97"/>
  <c r="Z377" i="97"/>
  <c r="Z373" i="97"/>
  <c r="Z369" i="97"/>
  <c r="Z365" i="97"/>
  <c r="Z361" i="97"/>
  <c r="Z357" i="97"/>
  <c r="Z353" i="97"/>
  <c r="Z349" i="97"/>
  <c r="Z345" i="97"/>
  <c r="Z341" i="97"/>
  <c r="Z337" i="97"/>
  <c r="Z333" i="97"/>
  <c r="Z329" i="97"/>
  <c r="Z325" i="97"/>
  <c r="AA982" i="97"/>
  <c r="Z915" i="97"/>
  <c r="Z853" i="97"/>
  <c r="AA808" i="97"/>
  <c r="AA764" i="97"/>
  <c r="Z718" i="97"/>
  <c r="AA680" i="97"/>
  <c r="AA648" i="97"/>
  <c r="Z617" i="97"/>
  <c r="AA592" i="97"/>
  <c r="AA579" i="97"/>
  <c r="Z567" i="97"/>
  <c r="Z553" i="97"/>
  <c r="AA540" i="97"/>
  <c r="Z531" i="97"/>
  <c r="AA519" i="97"/>
  <c r="Z510" i="97"/>
  <c r="Z504" i="97"/>
  <c r="AA497" i="97"/>
  <c r="AA491" i="97"/>
  <c r="AA484" i="97"/>
  <c r="Z478" i="97"/>
  <c r="Z472" i="97"/>
  <c r="AA465" i="97"/>
  <c r="AA459" i="97"/>
  <c r="AA452" i="97"/>
  <c r="Z446" i="97"/>
  <c r="Z440" i="97"/>
  <c r="AA433" i="97"/>
  <c r="AA427" i="97"/>
  <c r="AA420" i="97"/>
  <c r="Z414" i="97"/>
  <c r="Z408" i="97"/>
  <c r="AA401" i="97"/>
  <c r="AA395" i="97"/>
  <c r="AA388" i="97"/>
  <c r="Z382" i="97"/>
  <c r="Z376" i="97"/>
  <c r="AA369" i="97"/>
  <c r="AA363" i="97"/>
  <c r="AA356" i="97"/>
  <c r="Z350" i="97"/>
  <c r="Z344" i="97"/>
  <c r="AA337" i="97"/>
  <c r="AA331" i="97"/>
  <c r="AA324" i="97"/>
  <c r="Z320" i="97"/>
  <c r="Z316" i="97"/>
  <c r="Z312" i="97"/>
  <c r="Z308" i="97"/>
  <c r="Z304" i="97"/>
  <c r="Z300" i="97"/>
  <c r="Z296" i="97"/>
  <c r="Z292" i="97"/>
  <c r="Z288" i="97"/>
  <c r="Z284" i="97"/>
  <c r="Z280" i="97"/>
  <c r="Z971" i="97"/>
  <c r="Z902" i="97"/>
  <c r="AA852" i="97"/>
  <c r="Z802" i="97"/>
  <c r="Z757" i="97"/>
  <c r="Z714" i="97"/>
  <c r="Z675" i="97"/>
  <c r="Z644" i="97"/>
  <c r="AA616" i="97"/>
  <c r="Z589" i="97"/>
  <c r="AA576" i="97"/>
  <c r="Z564" i="97"/>
  <c r="AA551" i="97"/>
  <c r="Z539" i="97"/>
  <c r="Z528" i="97"/>
  <c r="Z519" i="97"/>
  <c r="AA509" i="97"/>
  <c r="AA503" i="97"/>
  <c r="AA496" i="97"/>
  <c r="Z490" i="97"/>
  <c r="Z484" i="97"/>
  <c r="AA477" i="97"/>
  <c r="AA471" i="97"/>
  <c r="AA464" i="97"/>
  <c r="Z458" i="97"/>
  <c r="Z452" i="97"/>
  <c r="AA445" i="97"/>
  <c r="AA439" i="97"/>
  <c r="AA432" i="97"/>
  <c r="Z426" i="97"/>
  <c r="Z420" i="97"/>
  <c r="AA413" i="97"/>
  <c r="AA407" i="97"/>
  <c r="AA400" i="97"/>
  <c r="Z394" i="97"/>
  <c r="Z388" i="97"/>
  <c r="AA381" i="97"/>
  <c r="AA375" i="97"/>
  <c r="AA368" i="97"/>
  <c r="Z362" i="97"/>
  <c r="Z356" i="97"/>
  <c r="AA349" i="97"/>
  <c r="AA343" i="97"/>
  <c r="AA336" i="97"/>
  <c r="Z330" i="97"/>
  <c r="Z324" i="97"/>
  <c r="AA319" i="97"/>
  <c r="AA315" i="97"/>
  <c r="AA311" i="97"/>
  <c r="AA307" i="97"/>
  <c r="AA303" i="97"/>
  <c r="AA299" i="97"/>
  <c r="AA295" i="97"/>
  <c r="AA291" i="97"/>
  <c r="AA287" i="97"/>
  <c r="AA283" i="97"/>
  <c r="AA279" i="97"/>
  <c r="AA275" i="97"/>
  <c r="AA271" i="97"/>
  <c r="AA267" i="97"/>
  <c r="AA263" i="97"/>
  <c r="AA259" i="97"/>
  <c r="AA255" i="97"/>
  <c r="AA251" i="97"/>
  <c r="AA247" i="97"/>
  <c r="AA243" i="97"/>
  <c r="AA239" i="97"/>
  <c r="AA235" i="97"/>
  <c r="AA231" i="97"/>
  <c r="AA227" i="97"/>
  <c r="AA223" i="97"/>
  <c r="AA219" i="97"/>
  <c r="AA215" i="97"/>
  <c r="AA211" i="97"/>
  <c r="AA207" i="97"/>
  <c r="AA203" i="97"/>
  <c r="AA199" i="97"/>
  <c r="AA195" i="97"/>
  <c r="AA191" i="97"/>
  <c r="AA187" i="97"/>
  <c r="AA183" i="97"/>
  <c r="AA179" i="97"/>
  <c r="AA175" i="97"/>
  <c r="AA970" i="97"/>
  <c r="Z894" i="97"/>
  <c r="Z841" i="97"/>
  <c r="Z801" i="97"/>
  <c r="AA750" i="97"/>
  <c r="Z708" i="97"/>
  <c r="Z671" i="97"/>
  <c r="Z640" i="97"/>
  <c r="Z612" i="97"/>
  <c r="AA588" i="97"/>
  <c r="Z576" i="97"/>
  <c r="AA563" i="97"/>
  <c r="Z551" i="97"/>
  <c r="Z537" i="97"/>
  <c r="AA527" i="97"/>
  <c r="Z517" i="97"/>
  <c r="AA508" i="97"/>
  <c r="Z502" i="97"/>
  <c r="Z496" i="97"/>
  <c r="AA489" i="97"/>
  <c r="AA483" i="97"/>
  <c r="AA476" i="97"/>
  <c r="Z470" i="97"/>
  <c r="Z464" i="97"/>
  <c r="AA457" i="97"/>
  <c r="AA451" i="97"/>
  <c r="AA444" i="97"/>
  <c r="Z438" i="97"/>
  <c r="Z432" i="97"/>
  <c r="AA425" i="97"/>
  <c r="AA419" i="97"/>
  <c r="AA412" i="97"/>
  <c r="Z406" i="97"/>
  <c r="Z400" i="97"/>
  <c r="AA393" i="97"/>
  <c r="AA387" i="97"/>
  <c r="AA380" i="97"/>
  <c r="Z374" i="97"/>
  <c r="Z368" i="97"/>
  <c r="AA361" i="97"/>
  <c r="AA355" i="97"/>
  <c r="AA348" i="97"/>
  <c r="Z342" i="97"/>
  <c r="Z336" i="97"/>
  <c r="AA329" i="97"/>
  <c r="AA323" i="97"/>
  <c r="Z319" i="97"/>
  <c r="Z315" i="97"/>
  <c r="Z311" i="97"/>
  <c r="Z307" i="97"/>
  <c r="Z303" i="97"/>
  <c r="Z299" i="97"/>
  <c r="Z295" i="97"/>
  <c r="Z291" i="97"/>
  <c r="Z287" i="97"/>
  <c r="Z283" i="97"/>
  <c r="Z279" i="97"/>
  <c r="Z275" i="97"/>
  <c r="Z271" i="97"/>
  <c r="Z267" i="97"/>
  <c r="Z263" i="97"/>
  <c r="Z259" i="97"/>
  <c r="Z255" i="97"/>
  <c r="Z251" i="97"/>
  <c r="Z247" i="97"/>
  <c r="AA958" i="97"/>
  <c r="AA892" i="97"/>
  <c r="AA834" i="97"/>
  <c r="Z790" i="97"/>
  <c r="Z750" i="97"/>
  <c r="AA702" i="97"/>
  <c r="Z665" i="97"/>
  <c r="Z637" i="97"/>
  <c r="Z608" i="97"/>
  <c r="Z588" i="97"/>
  <c r="AA575" i="97"/>
  <c r="Z563" i="97"/>
  <c r="Z549" i="97"/>
  <c r="AA536" i="97"/>
  <c r="Z525" i="97"/>
  <c r="AA515" i="97"/>
  <c r="Z508" i="97"/>
  <c r="AA501" i="97"/>
  <c r="AA495" i="97"/>
  <c r="AA488" i="97"/>
  <c r="Z482" i="97"/>
  <c r="Z476" i="97"/>
  <c r="AA469" i="97"/>
  <c r="AA463" i="97"/>
  <c r="AA456" i="97"/>
  <c r="Z450" i="97"/>
  <c r="Z444" i="97"/>
  <c r="AA437" i="97"/>
  <c r="AA431" i="97"/>
  <c r="AA424" i="97"/>
  <c r="Z418" i="97"/>
  <c r="Z412" i="97"/>
  <c r="AA405" i="97"/>
  <c r="AA399" i="97"/>
  <c r="AA392" i="97"/>
  <c r="Z386" i="97"/>
  <c r="Z380" i="97"/>
  <c r="AA373" i="97"/>
  <c r="AA367" i="97"/>
  <c r="AA360" i="97"/>
  <c r="Z354" i="97"/>
  <c r="Z348" i="97"/>
  <c r="AA341" i="97"/>
  <c r="AA335" i="97"/>
  <c r="AA328" i="97"/>
  <c r="Z323" i="97"/>
  <c r="AA318" i="97"/>
  <c r="AA314" i="97"/>
  <c r="AA310" i="97"/>
  <c r="AA306" i="97"/>
  <c r="AA302" i="97"/>
  <c r="AA298" i="97"/>
  <c r="AA294" i="97"/>
  <c r="AA290" i="97"/>
  <c r="AA286" i="97"/>
  <c r="AA282" i="97"/>
  <c r="AA278" i="97"/>
  <c r="AA274" i="97"/>
  <c r="AA270" i="97"/>
  <c r="AA266" i="97"/>
  <c r="AA262" i="97"/>
  <c r="AA258" i="97"/>
  <c r="AA254" i="97"/>
  <c r="AA250" i="97"/>
  <c r="AA246" i="97"/>
  <c r="AA242" i="97"/>
  <c r="AA238" i="97"/>
  <c r="AA234" i="97"/>
  <c r="AA230" i="97"/>
  <c r="AA226" i="97"/>
  <c r="AA222" i="97"/>
  <c r="AA218" i="97"/>
  <c r="AA214" i="97"/>
  <c r="AA210" i="97"/>
  <c r="AA206" i="97"/>
  <c r="AA202" i="97"/>
  <c r="AA198" i="97"/>
  <c r="AA194" i="97"/>
  <c r="AA190" i="97"/>
  <c r="AA186" i="97"/>
  <c r="AA182" i="97"/>
  <c r="AA178" i="97"/>
  <c r="AA174" i="97"/>
  <c r="AA170" i="97"/>
  <c r="AA166" i="97"/>
  <c r="Z927" i="97"/>
  <c r="Z870" i="97"/>
  <c r="AA820" i="97"/>
  <c r="Z775" i="97"/>
  <c r="Z731" i="97"/>
  <c r="Z687" i="97"/>
  <c r="Z653" i="97"/>
  <c r="Z628" i="97"/>
  <c r="Z597" i="97"/>
  <c r="Z583" i="97"/>
  <c r="Z569" i="97"/>
  <c r="AA556" i="97"/>
  <c r="Z544" i="97"/>
  <c r="Z532" i="97"/>
  <c r="Z521" i="97"/>
  <c r="Z512" i="97"/>
  <c r="AA505" i="97"/>
  <c r="AA499" i="97"/>
  <c r="AA492" i="97"/>
  <c r="Z486" i="97"/>
  <c r="Z480" i="97"/>
  <c r="AA473" i="97"/>
  <c r="AA467" i="97"/>
  <c r="AA460" i="97"/>
  <c r="Z454" i="97"/>
  <c r="Z448" i="97"/>
  <c r="AA441" i="97"/>
  <c r="AA435" i="97"/>
  <c r="AA428" i="97"/>
  <c r="Z422" i="97"/>
  <c r="Z416" i="97"/>
  <c r="AA409" i="97"/>
  <c r="AA403" i="97"/>
  <c r="AA396" i="97"/>
  <c r="Z390" i="97"/>
  <c r="Z384" i="97"/>
  <c r="AA377" i="97"/>
  <c r="AA371" i="97"/>
  <c r="AA364" i="97"/>
  <c r="Z358" i="97"/>
  <c r="Z352" i="97"/>
  <c r="AA345" i="97"/>
  <c r="AA339" i="97"/>
  <c r="AA332" i="97"/>
  <c r="Z326" i="97"/>
  <c r="Z321" i="97"/>
  <c r="Z317" i="97"/>
  <c r="Z313" i="97"/>
  <c r="Z309" i="97"/>
  <c r="Z305" i="97"/>
  <c r="Z301" i="97"/>
  <c r="Z297" i="97"/>
  <c r="Z293" i="97"/>
  <c r="Z289" i="97"/>
  <c r="Z285" i="97"/>
  <c r="Z281" i="97"/>
  <c r="Z277" i="97"/>
  <c r="Z273" i="97"/>
  <c r="Z269" i="97"/>
  <c r="Z265" i="97"/>
  <c r="Z261" i="97"/>
  <c r="Z257" i="97"/>
  <c r="Z253" i="97"/>
  <c r="Z249" i="97"/>
  <c r="Z245" i="97"/>
  <c r="Z241" i="97"/>
  <c r="Z237" i="97"/>
  <c r="Z233" i="97"/>
  <c r="Z229" i="97"/>
  <c r="Z225" i="97"/>
  <c r="Z221" i="97"/>
  <c r="Z217" i="97"/>
  <c r="Z213" i="97"/>
  <c r="Z209" i="97"/>
  <c r="Z205" i="97"/>
  <c r="Z201" i="97"/>
  <c r="Z197" i="97"/>
  <c r="Z193" i="97"/>
  <c r="Z189" i="97"/>
  <c r="Z185" i="97"/>
  <c r="Z181" i="97"/>
  <c r="Z177" i="97"/>
  <c r="Z173" i="97"/>
  <c r="Z169" i="97"/>
  <c r="Z165" i="97"/>
  <c r="Z947" i="97"/>
  <c r="Z815" i="97"/>
  <c r="AA692" i="97"/>
  <c r="Z605" i="97"/>
  <c r="AA568" i="97"/>
  <c r="Z533" i="97"/>
  <c r="AA507" i="97"/>
  <c r="Z492" i="97"/>
  <c r="Z474" i="97"/>
  <c r="Z456" i="97"/>
  <c r="AA440" i="97"/>
  <c r="AA423" i="97"/>
  <c r="AA404" i="97"/>
  <c r="AA389" i="97"/>
  <c r="Z372" i="97"/>
  <c r="AA353" i="97"/>
  <c r="Z338" i="97"/>
  <c r="AA321" i="97"/>
  <c r="Z310" i="97"/>
  <c r="AA300" i="97"/>
  <c r="AA289" i="97"/>
  <c r="Z278" i="97"/>
  <c r="Z270" i="97"/>
  <c r="Z262" i="97"/>
  <c r="Z254" i="97"/>
  <c r="Z246" i="97"/>
  <c r="Z240" i="97"/>
  <c r="AA233" i="97"/>
  <c r="Z227" i="97"/>
  <c r="AA220" i="97"/>
  <c r="Z214" i="97"/>
  <c r="Z208" i="97"/>
  <c r="AA201" i="97"/>
  <c r="Z195" i="97"/>
  <c r="AA188" i="97"/>
  <c r="Z182" i="97"/>
  <c r="Z176" i="97"/>
  <c r="Z170" i="97"/>
  <c r="AA164" i="97"/>
  <c r="AA160" i="97"/>
  <c r="AA156" i="97"/>
  <c r="AA152" i="97"/>
  <c r="AA148" i="97"/>
  <c r="AA144" i="97"/>
  <c r="AA142" i="97"/>
  <c r="AA136" i="97"/>
  <c r="AA134" i="97"/>
  <c r="Z131" i="97"/>
  <c r="Z127" i="97"/>
  <c r="Z123" i="97"/>
  <c r="Z103" i="97"/>
  <c r="AA100" i="97"/>
  <c r="AA96" i="97"/>
  <c r="Z93" i="97"/>
  <c r="AA89" i="97"/>
  <c r="AA86" i="97"/>
  <c r="Z81" i="97"/>
  <c r="AA78" i="97"/>
  <c r="AA76" i="97"/>
  <c r="AA72" i="97"/>
  <c r="AA68" i="97"/>
  <c r="AA64" i="97"/>
  <c r="AA60" i="97"/>
  <c r="AA56" i="97"/>
  <c r="AA52" i="97"/>
  <c r="AA48" i="97"/>
  <c r="AA44" i="97"/>
  <c r="AA40" i="97"/>
  <c r="AA36" i="97"/>
  <c r="AA31" i="97"/>
  <c r="Z939" i="97"/>
  <c r="Z783" i="97"/>
  <c r="AA686" i="97"/>
  <c r="AA600" i="97"/>
  <c r="Z560" i="97"/>
  <c r="AA531" i="97"/>
  <c r="Z506" i="97"/>
  <c r="Z488" i="97"/>
  <c r="AA472" i="97"/>
  <c r="AA455" i="97"/>
  <c r="AA436" i="97"/>
  <c r="AA421" i="97"/>
  <c r="Z404" i="97"/>
  <c r="AA385" i="97"/>
  <c r="Z370" i="97"/>
  <c r="AA352" i="97"/>
  <c r="Z334" i="97"/>
  <c r="AA320" i="97"/>
  <c r="AA309" i="97"/>
  <c r="Z298" i="97"/>
  <c r="AA288" i="97"/>
  <c r="AA277" i="97"/>
  <c r="AA269" i="97"/>
  <c r="AA261" i="97"/>
  <c r="AA253" i="97"/>
  <c r="AA245" i="97"/>
  <c r="Z239" i="97"/>
  <c r="AA232" i="97"/>
  <c r="Z226" i="97"/>
  <c r="Z220" i="97"/>
  <c r="AA213" i="97"/>
  <c r="Z207" i="97"/>
  <c r="AA200" i="97"/>
  <c r="Z194" i="97"/>
  <c r="Z188" i="97"/>
  <c r="AA181" i="97"/>
  <c r="Z175" i="97"/>
  <c r="AA169" i="97"/>
  <c r="Z164" i="97"/>
  <c r="Z160" i="97"/>
  <c r="Z156" i="97"/>
  <c r="Z152" i="97"/>
  <c r="Z148" i="97"/>
  <c r="Z144" i="97"/>
  <c r="Z142" i="97"/>
  <c r="Z136" i="97"/>
  <c r="Z134" i="97"/>
  <c r="AA130" i="97"/>
  <c r="AA126" i="97"/>
  <c r="AA122" i="97"/>
  <c r="AA117" i="97"/>
  <c r="AA105" i="97"/>
  <c r="E103" i="97"/>
  <c r="Z100" i="97"/>
  <c r="Z96" i="97"/>
  <c r="AA92" i="97"/>
  <c r="Z89" i="97"/>
  <c r="Z86" i="97"/>
  <c r="Z78" i="97"/>
  <c r="Z76" i="97"/>
  <c r="Z72" i="97"/>
  <c r="Z918" i="97"/>
  <c r="AA782" i="97"/>
  <c r="AA660" i="97"/>
  <c r="AA596" i="97"/>
  <c r="Z557" i="97"/>
  <c r="AA524" i="97"/>
  <c r="AA504" i="97"/>
  <c r="AA487" i="97"/>
  <c r="AA468" i="97"/>
  <c r="AA453" i="97"/>
  <c r="Z436" i="97"/>
  <c r="AA417" i="97"/>
  <c r="Z402" i="97"/>
  <c r="AA384" i="97"/>
  <c r="Z366" i="97"/>
  <c r="AA351" i="97"/>
  <c r="AA333" i="97"/>
  <c r="Z318" i="97"/>
  <c r="AA308" i="97"/>
  <c r="AA297" i="97"/>
  <c r="Z286" i="97"/>
  <c r="AA276" i="97"/>
  <c r="AA268" i="97"/>
  <c r="AA260" i="97"/>
  <c r="AA252" i="97"/>
  <c r="AA244" i="97"/>
  <c r="Z238" i="97"/>
  <c r="Z232" i="97"/>
  <c r="AA225" i="97"/>
  <c r="Z219" i="97"/>
  <c r="AA212" i="97"/>
  <c r="Z206" i="97"/>
  <c r="Z200" i="97"/>
  <c r="AA193" i="97"/>
  <c r="Z187" i="97"/>
  <c r="AA180" i="97"/>
  <c r="Z174" i="97"/>
  <c r="AA168" i="97"/>
  <c r="AA163" i="97"/>
  <c r="AA159" i="97"/>
  <c r="AA155" i="97"/>
  <c r="AA151" i="97"/>
  <c r="AA147" i="97"/>
  <c r="AA143" i="97"/>
  <c r="AA139" i="97"/>
  <c r="AA135" i="97"/>
  <c r="Z130" i="97"/>
  <c r="H128" i="97"/>
  <c r="Z126" i="97"/>
  <c r="Z122" i="97"/>
  <c r="Z117" i="97"/>
  <c r="AA116" i="97"/>
  <c r="AA115" i="97"/>
  <c r="AA108" i="97"/>
  <c r="Z105" i="97"/>
  <c r="AA102" i="97"/>
  <c r="AA99" i="97"/>
  <c r="Z92" i="97"/>
  <c r="AA83" i="97"/>
  <c r="AA80" i="97"/>
  <c r="AA75" i="97"/>
  <c r="AA71" i="97"/>
  <c r="AA67" i="97"/>
  <c r="AA63" i="97"/>
  <c r="AA59" i="97"/>
  <c r="AA55" i="97"/>
  <c r="AA51" i="97"/>
  <c r="AA47" i="97"/>
  <c r="AA43" i="97"/>
  <c r="AA39" i="97"/>
  <c r="AA35" i="97"/>
  <c r="Z883" i="97"/>
  <c r="Z769" i="97"/>
  <c r="Z660" i="97"/>
  <c r="Z585" i="97"/>
  <c r="Z556" i="97"/>
  <c r="Z524" i="97"/>
  <c r="AA500" i="97"/>
  <c r="AA485" i="97"/>
  <c r="Z875" i="97"/>
  <c r="AA738" i="97"/>
  <c r="Z649" i="97"/>
  <c r="AA583" i="97"/>
  <c r="AA547" i="97"/>
  <c r="AA520" i="97"/>
  <c r="Z500" i="97"/>
  <c r="AA481" i="97"/>
  <c r="Z466" i="97"/>
  <c r="AA448" i="97"/>
  <c r="Z430" i="97"/>
  <c r="AA415" i="97"/>
  <c r="AA397" i="97"/>
  <c r="AA379" i="97"/>
  <c r="Z364" i="97"/>
  <c r="Z346" i="97"/>
  <c r="Z328" i="97"/>
  <c r="AA316" i="97"/>
  <c r="AA305" i="97"/>
  <c r="Z294" i="97"/>
  <c r="AA284" i="97"/>
  <c r="Z274" i="97"/>
  <c r="Z266" i="97"/>
  <c r="Z258" i="97"/>
  <c r="Z250" i="97"/>
  <c r="Z243" i="97"/>
  <c r="AA236" i="97"/>
  <c r="Z230" i="97"/>
  <c r="Z224" i="97"/>
  <c r="AA217" i="97"/>
  <c r="Z211" i="97"/>
  <c r="AA204" i="97"/>
  <c r="Z198" i="97"/>
  <c r="Z192" i="97"/>
  <c r="AA185" i="97"/>
  <c r="Z179" i="97"/>
  <c r="AA172" i="97"/>
  <c r="AA167" i="97"/>
  <c r="AA162" i="97"/>
  <c r="AA158" i="97"/>
  <c r="AA154" i="97"/>
  <c r="AA150" i="97"/>
  <c r="G149" i="97"/>
  <c r="AA146" i="97"/>
  <c r="AA140" i="97"/>
  <c r="AA138" i="97"/>
  <c r="Z133" i="97"/>
  <c r="Z129" i="97"/>
  <c r="Z125" i="97"/>
  <c r="Z121" i="97"/>
  <c r="AA120" i="97"/>
  <c r="AA119" i="97"/>
  <c r="AA114" i="97"/>
  <c r="AA860" i="97"/>
  <c r="AA732" i="97"/>
  <c r="AA632" i="97"/>
  <c r="Z581" i="97"/>
  <c r="AA544" i="97"/>
  <c r="Z515" i="97"/>
  <c r="Z498" i="97"/>
  <c r="AA480" i="97"/>
  <c r="Z462" i="97"/>
  <c r="AA447" i="97"/>
  <c r="AA429" i="97"/>
  <c r="AA411" i="97"/>
  <c r="Z396" i="97"/>
  <c r="Z378" i="97"/>
  <c r="Z360" i="97"/>
  <c r="AA344" i="97"/>
  <c r="AA327" i="97"/>
  <c r="Z314" i="97"/>
  <c r="AA304" i="97"/>
  <c r="AA293" i="97"/>
  <c r="Z282" i="97"/>
  <c r="AA273" i="97"/>
  <c r="AA265" i="97"/>
  <c r="AA257" i="97"/>
  <c r="AA249" i="97"/>
  <c r="Z242" i="97"/>
  <c r="Z236" i="97"/>
  <c r="AA229" i="97"/>
  <c r="Z834" i="97"/>
  <c r="AA543" i="97"/>
  <c r="Z468" i="97"/>
  <c r="Z424" i="97"/>
  <c r="AA376" i="97"/>
  <c r="Z332" i="97"/>
  <c r="AA301" i="97"/>
  <c r="AA272" i="97"/>
  <c r="Z252" i="97"/>
  <c r="Z234" i="97"/>
  <c r="Z218" i="97"/>
  <c r="AA205" i="97"/>
  <c r="AA192" i="97"/>
  <c r="Z180" i="97"/>
  <c r="Z168" i="97"/>
  <c r="Z159" i="97"/>
  <c r="Z151" i="97"/>
  <c r="Z147" i="97"/>
  <c r="Z143" i="97"/>
  <c r="Z141" i="97"/>
  <c r="AA137" i="97"/>
  <c r="Z132" i="97"/>
  <c r="C128" i="97"/>
  <c r="Z111" i="97"/>
  <c r="AA101" i="97"/>
  <c r="Z95" i="97"/>
  <c r="AA84" i="97"/>
  <c r="Z80" i="97"/>
  <c r="AA70" i="97"/>
  <c r="AA65" i="97"/>
  <c r="Z60" i="97"/>
  <c r="AA54" i="97"/>
  <c r="AA49" i="97"/>
  <c r="Z44" i="97"/>
  <c r="AA38" i="97"/>
  <c r="AA33" i="97"/>
  <c r="Z31" i="97"/>
  <c r="AA29" i="97"/>
  <c r="AA25" i="97"/>
  <c r="AA21" i="97"/>
  <c r="AA17" i="97"/>
  <c r="AA14" i="97"/>
  <c r="AA11" i="97"/>
  <c r="Z8" i="97"/>
  <c r="Z4" i="97"/>
  <c r="AA826" i="97"/>
  <c r="Z535" i="97"/>
  <c r="AA461" i="97"/>
  <c r="AA416" i="97"/>
  <c r="AA372" i="97"/>
  <c r="AA325" i="97"/>
  <c r="AA296" i="97"/>
  <c r="Z272" i="97"/>
  <c r="AA248" i="97"/>
  <c r="Z231" i="97"/>
  <c r="AA216" i="97"/>
  <c r="Z204" i="97"/>
  <c r="Z191" i="97"/>
  <c r="Z178" i="97"/>
  <c r="Z167" i="97"/>
  <c r="Z158" i="97"/>
  <c r="Z150" i="97"/>
  <c r="F149" i="97"/>
  <c r="Z137" i="97"/>
  <c r="AA131" i="97"/>
  <c r="AA127" i="97"/>
  <c r="I118" i="97"/>
  <c r="K118" i="97" s="1"/>
  <c r="AA109" i="97"/>
  <c r="AA104" i="97"/>
  <c r="Z101" i="97"/>
  <c r="AA94" i="97"/>
  <c r="AA88" i="97"/>
  <c r="Z84" i="97"/>
  <c r="AA79" i="97"/>
  <c r="Z70" i="97"/>
  <c r="Z65" i="97"/>
  <c r="Z59" i="97"/>
  <c r="Z54" i="97"/>
  <c r="Z49" i="97"/>
  <c r="Z43" i="97"/>
  <c r="Z38" i="97"/>
  <c r="Z33" i="97"/>
  <c r="Z29" i="97"/>
  <c r="Z25" i="97"/>
  <c r="Z21" i="97"/>
  <c r="Z17" i="97"/>
  <c r="Z14" i="97"/>
  <c r="Z11" i="97"/>
  <c r="AA7" i="97"/>
  <c r="AA10" i="97"/>
  <c r="AA123" i="97"/>
  <c r="Z118" i="97"/>
  <c r="AA113" i="97"/>
  <c r="Z110" i="97"/>
  <c r="Z102" i="97"/>
  <c r="Z91" i="97"/>
  <c r="Z82" i="97"/>
  <c r="Z62" i="97"/>
  <c r="Z46" i="97"/>
  <c r="Z35" i="97"/>
  <c r="AA724" i="97"/>
  <c r="AA512" i="97"/>
  <c r="Z460" i="97"/>
  <c r="Z410" i="97"/>
  <c r="AA365" i="97"/>
  <c r="Z322" i="97"/>
  <c r="AA292" i="97"/>
  <c r="Z268" i="97"/>
  <c r="Z248" i="97"/>
  <c r="AA228" i="97"/>
  <c r="Z216" i="97"/>
  <c r="Z203" i="97"/>
  <c r="Z190" i="97"/>
  <c r="AA177" i="97"/>
  <c r="Z166" i="97"/>
  <c r="AA157" i="97"/>
  <c r="Z135" i="97"/>
  <c r="AA129" i="97"/>
  <c r="AA125" i="97"/>
  <c r="Z115" i="97"/>
  <c r="AA112" i="97"/>
  <c r="Z109" i="97"/>
  <c r="Z104" i="97"/>
  <c r="Z99" i="97"/>
  <c r="Z94" i="97"/>
  <c r="Z88" i="97"/>
  <c r="Z79" i="97"/>
  <c r="Z75" i="97"/>
  <c r="AA69" i="97"/>
  <c r="Z64" i="97"/>
  <c r="AA58" i="97"/>
  <c r="AA53" i="97"/>
  <c r="Z48" i="97"/>
  <c r="AA42" i="97"/>
  <c r="AA37" i="97"/>
  <c r="AA26" i="97"/>
  <c r="AA22" i="97"/>
  <c r="AA20" i="97"/>
  <c r="AA16" i="97"/>
  <c r="Z7" i="97"/>
  <c r="Z702" i="97"/>
  <c r="AA511" i="97"/>
  <c r="AA449" i="97"/>
  <c r="AA408" i="97"/>
  <c r="AA359" i="97"/>
  <c r="AA317" i="97"/>
  <c r="Z290" i="97"/>
  <c r="AA264" i="97"/>
  <c r="Z244" i="97"/>
  <c r="Z228" i="97"/>
  <c r="Z215" i="97"/>
  <c r="Z202" i="97"/>
  <c r="AA189" i="97"/>
  <c r="AA176" i="97"/>
  <c r="AA165" i="97"/>
  <c r="Z157" i="97"/>
  <c r="AA128" i="97"/>
  <c r="AA124" i="97"/>
  <c r="Z120" i="97"/>
  <c r="Z112" i="97"/>
  <c r="Z108" i="97"/>
  <c r="AA98" i="97"/>
  <c r="AA93" i="97"/>
  <c r="AA87" i="97"/>
  <c r="Z83" i="97"/>
  <c r="AA74" i="97"/>
  <c r="Z69" i="97"/>
  <c r="Z63" i="97"/>
  <c r="Z58" i="97"/>
  <c r="Z53" i="97"/>
  <c r="Z47" i="97"/>
  <c r="Z42" i="97"/>
  <c r="Z37" i="97"/>
  <c r="AA32" i="97"/>
  <c r="Z26" i="97"/>
  <c r="Z22" i="97"/>
  <c r="Z20" i="97"/>
  <c r="Z16" i="97"/>
  <c r="AA13" i="97"/>
  <c r="AA6" i="97"/>
  <c r="AA3" i="97"/>
  <c r="Z107" i="97"/>
  <c r="AA97" i="97"/>
  <c r="AA73" i="97"/>
  <c r="Z67" i="97"/>
  <c r="Z57" i="97"/>
  <c r="Z51" i="97"/>
  <c r="Z41" i="97"/>
  <c r="Z30" i="97"/>
  <c r="AA628" i="97"/>
  <c r="Z494" i="97"/>
  <c r="AA443" i="97"/>
  <c r="Z398" i="97"/>
  <c r="AA357" i="97"/>
  <c r="AA313" i="97"/>
  <c r="AA285" i="97"/>
  <c r="Z264" i="97"/>
  <c r="AA241" i="97"/>
  <c r="AA224" i="97"/>
  <c r="Z212" i="97"/>
  <c r="Z199" i="97"/>
  <c r="Z186" i="97"/>
  <c r="AA173" i="97"/>
  <c r="Z163" i="97"/>
  <c r="Z155" i="97"/>
  <c r="Z128" i="97"/>
  <c r="Z124" i="97"/>
  <c r="AA118" i="97"/>
  <c r="AA110" i="97"/>
  <c r="AA107" i="97"/>
  <c r="AA103" i="97"/>
  <c r="Z98" i="97"/>
  <c r="AA91" i="97"/>
  <c r="Z87" i="97"/>
  <c r="AA82" i="97"/>
  <c r="Z74" i="97"/>
  <c r="Z68" i="97"/>
  <c r="AA62" i="97"/>
  <c r="AA57" i="97"/>
  <c r="Z52" i="97"/>
  <c r="AA46" i="97"/>
  <c r="AA41" i="97"/>
  <c r="Z36" i="97"/>
  <c r="Z32" i="97"/>
  <c r="AA30" i="97"/>
  <c r="AA27" i="97"/>
  <c r="AA23" i="97"/>
  <c r="AA19" i="97"/>
  <c r="Z13" i="97"/>
  <c r="Z10" i="97"/>
  <c r="Z6" i="97"/>
  <c r="Z3" i="97"/>
  <c r="Z621" i="97"/>
  <c r="AA493" i="97"/>
  <c r="Z442" i="97"/>
  <c r="Z392" i="97"/>
  <c r="AA347" i="97"/>
  <c r="AA312" i="97"/>
  <c r="AA281" i="97"/>
  <c r="Z260" i="97"/>
  <c r="AA240" i="97"/>
  <c r="Z223" i="97"/>
  <c r="Z210" i="97"/>
  <c r="AA197" i="97"/>
  <c r="AA184" i="97"/>
  <c r="Z172" i="97"/>
  <c r="Z162" i="97"/>
  <c r="Z154" i="97"/>
  <c r="Z146" i="97"/>
  <c r="AA572" i="97"/>
  <c r="AA340" i="97"/>
  <c r="AA237" i="97"/>
  <c r="Z184" i="97"/>
  <c r="AA149" i="97"/>
  <c r="AA133" i="97"/>
  <c r="Z97" i="97"/>
  <c r="AA77" i="97"/>
  <c r="Z56" i="97"/>
  <c r="AA34" i="97"/>
  <c r="Z5" i="97"/>
  <c r="AA208" i="97"/>
  <c r="Z85" i="97"/>
  <c r="Z9" i="97"/>
  <c r="AA391" i="97"/>
  <c r="Z139" i="97"/>
  <c r="Z153" i="97"/>
  <c r="Z61" i="97"/>
  <c r="Z28" i="97"/>
  <c r="Z23" i="97"/>
  <c r="Z571" i="97"/>
  <c r="Z340" i="97"/>
  <c r="Z235" i="97"/>
  <c r="Z183" i="97"/>
  <c r="Z149" i="97"/>
  <c r="AA132" i="97"/>
  <c r="AA111" i="97"/>
  <c r="AA95" i="97"/>
  <c r="Z77" i="97"/>
  <c r="Z55" i="97"/>
  <c r="Z34" i="97"/>
  <c r="AA12" i="97"/>
  <c r="AA4" i="97"/>
  <c r="AA121" i="97"/>
  <c r="Z161" i="97"/>
  <c r="Z106" i="97"/>
  <c r="Z18" i="97"/>
  <c r="AA81" i="97"/>
  <c r="AA5" i="97"/>
  <c r="AA479" i="97"/>
  <c r="Z306" i="97"/>
  <c r="Z222" i="97"/>
  <c r="AA171" i="97"/>
  <c r="Z140" i="97"/>
  <c r="Z116" i="97"/>
  <c r="AA90" i="97"/>
  <c r="Z73" i="97"/>
  <c r="AA50" i="97"/>
  <c r="Z27" i="97"/>
  <c r="AA24" i="97"/>
  <c r="Z12" i="97"/>
  <c r="AA66" i="97"/>
  <c r="AA18" i="97"/>
  <c r="AA2" i="97"/>
  <c r="Z276" i="97"/>
  <c r="Z45" i="97"/>
  <c r="AA153" i="97"/>
  <c r="AA15" i="97"/>
  <c r="Z196" i="97"/>
  <c r="Z138" i="97"/>
  <c r="Z119" i="97"/>
  <c r="E102" i="97"/>
  <c r="Z39" i="97"/>
  <c r="Z15" i="97"/>
  <c r="AA475" i="97"/>
  <c r="Z302" i="97"/>
  <c r="AA221" i="97"/>
  <c r="Z171" i="97"/>
  <c r="Z90" i="97"/>
  <c r="Z71" i="97"/>
  <c r="Z50" i="97"/>
  <c r="Z24" i="97"/>
  <c r="Z19" i="97"/>
  <c r="AA106" i="97"/>
  <c r="AA85" i="97"/>
  <c r="AA45" i="97"/>
  <c r="AA9" i="97"/>
  <c r="Z428" i="97"/>
  <c r="Z145" i="97"/>
  <c r="AA141" i="97"/>
  <c r="Z114" i="97"/>
  <c r="Z66" i="97"/>
  <c r="Z2" i="97"/>
  <c r="AA196" i="97"/>
  <c r="Z113" i="97"/>
  <c r="AA61" i="97"/>
  <c r="AA28" i="97"/>
  <c r="AA383" i="97"/>
  <c r="Z434" i="97"/>
  <c r="AA280" i="97"/>
  <c r="AA209" i="97"/>
  <c r="AA161" i="97"/>
  <c r="AA145" i="97"/>
  <c r="AA256" i="97"/>
  <c r="Z40" i="97"/>
  <c r="AA8" i="97"/>
  <c r="Z256" i="97"/>
  <c r="D84" i="97"/>
  <c r="J128" i="97"/>
  <c r="E128" i="97"/>
  <c r="N135" i="97"/>
  <c r="H26" i="97"/>
  <c r="F26" i="97"/>
  <c r="D32" i="97"/>
  <c r="T121" i="97" s="1"/>
  <c r="U121" i="97" s="1"/>
  <c r="I141" i="97"/>
  <c r="E148" i="97" s="1"/>
  <c r="I140" i="97"/>
  <c r="D147" i="97" s="1"/>
  <c r="I143" i="97"/>
  <c r="D150" i="97" s="1"/>
  <c r="I142" i="97"/>
  <c r="E149" i="97" s="1"/>
  <c r="D84" i="96"/>
  <c r="I119" i="96"/>
  <c r="K119" i="96" s="1"/>
  <c r="K128" i="96"/>
  <c r="F128" i="96"/>
  <c r="E115" i="96"/>
  <c r="D14" i="96"/>
  <c r="D16" i="96" s="1"/>
  <c r="J128" i="96"/>
  <c r="N135" i="96"/>
  <c r="E128" i="96"/>
  <c r="I128" i="96"/>
  <c r="D128" i="96"/>
  <c r="P147" i="96"/>
  <c r="O147" i="96"/>
  <c r="O149" i="96"/>
  <c r="P148" i="96"/>
  <c r="O148" i="96"/>
  <c r="P149" i="96"/>
  <c r="P150" i="96"/>
  <c r="J134" i="96"/>
  <c r="J135" i="96" s="1"/>
  <c r="O150" i="96"/>
  <c r="P135" i="96"/>
  <c r="R135" i="96"/>
  <c r="AA1001" i="96"/>
  <c r="AA997" i="96"/>
  <c r="AA993" i="96"/>
  <c r="AA989" i="96"/>
  <c r="AA985" i="96"/>
  <c r="AA981" i="96"/>
  <c r="AA977" i="96"/>
  <c r="AA973" i="96"/>
  <c r="AA969" i="96"/>
  <c r="AA965" i="96"/>
  <c r="AA961" i="96"/>
  <c r="AA957" i="96"/>
  <c r="AA953" i="96"/>
  <c r="AA949" i="96"/>
  <c r="AA945" i="96"/>
  <c r="AA941" i="96"/>
  <c r="AA937" i="96"/>
  <c r="AA933" i="96"/>
  <c r="AA929" i="96"/>
  <c r="AA925" i="96"/>
  <c r="AA921" i="96"/>
  <c r="AA917" i="96"/>
  <c r="AA913" i="96"/>
  <c r="AA909" i="96"/>
  <c r="AA905" i="96"/>
  <c r="AA901" i="96"/>
  <c r="AA897" i="96"/>
  <c r="AA893" i="96"/>
  <c r="AA889" i="96"/>
  <c r="AA885" i="96"/>
  <c r="AA881" i="96"/>
  <c r="AA877" i="96"/>
  <c r="AA873" i="96"/>
  <c r="AA869" i="96"/>
  <c r="AA865" i="96"/>
  <c r="AA861" i="96"/>
  <c r="AA857" i="96"/>
  <c r="AA853" i="96"/>
  <c r="AA849" i="96"/>
  <c r="AA845" i="96"/>
  <c r="AA841" i="96"/>
  <c r="AA837" i="96"/>
  <c r="AA833" i="96"/>
  <c r="AA829" i="96"/>
  <c r="AA825" i="96"/>
  <c r="AA821" i="96"/>
  <c r="AA817" i="96"/>
  <c r="AA813" i="96"/>
  <c r="AA809" i="96"/>
  <c r="AA805" i="96"/>
  <c r="AA801" i="96"/>
  <c r="AA797" i="96"/>
  <c r="AA793" i="96"/>
  <c r="AA789" i="96"/>
  <c r="AA785" i="96"/>
  <c r="AA781" i="96"/>
  <c r="AA777" i="96"/>
  <c r="AA773" i="96"/>
  <c r="AA769" i="96"/>
  <c r="AA765" i="96"/>
  <c r="AA761" i="96"/>
  <c r="AA757" i="96"/>
  <c r="AA753" i="96"/>
  <c r="AA749" i="96"/>
  <c r="AA745" i="96"/>
  <c r="AA741" i="96"/>
  <c r="AA737" i="96"/>
  <c r="AA733" i="96"/>
  <c r="AA729" i="96"/>
  <c r="AA725" i="96"/>
  <c r="AA721" i="96"/>
  <c r="AA717" i="96"/>
  <c r="AA713" i="96"/>
  <c r="AA709" i="96"/>
  <c r="AA705" i="96"/>
  <c r="AA701" i="96"/>
  <c r="AA697" i="96"/>
  <c r="AA693" i="96"/>
  <c r="AA689" i="96"/>
  <c r="AA685" i="96"/>
  <c r="AA681" i="96"/>
  <c r="AA677" i="96"/>
  <c r="AA673" i="96"/>
  <c r="AA669" i="96"/>
  <c r="AA665" i="96"/>
  <c r="Z1001" i="96"/>
  <c r="Z997" i="96"/>
  <c r="Z993" i="96"/>
  <c r="Z989" i="96"/>
  <c r="Z985" i="96"/>
  <c r="Z981" i="96"/>
  <c r="Z977" i="96"/>
  <c r="Z973" i="96"/>
  <c r="Z969" i="96"/>
  <c r="Z965" i="96"/>
  <c r="Z961" i="96"/>
  <c r="Z957" i="96"/>
  <c r="Z953" i="96"/>
  <c r="Z949" i="96"/>
  <c r="Z945" i="96"/>
  <c r="Z941" i="96"/>
  <c r="Z937" i="96"/>
  <c r="Z933" i="96"/>
  <c r="Z929" i="96"/>
  <c r="Z925" i="96"/>
  <c r="Z921" i="96"/>
  <c r="Z917" i="96"/>
  <c r="Z913" i="96"/>
  <c r="Z909" i="96"/>
  <c r="Z905" i="96"/>
  <c r="Z901" i="96"/>
  <c r="Z897" i="96"/>
  <c r="Z893" i="96"/>
  <c r="Z889" i="96"/>
  <c r="Z885" i="96"/>
  <c r="Z881" i="96"/>
  <c r="Z877" i="96"/>
  <c r="Z873" i="96"/>
  <c r="Z869" i="96"/>
  <c r="Z865" i="96"/>
  <c r="Z861" i="96"/>
  <c r="Z857" i="96"/>
  <c r="Z853" i="96"/>
  <c r="Z849" i="96"/>
  <c r="Z845" i="96"/>
  <c r="Z841" i="96"/>
  <c r="Z837" i="96"/>
  <c r="Z833" i="96"/>
  <c r="Z829" i="96"/>
  <c r="Z825" i="96"/>
  <c r="Z821" i="96"/>
  <c r="Z817" i="96"/>
  <c r="Z813" i="96"/>
  <c r="Z809" i="96"/>
  <c r="Z805" i="96"/>
  <c r="Z801" i="96"/>
  <c r="Z797" i="96"/>
  <c r="Z793" i="96"/>
  <c r="Z789" i="96"/>
  <c r="Z785" i="96"/>
  <c r="Z781" i="96"/>
  <c r="Z777" i="96"/>
  <c r="Z773" i="96"/>
  <c r="Z769" i="96"/>
  <c r="Z765" i="96"/>
  <c r="Z761" i="96"/>
  <c r="Z757" i="96"/>
  <c r="Z753" i="96"/>
  <c r="Z749" i="96"/>
  <c r="Z745" i="96"/>
  <c r="Z741" i="96"/>
  <c r="Z737" i="96"/>
  <c r="Z733" i="96"/>
  <c r="Z729" i="96"/>
  <c r="Z725" i="96"/>
  <c r="Z721" i="96"/>
  <c r="Z717" i="96"/>
  <c r="Z713" i="96"/>
  <c r="Z709" i="96"/>
  <c r="Z705" i="96"/>
  <c r="Z701" i="96"/>
  <c r="Z697" i="96"/>
  <c r="Z693" i="96"/>
  <c r="Z689" i="96"/>
  <c r="Z685" i="96"/>
  <c r="Z681" i="96"/>
  <c r="Z677" i="96"/>
  <c r="Z673" i="96"/>
  <c r="Z669" i="96"/>
  <c r="Z665" i="96"/>
  <c r="AA1000" i="96"/>
  <c r="AA996" i="96"/>
  <c r="AA992" i="96"/>
  <c r="AA988" i="96"/>
  <c r="AA984" i="96"/>
  <c r="AA980" i="96"/>
  <c r="AA976" i="96"/>
  <c r="AA972" i="96"/>
  <c r="AA968" i="96"/>
  <c r="AA964" i="96"/>
  <c r="AA960" i="96"/>
  <c r="AA956" i="96"/>
  <c r="AA952" i="96"/>
  <c r="AA948" i="96"/>
  <c r="AA944" i="96"/>
  <c r="AA940" i="96"/>
  <c r="AA936" i="96"/>
  <c r="AA932" i="96"/>
  <c r="AA928" i="96"/>
  <c r="AA924" i="96"/>
  <c r="AA920" i="96"/>
  <c r="AA916" i="96"/>
  <c r="AA912" i="96"/>
  <c r="AA908" i="96"/>
  <c r="AA904" i="96"/>
  <c r="AA900" i="96"/>
  <c r="AA896" i="96"/>
  <c r="AA892" i="96"/>
  <c r="AA888" i="96"/>
  <c r="AA884" i="96"/>
  <c r="AA880" i="96"/>
  <c r="AA876" i="96"/>
  <c r="AA872" i="96"/>
  <c r="AA868" i="96"/>
  <c r="AA864" i="96"/>
  <c r="AA860" i="96"/>
  <c r="AA856" i="96"/>
  <c r="AA852" i="96"/>
  <c r="AA848" i="96"/>
  <c r="AA844" i="96"/>
  <c r="AA840" i="96"/>
  <c r="AA836" i="96"/>
  <c r="AA832" i="96"/>
  <c r="AA828" i="96"/>
  <c r="AA824" i="96"/>
  <c r="AA820" i="96"/>
  <c r="AA816" i="96"/>
  <c r="AA812" i="96"/>
  <c r="AA808" i="96"/>
  <c r="AA804" i="96"/>
  <c r="AA800" i="96"/>
  <c r="AA796" i="96"/>
  <c r="AA792" i="96"/>
  <c r="AA788" i="96"/>
  <c r="AA784" i="96"/>
  <c r="AA780" i="96"/>
  <c r="AA776" i="96"/>
  <c r="AA772" i="96"/>
  <c r="AA768" i="96"/>
  <c r="AA764" i="96"/>
  <c r="AA760" i="96"/>
  <c r="AA756" i="96"/>
  <c r="AA752" i="96"/>
  <c r="AA748" i="96"/>
  <c r="AA744" i="96"/>
  <c r="AA740" i="96"/>
  <c r="AA736" i="96"/>
  <c r="AA732" i="96"/>
  <c r="AA728" i="96"/>
  <c r="AA724" i="96"/>
  <c r="AA720" i="96"/>
  <c r="AA716" i="96"/>
  <c r="AA712" i="96"/>
  <c r="AA708" i="96"/>
  <c r="AA704" i="96"/>
  <c r="AA700" i="96"/>
  <c r="AA696" i="96"/>
  <c r="AA692" i="96"/>
  <c r="AA688" i="96"/>
  <c r="AA684" i="96"/>
  <c r="AA680" i="96"/>
  <c r="AA676" i="96"/>
  <c r="AA672" i="96"/>
  <c r="AA668" i="96"/>
  <c r="AA664" i="96"/>
  <c r="Z1000" i="96"/>
  <c r="Z996" i="96"/>
  <c r="Z992" i="96"/>
  <c r="Z988" i="96"/>
  <c r="Z984" i="96"/>
  <c r="Z980" i="96"/>
  <c r="Z976" i="96"/>
  <c r="Z972" i="96"/>
  <c r="Z968" i="96"/>
  <c r="Z964" i="96"/>
  <c r="Z960" i="96"/>
  <c r="Z956" i="96"/>
  <c r="Z952" i="96"/>
  <c r="Z948" i="96"/>
  <c r="Z944" i="96"/>
  <c r="Z940" i="96"/>
  <c r="Z936" i="96"/>
  <c r="Z932" i="96"/>
  <c r="Z928" i="96"/>
  <c r="Z924" i="96"/>
  <c r="Z920" i="96"/>
  <c r="Z916" i="96"/>
  <c r="Z912" i="96"/>
  <c r="Z908" i="96"/>
  <c r="Z904" i="96"/>
  <c r="Z900" i="96"/>
  <c r="Z896" i="96"/>
  <c r="Z892" i="96"/>
  <c r="Z888" i="96"/>
  <c r="Z884" i="96"/>
  <c r="Z880" i="96"/>
  <c r="Z876" i="96"/>
  <c r="Z872" i="96"/>
  <c r="Z868" i="96"/>
  <c r="Z864" i="96"/>
  <c r="Z860" i="96"/>
  <c r="Z856" i="96"/>
  <c r="Z852" i="96"/>
  <c r="Z848" i="96"/>
  <c r="Z844" i="96"/>
  <c r="Z840" i="96"/>
  <c r="Z836" i="96"/>
  <c r="Z832" i="96"/>
  <c r="Z828" i="96"/>
  <c r="Z824" i="96"/>
  <c r="Z820" i="96"/>
  <c r="Z816" i="96"/>
  <c r="Z812" i="96"/>
  <c r="Z808" i="96"/>
  <c r="Z804" i="96"/>
  <c r="Z800" i="96"/>
  <c r="Z796" i="96"/>
  <c r="Z792" i="96"/>
  <c r="Z788" i="96"/>
  <c r="Z784" i="96"/>
  <c r="Z780" i="96"/>
  <c r="Z776" i="96"/>
  <c r="Z772" i="96"/>
  <c r="Z768" i="96"/>
  <c r="Z764" i="96"/>
  <c r="Z760" i="96"/>
  <c r="Z756" i="96"/>
  <c r="Z752" i="96"/>
  <c r="Z748" i="96"/>
  <c r="Z744" i="96"/>
  <c r="Z740" i="96"/>
  <c r="Z736" i="96"/>
  <c r="Z732" i="96"/>
  <c r="Z728" i="96"/>
  <c r="Z724" i="96"/>
  <c r="Z720" i="96"/>
  <c r="Z716" i="96"/>
  <c r="Z712" i="96"/>
  <c r="Z708" i="96"/>
  <c r="Z704" i="96"/>
  <c r="Z700" i="96"/>
  <c r="Z696" i="96"/>
  <c r="Z692" i="96"/>
  <c r="Z688" i="96"/>
  <c r="Z684" i="96"/>
  <c r="Z680" i="96"/>
  <c r="Z676" i="96"/>
  <c r="Z672" i="96"/>
  <c r="Z668" i="96"/>
  <c r="Z664" i="96"/>
  <c r="AA999" i="96"/>
  <c r="AA995" i="96"/>
  <c r="AA991" i="96"/>
  <c r="AA987" i="96"/>
  <c r="AA983" i="96"/>
  <c r="AA979" i="96"/>
  <c r="AA975" i="96"/>
  <c r="AA971" i="96"/>
  <c r="AA967" i="96"/>
  <c r="AA963" i="96"/>
  <c r="AA959" i="96"/>
  <c r="AA955" i="96"/>
  <c r="AA951" i="96"/>
  <c r="AA947" i="96"/>
  <c r="AA943" i="96"/>
  <c r="AA939" i="96"/>
  <c r="AA935" i="96"/>
  <c r="AA931" i="96"/>
  <c r="AA927" i="96"/>
  <c r="AA923" i="96"/>
  <c r="AA919" i="96"/>
  <c r="AA915" i="96"/>
  <c r="AA911" i="96"/>
  <c r="AA907" i="96"/>
  <c r="AA903" i="96"/>
  <c r="AA899" i="96"/>
  <c r="AA895" i="96"/>
  <c r="AA891" i="96"/>
  <c r="AA887" i="96"/>
  <c r="AA883" i="96"/>
  <c r="AA879" i="96"/>
  <c r="AA875" i="96"/>
  <c r="AA871" i="96"/>
  <c r="AA867" i="96"/>
  <c r="AA863" i="96"/>
  <c r="AA859" i="96"/>
  <c r="AA855" i="96"/>
  <c r="AA851" i="96"/>
  <c r="AA847" i="96"/>
  <c r="AA843" i="96"/>
  <c r="AA839" i="96"/>
  <c r="AA835" i="96"/>
  <c r="AA831" i="96"/>
  <c r="AA827" i="96"/>
  <c r="AA823" i="96"/>
  <c r="AA819" i="96"/>
  <c r="AA815" i="96"/>
  <c r="AA811" i="96"/>
  <c r="AA807" i="96"/>
  <c r="AA803" i="96"/>
  <c r="AA799" i="96"/>
  <c r="AA795" i="96"/>
  <c r="AA791" i="96"/>
  <c r="AA787" i="96"/>
  <c r="AA783" i="96"/>
  <c r="AA779" i="96"/>
  <c r="AA775" i="96"/>
  <c r="AA771" i="96"/>
  <c r="AA767" i="96"/>
  <c r="AA763" i="96"/>
  <c r="AA759" i="96"/>
  <c r="AA755" i="96"/>
  <c r="AA751" i="96"/>
  <c r="AA747" i="96"/>
  <c r="AA743" i="96"/>
  <c r="AA739" i="96"/>
  <c r="AA735" i="96"/>
  <c r="AA731" i="96"/>
  <c r="AA727" i="96"/>
  <c r="AA723" i="96"/>
  <c r="AA719" i="96"/>
  <c r="AA715" i="96"/>
  <c r="AA711" i="96"/>
  <c r="AA707" i="96"/>
  <c r="AA703" i="96"/>
  <c r="AA699" i="96"/>
  <c r="AA695" i="96"/>
  <c r="AA691" i="96"/>
  <c r="AA687" i="96"/>
  <c r="AA683" i="96"/>
  <c r="AA679" i="96"/>
  <c r="AA675" i="96"/>
  <c r="AA671" i="96"/>
  <c r="AA667" i="96"/>
  <c r="AA663" i="96"/>
  <c r="Z999" i="96"/>
  <c r="Z995" i="96"/>
  <c r="Z991" i="96"/>
  <c r="Z987" i="96"/>
  <c r="Z983" i="96"/>
  <c r="Z979" i="96"/>
  <c r="Z975" i="96"/>
  <c r="Z971" i="96"/>
  <c r="Z967" i="96"/>
  <c r="Z963" i="96"/>
  <c r="Z959" i="96"/>
  <c r="Z955" i="96"/>
  <c r="Z951" i="96"/>
  <c r="Z947" i="96"/>
  <c r="Z943" i="96"/>
  <c r="Z939" i="96"/>
  <c r="Z935" i="96"/>
  <c r="Z931" i="96"/>
  <c r="Z927" i="96"/>
  <c r="Z923" i="96"/>
  <c r="Z919" i="96"/>
  <c r="Z915" i="96"/>
  <c r="Z911" i="96"/>
  <c r="Z907" i="96"/>
  <c r="Z903" i="96"/>
  <c r="Z899" i="96"/>
  <c r="Z895" i="96"/>
  <c r="Z891" i="96"/>
  <c r="Z887" i="96"/>
  <c r="Z883" i="96"/>
  <c r="Z879" i="96"/>
  <c r="Z875" i="96"/>
  <c r="Z871" i="96"/>
  <c r="Z867" i="96"/>
  <c r="Z863" i="96"/>
  <c r="Z859" i="96"/>
  <c r="Z855" i="96"/>
  <c r="Z851" i="96"/>
  <c r="Z847" i="96"/>
  <c r="Z843" i="96"/>
  <c r="Z839" i="96"/>
  <c r="Z835" i="96"/>
  <c r="Z831" i="96"/>
  <c r="Z827" i="96"/>
  <c r="Z823" i="96"/>
  <c r="Z819" i="96"/>
  <c r="Z815" i="96"/>
  <c r="Z811" i="96"/>
  <c r="Z807" i="96"/>
  <c r="Z803" i="96"/>
  <c r="Z799" i="96"/>
  <c r="Z795" i="96"/>
  <c r="Z791" i="96"/>
  <c r="Z787" i="96"/>
  <c r="Z783" i="96"/>
  <c r="Z779" i="96"/>
  <c r="Z775" i="96"/>
  <c r="Z771" i="96"/>
  <c r="Z767" i="96"/>
  <c r="Z763" i="96"/>
  <c r="Z759" i="96"/>
  <c r="Z755" i="96"/>
  <c r="Z751" i="96"/>
  <c r="Z747" i="96"/>
  <c r="Z743" i="96"/>
  <c r="Z739" i="96"/>
  <c r="Z735" i="96"/>
  <c r="Z731" i="96"/>
  <c r="Z727" i="96"/>
  <c r="Z723" i="96"/>
  <c r="Z719" i="96"/>
  <c r="Z715" i="96"/>
  <c r="Z711" i="96"/>
  <c r="AA998" i="96"/>
  <c r="AA994" i="96"/>
  <c r="AA990" i="96"/>
  <c r="AA986" i="96"/>
  <c r="AA982" i="96"/>
  <c r="AA978" i="96"/>
  <c r="AA974" i="96"/>
  <c r="AA970" i="96"/>
  <c r="AA966" i="96"/>
  <c r="AA962" i="96"/>
  <c r="AA958" i="96"/>
  <c r="AA954" i="96"/>
  <c r="AA950" i="96"/>
  <c r="AA946" i="96"/>
  <c r="AA942" i="96"/>
  <c r="AA938" i="96"/>
  <c r="AA934" i="96"/>
  <c r="AA930" i="96"/>
  <c r="AA926" i="96"/>
  <c r="AA922" i="96"/>
  <c r="AA918" i="96"/>
  <c r="AA914" i="96"/>
  <c r="AA910" i="96"/>
  <c r="AA906" i="96"/>
  <c r="AA902" i="96"/>
  <c r="AA898" i="96"/>
  <c r="AA894" i="96"/>
  <c r="AA890" i="96"/>
  <c r="AA886" i="96"/>
  <c r="AA882" i="96"/>
  <c r="AA878" i="96"/>
  <c r="AA874" i="96"/>
  <c r="AA870" i="96"/>
  <c r="AA866" i="96"/>
  <c r="AA862" i="96"/>
  <c r="AA858" i="96"/>
  <c r="AA854" i="96"/>
  <c r="AA850" i="96"/>
  <c r="AA846" i="96"/>
  <c r="AA842" i="96"/>
  <c r="AA838" i="96"/>
  <c r="AA834" i="96"/>
  <c r="AA830" i="96"/>
  <c r="AA826" i="96"/>
  <c r="AA822" i="96"/>
  <c r="AA818" i="96"/>
  <c r="AA814" i="96"/>
  <c r="AA810" i="96"/>
  <c r="AA806" i="96"/>
  <c r="AA802" i="96"/>
  <c r="AA798" i="96"/>
  <c r="AA794" i="96"/>
  <c r="AA790" i="96"/>
  <c r="AA786" i="96"/>
  <c r="AA782" i="96"/>
  <c r="AA778" i="96"/>
  <c r="AA774" i="96"/>
  <c r="AA770" i="96"/>
  <c r="AA766" i="96"/>
  <c r="AA762" i="96"/>
  <c r="AA758" i="96"/>
  <c r="AA754" i="96"/>
  <c r="AA750" i="96"/>
  <c r="AA746" i="96"/>
  <c r="AA742" i="96"/>
  <c r="AA738" i="96"/>
  <c r="AA734" i="96"/>
  <c r="AA730" i="96"/>
  <c r="AA726" i="96"/>
  <c r="AA722" i="96"/>
  <c r="AA718" i="96"/>
  <c r="AA714" i="96"/>
  <c r="AA710" i="96"/>
  <c r="AA706" i="96"/>
  <c r="AA702" i="96"/>
  <c r="AA698" i="96"/>
  <c r="AA694" i="96"/>
  <c r="AA690" i="96"/>
  <c r="AA686" i="96"/>
  <c r="AA682" i="96"/>
  <c r="AA678" i="96"/>
  <c r="AA674" i="96"/>
  <c r="AA670" i="96"/>
  <c r="AA666" i="96"/>
  <c r="AA662" i="96"/>
  <c r="Z998" i="96"/>
  <c r="Z966" i="96"/>
  <c r="Z934" i="96"/>
  <c r="Z902" i="96"/>
  <c r="Z870" i="96"/>
  <c r="Z838" i="96"/>
  <c r="Z806" i="96"/>
  <c r="Z774" i="96"/>
  <c r="Z742" i="96"/>
  <c r="Z710" i="96"/>
  <c r="Z694" i="96"/>
  <c r="Z678" i="96"/>
  <c r="Z662" i="96"/>
  <c r="Z658" i="96"/>
  <c r="Z654" i="96"/>
  <c r="Z650" i="96"/>
  <c r="Z646" i="96"/>
  <c r="Z642" i="96"/>
  <c r="Z638" i="96"/>
  <c r="Z634" i="96"/>
  <c r="Z630" i="96"/>
  <c r="Z626" i="96"/>
  <c r="Z622" i="96"/>
  <c r="Z618" i="96"/>
  <c r="Z614" i="96"/>
  <c r="Z610" i="96"/>
  <c r="Z606" i="96"/>
  <c r="Z602" i="96"/>
  <c r="Z598" i="96"/>
  <c r="Z594" i="96"/>
  <c r="Z590" i="96"/>
  <c r="Z586" i="96"/>
  <c r="Z582" i="96"/>
  <c r="Z578" i="96"/>
  <c r="Z574" i="96"/>
  <c r="Z570" i="96"/>
  <c r="Z566" i="96"/>
  <c r="Z562" i="96"/>
  <c r="Z558" i="96"/>
  <c r="Z554" i="96"/>
  <c r="Z550" i="96"/>
  <c r="Z546" i="96"/>
  <c r="Z542" i="96"/>
  <c r="Z538" i="96"/>
  <c r="Z534" i="96"/>
  <c r="Z530" i="96"/>
  <c r="Z526" i="96"/>
  <c r="Z522" i="96"/>
  <c r="Z518" i="96"/>
  <c r="Z514" i="96"/>
  <c r="Z510" i="96"/>
  <c r="Z506" i="96"/>
  <c r="Z502" i="96"/>
  <c r="Z498" i="96"/>
  <c r="Z494" i="96"/>
  <c r="Z490" i="96"/>
  <c r="Z486" i="96"/>
  <c r="Z482" i="96"/>
  <c r="Z478" i="96"/>
  <c r="Z474" i="96"/>
  <c r="Z470" i="96"/>
  <c r="Z466" i="96"/>
  <c r="Z462" i="96"/>
  <c r="Z458" i="96"/>
  <c r="Z454" i="96"/>
  <c r="Z450" i="96"/>
  <c r="Z446" i="96"/>
  <c r="Z442" i="96"/>
  <c r="Z438" i="96"/>
  <c r="Z434" i="96"/>
  <c r="Z994" i="96"/>
  <c r="Z962" i="96"/>
  <c r="Z930" i="96"/>
  <c r="Z898" i="96"/>
  <c r="Z866" i="96"/>
  <c r="Z834" i="96"/>
  <c r="Z802" i="96"/>
  <c r="Z770" i="96"/>
  <c r="Z738" i="96"/>
  <c r="Z707" i="96"/>
  <c r="Z691" i="96"/>
  <c r="Z675" i="96"/>
  <c r="AA661" i="96"/>
  <c r="AA657" i="96"/>
  <c r="AA653" i="96"/>
  <c r="AA649" i="96"/>
  <c r="AA645" i="96"/>
  <c r="AA641" i="96"/>
  <c r="AA637" i="96"/>
  <c r="AA633" i="96"/>
  <c r="AA629" i="96"/>
  <c r="AA625" i="96"/>
  <c r="AA621" i="96"/>
  <c r="AA617" i="96"/>
  <c r="AA613" i="96"/>
  <c r="AA609" i="96"/>
  <c r="AA605" i="96"/>
  <c r="AA601" i="96"/>
  <c r="AA597" i="96"/>
  <c r="AA593" i="96"/>
  <c r="AA589" i="96"/>
  <c r="AA585" i="96"/>
  <c r="AA581" i="96"/>
  <c r="AA577" i="96"/>
  <c r="AA573" i="96"/>
  <c r="AA569" i="96"/>
  <c r="AA565" i="96"/>
  <c r="AA561" i="96"/>
  <c r="AA557" i="96"/>
  <c r="AA553" i="96"/>
  <c r="AA549" i="96"/>
  <c r="AA545" i="96"/>
  <c r="AA541" i="96"/>
  <c r="AA537" i="96"/>
  <c r="AA533" i="96"/>
  <c r="AA529" i="96"/>
  <c r="AA525" i="96"/>
  <c r="AA521" i="96"/>
  <c r="AA517" i="96"/>
  <c r="AA513" i="96"/>
  <c r="AA509" i="96"/>
  <c r="AA505" i="96"/>
  <c r="AA501" i="96"/>
  <c r="AA497" i="96"/>
  <c r="AA493" i="96"/>
  <c r="AA489" i="96"/>
  <c r="AA485" i="96"/>
  <c r="AA481" i="96"/>
  <c r="AA477" i="96"/>
  <c r="AA473" i="96"/>
  <c r="AA469" i="96"/>
  <c r="AA465" i="96"/>
  <c r="AA461" i="96"/>
  <c r="AA457" i="96"/>
  <c r="AA453" i="96"/>
  <c r="AA449" i="96"/>
  <c r="AA445" i="96"/>
  <c r="AA441" i="96"/>
  <c r="AA437" i="96"/>
  <c r="AA433" i="96"/>
  <c r="AA429" i="96"/>
  <c r="AA425" i="96"/>
  <c r="AA421" i="96"/>
  <c r="AA417" i="96"/>
  <c r="AA413" i="96"/>
  <c r="AA409" i="96"/>
  <c r="AA405" i="96"/>
  <c r="AA401" i="96"/>
  <c r="AA397" i="96"/>
  <c r="AA393" i="96"/>
  <c r="AA389" i="96"/>
  <c r="AA385" i="96"/>
  <c r="AA381" i="96"/>
  <c r="AA377" i="96"/>
  <c r="AA373" i="96"/>
  <c r="Z990" i="96"/>
  <c r="Z958" i="96"/>
  <c r="Z926" i="96"/>
  <c r="Z894" i="96"/>
  <c r="Z862" i="96"/>
  <c r="Z830" i="96"/>
  <c r="Z798" i="96"/>
  <c r="Z766" i="96"/>
  <c r="Z734" i="96"/>
  <c r="Z706" i="96"/>
  <c r="Z690" i="96"/>
  <c r="Z674" i="96"/>
  <c r="Z661" i="96"/>
  <c r="Z657" i="96"/>
  <c r="Z653" i="96"/>
  <c r="Z649" i="96"/>
  <c r="Z645" i="96"/>
  <c r="Z641" i="96"/>
  <c r="Z637" i="96"/>
  <c r="Z633" i="96"/>
  <c r="Z629" i="96"/>
  <c r="Z625" i="96"/>
  <c r="Z621" i="96"/>
  <c r="Z617" i="96"/>
  <c r="Z613" i="96"/>
  <c r="Z609" i="96"/>
  <c r="Z605" i="96"/>
  <c r="Z601" i="96"/>
  <c r="Z597" i="96"/>
  <c r="Z593" i="96"/>
  <c r="Z589" i="96"/>
  <c r="Z585" i="96"/>
  <c r="Z581" i="96"/>
  <c r="Z577" i="96"/>
  <c r="Z573" i="96"/>
  <c r="Z569" i="96"/>
  <c r="Z565" i="96"/>
  <c r="Z561" i="96"/>
  <c r="Z557" i="96"/>
  <c r="Z553" i="96"/>
  <c r="Z549" i="96"/>
  <c r="Z545" i="96"/>
  <c r="Z541" i="96"/>
  <c r="Z537" i="96"/>
  <c r="Z533" i="96"/>
  <c r="Z529" i="96"/>
  <c r="Z525" i="96"/>
  <c r="Z521" i="96"/>
  <c r="Z517" i="96"/>
  <c r="Z513" i="96"/>
  <c r="Z509" i="96"/>
  <c r="Z505" i="96"/>
  <c r="Z501" i="96"/>
  <c r="Z497" i="96"/>
  <c r="Z493" i="96"/>
  <c r="Z489" i="96"/>
  <c r="Z485" i="96"/>
  <c r="Z481" i="96"/>
  <c r="Z477" i="96"/>
  <c r="Z473" i="96"/>
  <c r="Z469" i="96"/>
  <c r="Z465" i="96"/>
  <c r="Z461" i="96"/>
  <c r="Z457" i="96"/>
  <c r="Z453" i="96"/>
  <c r="Z449" i="96"/>
  <c r="Z445" i="96"/>
  <c r="Z441" i="96"/>
  <c r="Z437" i="96"/>
  <c r="Z433" i="96"/>
  <c r="Z429" i="96"/>
  <c r="Z425" i="96"/>
  <c r="Z421" i="96"/>
  <c r="Z417" i="96"/>
  <c r="Z413" i="96"/>
  <c r="Z409" i="96"/>
  <c r="Z405" i="96"/>
  <c r="Z401" i="96"/>
  <c r="Z397" i="96"/>
  <c r="Z393" i="96"/>
  <c r="Z389" i="96"/>
  <c r="Z385" i="96"/>
  <c r="Z381" i="96"/>
  <c r="Z377" i="96"/>
  <c r="Z373" i="96"/>
  <c r="Z986" i="96"/>
  <c r="Z954" i="96"/>
  <c r="Z922" i="96"/>
  <c r="Z890" i="96"/>
  <c r="Z858" i="96"/>
  <c r="Z826" i="96"/>
  <c r="Z794" i="96"/>
  <c r="Z762" i="96"/>
  <c r="Z730" i="96"/>
  <c r="Z703" i="96"/>
  <c r="Z687" i="96"/>
  <c r="Z671" i="96"/>
  <c r="AA660" i="96"/>
  <c r="AA656" i="96"/>
  <c r="AA652" i="96"/>
  <c r="AA648" i="96"/>
  <c r="AA644" i="96"/>
  <c r="AA640" i="96"/>
  <c r="AA636" i="96"/>
  <c r="AA632" i="96"/>
  <c r="AA628" i="96"/>
  <c r="AA624" i="96"/>
  <c r="AA620" i="96"/>
  <c r="AA616" i="96"/>
  <c r="AA612" i="96"/>
  <c r="AA608" i="96"/>
  <c r="AA604" i="96"/>
  <c r="AA600" i="96"/>
  <c r="AA596" i="96"/>
  <c r="AA592" i="96"/>
  <c r="AA588" i="96"/>
  <c r="AA584" i="96"/>
  <c r="AA580" i="96"/>
  <c r="AA576" i="96"/>
  <c r="AA572" i="96"/>
  <c r="AA568" i="96"/>
  <c r="AA564" i="96"/>
  <c r="AA560" i="96"/>
  <c r="AA556" i="96"/>
  <c r="AA552" i="96"/>
  <c r="AA548" i="96"/>
  <c r="AA544" i="96"/>
  <c r="AA540" i="96"/>
  <c r="AA536" i="96"/>
  <c r="AA532" i="96"/>
  <c r="AA528" i="96"/>
  <c r="AA524" i="96"/>
  <c r="AA520" i="96"/>
  <c r="AA516" i="96"/>
  <c r="AA512" i="96"/>
  <c r="AA508" i="96"/>
  <c r="AA504" i="96"/>
  <c r="AA500" i="96"/>
  <c r="AA496" i="96"/>
  <c r="AA492" i="96"/>
  <c r="AA488" i="96"/>
  <c r="AA484" i="96"/>
  <c r="AA480" i="96"/>
  <c r="AA476" i="96"/>
  <c r="AA472" i="96"/>
  <c r="AA468" i="96"/>
  <c r="AA464" i="96"/>
  <c r="AA460" i="96"/>
  <c r="AA456" i="96"/>
  <c r="AA452" i="96"/>
  <c r="AA448" i="96"/>
  <c r="AA444" i="96"/>
  <c r="AA440" i="96"/>
  <c r="AA436" i="96"/>
  <c r="AA432" i="96"/>
  <c r="AA428" i="96"/>
  <c r="AA424" i="96"/>
  <c r="AA420" i="96"/>
  <c r="AA416" i="96"/>
  <c r="AA412" i="96"/>
  <c r="Z982" i="96"/>
  <c r="Z950" i="96"/>
  <c r="Z918" i="96"/>
  <c r="Z886" i="96"/>
  <c r="Z854" i="96"/>
  <c r="Z822" i="96"/>
  <c r="Z790" i="96"/>
  <c r="Z758" i="96"/>
  <c r="Z726" i="96"/>
  <c r="Z702" i="96"/>
  <c r="Z686" i="96"/>
  <c r="Z670" i="96"/>
  <c r="Z660" i="96"/>
  <c r="Z656" i="96"/>
  <c r="Z652" i="96"/>
  <c r="Z648" i="96"/>
  <c r="Z644" i="96"/>
  <c r="Z640" i="96"/>
  <c r="Z636" i="96"/>
  <c r="Z632" i="96"/>
  <c r="Z628" i="96"/>
  <c r="Z624" i="96"/>
  <c r="Z620" i="96"/>
  <c r="Z616" i="96"/>
  <c r="Z612" i="96"/>
  <c r="Z608" i="96"/>
  <c r="Z604" i="96"/>
  <c r="Z600" i="96"/>
  <c r="Z596" i="96"/>
  <c r="Z592" i="96"/>
  <c r="Z588" i="96"/>
  <c r="Z584" i="96"/>
  <c r="Z580" i="96"/>
  <c r="Z576" i="96"/>
  <c r="Z572" i="96"/>
  <c r="Z568" i="96"/>
  <c r="Z564" i="96"/>
  <c r="Z560" i="96"/>
  <c r="Z556" i="96"/>
  <c r="Z552" i="96"/>
  <c r="Z978" i="96"/>
  <c r="Z946" i="96"/>
  <c r="Z914" i="96"/>
  <c r="Z882" i="96"/>
  <c r="Z850" i="96"/>
  <c r="Z818" i="96"/>
  <c r="Z786" i="96"/>
  <c r="Z754" i="96"/>
  <c r="Z722" i="96"/>
  <c r="Z699" i="96"/>
  <c r="Z683" i="96"/>
  <c r="Z667" i="96"/>
  <c r="AA659" i="96"/>
  <c r="AA655" i="96"/>
  <c r="AA651" i="96"/>
  <c r="AA647" i="96"/>
  <c r="AA643" i="96"/>
  <c r="AA639" i="96"/>
  <c r="AA635" i="96"/>
  <c r="AA631" i="96"/>
  <c r="AA627" i="96"/>
  <c r="AA623" i="96"/>
  <c r="AA619" i="96"/>
  <c r="AA615" i="96"/>
  <c r="AA611" i="96"/>
  <c r="AA607" i="96"/>
  <c r="AA603" i="96"/>
  <c r="AA599" i="96"/>
  <c r="AA595" i="96"/>
  <c r="AA591" i="96"/>
  <c r="AA587" i="96"/>
  <c r="AA583" i="96"/>
  <c r="AA579" i="96"/>
  <c r="AA575" i="96"/>
  <c r="AA571" i="96"/>
  <c r="AA567" i="96"/>
  <c r="AA563" i="96"/>
  <c r="AA559" i="96"/>
  <c r="AA555" i="96"/>
  <c r="AA551" i="96"/>
  <c r="AA547" i="96"/>
  <c r="AA543" i="96"/>
  <c r="AA539" i="96"/>
  <c r="AA535" i="96"/>
  <c r="AA531" i="96"/>
  <c r="AA527" i="96"/>
  <c r="AA523" i="96"/>
  <c r="AA519" i="96"/>
  <c r="AA515" i="96"/>
  <c r="AA511" i="96"/>
  <c r="AA507" i="96"/>
  <c r="AA503" i="96"/>
  <c r="AA499" i="96"/>
  <c r="AA495" i="96"/>
  <c r="AA491" i="96"/>
  <c r="AA487" i="96"/>
  <c r="AA483" i="96"/>
  <c r="AA479" i="96"/>
  <c r="AA475" i="96"/>
  <c r="AA471" i="96"/>
  <c r="AA467" i="96"/>
  <c r="AA463" i="96"/>
  <c r="AA459" i="96"/>
  <c r="AA455" i="96"/>
  <c r="AA451" i="96"/>
  <c r="AA447" i="96"/>
  <c r="AA443" i="96"/>
  <c r="AA439" i="96"/>
  <c r="AA435" i="96"/>
  <c r="AA431" i="96"/>
  <c r="AA427" i="96"/>
  <c r="AA423" i="96"/>
  <c r="AA419" i="96"/>
  <c r="AA415" i="96"/>
  <c r="AA411" i="96"/>
  <c r="AA407" i="96"/>
  <c r="AA403" i="96"/>
  <c r="AA399" i="96"/>
  <c r="AA395" i="96"/>
  <c r="AA391" i="96"/>
  <c r="AA387" i="96"/>
  <c r="AA383" i="96"/>
  <c r="AA379" i="96"/>
  <c r="AA375" i="96"/>
  <c r="AA371" i="96"/>
  <c r="Z974" i="96"/>
  <c r="Z942" i="96"/>
  <c r="Z910" i="96"/>
  <c r="Z878" i="96"/>
  <c r="Z846" i="96"/>
  <c r="Z814" i="96"/>
  <c r="Z782" i="96"/>
  <c r="Z750" i="96"/>
  <c r="Z718" i="96"/>
  <c r="Z698" i="96"/>
  <c r="Z682" i="96"/>
  <c r="Z666" i="96"/>
  <c r="Z659" i="96"/>
  <c r="Z655" i="96"/>
  <c r="Z651" i="96"/>
  <c r="Z647" i="96"/>
  <c r="Z643" i="96"/>
  <c r="Z639" i="96"/>
  <c r="Z635" i="96"/>
  <c r="Z631" i="96"/>
  <c r="Z627" i="96"/>
  <c r="Z623" i="96"/>
  <c r="Z619" i="96"/>
  <c r="Z615" i="96"/>
  <c r="Z611" i="96"/>
  <c r="Z607" i="96"/>
  <c r="Z603" i="96"/>
  <c r="Z599" i="96"/>
  <c r="Z595" i="96"/>
  <c r="Z591" i="96"/>
  <c r="Z587" i="96"/>
  <c r="Z583" i="96"/>
  <c r="Z579" i="96"/>
  <c r="Z575" i="96"/>
  <c r="Z571" i="96"/>
  <c r="Z567" i="96"/>
  <c r="Z563" i="96"/>
  <c r="Z559" i="96"/>
  <c r="Z555" i="96"/>
  <c r="Z551" i="96"/>
  <c r="Z547" i="96"/>
  <c r="Z543" i="96"/>
  <c r="Z539" i="96"/>
  <c r="Z535" i="96"/>
  <c r="Z531" i="96"/>
  <c r="Z527" i="96"/>
  <c r="Z523" i="96"/>
  <c r="Z519" i="96"/>
  <c r="Z515" i="96"/>
  <c r="Z511" i="96"/>
  <c r="Z507" i="96"/>
  <c r="Z503" i="96"/>
  <c r="Z499" i="96"/>
  <c r="Z495" i="96"/>
  <c r="Z491" i="96"/>
  <c r="Z487" i="96"/>
  <c r="Z483" i="96"/>
  <c r="Z479" i="96"/>
  <c r="Z475" i="96"/>
  <c r="Z471" i="96"/>
  <c r="Z467" i="96"/>
  <c r="Z463" i="96"/>
  <c r="Z459" i="96"/>
  <c r="Z455" i="96"/>
  <c r="Z451" i="96"/>
  <c r="Z447" i="96"/>
  <c r="Z443" i="96"/>
  <c r="Z439" i="96"/>
  <c r="Z435" i="96"/>
  <c r="Z431" i="96"/>
  <c r="Z427" i="96"/>
  <c r="Z423" i="96"/>
  <c r="Z419" i="96"/>
  <c r="Z415" i="96"/>
  <c r="Z411" i="96"/>
  <c r="Z407" i="96"/>
  <c r="Z403" i="96"/>
  <c r="Z399" i="96"/>
  <c r="Z395" i="96"/>
  <c r="Z391" i="96"/>
  <c r="Z387" i="96"/>
  <c r="Z383" i="96"/>
  <c r="Z379" i="96"/>
  <c r="Z375" i="96"/>
  <c r="Z371" i="96"/>
  <c r="Z970" i="96"/>
  <c r="Z714" i="96"/>
  <c r="AA642" i="96"/>
  <c r="AA610" i="96"/>
  <c r="AA578" i="96"/>
  <c r="Z548" i="96"/>
  <c r="Z532" i="96"/>
  <c r="Z516" i="96"/>
  <c r="Z500" i="96"/>
  <c r="Z484" i="96"/>
  <c r="Z468" i="96"/>
  <c r="Z452" i="96"/>
  <c r="Z436" i="96"/>
  <c r="Z424" i="96"/>
  <c r="Z414" i="96"/>
  <c r="AA404" i="96"/>
  <c r="AA396" i="96"/>
  <c r="AA388" i="96"/>
  <c r="AA380" i="96"/>
  <c r="AA372" i="96"/>
  <c r="AA367" i="96"/>
  <c r="AA363" i="96"/>
  <c r="AA359" i="96"/>
  <c r="AA355" i="96"/>
  <c r="AA351" i="96"/>
  <c r="AA347" i="96"/>
  <c r="AA343" i="96"/>
  <c r="AA339" i="96"/>
  <c r="AA335" i="96"/>
  <c r="AA331" i="96"/>
  <c r="AA327" i="96"/>
  <c r="AA323" i="96"/>
  <c r="AA319" i="96"/>
  <c r="AA315" i="96"/>
  <c r="AA311" i="96"/>
  <c r="AA307" i="96"/>
  <c r="AA303" i="96"/>
  <c r="AA299" i="96"/>
  <c r="AA295" i="96"/>
  <c r="AA291" i="96"/>
  <c r="AA287" i="96"/>
  <c r="AA283" i="96"/>
  <c r="AA279" i="96"/>
  <c r="AA275" i="96"/>
  <c r="AA271" i="96"/>
  <c r="AA267" i="96"/>
  <c r="AA263" i="96"/>
  <c r="AA259" i="96"/>
  <c r="AA255" i="96"/>
  <c r="AA251" i="96"/>
  <c r="AA247" i="96"/>
  <c r="AA243" i="96"/>
  <c r="AA239" i="96"/>
  <c r="AA235" i="96"/>
  <c r="AA231" i="96"/>
  <c r="AA227" i="96"/>
  <c r="AA223" i="96"/>
  <c r="AA219" i="96"/>
  <c r="AA215" i="96"/>
  <c r="AA211" i="96"/>
  <c r="AA207" i="96"/>
  <c r="AA203" i="96"/>
  <c r="AA199" i="96"/>
  <c r="AA195" i="96"/>
  <c r="AA191" i="96"/>
  <c r="AA187" i="96"/>
  <c r="AA183" i="96"/>
  <c r="AA179" i="96"/>
  <c r="AA175" i="96"/>
  <c r="AA171" i="96"/>
  <c r="AA167" i="96"/>
  <c r="AA163" i="96"/>
  <c r="AA159" i="96"/>
  <c r="AA155" i="96"/>
  <c r="AA151" i="96"/>
  <c r="Z938" i="96"/>
  <c r="Z695" i="96"/>
  <c r="AA638" i="96"/>
  <c r="AA606" i="96"/>
  <c r="AA574" i="96"/>
  <c r="AA546" i="96"/>
  <c r="AA530" i="96"/>
  <c r="AA514" i="96"/>
  <c r="AA498" i="96"/>
  <c r="AA482" i="96"/>
  <c r="AA466" i="96"/>
  <c r="AA450" i="96"/>
  <c r="AA434" i="96"/>
  <c r="AA422" i="96"/>
  <c r="Z412" i="96"/>
  <c r="Z404" i="96"/>
  <c r="Z396" i="96"/>
  <c r="Z388" i="96"/>
  <c r="Z380" i="96"/>
  <c r="Z372" i="96"/>
  <c r="Z367" i="96"/>
  <c r="Z363" i="96"/>
  <c r="Z359" i="96"/>
  <c r="Z355" i="96"/>
  <c r="Z351" i="96"/>
  <c r="Z347" i="96"/>
  <c r="Z343" i="96"/>
  <c r="Z339" i="96"/>
  <c r="Z335" i="96"/>
  <c r="Z331" i="96"/>
  <c r="Z327" i="96"/>
  <c r="Z323" i="96"/>
  <c r="Z319" i="96"/>
  <c r="Z315" i="96"/>
  <c r="Z311" i="96"/>
  <c r="Z307" i="96"/>
  <c r="Z303" i="96"/>
  <c r="Z299" i="96"/>
  <c r="Z295" i="96"/>
  <c r="Z291" i="96"/>
  <c r="Z287" i="96"/>
  <c r="Z283" i="96"/>
  <c r="Z279" i="96"/>
  <c r="Z275" i="96"/>
  <c r="Z271" i="96"/>
  <c r="Z267" i="96"/>
  <c r="Z263" i="96"/>
  <c r="Z259" i="96"/>
  <c r="Z255" i="96"/>
  <c r="Z251" i="96"/>
  <c r="Z247" i="96"/>
  <c r="Z243" i="96"/>
  <c r="Z239" i="96"/>
  <c r="Z235" i="96"/>
  <c r="Z231" i="96"/>
  <c r="Z227" i="96"/>
  <c r="Z223" i="96"/>
  <c r="Z219" i="96"/>
  <c r="Z215" i="96"/>
  <c r="Z211" i="96"/>
  <c r="Z207" i="96"/>
  <c r="Z203" i="96"/>
  <c r="Z199" i="96"/>
  <c r="Z195" i="96"/>
  <c r="Z191" i="96"/>
  <c r="Z187" i="96"/>
  <c r="Z183" i="96"/>
  <c r="Z179" i="96"/>
  <c r="Z175" i="96"/>
  <c r="Z171" i="96"/>
  <c r="Z167" i="96"/>
  <c r="Z163" i="96"/>
  <c r="Z159" i="96"/>
  <c r="Z155" i="96"/>
  <c r="Z151" i="96"/>
  <c r="Z906" i="96"/>
  <c r="Z679" i="96"/>
  <c r="AA634" i="96"/>
  <c r="AA602" i="96"/>
  <c r="AA570" i="96"/>
  <c r="Z544" i="96"/>
  <c r="Z528" i="96"/>
  <c r="Z512" i="96"/>
  <c r="Z496" i="96"/>
  <c r="Z480" i="96"/>
  <c r="Z464" i="96"/>
  <c r="Z448" i="96"/>
  <c r="Z432" i="96"/>
  <c r="Z422" i="96"/>
  <c r="AA410" i="96"/>
  <c r="AA402" i="96"/>
  <c r="AA394" i="96"/>
  <c r="AA386" i="96"/>
  <c r="AA378" i="96"/>
  <c r="AA370" i="96"/>
  <c r="AA366" i="96"/>
  <c r="AA362" i="96"/>
  <c r="AA358" i="96"/>
  <c r="AA354" i="96"/>
  <c r="AA350" i="96"/>
  <c r="AA346" i="96"/>
  <c r="AA342" i="96"/>
  <c r="AA338" i="96"/>
  <c r="AA334" i="96"/>
  <c r="AA330" i="96"/>
  <c r="AA326" i="96"/>
  <c r="AA322" i="96"/>
  <c r="AA318" i="96"/>
  <c r="AA314" i="96"/>
  <c r="AA310" i="96"/>
  <c r="AA306" i="96"/>
  <c r="AA302" i="96"/>
  <c r="AA298" i="96"/>
  <c r="AA294" i="96"/>
  <c r="AA290" i="96"/>
  <c r="AA286" i="96"/>
  <c r="AA282" i="96"/>
  <c r="AA278" i="96"/>
  <c r="AA274" i="96"/>
  <c r="AA270" i="96"/>
  <c r="AA266" i="96"/>
  <c r="AA262" i="96"/>
  <c r="AA258" i="96"/>
  <c r="AA254" i="96"/>
  <c r="AA250" i="96"/>
  <c r="AA246" i="96"/>
  <c r="AA242" i="96"/>
  <c r="AA238" i="96"/>
  <c r="AA234" i="96"/>
  <c r="AA230" i="96"/>
  <c r="AA226" i="96"/>
  <c r="AA222" i="96"/>
  <c r="AA218" i="96"/>
  <c r="AA214" i="96"/>
  <c r="AA210" i="96"/>
  <c r="AA206" i="96"/>
  <c r="AA202" i="96"/>
  <c r="AA198" i="96"/>
  <c r="AA194" i="96"/>
  <c r="AA190" i="96"/>
  <c r="AA186" i="96"/>
  <c r="AA182" i="96"/>
  <c r="AA178" i="96"/>
  <c r="AA174" i="96"/>
  <c r="AA170" i="96"/>
  <c r="AA166" i="96"/>
  <c r="AA162" i="96"/>
  <c r="AA158" i="96"/>
  <c r="AA154" i="96"/>
  <c r="AA150" i="96"/>
  <c r="AA146" i="96"/>
  <c r="Z874" i="96"/>
  <c r="Z663" i="96"/>
  <c r="AA630" i="96"/>
  <c r="AA598" i="96"/>
  <c r="AA566" i="96"/>
  <c r="AA542" i="96"/>
  <c r="AA526" i="96"/>
  <c r="AA510" i="96"/>
  <c r="AA494" i="96"/>
  <c r="AA478" i="96"/>
  <c r="AA462" i="96"/>
  <c r="AA446" i="96"/>
  <c r="AA430" i="96"/>
  <c r="Z420" i="96"/>
  <c r="Z410" i="96"/>
  <c r="Z402" i="96"/>
  <c r="Z394" i="96"/>
  <c r="Z386" i="96"/>
  <c r="Z378" i="96"/>
  <c r="Z370" i="96"/>
  <c r="Z366" i="96"/>
  <c r="Z362" i="96"/>
  <c r="Z358" i="96"/>
  <c r="Z354" i="96"/>
  <c r="Z350" i="96"/>
  <c r="Z346" i="96"/>
  <c r="Z342" i="96"/>
  <c r="Z338" i="96"/>
  <c r="Z334" i="96"/>
  <c r="Z330" i="96"/>
  <c r="Z326" i="96"/>
  <c r="Z322" i="96"/>
  <c r="Z318" i="96"/>
  <c r="Z314" i="96"/>
  <c r="Z310" i="96"/>
  <c r="Z306" i="96"/>
  <c r="Z302" i="96"/>
  <c r="Z298" i="96"/>
  <c r="Z294" i="96"/>
  <c r="Z290" i="96"/>
  <c r="Z286" i="96"/>
  <c r="Z282" i="96"/>
  <c r="Z278" i="96"/>
  <c r="Z274" i="96"/>
  <c r="Z270" i="96"/>
  <c r="Z266" i="96"/>
  <c r="Z262" i="96"/>
  <c r="Z258" i="96"/>
  <c r="Z254" i="96"/>
  <c r="Z250" i="96"/>
  <c r="Z246" i="96"/>
  <c r="Z242" i="96"/>
  <c r="Z238" i="96"/>
  <c r="Z234" i="96"/>
  <c r="Z230" i="96"/>
  <c r="Z226" i="96"/>
  <c r="Z222" i="96"/>
  <c r="Z218" i="96"/>
  <c r="Z214" i="96"/>
  <c r="Z210" i="96"/>
  <c r="Z206" i="96"/>
  <c r="Z202" i="96"/>
  <c r="Z198" i="96"/>
  <c r="Z194" i="96"/>
  <c r="Z190" i="96"/>
  <c r="Z186" i="96"/>
  <c r="Z182" i="96"/>
  <c r="Z178" i="96"/>
  <c r="Z174" i="96"/>
  <c r="Z170" i="96"/>
  <c r="Z166" i="96"/>
  <c r="Z162" i="96"/>
  <c r="Z158" i="96"/>
  <c r="Z154" i="96"/>
  <c r="Z150" i="96"/>
  <c r="Z146" i="96"/>
  <c r="Z778" i="96"/>
  <c r="AA650" i="96"/>
  <c r="AA618" i="96"/>
  <c r="AA586" i="96"/>
  <c r="AA554" i="96"/>
  <c r="Z536" i="96"/>
  <c r="Z520" i="96"/>
  <c r="Z504" i="96"/>
  <c r="Z488" i="96"/>
  <c r="Z472" i="96"/>
  <c r="Z456" i="96"/>
  <c r="Z746" i="96"/>
  <c r="AA646" i="96"/>
  <c r="AA614" i="96"/>
  <c r="AA582" i="96"/>
  <c r="AA550" i="96"/>
  <c r="AA534" i="96"/>
  <c r="AA518" i="96"/>
  <c r="AA502" i="96"/>
  <c r="AA486" i="96"/>
  <c r="AA470" i="96"/>
  <c r="AA454" i="96"/>
  <c r="AA438" i="96"/>
  <c r="Z426" i="96"/>
  <c r="AA414" i="96"/>
  <c r="Z406" i="96"/>
  <c r="Z398" i="96"/>
  <c r="Z390" i="96"/>
  <c r="Z382" i="96"/>
  <c r="Z374" i="96"/>
  <c r="Z368" i="96"/>
  <c r="Z364" i="96"/>
  <c r="Z360" i="96"/>
  <c r="Z356" i="96"/>
  <c r="Z352" i="96"/>
  <c r="Z348" i="96"/>
  <c r="Z344" i="96"/>
  <c r="Z340" i="96"/>
  <c r="Z336" i="96"/>
  <c r="Z332" i="96"/>
  <c r="Z328" i="96"/>
  <c r="Z324" i="96"/>
  <c r="Z320" i="96"/>
  <c r="Z316" i="96"/>
  <c r="Z312" i="96"/>
  <c r="Z308" i="96"/>
  <c r="Z304" i="96"/>
  <c r="Z300" i="96"/>
  <c r="Z296" i="96"/>
  <c r="Z292" i="96"/>
  <c r="Z288" i="96"/>
  <c r="Z284" i="96"/>
  <c r="Z280" i="96"/>
  <c r="Z276" i="96"/>
  <c r="Z272" i="96"/>
  <c r="Z268" i="96"/>
  <c r="Z264" i="96"/>
  <c r="Z260" i="96"/>
  <c r="Z256" i="96"/>
  <c r="Z252" i="96"/>
  <c r="Z248" i="96"/>
  <c r="Z244" i="96"/>
  <c r="Z240" i="96"/>
  <c r="Z236" i="96"/>
  <c r="Z232" i="96"/>
  <c r="Z228" i="96"/>
  <c r="Z224" i="96"/>
  <c r="Z220" i="96"/>
  <c r="Z216" i="96"/>
  <c r="Z212" i="96"/>
  <c r="Z208" i="96"/>
  <c r="Z204" i="96"/>
  <c r="Z200" i="96"/>
  <c r="Z196" i="96"/>
  <c r="Z192" i="96"/>
  <c r="Z188" i="96"/>
  <c r="Z184" i="96"/>
  <c r="Z180" i="96"/>
  <c r="Z176" i="96"/>
  <c r="Z172" i="96"/>
  <c r="Z168" i="96"/>
  <c r="Z164" i="96"/>
  <c r="Z160" i="96"/>
  <c r="Z156" i="96"/>
  <c r="Z152" i="96"/>
  <c r="Z148" i="96"/>
  <c r="Z144" i="96"/>
  <c r="Z142" i="96"/>
  <c r="Z842" i="96"/>
  <c r="AA562" i="96"/>
  <c r="Z492" i="96"/>
  <c r="Z440" i="96"/>
  <c r="Z408" i="96"/>
  <c r="AA384" i="96"/>
  <c r="AA368" i="96"/>
  <c r="Z357" i="96"/>
  <c r="AA345" i="96"/>
  <c r="AA336" i="96"/>
  <c r="Z325" i="96"/>
  <c r="AA313" i="96"/>
  <c r="AA304" i="96"/>
  <c r="Z293" i="96"/>
  <c r="AA281" i="96"/>
  <c r="AA272" i="96"/>
  <c r="Z261" i="96"/>
  <c r="AA249" i="96"/>
  <c r="AA240" i="96"/>
  <c r="Z229" i="96"/>
  <c r="AA217" i="96"/>
  <c r="AA208" i="96"/>
  <c r="Z197" i="96"/>
  <c r="AA185" i="96"/>
  <c r="AA176" i="96"/>
  <c r="Z165" i="96"/>
  <c r="AA153" i="96"/>
  <c r="AA149" i="96"/>
  <c r="Z143" i="96"/>
  <c r="AA142" i="96"/>
  <c r="Z137" i="96"/>
  <c r="AA131" i="96"/>
  <c r="AA127" i="96"/>
  <c r="AA123" i="96"/>
  <c r="Z118" i="96"/>
  <c r="I118" i="96"/>
  <c r="K118" i="96" s="1"/>
  <c r="Z113" i="96"/>
  <c r="Z112" i="96"/>
  <c r="Z111" i="96"/>
  <c r="Z110" i="96"/>
  <c r="Z109" i="96"/>
  <c r="Z106" i="96"/>
  <c r="AA103" i="96"/>
  <c r="Z101" i="96"/>
  <c r="Z97" i="96"/>
  <c r="AA93" i="96"/>
  <c r="AA81" i="96"/>
  <c r="Z73" i="96"/>
  <c r="Z69" i="96"/>
  <c r="Z65" i="96"/>
  <c r="Z61" i="96"/>
  <c r="Z57" i="96"/>
  <c r="Z53" i="96"/>
  <c r="Z49" i="96"/>
  <c r="Z45" i="96"/>
  <c r="Z41" i="96"/>
  <c r="Z37" i="96"/>
  <c r="Z33" i="96"/>
  <c r="Z30" i="96"/>
  <c r="Z810" i="96"/>
  <c r="AA558" i="96"/>
  <c r="AA490" i="96"/>
  <c r="Z430" i="96"/>
  <c r="AA406" i="96"/>
  <c r="Z384" i="96"/>
  <c r="AA365" i="96"/>
  <c r="AA356" i="96"/>
  <c r="Z345" i="96"/>
  <c r="AA333" i="96"/>
  <c r="AA324" i="96"/>
  <c r="Z313" i="96"/>
  <c r="AA301" i="96"/>
  <c r="AA292" i="96"/>
  <c r="Z281" i="96"/>
  <c r="AA269" i="96"/>
  <c r="AA260" i="96"/>
  <c r="Z249" i="96"/>
  <c r="AA237" i="96"/>
  <c r="AA228" i="96"/>
  <c r="Z217" i="96"/>
  <c r="AA205" i="96"/>
  <c r="AA196" i="96"/>
  <c r="Z185" i="96"/>
  <c r="AA173" i="96"/>
  <c r="AA164" i="96"/>
  <c r="Z153" i="96"/>
  <c r="Z149" i="96"/>
  <c r="AA658" i="96"/>
  <c r="Z540" i="96"/>
  <c r="Z476" i="96"/>
  <c r="Z428" i="96"/>
  <c r="AA400" i="96"/>
  <c r="AA382" i="96"/>
  <c r="Z365" i="96"/>
  <c r="AA353" i="96"/>
  <c r="AA344" i="96"/>
  <c r="Z333" i="96"/>
  <c r="AA321" i="96"/>
  <c r="AA312" i="96"/>
  <c r="Z301" i="96"/>
  <c r="AA289" i="96"/>
  <c r="AA280" i="96"/>
  <c r="Z269" i="96"/>
  <c r="AA257" i="96"/>
  <c r="AA248" i="96"/>
  <c r="Z237" i="96"/>
  <c r="AA225" i="96"/>
  <c r="AA216" i="96"/>
  <c r="Z205" i="96"/>
  <c r="AA193" i="96"/>
  <c r="AA184" i="96"/>
  <c r="Z173" i="96"/>
  <c r="AA161" i="96"/>
  <c r="AA152" i="96"/>
  <c r="AA141" i="96"/>
  <c r="Z136" i="96"/>
  <c r="Z134" i="96"/>
  <c r="AA130" i="96"/>
  <c r="AA126" i="96"/>
  <c r="AA122" i="96"/>
  <c r="AA117" i="96"/>
  <c r="AA105" i="96"/>
  <c r="E103" i="96"/>
  <c r="Z100" i="96"/>
  <c r="Z96" i="96"/>
  <c r="AA92" i="96"/>
  <c r="Z89" i="96"/>
  <c r="Z86" i="96"/>
  <c r="Z78" i="96"/>
  <c r="Z76" i="96"/>
  <c r="Z72" i="96"/>
  <c r="Z68" i="96"/>
  <c r="Z64" i="96"/>
  <c r="Z60" i="96"/>
  <c r="Z56" i="96"/>
  <c r="Z52" i="96"/>
  <c r="Z48" i="96"/>
  <c r="Z44" i="96"/>
  <c r="Z40" i="96"/>
  <c r="Z36" i="96"/>
  <c r="Z31" i="96"/>
  <c r="Z27" i="96"/>
  <c r="AA654" i="96"/>
  <c r="AA538" i="96"/>
  <c r="AA474" i="96"/>
  <c r="AA426" i="96"/>
  <c r="Z400" i="96"/>
  <c r="AA376" i="96"/>
  <c r="AA364" i="96"/>
  <c r="Z353" i="96"/>
  <c r="AA341" i="96"/>
  <c r="AA332" i="96"/>
  <c r="Z321" i="96"/>
  <c r="AA309" i="96"/>
  <c r="AA300" i="96"/>
  <c r="Z289" i="96"/>
  <c r="AA277" i="96"/>
  <c r="AA268" i="96"/>
  <c r="Z257" i="96"/>
  <c r="AA245" i="96"/>
  <c r="AA236" i="96"/>
  <c r="Z225" i="96"/>
  <c r="AA213" i="96"/>
  <c r="AA204" i="96"/>
  <c r="Z193" i="96"/>
  <c r="AA181" i="96"/>
  <c r="AA172" i="96"/>
  <c r="Z161" i="96"/>
  <c r="Z141" i="96"/>
  <c r="AA139" i="96"/>
  <c r="AA135" i="96"/>
  <c r="Z130" i="96"/>
  <c r="H128" i="96"/>
  <c r="Z126" i="96"/>
  <c r="Z122" i="96"/>
  <c r="Z117" i="96"/>
  <c r="AA116" i="96"/>
  <c r="AA115" i="96"/>
  <c r="AA108" i="96"/>
  <c r="Z105" i="96"/>
  <c r="AA102" i="96"/>
  <c r="AA99" i="96"/>
  <c r="Z92" i="96"/>
  <c r="AA83" i="96"/>
  <c r="AA80" i="96"/>
  <c r="AA75" i="96"/>
  <c r="AA71" i="96"/>
  <c r="AA67" i="96"/>
  <c r="AA63" i="96"/>
  <c r="AA59" i="96"/>
  <c r="AA55" i="96"/>
  <c r="AA51" i="96"/>
  <c r="AA47" i="96"/>
  <c r="AA43" i="96"/>
  <c r="AA39" i="96"/>
  <c r="AA35" i="96"/>
  <c r="AA32" i="96"/>
  <c r="AA626" i="96"/>
  <c r="Z524" i="96"/>
  <c r="Z460" i="96"/>
  <c r="AA418" i="96"/>
  <c r="AA398" i="96"/>
  <c r="Z376" i="96"/>
  <c r="AA361" i="96"/>
  <c r="AA352" i="96"/>
  <c r="Z341" i="96"/>
  <c r="AA329" i="96"/>
  <c r="AA320" i="96"/>
  <c r="Z309" i="96"/>
  <c r="AA297" i="96"/>
  <c r="AA288" i="96"/>
  <c r="Z277" i="96"/>
  <c r="AA265" i="96"/>
  <c r="AA256" i="96"/>
  <c r="Z245" i="96"/>
  <c r="AA233" i="96"/>
  <c r="AA224" i="96"/>
  <c r="Z213" i="96"/>
  <c r="AA201" i="96"/>
  <c r="AA192" i="96"/>
  <c r="Z181" i="96"/>
  <c r="AA169" i="96"/>
  <c r="AA160" i="96"/>
  <c r="AA145" i="96"/>
  <c r="Z139" i="96"/>
  <c r="Z135" i="96"/>
  <c r="AA133" i="96"/>
  <c r="AA129" i="96"/>
  <c r="AA125" i="96"/>
  <c r="AA121" i="96"/>
  <c r="Z116" i="96"/>
  <c r="Z115" i="96"/>
  <c r="AA594" i="96"/>
  <c r="Z508" i="96"/>
  <c r="Z444" i="96"/>
  <c r="Z416" i="96"/>
  <c r="Z392" i="96"/>
  <c r="AA369" i="96"/>
  <c r="AA360" i="96"/>
  <c r="Z349" i="96"/>
  <c r="AA337" i="96"/>
  <c r="AA328" i="96"/>
  <c r="Z317" i="96"/>
  <c r="AA305" i="96"/>
  <c r="AA296" i="96"/>
  <c r="Z285" i="96"/>
  <c r="AA273" i="96"/>
  <c r="AA264" i="96"/>
  <c r="Z253" i="96"/>
  <c r="AA241" i="96"/>
  <c r="AA232" i="96"/>
  <c r="Z221" i="96"/>
  <c r="AA209" i="96"/>
  <c r="AA200" i="96"/>
  <c r="Z189" i="96"/>
  <c r="AA177" i="96"/>
  <c r="AA168" i="96"/>
  <c r="Z157" i="96"/>
  <c r="Z147" i="96"/>
  <c r="AA144" i="96"/>
  <c r="Z140" i="96"/>
  <c r="Z138" i="96"/>
  <c r="AA132" i="96"/>
  <c r="AA128" i="96"/>
  <c r="AA124" i="96"/>
  <c r="Z120" i="96"/>
  <c r="Z119" i="96"/>
  <c r="Z114" i="96"/>
  <c r="Z107" i="96"/>
  <c r="Z104" i="96"/>
  <c r="E102" i="96"/>
  <c r="Z98" i="96"/>
  <c r="AA94" i="96"/>
  <c r="AA90" i="96"/>
  <c r="AA87" i="96"/>
  <c r="AA84" i="96"/>
  <c r="Z82" i="96"/>
  <c r="Z79" i="96"/>
  <c r="Z77" i="96"/>
  <c r="Z74" i="96"/>
  <c r="Z70" i="96"/>
  <c r="Z66" i="96"/>
  <c r="Z62" i="96"/>
  <c r="Z58" i="96"/>
  <c r="Z54" i="96"/>
  <c r="Z50" i="96"/>
  <c r="Z46" i="96"/>
  <c r="Z42" i="96"/>
  <c r="Z38" i="96"/>
  <c r="Z34" i="96"/>
  <c r="Z29" i="96"/>
  <c r="AA622" i="96"/>
  <c r="AA392" i="96"/>
  <c r="AA340" i="96"/>
  <c r="Z297" i="96"/>
  <c r="AA253" i="96"/>
  <c r="AA212" i="96"/>
  <c r="Z169" i="96"/>
  <c r="AA147" i="96"/>
  <c r="AA138" i="96"/>
  <c r="Z131" i="96"/>
  <c r="Z124" i="96"/>
  <c r="AA119" i="96"/>
  <c r="AA107" i="96"/>
  <c r="Z95" i="96"/>
  <c r="Z88" i="96"/>
  <c r="AA82" i="96"/>
  <c r="AA77" i="96"/>
  <c r="AA70" i="96"/>
  <c r="AA62" i="96"/>
  <c r="AA54" i="96"/>
  <c r="AA46" i="96"/>
  <c r="AA38" i="96"/>
  <c r="AA30" i="96"/>
  <c r="Z26" i="96"/>
  <c r="AA24" i="96"/>
  <c r="AA18" i="96"/>
  <c r="Z15" i="96"/>
  <c r="Z12" i="96"/>
  <c r="Z9" i="96"/>
  <c r="Z5" i="96"/>
  <c r="Z2" i="96"/>
  <c r="AA229" i="96"/>
  <c r="AA590" i="96"/>
  <c r="AA390" i="96"/>
  <c r="Z337" i="96"/>
  <c r="AA293" i="96"/>
  <c r="AA252" i="96"/>
  <c r="Z209" i="96"/>
  <c r="AA165" i="96"/>
  <c r="AA137" i="96"/>
  <c r="Z129" i="96"/>
  <c r="Z123" i="96"/>
  <c r="AA112" i="96"/>
  <c r="AA110" i="96"/>
  <c r="AA106" i="96"/>
  <c r="AA101" i="96"/>
  <c r="Z94" i="96"/>
  <c r="Z87" i="96"/>
  <c r="AA69" i="96"/>
  <c r="AA61" i="96"/>
  <c r="AA53" i="96"/>
  <c r="AA45" i="96"/>
  <c r="AA37" i="96"/>
  <c r="AA29" i="96"/>
  <c r="AA28" i="96"/>
  <c r="Z24" i="96"/>
  <c r="Z18" i="96"/>
  <c r="AA8" i="96"/>
  <c r="AA4" i="96"/>
  <c r="AA188" i="96"/>
  <c r="AA97" i="96"/>
  <c r="AA49" i="96"/>
  <c r="AA13" i="96"/>
  <c r="AA56" i="96"/>
  <c r="AA522" i="96"/>
  <c r="AA374" i="96"/>
  <c r="Z329" i="96"/>
  <c r="AA285" i="96"/>
  <c r="AA244" i="96"/>
  <c r="Z201" i="96"/>
  <c r="AA157" i="96"/>
  <c r="Z145" i="96"/>
  <c r="AA136" i="96"/>
  <c r="Z128" i="96"/>
  <c r="Z121" i="96"/>
  <c r="AA114" i="96"/>
  <c r="AA100" i="96"/>
  <c r="Z93" i="96"/>
  <c r="AA86" i="96"/>
  <c r="Z81" i="96"/>
  <c r="AA76" i="96"/>
  <c r="AA68" i="96"/>
  <c r="AA60" i="96"/>
  <c r="AA52" i="96"/>
  <c r="AA44" i="96"/>
  <c r="AA36" i="96"/>
  <c r="Z28" i="96"/>
  <c r="AA21" i="96"/>
  <c r="AA17" i="96"/>
  <c r="AA14" i="96"/>
  <c r="AA11" i="96"/>
  <c r="Z8" i="96"/>
  <c r="Z4" i="96"/>
  <c r="AA357" i="96"/>
  <c r="Z6" i="96"/>
  <c r="AA506" i="96"/>
  <c r="Z369" i="96"/>
  <c r="AA325" i="96"/>
  <c r="AA284" i="96"/>
  <c r="Z241" i="96"/>
  <c r="AA197" i="96"/>
  <c r="AA156" i="96"/>
  <c r="AA143" i="96"/>
  <c r="Z99" i="96"/>
  <c r="AA91" i="96"/>
  <c r="AA85" i="96"/>
  <c r="Z80" i="96"/>
  <c r="Z75" i="96"/>
  <c r="Z67" i="96"/>
  <c r="Z59" i="96"/>
  <c r="Z51" i="96"/>
  <c r="Z43" i="96"/>
  <c r="Z35" i="96"/>
  <c r="AA25" i="96"/>
  <c r="Z21" i="96"/>
  <c r="Z17" i="96"/>
  <c r="Z14" i="96"/>
  <c r="Z11" i="96"/>
  <c r="AA7" i="96"/>
  <c r="AA316" i="96"/>
  <c r="AA120" i="96"/>
  <c r="AA111" i="96"/>
  <c r="Z84" i="96"/>
  <c r="AA73" i="96"/>
  <c r="AA41" i="96"/>
  <c r="AA10" i="96"/>
  <c r="AA78" i="96"/>
  <c r="Z13" i="96"/>
  <c r="AA458" i="96"/>
  <c r="Z361" i="96"/>
  <c r="AA317" i="96"/>
  <c r="AA276" i="96"/>
  <c r="Z233" i="96"/>
  <c r="AA189" i="96"/>
  <c r="AA118" i="96"/>
  <c r="AA104" i="96"/>
  <c r="AA98" i="96"/>
  <c r="Z91" i="96"/>
  <c r="Z85" i="96"/>
  <c r="AA79" i="96"/>
  <c r="AA74" i="96"/>
  <c r="AA66" i="96"/>
  <c r="AA58" i="96"/>
  <c r="AA50" i="96"/>
  <c r="AA42" i="96"/>
  <c r="AA34" i="96"/>
  <c r="AA27" i="96"/>
  <c r="Z25" i="96"/>
  <c r="AA22" i="96"/>
  <c r="AA20" i="96"/>
  <c r="AA16" i="96"/>
  <c r="Z7" i="96"/>
  <c r="AA442" i="96"/>
  <c r="AA134" i="96"/>
  <c r="AA109" i="96"/>
  <c r="Z90" i="96"/>
  <c r="AA65" i="96"/>
  <c r="AA33" i="96"/>
  <c r="Z22" i="96"/>
  <c r="Z16" i="96"/>
  <c r="AA6" i="96"/>
  <c r="AA64" i="96"/>
  <c r="AA19" i="96"/>
  <c r="Z3" i="96"/>
  <c r="Z418" i="96"/>
  <c r="AA349" i="96"/>
  <c r="AA308" i="96"/>
  <c r="Z265" i="96"/>
  <c r="AA221" i="96"/>
  <c r="AA180" i="96"/>
  <c r="Z133" i="96"/>
  <c r="Z127" i="96"/>
  <c r="AA113" i="96"/>
  <c r="Z103" i="96"/>
  <c r="AA96" i="96"/>
  <c r="AA89" i="96"/>
  <c r="AA72" i="96"/>
  <c r="AA40" i="96"/>
  <c r="AA408" i="96"/>
  <c r="AA348" i="96"/>
  <c r="Z305" i="96"/>
  <c r="AA261" i="96"/>
  <c r="AA220" i="96"/>
  <c r="Z177" i="96"/>
  <c r="AA148" i="96"/>
  <c r="AA140" i="96"/>
  <c r="Z132" i="96"/>
  <c r="Z125" i="96"/>
  <c r="Z108" i="96"/>
  <c r="Z102" i="96"/>
  <c r="AA95" i="96"/>
  <c r="AA88" i="96"/>
  <c r="Z83" i="96"/>
  <c r="Z71" i="96"/>
  <c r="Z63" i="96"/>
  <c r="Z55" i="96"/>
  <c r="Z47" i="96"/>
  <c r="Z39" i="96"/>
  <c r="Z32" i="96"/>
  <c r="AA31" i="96"/>
  <c r="AA26" i="96"/>
  <c r="Z23" i="96"/>
  <c r="Z19" i="96"/>
  <c r="AA15" i="96"/>
  <c r="AA12" i="96"/>
  <c r="AA9" i="96"/>
  <c r="AA5" i="96"/>
  <c r="AA2" i="96"/>
  <c r="Z273" i="96"/>
  <c r="C128" i="96"/>
  <c r="AA57" i="96"/>
  <c r="Z20" i="96"/>
  <c r="AA3" i="96"/>
  <c r="AA48" i="96"/>
  <c r="AA23" i="96"/>
  <c r="Z10" i="96"/>
  <c r="P150" i="95"/>
  <c r="O150" i="95"/>
  <c r="P149" i="95"/>
  <c r="P147" i="95"/>
  <c r="R135" i="95"/>
  <c r="O149" i="95"/>
  <c r="O147" i="95"/>
  <c r="P135" i="95"/>
  <c r="P148" i="95"/>
  <c r="J134" i="95"/>
  <c r="J135" i="95" s="1"/>
  <c r="O148" i="95"/>
  <c r="J128" i="95"/>
  <c r="N135" i="95"/>
  <c r="E128" i="95"/>
  <c r="AA1000" i="95"/>
  <c r="AA996" i="95"/>
  <c r="AA992" i="95"/>
  <c r="AA988" i="95"/>
  <c r="AA984" i="95"/>
  <c r="AA980" i="95"/>
  <c r="AA976" i="95"/>
  <c r="AA972" i="95"/>
  <c r="AA968" i="95"/>
  <c r="AA964" i="95"/>
  <c r="AA960" i="95"/>
  <c r="AA956" i="95"/>
  <c r="AA952" i="95"/>
  <c r="AA948" i="95"/>
  <c r="AA944" i="95"/>
  <c r="AA940" i="95"/>
  <c r="AA936" i="95"/>
  <c r="AA932" i="95"/>
  <c r="AA928" i="95"/>
  <c r="AA924" i="95"/>
  <c r="AA920" i="95"/>
  <c r="AA916" i="95"/>
  <c r="AA912" i="95"/>
  <c r="AA908" i="95"/>
  <c r="AA904" i="95"/>
  <c r="AA900" i="95"/>
  <c r="AA896" i="95"/>
  <c r="AA892" i="95"/>
  <c r="AA888" i="95"/>
  <c r="AA884" i="95"/>
  <c r="AA880" i="95"/>
  <c r="AA876" i="95"/>
  <c r="AA872" i="95"/>
  <c r="AA868" i="95"/>
  <c r="AA864" i="95"/>
  <c r="AA860" i="95"/>
  <c r="AA856" i="95"/>
  <c r="AA852" i="95"/>
  <c r="AA848" i="95"/>
  <c r="AA844" i="95"/>
  <c r="AA840" i="95"/>
  <c r="AA836" i="95"/>
  <c r="AA832" i="95"/>
  <c r="AA828" i="95"/>
  <c r="AA824" i="95"/>
  <c r="AA820" i="95"/>
  <c r="AA816" i="95"/>
  <c r="AA812" i="95"/>
  <c r="AA808" i="95"/>
  <c r="AA804" i="95"/>
  <c r="AA800" i="95"/>
  <c r="AA796" i="95"/>
  <c r="AA792" i="95"/>
  <c r="AA788" i="95"/>
  <c r="AA784" i="95"/>
  <c r="AA780" i="95"/>
  <c r="AA776" i="95"/>
  <c r="AA772" i="95"/>
  <c r="AA768" i="95"/>
  <c r="AA764" i="95"/>
  <c r="AA760" i="95"/>
  <c r="AA756" i="95"/>
  <c r="AA752" i="95"/>
  <c r="AA748" i="95"/>
  <c r="AA744" i="95"/>
  <c r="AA740" i="95"/>
  <c r="AA736" i="95"/>
  <c r="AA732" i="95"/>
  <c r="AA728" i="95"/>
  <c r="AA724" i="95"/>
  <c r="AA720" i="95"/>
  <c r="AA716" i="95"/>
  <c r="AA712" i="95"/>
  <c r="AA708" i="95"/>
  <c r="AA704" i="95"/>
  <c r="AA700" i="95"/>
  <c r="AA696" i="95"/>
  <c r="AA692" i="95"/>
  <c r="AA688" i="95"/>
  <c r="AA684" i="95"/>
  <c r="AA680" i="95"/>
  <c r="AA676" i="95"/>
  <c r="AA672" i="95"/>
  <c r="AA668" i="95"/>
  <c r="AA664" i="95"/>
  <c r="Z1000" i="95"/>
  <c r="Z996" i="95"/>
  <c r="Z992" i="95"/>
  <c r="Z988" i="95"/>
  <c r="Z984" i="95"/>
  <c r="Z980" i="95"/>
  <c r="Z976" i="95"/>
  <c r="Z972" i="95"/>
  <c r="Z968" i="95"/>
  <c r="Z964" i="95"/>
  <c r="Z960" i="95"/>
  <c r="Z956" i="95"/>
  <c r="Z952" i="95"/>
  <c r="Z948" i="95"/>
  <c r="Z944" i="95"/>
  <c r="Z940" i="95"/>
  <c r="Z936" i="95"/>
  <c r="Z932" i="95"/>
  <c r="AA998" i="95"/>
  <c r="AA994" i="95"/>
  <c r="AA990" i="95"/>
  <c r="AA986" i="95"/>
  <c r="AA982" i="95"/>
  <c r="AA978" i="95"/>
  <c r="AA974" i="95"/>
  <c r="AA970" i="95"/>
  <c r="AA966" i="95"/>
  <c r="AA962" i="95"/>
  <c r="AA958" i="95"/>
  <c r="AA954" i="95"/>
  <c r="AA950" i="95"/>
  <c r="AA946" i="95"/>
  <c r="AA942" i="95"/>
  <c r="AA938" i="95"/>
  <c r="AA934" i="95"/>
  <c r="AA930" i="95"/>
  <c r="AA926" i="95"/>
  <c r="AA922" i="95"/>
  <c r="AA918" i="95"/>
  <c r="AA914" i="95"/>
  <c r="AA910" i="95"/>
  <c r="AA906" i="95"/>
  <c r="AA902" i="95"/>
  <c r="AA898" i="95"/>
  <c r="AA894" i="95"/>
  <c r="AA890" i="95"/>
  <c r="AA886" i="95"/>
  <c r="AA882" i="95"/>
  <c r="AA878" i="95"/>
  <c r="AA874" i="95"/>
  <c r="AA870" i="95"/>
  <c r="AA866" i="95"/>
  <c r="AA862" i="95"/>
  <c r="AA858" i="95"/>
  <c r="AA854" i="95"/>
  <c r="AA850" i="95"/>
  <c r="AA846" i="95"/>
  <c r="AA842" i="95"/>
  <c r="AA838" i="95"/>
  <c r="AA834" i="95"/>
  <c r="AA830" i="95"/>
  <c r="AA826" i="95"/>
  <c r="AA822" i="95"/>
  <c r="AA818" i="95"/>
  <c r="AA814" i="95"/>
  <c r="AA810" i="95"/>
  <c r="AA806" i="95"/>
  <c r="AA802" i="95"/>
  <c r="AA798" i="95"/>
  <c r="AA794" i="95"/>
  <c r="AA790" i="95"/>
  <c r="AA786" i="95"/>
  <c r="AA782" i="95"/>
  <c r="AA778" i="95"/>
  <c r="AA774" i="95"/>
  <c r="AA770" i="95"/>
  <c r="AA766" i="95"/>
  <c r="AA762" i="95"/>
  <c r="AA758" i="95"/>
  <c r="AA754" i="95"/>
  <c r="AA750" i="95"/>
  <c r="AA746" i="95"/>
  <c r="AA742" i="95"/>
  <c r="AA738" i="95"/>
  <c r="AA734" i="95"/>
  <c r="AA730" i="95"/>
  <c r="AA726" i="95"/>
  <c r="AA722" i="95"/>
  <c r="AA718" i="95"/>
  <c r="AA714" i="95"/>
  <c r="AA710" i="95"/>
  <c r="AA706" i="95"/>
  <c r="AA702" i="95"/>
  <c r="AA698" i="95"/>
  <c r="AA694" i="95"/>
  <c r="AA690" i="95"/>
  <c r="AA686" i="95"/>
  <c r="AA682" i="95"/>
  <c r="AA678" i="95"/>
  <c r="AA674" i="95"/>
  <c r="AA670" i="95"/>
  <c r="AA666" i="95"/>
  <c r="AA662" i="95"/>
  <c r="AA999" i="95"/>
  <c r="AA993" i="95"/>
  <c r="Z987" i="95"/>
  <c r="Z981" i="95"/>
  <c r="Z974" i="95"/>
  <c r="AA967" i="95"/>
  <c r="AA961" i="95"/>
  <c r="Z955" i="95"/>
  <c r="Z949" i="95"/>
  <c r="Z942" i="95"/>
  <c r="AA935" i="95"/>
  <c r="AA929" i="95"/>
  <c r="Z924" i="95"/>
  <c r="Z919" i="95"/>
  <c r="AA913" i="95"/>
  <c r="Z908" i="95"/>
  <c r="Z903" i="95"/>
  <c r="AA897" i="95"/>
  <c r="Z892" i="95"/>
  <c r="Z887" i="95"/>
  <c r="AA881" i="95"/>
  <c r="Z876" i="95"/>
  <c r="Z871" i="95"/>
  <c r="AA865" i="95"/>
  <c r="Z860" i="95"/>
  <c r="Z855" i="95"/>
  <c r="AA849" i="95"/>
  <c r="Z844" i="95"/>
  <c r="Z839" i="95"/>
  <c r="AA833" i="95"/>
  <c r="Z828" i="95"/>
  <c r="Z823" i="95"/>
  <c r="AA817" i="95"/>
  <c r="Z812" i="95"/>
  <c r="Z807" i="95"/>
  <c r="AA801" i="95"/>
  <c r="Z796" i="95"/>
  <c r="Z791" i="95"/>
  <c r="AA785" i="95"/>
  <c r="Z780" i="95"/>
  <c r="Z775" i="95"/>
  <c r="AA769" i="95"/>
  <c r="Z764" i="95"/>
  <c r="Z759" i="95"/>
  <c r="AA753" i="95"/>
  <c r="Z748" i="95"/>
  <c r="Z743" i="95"/>
  <c r="AA737" i="95"/>
  <c r="Z732" i="95"/>
  <c r="Z727" i="95"/>
  <c r="AA721" i="95"/>
  <c r="Z716" i="95"/>
  <c r="Z711" i="95"/>
  <c r="AA705" i="95"/>
  <c r="Z700" i="95"/>
  <c r="Z695" i="95"/>
  <c r="AA689" i="95"/>
  <c r="Z684" i="95"/>
  <c r="Z679" i="95"/>
  <c r="AA673" i="95"/>
  <c r="Z668" i="95"/>
  <c r="Z663" i="95"/>
  <c r="AA658" i="95"/>
  <c r="AA654" i="95"/>
  <c r="AA650" i="95"/>
  <c r="AA646" i="95"/>
  <c r="AA642" i="95"/>
  <c r="AA638" i="95"/>
  <c r="AA634" i="95"/>
  <c r="AA630" i="95"/>
  <c r="AA626" i="95"/>
  <c r="AA622" i="95"/>
  <c r="AA618" i="95"/>
  <c r="AA614" i="95"/>
  <c r="AA610" i="95"/>
  <c r="AA606" i="95"/>
  <c r="AA602" i="95"/>
  <c r="AA598" i="95"/>
  <c r="AA594" i="95"/>
  <c r="AA590" i="95"/>
  <c r="AA586" i="95"/>
  <c r="AA582" i="95"/>
  <c r="AA578" i="95"/>
  <c r="AA574" i="95"/>
  <c r="AA570" i="95"/>
  <c r="AA566" i="95"/>
  <c r="AA562" i="95"/>
  <c r="AA558" i="95"/>
  <c r="AA554" i="95"/>
  <c r="AA550" i="95"/>
  <c r="AA546" i="95"/>
  <c r="AA542" i="95"/>
  <c r="AA538" i="95"/>
  <c r="AA534" i="95"/>
  <c r="AA530" i="95"/>
  <c r="Z999" i="95"/>
  <c r="Z993" i="95"/>
  <c r="Z986" i="95"/>
  <c r="AA979" i="95"/>
  <c r="AA973" i="95"/>
  <c r="Z967" i="95"/>
  <c r="Z961" i="95"/>
  <c r="Z954" i="95"/>
  <c r="AA947" i="95"/>
  <c r="AA941" i="95"/>
  <c r="Z935" i="95"/>
  <c r="Z929" i="95"/>
  <c r="AA923" i="95"/>
  <c r="Z918" i="95"/>
  <c r="Z913" i="95"/>
  <c r="AA907" i="95"/>
  <c r="Z902" i="95"/>
  <c r="Z897" i="95"/>
  <c r="AA891" i="95"/>
  <c r="Z886" i="95"/>
  <c r="Z881" i="95"/>
  <c r="AA875" i="95"/>
  <c r="Z870" i="95"/>
  <c r="Z865" i="95"/>
  <c r="AA859" i="95"/>
  <c r="Z854" i="95"/>
  <c r="Z849" i="95"/>
  <c r="AA843" i="95"/>
  <c r="Z838" i="95"/>
  <c r="Z833" i="95"/>
  <c r="AA827" i="95"/>
  <c r="Z822" i="95"/>
  <c r="Z817" i="95"/>
  <c r="AA811" i="95"/>
  <c r="Z806" i="95"/>
  <c r="Z801" i="95"/>
  <c r="AA795" i="95"/>
  <c r="Z790" i="95"/>
  <c r="Z785" i="95"/>
  <c r="AA779" i="95"/>
  <c r="Z774" i="95"/>
  <c r="Z769" i="95"/>
  <c r="AA763" i="95"/>
  <c r="Z758" i="95"/>
  <c r="Z753" i="95"/>
  <c r="AA747" i="95"/>
  <c r="Z742" i="95"/>
  <c r="Z737" i="95"/>
  <c r="AA731" i="95"/>
  <c r="Z726" i="95"/>
  <c r="Z721" i="95"/>
  <c r="AA715" i="95"/>
  <c r="Z710" i="95"/>
  <c r="Z705" i="95"/>
  <c r="AA699" i="95"/>
  <c r="Z694" i="95"/>
  <c r="Z689" i="95"/>
  <c r="AA683" i="95"/>
  <c r="Z678" i="95"/>
  <c r="Z673" i="95"/>
  <c r="AA667" i="95"/>
  <c r="Z662" i="95"/>
  <c r="Z658" i="95"/>
  <c r="Z654" i="95"/>
  <c r="Z650" i="95"/>
  <c r="Z646" i="95"/>
  <c r="Z642" i="95"/>
  <c r="Z638" i="95"/>
  <c r="Z634" i="95"/>
  <c r="Z630" i="95"/>
  <c r="Z626" i="95"/>
  <c r="Z622" i="95"/>
  <c r="Z618" i="95"/>
  <c r="Z614" i="95"/>
  <c r="Z610" i="95"/>
  <c r="Z606" i="95"/>
  <c r="Z602" i="95"/>
  <c r="Z598" i="95"/>
  <c r="Z594" i="95"/>
  <c r="Z590" i="95"/>
  <c r="Z586" i="95"/>
  <c r="Z582" i="95"/>
  <c r="Z578" i="95"/>
  <c r="Z574" i="95"/>
  <c r="Z570" i="95"/>
  <c r="Z997" i="95"/>
  <c r="Z990" i="95"/>
  <c r="AA983" i="95"/>
  <c r="AA977" i="95"/>
  <c r="Z971" i="95"/>
  <c r="Z965" i="95"/>
  <c r="Z958" i="95"/>
  <c r="AA951" i="95"/>
  <c r="AA945" i="95"/>
  <c r="Z939" i="95"/>
  <c r="Z933" i="95"/>
  <c r="Z927" i="95"/>
  <c r="AA921" i="95"/>
  <c r="Z916" i="95"/>
  <c r="Z911" i="95"/>
  <c r="AA905" i="95"/>
  <c r="Z900" i="95"/>
  <c r="Z895" i="95"/>
  <c r="AA889" i="95"/>
  <c r="Z884" i="95"/>
  <c r="Z879" i="95"/>
  <c r="AA873" i="95"/>
  <c r="Z868" i="95"/>
  <c r="Z863" i="95"/>
  <c r="AA857" i="95"/>
  <c r="Z852" i="95"/>
  <c r="Z847" i="95"/>
  <c r="AA841" i="95"/>
  <c r="Z836" i="95"/>
  <c r="Z831" i="95"/>
  <c r="AA825" i="95"/>
  <c r="Z820" i="95"/>
  <c r="Z815" i="95"/>
  <c r="AA809" i="95"/>
  <c r="Z804" i="95"/>
  <c r="Z799" i="95"/>
  <c r="AA793" i="95"/>
  <c r="Z788" i="95"/>
  <c r="Z783" i="95"/>
  <c r="AA777" i="95"/>
  <c r="Z772" i="95"/>
  <c r="Z767" i="95"/>
  <c r="AA761" i="95"/>
  <c r="Z756" i="95"/>
  <c r="Z751" i="95"/>
  <c r="AA745" i="95"/>
  <c r="Z740" i="95"/>
  <c r="Z735" i="95"/>
  <c r="AA729" i="95"/>
  <c r="Z724" i="95"/>
  <c r="Z719" i="95"/>
  <c r="AA713" i="95"/>
  <c r="Z708" i="95"/>
  <c r="Z703" i="95"/>
  <c r="AA697" i="95"/>
  <c r="Z692" i="95"/>
  <c r="Z687" i="95"/>
  <c r="AA681" i="95"/>
  <c r="Z676" i="95"/>
  <c r="Z671" i="95"/>
  <c r="AA665" i="95"/>
  <c r="AA660" i="95"/>
  <c r="AA656" i="95"/>
  <c r="AA652" i="95"/>
  <c r="AA648" i="95"/>
  <c r="AA644" i="95"/>
  <c r="AA640" i="95"/>
  <c r="AA636" i="95"/>
  <c r="AA632" i="95"/>
  <c r="AA628" i="95"/>
  <c r="AA624" i="95"/>
  <c r="AA620" i="95"/>
  <c r="AA616" i="95"/>
  <c r="AA612" i="95"/>
  <c r="AA608" i="95"/>
  <c r="AA604" i="95"/>
  <c r="AA600" i="95"/>
  <c r="AA596" i="95"/>
  <c r="AA592" i="95"/>
  <c r="AA588" i="95"/>
  <c r="AA584" i="95"/>
  <c r="AA580" i="95"/>
  <c r="AA576" i="95"/>
  <c r="AA572" i="95"/>
  <c r="AA568" i="95"/>
  <c r="AA564" i="95"/>
  <c r="AA560" i="95"/>
  <c r="AA556" i="95"/>
  <c r="AA552" i="95"/>
  <c r="AA548" i="95"/>
  <c r="AA544" i="95"/>
  <c r="AA540" i="95"/>
  <c r="AA536" i="95"/>
  <c r="AA532" i="95"/>
  <c r="AA1001" i="95"/>
  <c r="Z991" i="95"/>
  <c r="AA981" i="95"/>
  <c r="Z970" i="95"/>
  <c r="AA959" i="95"/>
  <c r="Z950" i="95"/>
  <c r="AA939" i="95"/>
  <c r="Z930" i="95"/>
  <c r="Z921" i="95"/>
  <c r="Z912" i="95"/>
  <c r="Z904" i="95"/>
  <c r="AA895" i="95"/>
  <c r="AA887" i="95"/>
  <c r="Z878" i="95"/>
  <c r="AA869" i="95"/>
  <c r="AA861" i="95"/>
  <c r="Z853" i="95"/>
  <c r="Z845" i="95"/>
  <c r="AA835" i="95"/>
  <c r="Z827" i="95"/>
  <c r="Z819" i="95"/>
  <c r="Z810" i="95"/>
  <c r="Z802" i="95"/>
  <c r="Z793" i="95"/>
  <c r="Z784" i="95"/>
  <c r="Z776" i="95"/>
  <c r="AA767" i="95"/>
  <c r="AA759" i="95"/>
  <c r="Z750" i="95"/>
  <c r="AA741" i="95"/>
  <c r="AA733" i="95"/>
  <c r="Z725" i="95"/>
  <c r="Z717" i="95"/>
  <c r="AA707" i="95"/>
  <c r="Z699" i="95"/>
  <c r="Z691" i="95"/>
  <c r="Z682" i="95"/>
  <c r="Z674" i="95"/>
  <c r="Z665" i="95"/>
  <c r="AA657" i="95"/>
  <c r="AA651" i="95"/>
  <c r="Z645" i="95"/>
  <c r="Z639" i="95"/>
  <c r="Z632" i="95"/>
  <c r="Z1001" i="95"/>
  <c r="AA989" i="95"/>
  <c r="Z979" i="95"/>
  <c r="AA969" i="95"/>
  <c r="Z959" i="95"/>
  <c r="AA949" i="95"/>
  <c r="Z938" i="95"/>
  <c r="Z928" i="95"/>
  <c r="Z920" i="95"/>
  <c r="AA911" i="95"/>
  <c r="AA903" i="95"/>
  <c r="Z894" i="95"/>
  <c r="AA885" i="95"/>
  <c r="AA877" i="95"/>
  <c r="Z869" i="95"/>
  <c r="Z861" i="95"/>
  <c r="AA851" i="95"/>
  <c r="Z843" i="95"/>
  <c r="Z835" i="95"/>
  <c r="Z826" i="95"/>
  <c r="Z818" i="95"/>
  <c r="Z809" i="95"/>
  <c r="Z800" i="95"/>
  <c r="Z792" i="95"/>
  <c r="AA783" i="95"/>
  <c r="AA775" i="95"/>
  <c r="Z766" i="95"/>
  <c r="AA757" i="95"/>
  <c r="AA749" i="95"/>
  <c r="Z741" i="95"/>
  <c r="Z733" i="95"/>
  <c r="AA723" i="95"/>
  <c r="Z715" i="95"/>
  <c r="Z707" i="95"/>
  <c r="Z698" i="95"/>
  <c r="Z690" i="95"/>
  <c r="Z681" i="95"/>
  <c r="Z672" i="95"/>
  <c r="Z664" i="95"/>
  <c r="Z657" i="95"/>
  <c r="Z651" i="95"/>
  <c r="Z644" i="95"/>
  <c r="AA637" i="95"/>
  <c r="AA631" i="95"/>
  <c r="Z625" i="95"/>
  <c r="Z619" i="95"/>
  <c r="Z612" i="95"/>
  <c r="AA605" i="95"/>
  <c r="AA599" i="95"/>
  <c r="Z593" i="95"/>
  <c r="Z587" i="95"/>
  <c r="Z580" i="95"/>
  <c r="AA573" i="95"/>
  <c r="AA567" i="95"/>
  <c r="Z562" i="95"/>
  <c r="Z557" i="95"/>
  <c r="AA551" i="95"/>
  <c r="Z546" i="95"/>
  <c r="Z541" i="95"/>
  <c r="AA535" i="95"/>
  <c r="Z530" i="95"/>
  <c r="Z526" i="95"/>
  <c r="Z522" i="95"/>
  <c r="Z518" i="95"/>
  <c r="Z514" i="95"/>
  <c r="Z510" i="95"/>
  <c r="Z506" i="95"/>
  <c r="Z502" i="95"/>
  <c r="Z498" i="95"/>
  <c r="Z494" i="95"/>
  <c r="Z490" i="95"/>
  <c r="Z486" i="95"/>
  <c r="Z482" i="95"/>
  <c r="Z478" i="95"/>
  <c r="Z474" i="95"/>
  <c r="Z470" i="95"/>
  <c r="Z466" i="95"/>
  <c r="Z462" i="95"/>
  <c r="Z458" i="95"/>
  <c r="Z454" i="95"/>
  <c r="Z450" i="95"/>
  <c r="Z446" i="95"/>
  <c r="Z442" i="95"/>
  <c r="Z438" i="95"/>
  <c r="Z434" i="95"/>
  <c r="Z998" i="95"/>
  <c r="Z989" i="95"/>
  <c r="Z978" i="95"/>
  <c r="Z969" i="95"/>
  <c r="AA957" i="95"/>
  <c r="Z947" i="95"/>
  <c r="AA937" i="95"/>
  <c r="AA927" i="95"/>
  <c r="AA919" i="95"/>
  <c r="Z910" i="95"/>
  <c r="AA901" i="95"/>
  <c r="AA893" i="95"/>
  <c r="Z885" i="95"/>
  <c r="Z877" i="95"/>
  <c r="AA867" i="95"/>
  <c r="Z859" i="95"/>
  <c r="Z851" i="95"/>
  <c r="Z842" i="95"/>
  <c r="Z834" i="95"/>
  <c r="Z825" i="95"/>
  <c r="Z816" i="95"/>
  <c r="Z808" i="95"/>
  <c r="AA799" i="95"/>
  <c r="AA791" i="95"/>
  <c r="Z782" i="95"/>
  <c r="AA773" i="95"/>
  <c r="AA765" i="95"/>
  <c r="Z757" i="95"/>
  <c r="Z749" i="95"/>
  <c r="AA739" i="95"/>
  <c r="Z731" i="95"/>
  <c r="Z723" i="95"/>
  <c r="Z714" i="95"/>
  <c r="Z706" i="95"/>
  <c r="Z697" i="95"/>
  <c r="Z688" i="95"/>
  <c r="Z680" i="95"/>
  <c r="AA671" i="95"/>
  <c r="AA663" i="95"/>
  <c r="Z656" i="95"/>
  <c r="AA649" i="95"/>
  <c r="AA643" i="95"/>
  <c r="Z637" i="95"/>
  <c r="Z631" i="95"/>
  <c r="Z624" i="95"/>
  <c r="AA617" i="95"/>
  <c r="AA611" i="95"/>
  <c r="Z605" i="95"/>
  <c r="Z599" i="95"/>
  <c r="Z592" i="95"/>
  <c r="AA585" i="95"/>
  <c r="AA579" i="95"/>
  <c r="Z573" i="95"/>
  <c r="Z567" i="95"/>
  <c r="AA561" i="95"/>
  <c r="Z556" i="95"/>
  <c r="Z551" i="95"/>
  <c r="AA545" i="95"/>
  <c r="Z540" i="95"/>
  <c r="Z535" i="95"/>
  <c r="AA529" i="95"/>
  <c r="AA525" i="95"/>
  <c r="AA521" i="95"/>
  <c r="AA517" i="95"/>
  <c r="AA513" i="95"/>
  <c r="AA509" i="95"/>
  <c r="AA505" i="95"/>
  <c r="AA501" i="95"/>
  <c r="AA497" i="95"/>
  <c r="AA493" i="95"/>
  <c r="AA489" i="95"/>
  <c r="AA485" i="95"/>
  <c r="AA481" i="95"/>
  <c r="AA477" i="95"/>
  <c r="AA473" i="95"/>
  <c r="AA469" i="95"/>
  <c r="AA465" i="95"/>
  <c r="AA461" i="95"/>
  <c r="AA457" i="95"/>
  <c r="AA453" i="95"/>
  <c r="AA449" i="95"/>
  <c r="AA445" i="95"/>
  <c r="AA441" i="95"/>
  <c r="AA437" i="95"/>
  <c r="AA433" i="95"/>
  <c r="AA429" i="95"/>
  <c r="AA425" i="95"/>
  <c r="AA421" i="95"/>
  <c r="AA417" i="95"/>
  <c r="AA413" i="95"/>
  <c r="AA409" i="95"/>
  <c r="AA405" i="95"/>
  <c r="AA401" i="95"/>
  <c r="AA397" i="95"/>
  <c r="AA393" i="95"/>
  <c r="AA389" i="95"/>
  <c r="AA385" i="95"/>
  <c r="AA381" i="95"/>
  <c r="AA377" i="95"/>
  <c r="AA373" i="95"/>
  <c r="AA369" i="95"/>
  <c r="AA365" i="95"/>
  <c r="AA361" i="95"/>
  <c r="AA357" i="95"/>
  <c r="AA353" i="95"/>
  <c r="AA349" i="95"/>
  <c r="AA345" i="95"/>
  <c r="AA341" i="95"/>
  <c r="AA337" i="95"/>
  <c r="AA333" i="95"/>
  <c r="AA329" i="95"/>
  <c r="AA325" i="95"/>
  <c r="AA321" i="95"/>
  <c r="AA317" i="95"/>
  <c r="AA313" i="95"/>
  <c r="AA309" i="95"/>
  <c r="AA305" i="95"/>
  <c r="AA301" i="95"/>
  <c r="AA297" i="95"/>
  <c r="AA293" i="95"/>
  <c r="AA289" i="95"/>
  <c r="AA285" i="95"/>
  <c r="AA281" i="95"/>
  <c r="AA277" i="95"/>
  <c r="AA273" i="95"/>
  <c r="AA269" i="95"/>
  <c r="AA265" i="95"/>
  <c r="AA261" i="95"/>
  <c r="AA257" i="95"/>
  <c r="AA253" i="95"/>
  <c r="AA249" i="95"/>
  <c r="AA245" i="95"/>
  <c r="AA241" i="95"/>
  <c r="AA237" i="95"/>
  <c r="AA233" i="95"/>
  <c r="AA229" i="95"/>
  <c r="AA225" i="95"/>
  <c r="AA221" i="95"/>
  <c r="AA217" i="95"/>
  <c r="AA213" i="95"/>
  <c r="AA209" i="95"/>
  <c r="AA205" i="95"/>
  <c r="AA201" i="95"/>
  <c r="AA197" i="95"/>
  <c r="AA193" i="95"/>
  <c r="AA189" i="95"/>
  <c r="AA185" i="95"/>
  <c r="AA181" i="95"/>
  <c r="AA177" i="95"/>
  <c r="AA173" i="95"/>
  <c r="AA997" i="95"/>
  <c r="AA987" i="95"/>
  <c r="Z977" i="95"/>
  <c r="Z966" i="95"/>
  <c r="Z957" i="95"/>
  <c r="Z946" i="95"/>
  <c r="Z937" i="95"/>
  <c r="Z926" i="95"/>
  <c r="AA917" i="95"/>
  <c r="AA909" i="95"/>
  <c r="Z901" i="95"/>
  <c r="Z893" i="95"/>
  <c r="AA883" i="95"/>
  <c r="Z875" i="95"/>
  <c r="Z867" i="95"/>
  <c r="Z858" i="95"/>
  <c r="Z850" i="95"/>
  <c r="Z841" i="95"/>
  <c r="Z832" i="95"/>
  <c r="Z824" i="95"/>
  <c r="AA815" i="95"/>
  <c r="AA807" i="95"/>
  <c r="Z798" i="95"/>
  <c r="AA789" i="95"/>
  <c r="AA781" i="95"/>
  <c r="Z773" i="95"/>
  <c r="Z765" i="95"/>
  <c r="AA755" i="95"/>
  <c r="Z747" i="95"/>
  <c r="Z739" i="95"/>
  <c r="Z730" i="95"/>
  <c r="Z722" i="95"/>
  <c r="Z713" i="95"/>
  <c r="Z704" i="95"/>
  <c r="Z696" i="95"/>
  <c r="AA687" i="95"/>
  <c r="AA679" i="95"/>
  <c r="Z670" i="95"/>
  <c r="AA661" i="95"/>
  <c r="AA655" i="95"/>
  <c r="Z649" i="95"/>
  <c r="Z643" i="95"/>
  <c r="Z636" i="95"/>
  <c r="AA629" i="95"/>
  <c r="AA623" i="95"/>
  <c r="Z617" i="95"/>
  <c r="Z611" i="95"/>
  <c r="Z604" i="95"/>
  <c r="AA597" i="95"/>
  <c r="AA591" i="95"/>
  <c r="Z585" i="95"/>
  <c r="Z579" i="95"/>
  <c r="Z572" i="95"/>
  <c r="Z566" i="95"/>
  <c r="Z561" i="95"/>
  <c r="AA555" i="95"/>
  <c r="Z550" i="95"/>
  <c r="Z545" i="95"/>
  <c r="AA539" i="95"/>
  <c r="Z534" i="95"/>
  <c r="Z529" i="95"/>
  <c r="Z525" i="95"/>
  <c r="Z521" i="95"/>
  <c r="Z517" i="95"/>
  <c r="Z513" i="95"/>
  <c r="Z509" i="95"/>
  <c r="Z505" i="95"/>
  <c r="Z501" i="95"/>
  <c r="Z497" i="95"/>
  <c r="Z493" i="95"/>
  <c r="Z489" i="95"/>
  <c r="Z485" i="95"/>
  <c r="Z481" i="95"/>
  <c r="Z477" i="95"/>
  <c r="Z473" i="95"/>
  <c r="Z469" i="95"/>
  <c r="Z465" i="95"/>
  <c r="Z461" i="95"/>
  <c r="Z457" i="95"/>
  <c r="Z453" i="95"/>
  <c r="Z449" i="95"/>
  <c r="Z445" i="95"/>
  <c r="Z441" i="95"/>
  <c r="Z437" i="95"/>
  <c r="Z433" i="95"/>
  <c r="Z429" i="95"/>
  <c r="Z425" i="95"/>
  <c r="Z421" i="95"/>
  <c r="Z417" i="95"/>
  <c r="Z413" i="95"/>
  <c r="Z409" i="95"/>
  <c r="Z405" i="95"/>
  <c r="Z401" i="95"/>
  <c r="Z397" i="95"/>
  <c r="Z393" i="95"/>
  <c r="Z389" i="95"/>
  <c r="Z385" i="95"/>
  <c r="Z381" i="95"/>
  <c r="Z377" i="95"/>
  <c r="Z373" i="95"/>
  <c r="Z369" i="95"/>
  <c r="Z365" i="95"/>
  <c r="Z361" i="95"/>
  <c r="Z357" i="95"/>
  <c r="Z353" i="95"/>
  <c r="Z349" i="95"/>
  <c r="Z345" i="95"/>
  <c r="Z341" i="95"/>
  <c r="Z337" i="95"/>
  <c r="Z333" i="95"/>
  <c r="Z329" i="95"/>
  <c r="Z325" i="95"/>
  <c r="Z321" i="95"/>
  <c r="Z317" i="95"/>
  <c r="Z313" i="95"/>
  <c r="Z309" i="95"/>
  <c r="Z305" i="95"/>
  <c r="Z301" i="95"/>
  <c r="Z297" i="95"/>
  <c r="Z293" i="95"/>
  <c r="Z289" i="95"/>
  <c r="Z285" i="95"/>
  <c r="Z281" i="95"/>
  <c r="Z277" i="95"/>
  <c r="Z273" i="95"/>
  <c r="Z269" i="95"/>
  <c r="Z265" i="95"/>
  <c r="Z261" i="95"/>
  <c r="Z257" i="95"/>
  <c r="Z253" i="95"/>
  <c r="Z249" i="95"/>
  <c r="Z245" i="95"/>
  <c r="Z241" i="95"/>
  <c r="Z237" i="95"/>
  <c r="Z233" i="95"/>
  <c r="Z229" i="95"/>
  <c r="Z225" i="95"/>
  <c r="Z221" i="95"/>
  <c r="Z217" i="95"/>
  <c r="Z213" i="95"/>
  <c r="Z209" i="95"/>
  <c r="Z205" i="95"/>
  <c r="Z201" i="95"/>
  <c r="Z197" i="95"/>
  <c r="Z193" i="95"/>
  <c r="Z189" i="95"/>
  <c r="Z185" i="95"/>
  <c r="Z181" i="95"/>
  <c r="Z177" i="95"/>
  <c r="AA995" i="95"/>
  <c r="AA985" i="95"/>
  <c r="AA975" i="95"/>
  <c r="AA965" i="95"/>
  <c r="AA955" i="95"/>
  <c r="Z945" i="95"/>
  <c r="Z934" i="95"/>
  <c r="AA925" i="95"/>
  <c r="Z917" i="95"/>
  <c r="Z909" i="95"/>
  <c r="AA899" i="95"/>
  <c r="Z891" i="95"/>
  <c r="Z883" i="95"/>
  <c r="Z874" i="95"/>
  <c r="Z866" i="95"/>
  <c r="Z857" i="95"/>
  <c r="Z848" i="95"/>
  <c r="Z840" i="95"/>
  <c r="AA831" i="95"/>
  <c r="AA823" i="95"/>
  <c r="Z814" i="95"/>
  <c r="AA805" i="95"/>
  <c r="AA797" i="95"/>
  <c r="Z789" i="95"/>
  <c r="Z994" i="95"/>
  <c r="Z983" i="95"/>
  <c r="Z973" i="95"/>
  <c r="Z963" i="95"/>
  <c r="Z953" i="95"/>
  <c r="Z943" i="95"/>
  <c r="AA931" i="95"/>
  <c r="Z923" i="95"/>
  <c r="Z915" i="95"/>
  <c r="Z906" i="95"/>
  <c r="Z898" i="95"/>
  <c r="Z889" i="95"/>
  <c r="Z880" i="95"/>
  <c r="Z872" i="95"/>
  <c r="AA863" i="95"/>
  <c r="AA855" i="95"/>
  <c r="Z846" i="95"/>
  <c r="AA837" i="95"/>
  <c r="AA829" i="95"/>
  <c r="Z821" i="95"/>
  <c r="Z813" i="95"/>
  <c r="AA803" i="95"/>
  <c r="Z795" i="95"/>
  <c r="Z787" i="95"/>
  <c r="Z778" i="95"/>
  <c r="Z770" i="95"/>
  <c r="Z761" i="95"/>
  <c r="Z752" i="95"/>
  <c r="Z744" i="95"/>
  <c r="AA735" i="95"/>
  <c r="AA727" i="95"/>
  <c r="Z718" i="95"/>
  <c r="AA709" i="95"/>
  <c r="AA701" i="95"/>
  <c r="Z693" i="95"/>
  <c r="Z685" i="95"/>
  <c r="AA675" i="95"/>
  <c r="Z667" i="95"/>
  <c r="AA659" i="95"/>
  <c r="Z653" i="95"/>
  <c r="Z647" i="95"/>
  <c r="Z640" i="95"/>
  <c r="AA633" i="95"/>
  <c r="AA627" i="95"/>
  <c r="Z621" i="95"/>
  <c r="Z615" i="95"/>
  <c r="Z608" i="95"/>
  <c r="AA601" i="95"/>
  <c r="AA595" i="95"/>
  <c r="Z589" i="95"/>
  <c r="Z583" i="95"/>
  <c r="Z576" i="95"/>
  <c r="AA569" i="95"/>
  <c r="Z564" i="95"/>
  <c r="Z559" i="95"/>
  <c r="AA553" i="95"/>
  <c r="Z548" i="95"/>
  <c r="Z543" i="95"/>
  <c r="AA537" i="95"/>
  <c r="Z532" i="95"/>
  <c r="AA527" i="95"/>
  <c r="AA523" i="95"/>
  <c r="AA519" i="95"/>
  <c r="AA515" i="95"/>
  <c r="AA511" i="95"/>
  <c r="AA507" i="95"/>
  <c r="AA503" i="95"/>
  <c r="AA499" i="95"/>
  <c r="AA495" i="95"/>
  <c r="AA491" i="95"/>
  <c r="AA487" i="95"/>
  <c r="AA483" i="95"/>
  <c r="AA479" i="95"/>
  <c r="AA475" i="95"/>
  <c r="AA471" i="95"/>
  <c r="AA467" i="95"/>
  <c r="AA463" i="95"/>
  <c r="AA459" i="95"/>
  <c r="AA455" i="95"/>
  <c r="AA451" i="95"/>
  <c r="AA447" i="95"/>
  <c r="AA443" i="95"/>
  <c r="AA439" i="95"/>
  <c r="AA435" i="95"/>
  <c r="AA431" i="95"/>
  <c r="AA427" i="95"/>
  <c r="AA423" i="95"/>
  <c r="AA419" i="95"/>
  <c r="AA415" i="95"/>
  <c r="AA411" i="95"/>
  <c r="AA407" i="95"/>
  <c r="AA403" i="95"/>
  <c r="AA399" i="95"/>
  <c r="AA395" i="95"/>
  <c r="AA391" i="95"/>
  <c r="AA387" i="95"/>
  <c r="AA383" i="95"/>
  <c r="AA379" i="95"/>
  <c r="AA375" i="95"/>
  <c r="AA371" i="95"/>
  <c r="AA367" i="95"/>
  <c r="AA363" i="95"/>
  <c r="AA359" i="95"/>
  <c r="AA355" i="95"/>
  <c r="AA351" i="95"/>
  <c r="AA347" i="95"/>
  <c r="AA343" i="95"/>
  <c r="AA339" i="95"/>
  <c r="AA335" i="95"/>
  <c r="AA331" i="95"/>
  <c r="AA327" i="95"/>
  <c r="AA323" i="95"/>
  <c r="AA319" i="95"/>
  <c r="AA315" i="95"/>
  <c r="AA311" i="95"/>
  <c r="AA307" i="95"/>
  <c r="AA303" i="95"/>
  <c r="AA299" i="95"/>
  <c r="AA295" i="95"/>
  <c r="AA291" i="95"/>
  <c r="AA287" i="95"/>
  <c r="AA283" i="95"/>
  <c r="AA279" i="95"/>
  <c r="AA275" i="95"/>
  <c r="AA271" i="95"/>
  <c r="AA267" i="95"/>
  <c r="AA263" i="95"/>
  <c r="AA259" i="95"/>
  <c r="AA255" i="95"/>
  <c r="AA251" i="95"/>
  <c r="AA247" i="95"/>
  <c r="AA243" i="95"/>
  <c r="AA239" i="95"/>
  <c r="AA235" i="95"/>
  <c r="AA231" i="95"/>
  <c r="AA227" i="95"/>
  <c r="AA223" i="95"/>
  <c r="AA219" i="95"/>
  <c r="AA215" i="95"/>
  <c r="AA211" i="95"/>
  <c r="AA207" i="95"/>
  <c r="AA203" i="95"/>
  <c r="AA199" i="95"/>
  <c r="AA195" i="95"/>
  <c r="AA191" i="95"/>
  <c r="AA187" i="95"/>
  <c r="AA183" i="95"/>
  <c r="AA179" i="95"/>
  <c r="AA175" i="95"/>
  <c r="AA171" i="95"/>
  <c r="Z995" i="95"/>
  <c r="AA953" i="95"/>
  <c r="AA915" i="95"/>
  <c r="Z882" i="95"/>
  <c r="AA847" i="95"/>
  <c r="AA813" i="95"/>
  <c r="Z781" i="95"/>
  <c r="Z760" i="95"/>
  <c r="Z736" i="95"/>
  <c r="Z712" i="95"/>
  <c r="AA691" i="95"/>
  <c r="Z669" i="95"/>
  <c r="Z648" i="95"/>
  <c r="Z633" i="95"/>
  <c r="AA619" i="95"/>
  <c r="Z607" i="95"/>
  <c r="AA593" i="95"/>
  <c r="Z581" i="95"/>
  <c r="Z568" i="95"/>
  <c r="AA557" i="95"/>
  <c r="Z547" i="95"/>
  <c r="Z536" i="95"/>
  <c r="AA526" i="95"/>
  <c r="AA518" i="95"/>
  <c r="AA510" i="95"/>
  <c r="AA502" i="95"/>
  <c r="AA494" i="95"/>
  <c r="AA486" i="95"/>
  <c r="AA478" i="95"/>
  <c r="AA470" i="95"/>
  <c r="AA462" i="95"/>
  <c r="AA454" i="95"/>
  <c r="AA446" i="95"/>
  <c r="AA438" i="95"/>
  <c r="AA430" i="95"/>
  <c r="Z424" i="95"/>
  <c r="Z418" i="95"/>
  <c r="Z411" i="95"/>
  <c r="AA404" i="95"/>
  <c r="AA398" i="95"/>
  <c r="Z392" i="95"/>
  <c r="Z386" i="95"/>
  <c r="Z379" i="95"/>
  <c r="AA372" i="95"/>
  <c r="AA366" i="95"/>
  <c r="Z360" i="95"/>
  <c r="Z354" i="95"/>
  <c r="Z347" i="95"/>
  <c r="AA340" i="95"/>
  <c r="AA334" i="95"/>
  <c r="Z328" i="95"/>
  <c r="Z322" i="95"/>
  <c r="Z315" i="95"/>
  <c r="AA308" i="95"/>
  <c r="AA302" i="95"/>
  <c r="Z296" i="95"/>
  <c r="Z290" i="95"/>
  <c r="Z283" i="95"/>
  <c r="AA276" i="95"/>
  <c r="AA270" i="95"/>
  <c r="Z264" i="95"/>
  <c r="Z258" i="95"/>
  <c r="Z251" i="95"/>
  <c r="AA244" i="95"/>
  <c r="AA238" i="95"/>
  <c r="Z232" i="95"/>
  <c r="Z226" i="95"/>
  <c r="Z219" i="95"/>
  <c r="AA212" i="95"/>
  <c r="AA206" i="95"/>
  <c r="Z200" i="95"/>
  <c r="Z194" i="95"/>
  <c r="Z187" i="95"/>
  <c r="AA180" i="95"/>
  <c r="AA174" i="95"/>
  <c r="AA169" i="95"/>
  <c r="AA165" i="95"/>
  <c r="AA161" i="95"/>
  <c r="AA157" i="95"/>
  <c r="AA153" i="95"/>
  <c r="AA149" i="95"/>
  <c r="AA991" i="95"/>
  <c r="Z951" i="95"/>
  <c r="Z914" i="95"/>
  <c r="AA879" i="95"/>
  <c r="AA845" i="95"/>
  <c r="Z811" i="95"/>
  <c r="Z779" i="95"/>
  <c r="Z755" i="95"/>
  <c r="Z734" i="95"/>
  <c r="AA711" i="95"/>
  <c r="Z686" i="95"/>
  <c r="Z666" i="95"/>
  <c r="AA647" i="95"/>
  <c r="Z629" i="95"/>
  <c r="Z616" i="95"/>
  <c r="AA603" i="95"/>
  <c r="Z591" i="95"/>
  <c r="AA577" i="95"/>
  <c r="AA565" i="95"/>
  <c r="Z555" i="95"/>
  <c r="Z544" i="95"/>
  <c r="AA533" i="95"/>
  <c r="AA524" i="95"/>
  <c r="AA516" i="95"/>
  <c r="AA508" i="95"/>
  <c r="AA500" i="95"/>
  <c r="AA492" i="95"/>
  <c r="AA484" i="95"/>
  <c r="AA476" i="95"/>
  <c r="AA468" i="95"/>
  <c r="AA460" i="95"/>
  <c r="AA452" i="95"/>
  <c r="AA444" i="95"/>
  <c r="AA436" i="95"/>
  <c r="Z430" i="95"/>
  <c r="Z423" i="95"/>
  <c r="AA416" i="95"/>
  <c r="AA410" i="95"/>
  <c r="Z404" i="95"/>
  <c r="Z398" i="95"/>
  <c r="Z391" i="95"/>
  <c r="AA384" i="95"/>
  <c r="AA378" i="95"/>
  <c r="Z372" i="95"/>
  <c r="Z366" i="95"/>
  <c r="Z359" i="95"/>
  <c r="AA352" i="95"/>
  <c r="AA346" i="95"/>
  <c r="Z340" i="95"/>
  <c r="Z334" i="95"/>
  <c r="Z327" i="95"/>
  <c r="AA320" i="95"/>
  <c r="AA314" i="95"/>
  <c r="Z308" i="95"/>
  <c r="Z302" i="95"/>
  <c r="Z295" i="95"/>
  <c r="AA288" i="95"/>
  <c r="AA282" i="95"/>
  <c r="Z276" i="95"/>
  <c r="Z270" i="95"/>
  <c r="Z263" i="95"/>
  <c r="AA256" i="95"/>
  <c r="AA250" i="95"/>
  <c r="Z244" i="95"/>
  <c r="Z238" i="95"/>
  <c r="Z231" i="95"/>
  <c r="AA224" i="95"/>
  <c r="AA218" i="95"/>
  <c r="Z212" i="95"/>
  <c r="Z206" i="95"/>
  <c r="Z199" i="95"/>
  <c r="AA192" i="95"/>
  <c r="AA186" i="95"/>
  <c r="Z180" i="95"/>
  <c r="Z174" i="95"/>
  <c r="Z169" i="95"/>
  <c r="Z165" i="95"/>
  <c r="Z161" i="95"/>
  <c r="Z157" i="95"/>
  <c r="Z153" i="95"/>
  <c r="Z149" i="95"/>
  <c r="Z145" i="95"/>
  <c r="Z985" i="95"/>
  <c r="AA943" i="95"/>
  <c r="Z907" i="95"/>
  <c r="Z873" i="95"/>
  <c r="AA839" i="95"/>
  <c r="Z805" i="95"/>
  <c r="Z777" i="95"/>
  <c r="Z754" i="95"/>
  <c r="Z729" i="95"/>
  <c r="Z709" i="95"/>
  <c r="AA685" i="95"/>
  <c r="Z661" i="95"/>
  <c r="AA645" i="95"/>
  <c r="Z628" i="95"/>
  <c r="AA615" i="95"/>
  <c r="Z603" i="95"/>
  <c r="AA589" i="95"/>
  <c r="Z577" i="95"/>
  <c r="Z565" i="95"/>
  <c r="Z554" i="95"/>
  <c r="AA543" i="95"/>
  <c r="Z533" i="95"/>
  <c r="Z524" i="95"/>
  <c r="Z516" i="95"/>
  <c r="Z508" i="95"/>
  <c r="Z500" i="95"/>
  <c r="Z492" i="95"/>
  <c r="Z484" i="95"/>
  <c r="Z476" i="95"/>
  <c r="Z468" i="95"/>
  <c r="Z460" i="95"/>
  <c r="Z452" i="95"/>
  <c r="Z444" i="95"/>
  <c r="Z436" i="95"/>
  <c r="AA428" i="95"/>
  <c r="AA422" i="95"/>
  <c r="Z416" i="95"/>
  <c r="Z410" i="95"/>
  <c r="Z403" i="95"/>
  <c r="AA396" i="95"/>
  <c r="AA390" i="95"/>
  <c r="Z384" i="95"/>
  <c r="Z378" i="95"/>
  <c r="Z371" i="95"/>
  <c r="AA364" i="95"/>
  <c r="AA358" i="95"/>
  <c r="Z352" i="95"/>
  <c r="Z346" i="95"/>
  <c r="Z339" i="95"/>
  <c r="AA332" i="95"/>
  <c r="AA326" i="95"/>
  <c r="Z320" i="95"/>
  <c r="Z314" i="95"/>
  <c r="Z307" i="95"/>
  <c r="AA300" i="95"/>
  <c r="AA294" i="95"/>
  <c r="Z288" i="95"/>
  <c r="Z282" i="95"/>
  <c r="Z275" i="95"/>
  <c r="AA268" i="95"/>
  <c r="AA262" i="95"/>
  <c r="Z256" i="95"/>
  <c r="Z250" i="95"/>
  <c r="Z243" i="95"/>
  <c r="AA236" i="95"/>
  <c r="AA230" i="95"/>
  <c r="Z224" i="95"/>
  <c r="Z218" i="95"/>
  <c r="Z211" i="95"/>
  <c r="AA204" i="95"/>
  <c r="AA198" i="95"/>
  <c r="Z192" i="95"/>
  <c r="Z186" i="95"/>
  <c r="Z179" i="95"/>
  <c r="Z173" i="95"/>
  <c r="AA168" i="95"/>
  <c r="AA164" i="95"/>
  <c r="AA160" i="95"/>
  <c r="AA156" i="95"/>
  <c r="AA152" i="95"/>
  <c r="AA148" i="95"/>
  <c r="AA144" i="95"/>
  <c r="AA142" i="95"/>
  <c r="AA136" i="95"/>
  <c r="AA134" i="95"/>
  <c r="Z131" i="95"/>
  <c r="Z982" i="95"/>
  <c r="Z941" i="95"/>
  <c r="Z905" i="95"/>
  <c r="AA871" i="95"/>
  <c r="Z837" i="95"/>
  <c r="Z803" i="95"/>
  <c r="AA771" i="95"/>
  <c r="AA751" i="95"/>
  <c r="Z728" i="95"/>
  <c r="AA703" i="95"/>
  <c r="Z683" i="95"/>
  <c r="Z660" i="95"/>
  <c r="AA641" i="95"/>
  <c r="Z627" i="95"/>
  <c r="AA613" i="95"/>
  <c r="Z601" i="95"/>
  <c r="Z588" i="95"/>
  <c r="AA575" i="95"/>
  <c r="AA563" i="95"/>
  <c r="Z553" i="95"/>
  <c r="Z542" i="95"/>
  <c r="AA531" i="95"/>
  <c r="Z523" i="95"/>
  <c r="Z515" i="95"/>
  <c r="Z507" i="95"/>
  <c r="Z499" i="95"/>
  <c r="Z491" i="95"/>
  <c r="Z483" i="95"/>
  <c r="Z475" i="95"/>
  <c r="Z467" i="95"/>
  <c r="Z459" i="95"/>
  <c r="Z451" i="95"/>
  <c r="Z443" i="95"/>
  <c r="Z435" i="95"/>
  <c r="Z428" i="95"/>
  <c r="Z422" i="95"/>
  <c r="Z415" i="95"/>
  <c r="AA408" i="95"/>
  <c r="AA402" i="95"/>
  <c r="Z396" i="95"/>
  <c r="Z390" i="95"/>
  <c r="Z383" i="95"/>
  <c r="AA376" i="95"/>
  <c r="AA370" i="95"/>
  <c r="Z364" i="95"/>
  <c r="Z358" i="95"/>
  <c r="Z351" i="95"/>
  <c r="AA344" i="95"/>
  <c r="AA338" i="95"/>
  <c r="Z332" i="95"/>
  <c r="Z326" i="95"/>
  <c r="Z319" i="95"/>
  <c r="AA312" i="95"/>
  <c r="AA306" i="95"/>
  <c r="Z300" i="95"/>
  <c r="Z294" i="95"/>
  <c r="Z287" i="95"/>
  <c r="AA280" i="95"/>
  <c r="AA274" i="95"/>
  <c r="Z268" i="95"/>
  <c r="Z262" i="95"/>
  <c r="Z255" i="95"/>
  <c r="AA248" i="95"/>
  <c r="AA242" i="95"/>
  <c r="Z236" i="95"/>
  <c r="Z230" i="95"/>
  <c r="Z223" i="95"/>
  <c r="AA216" i="95"/>
  <c r="AA210" i="95"/>
  <c r="Z204" i="95"/>
  <c r="Z198" i="95"/>
  <c r="Z191" i="95"/>
  <c r="AA184" i="95"/>
  <c r="AA178" i="95"/>
  <c r="AA172" i="95"/>
  <c r="Z168" i="95"/>
  <c r="Z164" i="95"/>
  <c r="Z160" i="95"/>
  <c r="Z156" i="95"/>
  <c r="Z975" i="95"/>
  <c r="AA933" i="95"/>
  <c r="Z899" i="95"/>
  <c r="Z864" i="95"/>
  <c r="Z830" i="95"/>
  <c r="Z797" i="95"/>
  <c r="Z771" i="95"/>
  <c r="Z746" i="95"/>
  <c r="AA725" i="95"/>
  <c r="Z702" i="95"/>
  <c r="AA677" i="95"/>
  <c r="Z659" i="95"/>
  <c r="Z641" i="95"/>
  <c r="AA625" i="95"/>
  <c r="Z613" i="95"/>
  <c r="Z600" i="95"/>
  <c r="AA587" i="95"/>
  <c r="Z575" i="95"/>
  <c r="Z563" i="95"/>
  <c r="Z552" i="95"/>
  <c r="AA541" i="95"/>
  <c r="Z531" i="95"/>
  <c r="AA522" i="95"/>
  <c r="AA514" i="95"/>
  <c r="AA506" i="95"/>
  <c r="AA498" i="95"/>
  <c r="AA490" i="95"/>
  <c r="AA482" i="95"/>
  <c r="AA474" i="95"/>
  <c r="AA466" i="95"/>
  <c r="AA458" i="95"/>
  <c r="AA450" i="95"/>
  <c r="AA442" i="95"/>
  <c r="AA434" i="95"/>
  <c r="Z427" i="95"/>
  <c r="AA420" i="95"/>
  <c r="AA414" i="95"/>
  <c r="Z408" i="95"/>
  <c r="Z402" i="95"/>
  <c r="Z395" i="95"/>
  <c r="AA388" i="95"/>
  <c r="AA382" i="95"/>
  <c r="Z376" i="95"/>
  <c r="Z370" i="95"/>
  <c r="Z363" i="95"/>
  <c r="AA356" i="95"/>
  <c r="AA350" i="95"/>
  <c r="Z344" i="95"/>
  <c r="Z338" i="95"/>
  <c r="Z331" i="95"/>
  <c r="AA324" i="95"/>
  <c r="AA318" i="95"/>
  <c r="Z312" i="95"/>
  <c r="Z306" i="95"/>
  <c r="Z299" i="95"/>
  <c r="AA292" i="95"/>
  <c r="AA286" i="95"/>
  <c r="Z280" i="95"/>
  <c r="Z274" i="95"/>
  <c r="Z267" i="95"/>
  <c r="AA260" i="95"/>
  <c r="AA254" i="95"/>
  <c r="Z248" i="95"/>
  <c r="Z242" i="95"/>
  <c r="Z235" i="95"/>
  <c r="AA228" i="95"/>
  <c r="AA222" i="95"/>
  <c r="Z216" i="95"/>
  <c r="Z210" i="95"/>
  <c r="Z203" i="95"/>
  <c r="AA196" i="95"/>
  <c r="AA190" i="95"/>
  <c r="Z184" i="95"/>
  <c r="Z178" i="95"/>
  <c r="Z172" i="95"/>
  <c r="AA167" i="95"/>
  <c r="AA163" i="95"/>
  <c r="AA159" i="95"/>
  <c r="AA155" i="95"/>
  <c r="AA151" i="95"/>
  <c r="AA971" i="95"/>
  <c r="Z931" i="95"/>
  <c r="Z896" i="95"/>
  <c r="Z862" i="95"/>
  <c r="Z829" i="95"/>
  <c r="Z794" i="95"/>
  <c r="Z768" i="95"/>
  <c r="Z745" i="95"/>
  <c r="Z720" i="95"/>
  <c r="Z701" i="95"/>
  <c r="Z677" i="95"/>
  <c r="Z655" i="95"/>
  <c r="AA639" i="95"/>
  <c r="Z623" i="95"/>
  <c r="AA609" i="95"/>
  <c r="Z597" i="95"/>
  <c r="Z584" i="95"/>
  <c r="AA571" i="95"/>
  <c r="Z560" i="95"/>
  <c r="AA549" i="95"/>
  <c r="Z539" i="95"/>
  <c r="AA528" i="95"/>
  <c r="AA520" i="95"/>
  <c r="AA512" i="95"/>
  <c r="AA504" i="95"/>
  <c r="AA496" i="95"/>
  <c r="AA488" i="95"/>
  <c r="AA480" i="95"/>
  <c r="AA472" i="95"/>
  <c r="AA464" i="95"/>
  <c r="AA456" i="95"/>
  <c r="AA448" i="95"/>
  <c r="AA440" i="95"/>
  <c r="AA432" i="95"/>
  <c r="AA426" i="95"/>
  <c r="Z420" i="95"/>
  <c r="Z414" i="95"/>
  <c r="Z407" i="95"/>
  <c r="AA400" i="95"/>
  <c r="AA394" i="95"/>
  <c r="Z388" i="95"/>
  <c r="Z382" i="95"/>
  <c r="Z375" i="95"/>
  <c r="AA368" i="95"/>
  <c r="AA362" i="95"/>
  <c r="Z356" i="95"/>
  <c r="Z350" i="95"/>
  <c r="Z343" i="95"/>
  <c r="AA336" i="95"/>
  <c r="AA330" i="95"/>
  <c r="Z324" i="95"/>
  <c r="Z318" i="95"/>
  <c r="Z311" i="95"/>
  <c r="AA304" i="95"/>
  <c r="AA298" i="95"/>
  <c r="Z292" i="95"/>
  <c r="Z286" i="95"/>
  <c r="Z279" i="95"/>
  <c r="AA963" i="95"/>
  <c r="Z925" i="95"/>
  <c r="Z890" i="95"/>
  <c r="Z856" i="95"/>
  <c r="AA821" i="95"/>
  <c r="AA787" i="95"/>
  <c r="Z763" i="95"/>
  <c r="AA743" i="95"/>
  <c r="AA719" i="95"/>
  <c r="AA695" i="95"/>
  <c r="Z675" i="95"/>
  <c r="AA653" i="95"/>
  <c r="AA635" i="95"/>
  <c r="AA621" i="95"/>
  <c r="Z609" i="95"/>
  <c r="Z596" i="95"/>
  <c r="AA583" i="95"/>
  <c r="Z571" i="95"/>
  <c r="AA559" i="95"/>
  <c r="Z549" i="95"/>
  <c r="Z538" i="95"/>
  <c r="Z528" i="95"/>
  <c r="Z520" i="95"/>
  <c r="Z512" i="95"/>
  <c r="Z504" i="95"/>
  <c r="Z496" i="95"/>
  <c r="Z488" i="95"/>
  <c r="Z480" i="95"/>
  <c r="Z472" i="95"/>
  <c r="Z464" i="95"/>
  <c r="Z456" i="95"/>
  <c r="Z448" i="95"/>
  <c r="Z440" i="95"/>
  <c r="Z432" i="95"/>
  <c r="Z426" i="95"/>
  <c r="Z419" i="95"/>
  <c r="AA412" i="95"/>
  <c r="AA406" i="95"/>
  <c r="Z400" i="95"/>
  <c r="Z394" i="95"/>
  <c r="Z387" i="95"/>
  <c r="AA380" i="95"/>
  <c r="AA374" i="95"/>
  <c r="Z368" i="95"/>
  <c r="Z362" i="95"/>
  <c r="Z355" i="95"/>
  <c r="AA348" i="95"/>
  <c r="AA342" i="95"/>
  <c r="Z336" i="95"/>
  <c r="Z330" i="95"/>
  <c r="Z323" i="95"/>
  <c r="AA316" i="95"/>
  <c r="AA310" i="95"/>
  <c r="Z304" i="95"/>
  <c r="Z298" i="95"/>
  <c r="Z291" i="95"/>
  <c r="AA284" i="95"/>
  <c r="AA278" i="95"/>
  <c r="Z272" i="95"/>
  <c r="Z266" i="95"/>
  <c r="Z259" i="95"/>
  <c r="AA252" i="95"/>
  <c r="AA246" i="95"/>
  <c r="Z240" i="95"/>
  <c r="Z234" i="95"/>
  <c r="Z227" i="95"/>
  <c r="AA220" i="95"/>
  <c r="AA214" i="95"/>
  <c r="Z208" i="95"/>
  <c r="Z202" i="95"/>
  <c r="Z195" i="95"/>
  <c r="AA188" i="95"/>
  <c r="AA182" i="95"/>
  <c r="Z176" i="95"/>
  <c r="AA170" i="95"/>
  <c r="AA166" i="95"/>
  <c r="AA162" i="95"/>
  <c r="AA158" i="95"/>
  <c r="AA154" i="95"/>
  <c r="AA150" i="95"/>
  <c r="AA146" i="95"/>
  <c r="AA140" i="95"/>
  <c r="AA138" i="95"/>
  <c r="Z133" i="95"/>
  <c r="Z129" i="95"/>
  <c r="Z962" i="95"/>
  <c r="AA717" i="95"/>
  <c r="AA581" i="95"/>
  <c r="Z503" i="95"/>
  <c r="Z439" i="95"/>
  <c r="AA386" i="95"/>
  <c r="Z335" i="95"/>
  <c r="Z284" i="95"/>
  <c r="Z254" i="95"/>
  <c r="Z228" i="95"/>
  <c r="AA202" i="95"/>
  <c r="AA176" i="95"/>
  <c r="Z159" i="95"/>
  <c r="Z146" i="95"/>
  <c r="Z141" i="95"/>
  <c r="Z922" i="95"/>
  <c r="AA693" i="95"/>
  <c r="Z569" i="95"/>
  <c r="Z495" i="95"/>
  <c r="Z431" i="95"/>
  <c r="Z380" i="95"/>
  <c r="AA328" i="95"/>
  <c r="Z278" i="95"/>
  <c r="Z252" i="95"/>
  <c r="AA226" i="95"/>
  <c r="AA200" i="95"/>
  <c r="Z175" i="95"/>
  <c r="Z158" i="95"/>
  <c r="AA145" i="95"/>
  <c r="Z136" i="95"/>
  <c r="AA133" i="95"/>
  <c r="Z128" i="95"/>
  <c r="AA127" i="95"/>
  <c r="AA123" i="95"/>
  <c r="Z118" i="95"/>
  <c r="I118" i="95"/>
  <c r="K118" i="95" s="1"/>
  <c r="Z113" i="95"/>
  <c r="Z112" i="95"/>
  <c r="Z111" i="95"/>
  <c r="Z110" i="95"/>
  <c r="Z109" i="95"/>
  <c r="Z106" i="95"/>
  <c r="AA103" i="95"/>
  <c r="Z101" i="95"/>
  <c r="Z97" i="95"/>
  <c r="AA93" i="95"/>
  <c r="AA81" i="95"/>
  <c r="Z73" i="95"/>
  <c r="Z69" i="95"/>
  <c r="Z65" i="95"/>
  <c r="Z61" i="95"/>
  <c r="Z57" i="95"/>
  <c r="Z53" i="95"/>
  <c r="Z49" i="95"/>
  <c r="Z45" i="95"/>
  <c r="Z41" i="95"/>
  <c r="Z37" i="95"/>
  <c r="Z33" i="95"/>
  <c r="Z30" i="95"/>
  <c r="Z26" i="95"/>
  <c r="Z22" i="95"/>
  <c r="Z20" i="95"/>
  <c r="Z16" i="95"/>
  <c r="AA13" i="95"/>
  <c r="AA10" i="95"/>
  <c r="AA6" i="95"/>
  <c r="AA3" i="95"/>
  <c r="Z888" i="95"/>
  <c r="AA669" i="95"/>
  <c r="Z558" i="95"/>
  <c r="Z487" i="95"/>
  <c r="AA424" i="95"/>
  <c r="Z374" i="95"/>
  <c r="AA322" i="95"/>
  <c r="AA272" i="95"/>
  <c r="Z247" i="95"/>
  <c r="Z222" i="95"/>
  <c r="Z196" i="95"/>
  <c r="Z171" i="95"/>
  <c r="Z155" i="95"/>
  <c r="AA147" i="95"/>
  <c r="Z144" i="95"/>
  <c r="Z140" i="95"/>
  <c r="AA135" i="95"/>
  <c r="AA132" i="95"/>
  <c r="Z127" i="95"/>
  <c r="Z123" i="95"/>
  <c r="Z103" i="95"/>
  <c r="AA100" i="95"/>
  <c r="AA96" i="95"/>
  <c r="Z93" i="95"/>
  <c r="AA89" i="95"/>
  <c r="AA86" i="95"/>
  <c r="Z81" i="95"/>
  <c r="AA78" i="95"/>
  <c r="AA76" i="95"/>
  <c r="AA72" i="95"/>
  <c r="AA68" i="95"/>
  <c r="AA64" i="95"/>
  <c r="AA60" i="95"/>
  <c r="AA56" i="95"/>
  <c r="AA52" i="95"/>
  <c r="AA48" i="95"/>
  <c r="AA44" i="95"/>
  <c r="AA40" i="95"/>
  <c r="AA36" i="95"/>
  <c r="AA31" i="95"/>
  <c r="AA27" i="95"/>
  <c r="AA23" i="95"/>
  <c r="AA19" i="95"/>
  <c r="Z13" i="95"/>
  <c r="Z10" i="95"/>
  <c r="Z6" i="95"/>
  <c r="Z3" i="95"/>
  <c r="Z135" i="95"/>
  <c r="Z132" i="95"/>
  <c r="AA126" i="95"/>
  <c r="AA122" i="95"/>
  <c r="AA117" i="95"/>
  <c r="AA105" i="95"/>
  <c r="Z100" i="95"/>
  <c r="Z96" i="95"/>
  <c r="Z89" i="95"/>
  <c r="Z86" i="95"/>
  <c r="Z78" i="95"/>
  <c r="Z76" i="95"/>
  <c r="Z72" i="95"/>
  <c r="Z64" i="95"/>
  <c r="Z60" i="95"/>
  <c r="Z52" i="95"/>
  <c r="Z48" i="95"/>
  <c r="AA853" i="95"/>
  <c r="Z652" i="95"/>
  <c r="AA547" i="95"/>
  <c r="Z479" i="95"/>
  <c r="AA418" i="95"/>
  <c r="Z367" i="95"/>
  <c r="Z316" i="95"/>
  <c r="Z271" i="95"/>
  <c r="Z246" i="95"/>
  <c r="Z220" i="95"/>
  <c r="AA194" i="95"/>
  <c r="Z170" i="95"/>
  <c r="Z154" i="95"/>
  <c r="Z147" i="95"/>
  <c r="AA143" i="95"/>
  <c r="E103" i="95"/>
  <c r="AA92" i="95"/>
  <c r="Z68" i="95"/>
  <c r="Z56" i="95"/>
  <c r="AA819" i="95"/>
  <c r="Z635" i="95"/>
  <c r="Z537" i="95"/>
  <c r="Z471" i="95"/>
  <c r="Z412" i="95"/>
  <c r="AA360" i="95"/>
  <c r="Z310" i="95"/>
  <c r="AA266" i="95"/>
  <c r="AA240" i="95"/>
  <c r="Z215" i="95"/>
  <c r="Z190" i="95"/>
  <c r="Z167" i="95"/>
  <c r="Z152" i="95"/>
  <c r="Z143" i="95"/>
  <c r="AA139" i="95"/>
  <c r="AA131" i="95"/>
  <c r="H128" i="95"/>
  <c r="Z126" i="95"/>
  <c r="Z122" i="95"/>
  <c r="Z117" i="95"/>
  <c r="AA116" i="95"/>
  <c r="AA115" i="95"/>
  <c r="AA108" i="95"/>
  <c r="Z105" i="95"/>
  <c r="AA102" i="95"/>
  <c r="AA99" i="95"/>
  <c r="Z92" i="95"/>
  <c r="AA83" i="95"/>
  <c r="AA80" i="95"/>
  <c r="AA75" i="95"/>
  <c r="AA71" i="95"/>
  <c r="AA67" i="95"/>
  <c r="AA63" i="95"/>
  <c r="AA59" i="95"/>
  <c r="AA55" i="95"/>
  <c r="AA51" i="95"/>
  <c r="AA47" i="95"/>
  <c r="AA43" i="95"/>
  <c r="Z786" i="95"/>
  <c r="Z620" i="95"/>
  <c r="Z527" i="95"/>
  <c r="Z463" i="95"/>
  <c r="Z406" i="95"/>
  <c r="AA354" i="95"/>
  <c r="Z303" i="95"/>
  <c r="AA264" i="95"/>
  <c r="Z239" i="95"/>
  <c r="Z214" i="95"/>
  <c r="Z188" i="95"/>
  <c r="Z166" i="95"/>
  <c r="Z151" i="95"/>
  <c r="Z148" i="95"/>
  <c r="Z142" i="95"/>
  <c r="Z139" i="95"/>
  <c r="AA130" i="95"/>
  <c r="AA125" i="95"/>
  <c r="AA121" i="95"/>
  <c r="Z116" i="95"/>
  <c r="Z115" i="95"/>
  <c r="Z108" i="95"/>
  <c r="Z102" i="95"/>
  <c r="Z99" i="95"/>
  <c r="AA95" i="95"/>
  <c r="AA91" i="95"/>
  <c r="AA88" i="95"/>
  <c r="AA85" i="95"/>
  <c r="Z83" i="95"/>
  <c r="Z80" i="95"/>
  <c r="Z75" i="95"/>
  <c r="Z71" i="95"/>
  <c r="Z67" i="95"/>
  <c r="Z63" i="95"/>
  <c r="Z59" i="95"/>
  <c r="Z55" i="95"/>
  <c r="Z51" i="95"/>
  <c r="Z47" i="95"/>
  <c r="Z43" i="95"/>
  <c r="Z39" i="95"/>
  <c r="Z35" i="95"/>
  <c r="Z32" i="95"/>
  <c r="Z28" i="95"/>
  <c r="Z24" i="95"/>
  <c r="Z18" i="95"/>
  <c r="AA8" i="95"/>
  <c r="AA4" i="95"/>
  <c r="Z762" i="95"/>
  <c r="AA607" i="95"/>
  <c r="Z519" i="95"/>
  <c r="Z455" i="95"/>
  <c r="Z399" i="95"/>
  <c r="Z348" i="95"/>
  <c r="AA296" i="95"/>
  <c r="Z260" i="95"/>
  <c r="AA234" i="95"/>
  <c r="AA208" i="95"/>
  <c r="Z183" i="95"/>
  <c r="Z163" i="95"/>
  <c r="Z150" i="95"/>
  <c r="Z138" i="95"/>
  <c r="Z130" i="95"/>
  <c r="Z125" i="95"/>
  <c r="Z121" i="95"/>
  <c r="AA120" i="95"/>
  <c r="AA119" i="95"/>
  <c r="AA114" i="95"/>
  <c r="AA107" i="95"/>
  <c r="AA104" i="95"/>
  <c r="AA98" i="95"/>
  <c r="Z95" i="95"/>
  <c r="Z91" i="95"/>
  <c r="Z88" i="95"/>
  <c r="Z85" i="95"/>
  <c r="AA82" i="95"/>
  <c r="AA79" i="95"/>
  <c r="AA77" i="95"/>
  <c r="AA74" i="95"/>
  <c r="AA70" i="95"/>
  <c r="AA66" i="95"/>
  <c r="AA62" i="95"/>
  <c r="AA58" i="95"/>
  <c r="AA54" i="95"/>
  <c r="AA50" i="95"/>
  <c r="AA46" i="95"/>
  <c r="AA42" i="95"/>
  <c r="AA38" i="95"/>
  <c r="AA34" i="95"/>
  <c r="AA29" i="95"/>
  <c r="AA25" i="95"/>
  <c r="AA21" i="95"/>
  <c r="AA17" i="95"/>
  <c r="AA14" i="95"/>
  <c r="AA11" i="95"/>
  <c r="Z8" i="95"/>
  <c r="Z4" i="95"/>
  <c r="Z738" i="95"/>
  <c r="AA232" i="95"/>
  <c r="AA141" i="95"/>
  <c r="C128" i="95"/>
  <c r="AA112" i="95"/>
  <c r="AA106" i="95"/>
  <c r="Z94" i="95"/>
  <c r="AA69" i="95"/>
  <c r="AA53" i="95"/>
  <c r="Z40" i="95"/>
  <c r="Z31" i="95"/>
  <c r="Z23" i="95"/>
  <c r="Z19" i="95"/>
  <c r="Z7" i="95"/>
  <c r="Z595" i="95"/>
  <c r="Z207" i="95"/>
  <c r="AA137" i="95"/>
  <c r="AA124" i="95"/>
  <c r="Z104" i="95"/>
  <c r="AA90" i="95"/>
  <c r="Z79" i="95"/>
  <c r="Z66" i="95"/>
  <c r="Z50" i="95"/>
  <c r="AA39" i="95"/>
  <c r="AA32" i="95"/>
  <c r="AA24" i="95"/>
  <c r="AA18" i="95"/>
  <c r="AA12" i="95"/>
  <c r="AA5" i="95"/>
  <c r="Z119" i="95"/>
  <c r="AA41" i="95"/>
  <c r="AA20" i="95"/>
  <c r="Z511" i="95"/>
  <c r="Z182" i="95"/>
  <c r="Z137" i="95"/>
  <c r="Z124" i="95"/>
  <c r="AA118" i="95"/>
  <c r="AA111" i="95"/>
  <c r="Z90" i="95"/>
  <c r="AA65" i="95"/>
  <c r="AA49" i="95"/>
  <c r="Z38" i="95"/>
  <c r="Z25" i="95"/>
  <c r="Z17" i="95"/>
  <c r="Z12" i="95"/>
  <c r="Z5" i="95"/>
  <c r="AA94" i="95"/>
  <c r="AA30" i="95"/>
  <c r="Z447" i="95"/>
  <c r="Z162" i="95"/>
  <c r="Z134" i="95"/>
  <c r="Z114" i="95"/>
  <c r="E102" i="95"/>
  <c r="AA87" i="95"/>
  <c r="Z77" i="95"/>
  <c r="Z62" i="95"/>
  <c r="Z46" i="95"/>
  <c r="AA37" i="95"/>
  <c r="AA26" i="95"/>
  <c r="AA16" i="95"/>
  <c r="Z11" i="95"/>
  <c r="AA392" i="95"/>
  <c r="AA110" i="95"/>
  <c r="AA101" i="95"/>
  <c r="Z87" i="95"/>
  <c r="AA61" i="95"/>
  <c r="AA45" i="95"/>
  <c r="Z36" i="95"/>
  <c r="Z27" i="95"/>
  <c r="AA15" i="95"/>
  <c r="AA7" i="95"/>
  <c r="Z342" i="95"/>
  <c r="AA129" i="95"/>
  <c r="Z120" i="95"/>
  <c r="Z98" i="95"/>
  <c r="AA84" i="95"/>
  <c r="Z74" i="95"/>
  <c r="Z58" i="95"/>
  <c r="Z44" i="95"/>
  <c r="AA35" i="95"/>
  <c r="AA28" i="95"/>
  <c r="Z15" i="95"/>
  <c r="AA9" i="95"/>
  <c r="AA2" i="95"/>
  <c r="Z107" i="95"/>
  <c r="Z82" i="95"/>
  <c r="Z70" i="95"/>
  <c r="Z54" i="95"/>
  <c r="AA33" i="95"/>
  <c r="Z14" i="95"/>
  <c r="AA290" i="95"/>
  <c r="AA128" i="95"/>
  <c r="AA113" i="95"/>
  <c r="AA109" i="95"/>
  <c r="AA97" i="95"/>
  <c r="Z84" i="95"/>
  <c r="AA73" i="95"/>
  <c r="AA57" i="95"/>
  <c r="Z42" i="95"/>
  <c r="Z34" i="95"/>
  <c r="Z29" i="95"/>
  <c r="Z21" i="95"/>
  <c r="Z9" i="95"/>
  <c r="Z2" i="95"/>
  <c r="AA258" i="95"/>
  <c r="AA22" i="95"/>
  <c r="I128" i="95"/>
  <c r="D128" i="95"/>
  <c r="D84" i="95"/>
  <c r="I119" i="95"/>
  <c r="K119" i="95" s="1"/>
  <c r="K128" i="95"/>
  <c r="F128" i="95"/>
  <c r="E115" i="95"/>
  <c r="D14" i="95"/>
  <c r="D16" i="95" s="1"/>
  <c r="P147" i="94"/>
  <c r="O147" i="94"/>
  <c r="P135" i="94"/>
  <c r="P150" i="94"/>
  <c r="O150" i="94"/>
  <c r="R135" i="94"/>
  <c r="P148" i="94"/>
  <c r="O148" i="94"/>
  <c r="P149" i="94"/>
  <c r="O149" i="94"/>
  <c r="J134" i="94"/>
  <c r="J135" i="94" s="1"/>
  <c r="N135" i="94"/>
  <c r="E115" i="94"/>
  <c r="D14" i="94"/>
  <c r="D16" i="94" s="1"/>
  <c r="E106" i="94"/>
  <c r="E117" i="94"/>
  <c r="E105" i="94"/>
  <c r="E118" i="94"/>
  <c r="AA1001" i="93"/>
  <c r="AA997" i="93"/>
  <c r="AA993" i="93"/>
  <c r="AA989" i="93"/>
  <c r="AA985" i="93"/>
  <c r="AA981" i="93"/>
  <c r="AA977" i="93"/>
  <c r="AA973" i="93"/>
  <c r="AA969" i="93"/>
  <c r="AA965" i="93"/>
  <c r="AA961" i="93"/>
  <c r="AA957" i="93"/>
  <c r="AA953" i="93"/>
  <c r="AA1000" i="93"/>
  <c r="AA996" i="93"/>
  <c r="AA992" i="93"/>
  <c r="AA988" i="93"/>
  <c r="AA984" i="93"/>
  <c r="AA980" i="93"/>
  <c r="AA976" i="93"/>
  <c r="AA972" i="93"/>
  <c r="AA968" i="93"/>
  <c r="AA964" i="93"/>
  <c r="AA960" i="93"/>
  <c r="AA956" i="93"/>
  <c r="AA952" i="93"/>
  <c r="AA948" i="93"/>
  <c r="AA944" i="93"/>
  <c r="AA940" i="93"/>
  <c r="AA936" i="93"/>
  <c r="AA932" i="93"/>
  <c r="AA928" i="93"/>
  <c r="AA924" i="93"/>
  <c r="AA920" i="93"/>
  <c r="AA916" i="93"/>
  <c r="AA912" i="93"/>
  <c r="AA908" i="93"/>
  <c r="AA904" i="93"/>
  <c r="AA900" i="93"/>
  <c r="AA896" i="93"/>
  <c r="AA892" i="93"/>
  <c r="AA888" i="93"/>
  <c r="AA884" i="93"/>
  <c r="AA880" i="93"/>
  <c r="AA876" i="93"/>
  <c r="AA872" i="93"/>
  <c r="AA868" i="93"/>
  <c r="AA864" i="93"/>
  <c r="AA860" i="93"/>
  <c r="AA856" i="93"/>
  <c r="AA852" i="93"/>
  <c r="AA848" i="93"/>
  <c r="AA844" i="93"/>
  <c r="AA840" i="93"/>
  <c r="AA836" i="93"/>
  <c r="AA832" i="93"/>
  <c r="AA828" i="93"/>
  <c r="AA824" i="93"/>
  <c r="AA820" i="93"/>
  <c r="AA816" i="93"/>
  <c r="AA812" i="93"/>
  <c r="AA808" i="93"/>
  <c r="AA804" i="93"/>
  <c r="AA800" i="93"/>
  <c r="AA796" i="93"/>
  <c r="AA792" i="93"/>
  <c r="AA788" i="93"/>
  <c r="AA784" i="93"/>
  <c r="AA780" i="93"/>
  <c r="AA776" i="93"/>
  <c r="AA772" i="93"/>
  <c r="AA768" i="93"/>
  <c r="AA764" i="93"/>
  <c r="AA760" i="93"/>
  <c r="AA756" i="93"/>
  <c r="AA752" i="93"/>
  <c r="AA748" i="93"/>
  <c r="AA744" i="93"/>
  <c r="AA740" i="93"/>
  <c r="AA736" i="93"/>
  <c r="AA732" i="93"/>
  <c r="AA728" i="93"/>
  <c r="AA724" i="93"/>
  <c r="AA720" i="93"/>
  <c r="AA716" i="93"/>
  <c r="AA712" i="93"/>
  <c r="AA708" i="93"/>
  <c r="AA704" i="93"/>
  <c r="AA700" i="93"/>
  <c r="AA696" i="93"/>
  <c r="AA692" i="93"/>
  <c r="AA688" i="93"/>
  <c r="AA684" i="93"/>
  <c r="AA680" i="93"/>
  <c r="AA676" i="93"/>
  <c r="AA672" i="93"/>
  <c r="AA668" i="93"/>
  <c r="AA664" i="93"/>
  <c r="AA999" i="93"/>
  <c r="AA995" i="93"/>
  <c r="AA991" i="93"/>
  <c r="AA987" i="93"/>
  <c r="AA983" i="93"/>
  <c r="AA979" i="93"/>
  <c r="AA975" i="93"/>
  <c r="AA971" i="93"/>
  <c r="AA967" i="93"/>
  <c r="AA963" i="93"/>
  <c r="AA959" i="93"/>
  <c r="AA955" i="93"/>
  <c r="AA951" i="93"/>
  <c r="AA998" i="93"/>
  <c r="AA994" i="93"/>
  <c r="AA990" i="93"/>
  <c r="AA986" i="93"/>
  <c r="AA982" i="93"/>
  <c r="AA978" i="93"/>
  <c r="AA974" i="93"/>
  <c r="AA970" i="93"/>
  <c r="AA966" i="93"/>
  <c r="AA962" i="93"/>
  <c r="AA958" i="93"/>
  <c r="AA954" i="93"/>
  <c r="AA950" i="93"/>
  <c r="AA946" i="93"/>
  <c r="AA942" i="93"/>
  <c r="AA938" i="93"/>
  <c r="AA934" i="93"/>
  <c r="AA930" i="93"/>
  <c r="AA926" i="93"/>
  <c r="AA922" i="93"/>
  <c r="AA918" i="93"/>
  <c r="AA914" i="93"/>
  <c r="AA910" i="93"/>
  <c r="AA906" i="93"/>
  <c r="AA902" i="93"/>
  <c r="AA898" i="93"/>
  <c r="AA894" i="93"/>
  <c r="AA890" i="93"/>
  <c r="AA886" i="93"/>
  <c r="AA882" i="93"/>
  <c r="AA878" i="93"/>
  <c r="AA874" i="93"/>
  <c r="AA870" i="93"/>
  <c r="AA866" i="93"/>
  <c r="AA862" i="93"/>
  <c r="AA858" i="93"/>
  <c r="AA854" i="93"/>
  <c r="AA850" i="93"/>
  <c r="AA846" i="93"/>
  <c r="AA842" i="93"/>
  <c r="AA838" i="93"/>
  <c r="AA834" i="93"/>
  <c r="AA830" i="93"/>
  <c r="AA826" i="93"/>
  <c r="AA822" i="93"/>
  <c r="AA818" i="93"/>
  <c r="AA814" i="93"/>
  <c r="AA810" i="93"/>
  <c r="AA806" i="93"/>
  <c r="AA802" i="93"/>
  <c r="AA798" i="93"/>
  <c r="AA794" i="93"/>
  <c r="AA790" i="93"/>
  <c r="AA786" i="93"/>
  <c r="AA782" i="93"/>
  <c r="AA778" i="93"/>
  <c r="AA774" i="93"/>
  <c r="AA770" i="93"/>
  <c r="AA766" i="93"/>
  <c r="AA762" i="93"/>
  <c r="AA758" i="93"/>
  <c r="AA754" i="93"/>
  <c r="AA750" i="93"/>
  <c r="AA746" i="93"/>
  <c r="AA742" i="93"/>
  <c r="AA738" i="93"/>
  <c r="AA734" i="93"/>
  <c r="AA730" i="93"/>
  <c r="AA726" i="93"/>
  <c r="AA722" i="93"/>
  <c r="AA718" i="93"/>
  <c r="AA714" i="93"/>
  <c r="AA710" i="93"/>
  <c r="AA706" i="93"/>
  <c r="AA702" i="93"/>
  <c r="AA698" i="93"/>
  <c r="AA694" i="93"/>
  <c r="AA690" i="93"/>
  <c r="AA686" i="93"/>
  <c r="AA682" i="93"/>
  <c r="AA678" i="93"/>
  <c r="AA674" i="93"/>
  <c r="AA670" i="93"/>
  <c r="AA666" i="93"/>
  <c r="AA662" i="93"/>
  <c r="Z1001" i="93"/>
  <c r="Z993" i="93"/>
  <c r="Z985" i="93"/>
  <c r="Z977" i="93"/>
  <c r="Z969" i="93"/>
  <c r="Z961" i="93"/>
  <c r="Z953" i="93"/>
  <c r="Z947" i="93"/>
  <c r="AA941" i="93"/>
  <c r="Z936" i="93"/>
  <c r="Z931" i="93"/>
  <c r="AA925" i="93"/>
  <c r="Z920" i="93"/>
  <c r="Z915" i="93"/>
  <c r="AA909" i="93"/>
  <c r="Z904" i="93"/>
  <c r="Z899" i="93"/>
  <c r="AA893" i="93"/>
  <c r="Z888" i="93"/>
  <c r="Z883" i="93"/>
  <c r="AA877" i="93"/>
  <c r="Z872" i="93"/>
  <c r="Z867" i="93"/>
  <c r="AA861" i="93"/>
  <c r="Z856" i="93"/>
  <c r="Z851" i="93"/>
  <c r="AA845" i="93"/>
  <c r="Z840" i="93"/>
  <c r="Z835" i="93"/>
  <c r="AA829" i="93"/>
  <c r="Z824" i="93"/>
  <c r="Z819" i="93"/>
  <c r="AA813" i="93"/>
  <c r="Z1000" i="93"/>
  <c r="Z992" i="93"/>
  <c r="Z984" i="93"/>
  <c r="Z976" i="93"/>
  <c r="Z968" i="93"/>
  <c r="Z960" i="93"/>
  <c r="Z952" i="93"/>
  <c r="Z946" i="93"/>
  <c r="Z941" i="93"/>
  <c r="AA935" i="93"/>
  <c r="Z930" i="93"/>
  <c r="Z925" i="93"/>
  <c r="AA919" i="93"/>
  <c r="Z914" i="93"/>
  <c r="Z909" i="93"/>
  <c r="AA903" i="93"/>
  <c r="Z898" i="93"/>
  <c r="Z893" i="93"/>
  <c r="AA887" i="93"/>
  <c r="Z882" i="93"/>
  <c r="Z877" i="93"/>
  <c r="AA871" i="93"/>
  <c r="Z866" i="93"/>
  <c r="Z861" i="93"/>
  <c r="Z999" i="93"/>
  <c r="Z991" i="93"/>
  <c r="Z983" i="93"/>
  <c r="Z975" i="93"/>
  <c r="Z967" i="93"/>
  <c r="Z959" i="93"/>
  <c r="Z951" i="93"/>
  <c r="AA945" i="93"/>
  <c r="Z940" i="93"/>
  <c r="Z935" i="93"/>
  <c r="AA929" i="93"/>
  <c r="Z924" i="93"/>
  <c r="Z919" i="93"/>
  <c r="AA913" i="93"/>
  <c r="Z908" i="93"/>
  <c r="Z903" i="93"/>
  <c r="AA897" i="93"/>
  <c r="Z892" i="93"/>
  <c r="Z887" i="93"/>
  <c r="AA881" i="93"/>
  <c r="Z876" i="93"/>
  <c r="Z871" i="93"/>
  <c r="AA865" i="93"/>
  <c r="Z860" i="93"/>
  <c r="Z855" i="93"/>
  <c r="AA849" i="93"/>
  <c r="Z844" i="93"/>
  <c r="Z839" i="93"/>
  <c r="AA833" i="93"/>
  <c r="Z828" i="93"/>
  <c r="Z823" i="93"/>
  <c r="AA817" i="93"/>
  <c r="Z812" i="93"/>
  <c r="Z807" i="93"/>
  <c r="AA801" i="93"/>
  <c r="Z796" i="93"/>
  <c r="Z791" i="93"/>
  <c r="AA785" i="93"/>
  <c r="Z780" i="93"/>
  <c r="Z775" i="93"/>
  <c r="AA769" i="93"/>
  <c r="Z764" i="93"/>
  <c r="Z759" i="93"/>
  <c r="AA753" i="93"/>
  <c r="Z748" i="93"/>
  <c r="Z743" i="93"/>
  <c r="AA737" i="93"/>
  <c r="Z732" i="93"/>
  <c r="Z727" i="93"/>
  <c r="AA721" i="93"/>
  <c r="Z716" i="93"/>
  <c r="Z711" i="93"/>
  <c r="AA705" i="93"/>
  <c r="Z700" i="93"/>
  <c r="Z695" i="93"/>
  <c r="AA689" i="93"/>
  <c r="Z684" i="93"/>
  <c r="Z679" i="93"/>
  <c r="AA673" i="93"/>
  <c r="Z668" i="93"/>
  <c r="Z663" i="93"/>
  <c r="AA658" i="93"/>
  <c r="AA654" i="93"/>
  <c r="AA650" i="93"/>
  <c r="AA646" i="93"/>
  <c r="AA642" i="93"/>
  <c r="AA638" i="93"/>
  <c r="AA634" i="93"/>
  <c r="AA630" i="93"/>
  <c r="AA626" i="93"/>
  <c r="AA622" i="93"/>
  <c r="AA618" i="93"/>
  <c r="AA614" i="93"/>
  <c r="AA610" i="93"/>
  <c r="AA606" i="93"/>
  <c r="AA602" i="93"/>
  <c r="AA598" i="93"/>
  <c r="AA594" i="93"/>
  <c r="AA590" i="93"/>
  <c r="AA586" i="93"/>
  <c r="AA582" i="93"/>
  <c r="AA578" i="93"/>
  <c r="AA574" i="93"/>
  <c r="AA570" i="93"/>
  <c r="AA566" i="93"/>
  <c r="AA562" i="93"/>
  <c r="Z998" i="93"/>
  <c r="Z990" i="93"/>
  <c r="Z982" i="93"/>
  <c r="Z974" i="93"/>
  <c r="Z966" i="93"/>
  <c r="Z958" i="93"/>
  <c r="Z950" i="93"/>
  <c r="Z945" i="93"/>
  <c r="AA939" i="93"/>
  <c r="Z934" i="93"/>
  <c r="Z929" i="93"/>
  <c r="AA923" i="93"/>
  <c r="Z918" i="93"/>
  <c r="Z913" i="93"/>
  <c r="AA907" i="93"/>
  <c r="Z902" i="93"/>
  <c r="Z897" i="93"/>
  <c r="AA891" i="93"/>
  <c r="Z886" i="93"/>
  <c r="Z881" i="93"/>
  <c r="AA875" i="93"/>
  <c r="Z870" i="93"/>
  <c r="Z865" i="93"/>
  <c r="AA859" i="93"/>
  <c r="Z854" i="93"/>
  <c r="Z849" i="93"/>
  <c r="AA843" i="93"/>
  <c r="Z838" i="93"/>
  <c r="Z833" i="93"/>
  <c r="AA827" i="93"/>
  <c r="Z822" i="93"/>
  <c r="Z817" i="93"/>
  <c r="AA811" i="93"/>
  <c r="Z806" i="93"/>
  <c r="Z801" i="93"/>
  <c r="AA795" i="93"/>
  <c r="Z790" i="93"/>
  <c r="Z785" i="93"/>
  <c r="AA779" i="93"/>
  <c r="Z774" i="93"/>
  <c r="Z769" i="93"/>
  <c r="AA763" i="93"/>
  <c r="Z758" i="93"/>
  <c r="Z753" i="93"/>
  <c r="AA747" i="93"/>
  <c r="Z742" i="93"/>
  <c r="Z737" i="93"/>
  <c r="AA731" i="93"/>
  <c r="Z726" i="93"/>
  <c r="Z721" i="93"/>
  <c r="AA715" i="93"/>
  <c r="Z710" i="93"/>
  <c r="Z705" i="93"/>
  <c r="AA699" i="93"/>
  <c r="Z997" i="93"/>
  <c r="Z989" i="93"/>
  <c r="Z981" i="93"/>
  <c r="Z973" i="93"/>
  <c r="Z965" i="93"/>
  <c r="Z957" i="93"/>
  <c r="AA949" i="93"/>
  <c r="Z944" i="93"/>
  <c r="Z939" i="93"/>
  <c r="AA933" i="93"/>
  <c r="Z928" i="93"/>
  <c r="Z923" i="93"/>
  <c r="AA917" i="93"/>
  <c r="Z912" i="93"/>
  <c r="Z907" i="93"/>
  <c r="AA901" i="93"/>
  <c r="Z896" i="93"/>
  <c r="Z891" i="93"/>
  <c r="AA885" i="93"/>
  <c r="Z880" i="93"/>
  <c r="Z875" i="93"/>
  <c r="AA869" i="93"/>
  <c r="Z864" i="93"/>
  <c r="Z859" i="93"/>
  <c r="AA853" i="93"/>
  <c r="Z848" i="93"/>
  <c r="Z843" i="93"/>
  <c r="AA837" i="93"/>
  <c r="Z832" i="93"/>
  <c r="Z827" i="93"/>
  <c r="AA821" i="93"/>
  <c r="Z816" i="93"/>
  <c r="Z996" i="93"/>
  <c r="Z988" i="93"/>
  <c r="Z980" i="93"/>
  <c r="Z972" i="93"/>
  <c r="Z964" i="93"/>
  <c r="Z956" i="93"/>
  <c r="Z949" i="93"/>
  <c r="AA943" i="93"/>
  <c r="Z938" i="93"/>
  <c r="Z933" i="93"/>
  <c r="AA927" i="93"/>
  <c r="Z922" i="93"/>
  <c r="Z917" i="93"/>
  <c r="AA911" i="93"/>
  <c r="Z906" i="93"/>
  <c r="Z901" i="93"/>
  <c r="AA895" i="93"/>
  <c r="Z890" i="93"/>
  <c r="Z885" i="93"/>
  <c r="AA879" i="93"/>
  <c r="Z874" i="93"/>
  <c r="Z869" i="93"/>
  <c r="AA863" i="93"/>
  <c r="Z995" i="93"/>
  <c r="Z987" i="93"/>
  <c r="Z979" i="93"/>
  <c r="Z971" i="93"/>
  <c r="Z963" i="93"/>
  <c r="Z955" i="93"/>
  <c r="Z948" i="93"/>
  <c r="Z943" i="93"/>
  <c r="AA937" i="93"/>
  <c r="Z932" i="93"/>
  <c r="Z927" i="93"/>
  <c r="AA921" i="93"/>
  <c r="Z916" i="93"/>
  <c r="Z911" i="93"/>
  <c r="AA905" i="93"/>
  <c r="Z900" i="93"/>
  <c r="Z895" i="93"/>
  <c r="AA889" i="93"/>
  <c r="Z884" i="93"/>
  <c r="Z879" i="93"/>
  <c r="AA873" i="93"/>
  <c r="Z868" i="93"/>
  <c r="Z863" i="93"/>
  <c r="AA857" i="93"/>
  <c r="Z852" i="93"/>
  <c r="Z847" i="93"/>
  <c r="AA841" i="93"/>
  <c r="Z836" i="93"/>
  <c r="Z831" i="93"/>
  <c r="AA825" i="93"/>
  <c r="Z820" i="93"/>
  <c r="Z815" i="93"/>
  <c r="AA809" i="93"/>
  <c r="Z804" i="93"/>
  <c r="Z799" i="93"/>
  <c r="AA793" i="93"/>
  <c r="Z788" i="93"/>
  <c r="Z783" i="93"/>
  <c r="AA777" i="93"/>
  <c r="Z772" i="93"/>
  <c r="Z767" i="93"/>
  <c r="AA761" i="93"/>
  <c r="Z756" i="93"/>
  <c r="Z751" i="93"/>
  <c r="AA745" i="93"/>
  <c r="Z740" i="93"/>
  <c r="Z735" i="93"/>
  <c r="AA729" i="93"/>
  <c r="Z724" i="93"/>
  <c r="Z719" i="93"/>
  <c r="AA713" i="93"/>
  <c r="Z708" i="93"/>
  <c r="Z703" i="93"/>
  <c r="AA697" i="93"/>
  <c r="Z692" i="93"/>
  <c r="Z687" i="93"/>
  <c r="AA681" i="93"/>
  <c r="Z676" i="93"/>
  <c r="Z671" i="93"/>
  <c r="AA665" i="93"/>
  <c r="AA660" i="93"/>
  <c r="AA656" i="93"/>
  <c r="AA652" i="93"/>
  <c r="AA648" i="93"/>
  <c r="AA644" i="93"/>
  <c r="AA640" i="93"/>
  <c r="AA636" i="93"/>
  <c r="AA632" i="93"/>
  <c r="AA628" i="93"/>
  <c r="AA624" i="93"/>
  <c r="AA620" i="93"/>
  <c r="AA616" i="93"/>
  <c r="AA612" i="93"/>
  <c r="AA608" i="93"/>
  <c r="AA604" i="93"/>
  <c r="AA600" i="93"/>
  <c r="AA596" i="93"/>
  <c r="AA592" i="93"/>
  <c r="AA588" i="93"/>
  <c r="AA584" i="93"/>
  <c r="AA580" i="93"/>
  <c r="AA576" i="93"/>
  <c r="AA572" i="93"/>
  <c r="AA568" i="93"/>
  <c r="AA564" i="93"/>
  <c r="Z994" i="93"/>
  <c r="Z986" i="93"/>
  <c r="AA931" i="93"/>
  <c r="Z889" i="93"/>
  <c r="AA855" i="93"/>
  <c r="Z841" i="93"/>
  <c r="Z826" i="93"/>
  <c r="Z813" i="93"/>
  <c r="AA803" i="93"/>
  <c r="Z795" i="93"/>
  <c r="Z787" i="93"/>
  <c r="Z778" i="93"/>
  <c r="Z770" i="93"/>
  <c r="Z761" i="93"/>
  <c r="Z752" i="93"/>
  <c r="Z744" i="93"/>
  <c r="AA735" i="93"/>
  <c r="AA727" i="93"/>
  <c r="Z718" i="93"/>
  <c r="AA709" i="93"/>
  <c r="Z978" i="93"/>
  <c r="Z926" i="93"/>
  <c r="AA883" i="93"/>
  <c r="Z853" i="93"/>
  <c r="AA839" i="93"/>
  <c r="Z825" i="93"/>
  <c r="Z811" i="93"/>
  <c r="Z803" i="93"/>
  <c r="Z794" i="93"/>
  <c r="Z786" i="93"/>
  <c r="Z777" i="93"/>
  <c r="Z768" i="93"/>
  <c r="Z760" i="93"/>
  <c r="AA751" i="93"/>
  <c r="AA743" i="93"/>
  <c r="Z734" i="93"/>
  <c r="AA725" i="93"/>
  <c r="AA717" i="93"/>
  <c r="Z709" i="93"/>
  <c r="Z970" i="93"/>
  <c r="Z921" i="93"/>
  <c r="Z878" i="93"/>
  <c r="AA851" i="93"/>
  <c r="Z837" i="93"/>
  <c r="AA823" i="93"/>
  <c r="Z810" i="93"/>
  <c r="Z802" i="93"/>
  <c r="Z793" i="93"/>
  <c r="Z784" i="93"/>
  <c r="Z776" i="93"/>
  <c r="AA767" i="93"/>
  <c r="AA759" i="93"/>
  <c r="Z750" i="93"/>
  <c r="AA741" i="93"/>
  <c r="AA733" i="93"/>
  <c r="Z725" i="93"/>
  <c r="Z717" i="93"/>
  <c r="AA707" i="93"/>
  <c r="Z699" i="93"/>
  <c r="AA691" i="93"/>
  <c r="Z685" i="93"/>
  <c r="AA677" i="93"/>
  <c r="Z670" i="93"/>
  <c r="AA663" i="93"/>
  <c r="AA657" i="93"/>
  <c r="Z652" i="93"/>
  <c r="Z647" i="93"/>
  <c r="AA641" i="93"/>
  <c r="Z636" i="93"/>
  <c r="Z631" i="93"/>
  <c r="AA625" i="93"/>
  <c r="Z620" i="93"/>
  <c r="Z615" i="93"/>
  <c r="AA609" i="93"/>
  <c r="Z604" i="93"/>
  <c r="Z599" i="93"/>
  <c r="AA593" i="93"/>
  <c r="Z588" i="93"/>
  <c r="Z583" i="93"/>
  <c r="AA577" i="93"/>
  <c r="Z572" i="93"/>
  <c r="Z567" i="93"/>
  <c r="AA561" i="93"/>
  <c r="AA557" i="93"/>
  <c r="AA553" i="93"/>
  <c r="AA549" i="93"/>
  <c r="AA545" i="93"/>
  <c r="AA541" i="93"/>
  <c r="AA537" i="93"/>
  <c r="AA533" i="93"/>
  <c r="AA529" i="93"/>
  <c r="AA525" i="93"/>
  <c r="AA521" i="93"/>
  <c r="AA517" i="93"/>
  <c r="AA513" i="93"/>
  <c r="AA509" i="93"/>
  <c r="Z962" i="93"/>
  <c r="AA915" i="93"/>
  <c r="Z873" i="93"/>
  <c r="Z850" i="93"/>
  <c r="AA835" i="93"/>
  <c r="Z821" i="93"/>
  <c r="Z809" i="93"/>
  <c r="Z800" i="93"/>
  <c r="Z792" i="93"/>
  <c r="AA783" i="93"/>
  <c r="AA775" i="93"/>
  <c r="Z766" i="93"/>
  <c r="AA757" i="93"/>
  <c r="AA749" i="93"/>
  <c r="Z741" i="93"/>
  <c r="Z733" i="93"/>
  <c r="AA723" i="93"/>
  <c r="Z715" i="93"/>
  <c r="Z707" i="93"/>
  <c r="Z698" i="93"/>
  <c r="Z691" i="93"/>
  <c r="AA683" i="93"/>
  <c r="Z677" i="93"/>
  <c r="AA669" i="93"/>
  <c r="Z662" i="93"/>
  <c r="Z657" i="93"/>
  <c r="AA651" i="93"/>
  <c r="Z646" i="93"/>
  <c r="Z641" i="93"/>
  <c r="AA635" i="93"/>
  <c r="Z630" i="93"/>
  <c r="Z625" i="93"/>
  <c r="AA619" i="93"/>
  <c r="Z614" i="93"/>
  <c r="Z609" i="93"/>
  <c r="AA603" i="93"/>
  <c r="Z598" i="93"/>
  <c r="Z593" i="93"/>
  <c r="AA587" i="93"/>
  <c r="Z582" i="93"/>
  <c r="Z577" i="93"/>
  <c r="AA571" i="93"/>
  <c r="Z566" i="93"/>
  <c r="Z561" i="93"/>
  <c r="Z557" i="93"/>
  <c r="Z553" i="93"/>
  <c r="Z549" i="93"/>
  <c r="Z545" i="93"/>
  <c r="Z541" i="93"/>
  <c r="Z537" i="93"/>
  <c r="Z533" i="93"/>
  <c r="Z529" i="93"/>
  <c r="Z525" i="93"/>
  <c r="Z521" i="93"/>
  <c r="Z517" i="93"/>
  <c r="Z513" i="93"/>
  <c r="Z509" i="93"/>
  <c r="Z505" i="93"/>
  <c r="Z501" i="93"/>
  <c r="Z497" i="93"/>
  <c r="Z493" i="93"/>
  <c r="Z489" i="93"/>
  <c r="Z485" i="93"/>
  <c r="Z481" i="93"/>
  <c r="Z477" i="93"/>
  <c r="Z473" i="93"/>
  <c r="Z469" i="93"/>
  <c r="Z465" i="93"/>
  <c r="Z461" i="93"/>
  <c r="Z457" i="93"/>
  <c r="Z453" i="93"/>
  <c r="Z449" i="93"/>
  <c r="Z445" i="93"/>
  <c r="Z441" i="93"/>
  <c r="Z437" i="93"/>
  <c r="Z433" i="93"/>
  <c r="Z429" i="93"/>
  <c r="Z425" i="93"/>
  <c r="Z421" i="93"/>
  <c r="Z417" i="93"/>
  <c r="Z413" i="93"/>
  <c r="Z409" i="93"/>
  <c r="Z405" i="93"/>
  <c r="Z401" i="93"/>
  <c r="Z397" i="93"/>
  <c r="Z954" i="93"/>
  <c r="AA947" i="93"/>
  <c r="Z905" i="93"/>
  <c r="Z862" i="93"/>
  <c r="Z846" i="93"/>
  <c r="AA831" i="93"/>
  <c r="Z818" i="93"/>
  <c r="AA807" i="93"/>
  <c r="Z798" i="93"/>
  <c r="AA789" i="93"/>
  <c r="AA781" i="93"/>
  <c r="Z773" i="93"/>
  <c r="Z765" i="93"/>
  <c r="AA755" i="93"/>
  <c r="Z747" i="93"/>
  <c r="Z739" i="93"/>
  <c r="Z730" i="93"/>
  <c r="Z722" i="93"/>
  <c r="Z713" i="93"/>
  <c r="Z704" i="93"/>
  <c r="Z696" i="93"/>
  <c r="Z689" i="93"/>
  <c r="Z682" i="93"/>
  <c r="Z675" i="93"/>
  <c r="AA667" i="93"/>
  <c r="Z661" i="93"/>
  <c r="AA655" i="93"/>
  <c r="Z650" i="93"/>
  <c r="Z645" i="93"/>
  <c r="AA639" i="93"/>
  <c r="Z634" i="93"/>
  <c r="Z629" i="93"/>
  <c r="AA623" i="93"/>
  <c r="Z618" i="93"/>
  <c r="Z613" i="93"/>
  <c r="AA607" i="93"/>
  <c r="Z602" i="93"/>
  <c r="Z597" i="93"/>
  <c r="AA591" i="93"/>
  <c r="Z586" i="93"/>
  <c r="Z581" i="93"/>
  <c r="AA575" i="93"/>
  <c r="Z570" i="93"/>
  <c r="Z565" i="93"/>
  <c r="Z560" i="93"/>
  <c r="Z556" i="93"/>
  <c r="Z552" i="93"/>
  <c r="Z548" i="93"/>
  <c r="Z544" i="93"/>
  <c r="Z540" i="93"/>
  <c r="Z536" i="93"/>
  <c r="Z532" i="93"/>
  <c r="Z528" i="93"/>
  <c r="Z524" i="93"/>
  <c r="Z520" i="93"/>
  <c r="Z516" i="93"/>
  <c r="Z512" i="93"/>
  <c r="Z508" i="93"/>
  <c r="Z504" i="93"/>
  <c r="Z500" i="93"/>
  <c r="Z496" i="93"/>
  <c r="Z492" i="93"/>
  <c r="Z488" i="93"/>
  <c r="Z484" i="93"/>
  <c r="Z480" i="93"/>
  <c r="Z476" i="93"/>
  <c r="Z472" i="93"/>
  <c r="Z468" i="93"/>
  <c r="Z464" i="93"/>
  <c r="Z460" i="93"/>
  <c r="Z456" i="93"/>
  <c r="Z942" i="93"/>
  <c r="AA847" i="93"/>
  <c r="Z814" i="93"/>
  <c r="Z789" i="93"/>
  <c r="AA765" i="93"/>
  <c r="Z745" i="93"/>
  <c r="Z720" i="93"/>
  <c r="AA701" i="93"/>
  <c r="Z688" i="93"/>
  <c r="Z678" i="93"/>
  <c r="Z666" i="93"/>
  <c r="Z656" i="93"/>
  <c r="Z648" i="93"/>
  <c r="Z639" i="93"/>
  <c r="AA631" i="93"/>
  <c r="Z622" i="93"/>
  <c r="AA613" i="93"/>
  <c r="AA605" i="93"/>
  <c r="Z596" i="93"/>
  <c r="Z589" i="93"/>
  <c r="AA579" i="93"/>
  <c r="Z571" i="93"/>
  <c r="Z563" i="93"/>
  <c r="AA555" i="93"/>
  <c r="Z550" i="93"/>
  <c r="Z543" i="93"/>
  <c r="AA536" i="93"/>
  <c r="AA530" i="93"/>
  <c r="AA523" i="93"/>
  <c r="Z518" i="93"/>
  <c r="Z511" i="93"/>
  <c r="AA505" i="93"/>
  <c r="AA499" i="93"/>
  <c r="AA494" i="93"/>
  <c r="AA489" i="93"/>
  <c r="AA483" i="93"/>
  <c r="AA478" i="93"/>
  <c r="AA473" i="93"/>
  <c r="AA467" i="93"/>
  <c r="AA462" i="93"/>
  <c r="AA457" i="93"/>
  <c r="Z452" i="93"/>
  <c r="AA447" i="93"/>
  <c r="Z443" i="93"/>
  <c r="AA438" i="93"/>
  <c r="Z434" i="93"/>
  <c r="AA429" i="93"/>
  <c r="AA424" i="93"/>
  <c r="Z420" i="93"/>
  <c r="AA415" i="93"/>
  <c r="Z411" i="93"/>
  <c r="AA406" i="93"/>
  <c r="Z402" i="93"/>
  <c r="AA397" i="93"/>
  <c r="Z393" i="93"/>
  <c r="Z389" i="93"/>
  <c r="Z385" i="93"/>
  <c r="Z381" i="93"/>
  <c r="Z377" i="93"/>
  <c r="Z373" i="93"/>
  <c r="Z369" i="93"/>
  <c r="Z365" i="93"/>
  <c r="Z361" i="93"/>
  <c r="Z357" i="93"/>
  <c r="Z353" i="93"/>
  <c r="Z349" i="93"/>
  <c r="Z345" i="93"/>
  <c r="Z341" i="93"/>
  <c r="Z337" i="93"/>
  <c r="Z333" i="93"/>
  <c r="Z329" i="93"/>
  <c r="Z325" i="93"/>
  <c r="Z937" i="93"/>
  <c r="Z845" i="93"/>
  <c r="Z808" i="93"/>
  <c r="AA787" i="93"/>
  <c r="Z763" i="93"/>
  <c r="AA739" i="93"/>
  <c r="AA719" i="93"/>
  <c r="Z701" i="93"/>
  <c r="AA687" i="93"/>
  <c r="AA675" i="93"/>
  <c r="Z665" i="93"/>
  <c r="Z655" i="93"/>
  <c r="AA647" i="93"/>
  <c r="Z638" i="93"/>
  <c r="AA629" i="93"/>
  <c r="AA621" i="93"/>
  <c r="Z612" i="93"/>
  <c r="Z605" i="93"/>
  <c r="AA595" i="93"/>
  <c r="Z587" i="93"/>
  <c r="Z579" i="93"/>
  <c r="AA569" i="93"/>
  <c r="Z562" i="93"/>
  <c r="Z555" i="93"/>
  <c r="AA548" i="93"/>
  <c r="AA542" i="93"/>
  <c r="AA535" i="93"/>
  <c r="Z530" i="93"/>
  <c r="Z523" i="93"/>
  <c r="AA516" i="93"/>
  <c r="AA510" i="93"/>
  <c r="AA504" i="93"/>
  <c r="Z499" i="93"/>
  <c r="Z494" i="93"/>
  <c r="AA488" i="93"/>
  <c r="Z483" i="93"/>
  <c r="Z478" i="93"/>
  <c r="AA472" i="93"/>
  <c r="Z467" i="93"/>
  <c r="Z462" i="93"/>
  <c r="AA456" i="93"/>
  <c r="AA451" i="93"/>
  <c r="Z447" i="93"/>
  <c r="AA442" i="93"/>
  <c r="Z438" i="93"/>
  <c r="AA433" i="93"/>
  <c r="AA428" i="93"/>
  <c r="Z424" i="93"/>
  <c r="AA419" i="93"/>
  <c r="Z415" i="93"/>
  <c r="AA410" i="93"/>
  <c r="Z406" i="93"/>
  <c r="AA401" i="93"/>
  <c r="AA396" i="93"/>
  <c r="AA392" i="93"/>
  <c r="AA388" i="93"/>
  <c r="AA384" i="93"/>
  <c r="AA380" i="93"/>
  <c r="AA376" i="93"/>
  <c r="AA372" i="93"/>
  <c r="AA368" i="93"/>
  <c r="AA364" i="93"/>
  <c r="AA360" i="93"/>
  <c r="AA356" i="93"/>
  <c r="AA352" i="93"/>
  <c r="AA348" i="93"/>
  <c r="AA344" i="93"/>
  <c r="AA340" i="93"/>
  <c r="AA336" i="93"/>
  <c r="AA332" i="93"/>
  <c r="AA328" i="93"/>
  <c r="AA324" i="93"/>
  <c r="AA320" i="93"/>
  <c r="AA316" i="93"/>
  <c r="AA312" i="93"/>
  <c r="AA308" i="93"/>
  <c r="AA304" i="93"/>
  <c r="AA300" i="93"/>
  <c r="AA296" i="93"/>
  <c r="AA292" i="93"/>
  <c r="AA288" i="93"/>
  <c r="AA284" i="93"/>
  <c r="AA280" i="93"/>
  <c r="Z910" i="93"/>
  <c r="Z842" i="93"/>
  <c r="AA805" i="93"/>
  <c r="Z782" i="93"/>
  <c r="Z762" i="93"/>
  <c r="Z738" i="93"/>
  <c r="Z714" i="93"/>
  <c r="Z697" i="93"/>
  <c r="Z686" i="93"/>
  <c r="Z674" i="93"/>
  <c r="Z664" i="93"/>
  <c r="Z654" i="93"/>
  <c r="AA645" i="93"/>
  <c r="AA637" i="93"/>
  <c r="Z628" i="93"/>
  <c r="Z621" i="93"/>
  <c r="AA611" i="93"/>
  <c r="Z603" i="93"/>
  <c r="Z595" i="93"/>
  <c r="AA585" i="93"/>
  <c r="Z578" i="93"/>
  <c r="Z569" i="93"/>
  <c r="AA560" i="93"/>
  <c r="AA554" i="93"/>
  <c r="AA547" i="93"/>
  <c r="Z542" i="93"/>
  <c r="Z535" i="93"/>
  <c r="AA528" i="93"/>
  <c r="AA522" i="93"/>
  <c r="AA515" i="93"/>
  <c r="Z510" i="93"/>
  <c r="AA503" i="93"/>
  <c r="AA498" i="93"/>
  <c r="AA493" i="93"/>
  <c r="AA487" i="93"/>
  <c r="AA482" i="93"/>
  <c r="AA477" i="93"/>
  <c r="AA471" i="93"/>
  <c r="AA466" i="93"/>
  <c r="AA461" i="93"/>
  <c r="AA455" i="93"/>
  <c r="Z451" i="93"/>
  <c r="AA446" i="93"/>
  <c r="Z442" i="93"/>
  <c r="AA437" i="93"/>
  <c r="AA432" i="93"/>
  <c r="Z428" i="93"/>
  <c r="AA423" i="93"/>
  <c r="Z419" i="93"/>
  <c r="AA414" i="93"/>
  <c r="Z410" i="93"/>
  <c r="AA405" i="93"/>
  <c r="AA400" i="93"/>
  <c r="Z396" i="93"/>
  <c r="Z392" i="93"/>
  <c r="Z388" i="93"/>
  <c r="Z384" i="93"/>
  <c r="Z380" i="93"/>
  <c r="Z376" i="93"/>
  <c r="Z372" i="93"/>
  <c r="Z368" i="93"/>
  <c r="Z364" i="93"/>
  <c r="Z360" i="93"/>
  <c r="Z356" i="93"/>
  <c r="Z352" i="93"/>
  <c r="Z348" i="93"/>
  <c r="Z344" i="93"/>
  <c r="Z340" i="93"/>
  <c r="Z336" i="93"/>
  <c r="Z332" i="93"/>
  <c r="Z328" i="93"/>
  <c r="Z324" i="93"/>
  <c r="Z320" i="93"/>
  <c r="Z316" i="93"/>
  <c r="Z312" i="93"/>
  <c r="Z308" i="93"/>
  <c r="Z304" i="93"/>
  <c r="Z300" i="93"/>
  <c r="Z296" i="93"/>
  <c r="Z292" i="93"/>
  <c r="Z288" i="93"/>
  <c r="Z284" i="93"/>
  <c r="Z280" i="93"/>
  <c r="Z276" i="93"/>
  <c r="Z272" i="93"/>
  <c r="Z268" i="93"/>
  <c r="Z264" i="93"/>
  <c r="Z260" i="93"/>
  <c r="Z256" i="93"/>
  <c r="Z252" i="93"/>
  <c r="Z248" i="93"/>
  <c r="Z244" i="93"/>
  <c r="Z240" i="93"/>
  <c r="Z236" i="93"/>
  <c r="Z232" i="93"/>
  <c r="Z228" i="93"/>
  <c r="Z224" i="93"/>
  <c r="Z220" i="93"/>
  <c r="Z216" i="93"/>
  <c r="AA899" i="93"/>
  <c r="Z834" i="93"/>
  <c r="Z805" i="93"/>
  <c r="Z781" i="93"/>
  <c r="Z757" i="93"/>
  <c r="Z736" i="93"/>
  <c r="Z712" i="93"/>
  <c r="AA695" i="93"/>
  <c r="AA685" i="93"/>
  <c r="Z673" i="93"/>
  <c r="AA661" i="93"/>
  <c r="AA653" i="93"/>
  <c r="Z644" i="93"/>
  <c r="Z637" i="93"/>
  <c r="AA627" i="93"/>
  <c r="Z619" i="93"/>
  <c r="Z611" i="93"/>
  <c r="AA601" i="93"/>
  <c r="Z594" i="93"/>
  <c r="Z585" i="93"/>
  <c r="Z576" i="93"/>
  <c r="Z568" i="93"/>
  <c r="AA559" i="93"/>
  <c r="Z554" i="93"/>
  <c r="Z547" i="93"/>
  <c r="AA540" i="93"/>
  <c r="AA534" i="93"/>
  <c r="AA527" i="93"/>
  <c r="Z522" i="93"/>
  <c r="Z515" i="93"/>
  <c r="AA508" i="93"/>
  <c r="Z503" i="93"/>
  <c r="Z498" i="93"/>
  <c r="AA492" i="93"/>
  <c r="Z487" i="93"/>
  <c r="Z482" i="93"/>
  <c r="AA476" i="93"/>
  <c r="Z471" i="93"/>
  <c r="Z466" i="93"/>
  <c r="AA460" i="93"/>
  <c r="Z455" i="93"/>
  <c r="AA450" i="93"/>
  <c r="Z446" i="93"/>
  <c r="AA441" i="93"/>
  <c r="AA436" i="93"/>
  <c r="Z432" i="93"/>
  <c r="AA427" i="93"/>
  <c r="Z423" i="93"/>
  <c r="AA418" i="93"/>
  <c r="Z414" i="93"/>
  <c r="AA409" i="93"/>
  <c r="AA404" i="93"/>
  <c r="Z400" i="93"/>
  <c r="AA395" i="93"/>
  <c r="AA391" i="93"/>
  <c r="AA387" i="93"/>
  <c r="AA383" i="93"/>
  <c r="AA379" i="93"/>
  <c r="AA375" i="93"/>
  <c r="AA371" i="93"/>
  <c r="AA367" i="93"/>
  <c r="AA363" i="93"/>
  <c r="AA359" i="93"/>
  <c r="AA355" i="93"/>
  <c r="AA351" i="93"/>
  <c r="AA347" i="93"/>
  <c r="AA343" i="93"/>
  <c r="AA339" i="93"/>
  <c r="AA335" i="93"/>
  <c r="AA331" i="93"/>
  <c r="AA327" i="93"/>
  <c r="AA323" i="93"/>
  <c r="AA319" i="93"/>
  <c r="AA315" i="93"/>
  <c r="AA311" i="93"/>
  <c r="AA307" i="93"/>
  <c r="AA303" i="93"/>
  <c r="AA299" i="93"/>
  <c r="AA295" i="93"/>
  <c r="AA291" i="93"/>
  <c r="AA287" i="93"/>
  <c r="AA283" i="93"/>
  <c r="AA279" i="93"/>
  <c r="AA275" i="93"/>
  <c r="AA271" i="93"/>
  <c r="Z858" i="93"/>
  <c r="AA819" i="93"/>
  <c r="Z797" i="93"/>
  <c r="AA771" i="93"/>
  <c r="Z749" i="93"/>
  <c r="Z728" i="93"/>
  <c r="AA703" i="93"/>
  <c r="Z693" i="93"/>
  <c r="Z680" i="93"/>
  <c r="Z669" i="93"/>
  <c r="Z659" i="93"/>
  <c r="AA649" i="93"/>
  <c r="Z642" i="93"/>
  <c r="Z633" i="93"/>
  <c r="Z624" i="93"/>
  <c r="Z616" i="93"/>
  <c r="Z607" i="93"/>
  <c r="AA599" i="93"/>
  <c r="Z590" i="93"/>
  <c r="AA581" i="93"/>
  <c r="AA573" i="93"/>
  <c r="Z564" i="93"/>
  <c r="Z558" i="93"/>
  <c r="Z551" i="93"/>
  <c r="AA544" i="93"/>
  <c r="AA538" i="93"/>
  <c r="AA531" i="93"/>
  <c r="Z526" i="93"/>
  <c r="Z519" i="93"/>
  <c r="AA512" i="93"/>
  <c r="AA506" i="93"/>
  <c r="AA501" i="93"/>
  <c r="AA495" i="93"/>
  <c r="AA490" i="93"/>
  <c r="AA485" i="93"/>
  <c r="AA479" i="93"/>
  <c r="AA474" i="93"/>
  <c r="AA469" i="93"/>
  <c r="AA463" i="93"/>
  <c r="AA458" i="93"/>
  <c r="AA453" i="93"/>
  <c r="AA448" i="93"/>
  <c r="Z444" i="93"/>
  <c r="AA439" i="93"/>
  <c r="Z435" i="93"/>
  <c r="AA430" i="93"/>
  <c r="Z426" i="93"/>
  <c r="AA421" i="93"/>
  <c r="AA416" i="93"/>
  <c r="Z412" i="93"/>
  <c r="AA407" i="93"/>
  <c r="Z403" i="93"/>
  <c r="AA398" i="93"/>
  <c r="Z394" i="93"/>
  <c r="Z390" i="93"/>
  <c r="Z386" i="93"/>
  <c r="Z382" i="93"/>
  <c r="Z378" i="93"/>
  <c r="Z374" i="93"/>
  <c r="Z370" i="93"/>
  <c r="Z366" i="93"/>
  <c r="Z362" i="93"/>
  <c r="Z358" i="93"/>
  <c r="Z354" i="93"/>
  <c r="Z350" i="93"/>
  <c r="Z346" i="93"/>
  <c r="Z342" i="93"/>
  <c r="Z338" i="93"/>
  <c r="Z334" i="93"/>
  <c r="Z330" i="93"/>
  <c r="Z326" i="93"/>
  <c r="Z322" i="93"/>
  <c r="Z318" i="93"/>
  <c r="Z314" i="93"/>
  <c r="Z310" i="93"/>
  <c r="Z306" i="93"/>
  <c r="Z302" i="93"/>
  <c r="Z298" i="93"/>
  <c r="Z294" i="93"/>
  <c r="Z290" i="93"/>
  <c r="Z286" i="93"/>
  <c r="Z282" i="93"/>
  <c r="Z278" i="93"/>
  <c r="Z274" i="93"/>
  <c r="Z270" i="93"/>
  <c r="Z266" i="93"/>
  <c r="Z262" i="93"/>
  <c r="Z258" i="93"/>
  <c r="Z254" i="93"/>
  <c r="Z250" i="93"/>
  <c r="Z246" i="93"/>
  <c r="Z242" i="93"/>
  <c r="Z238" i="93"/>
  <c r="Z234" i="93"/>
  <c r="Z230" i="93"/>
  <c r="Z226" i="93"/>
  <c r="Z222" i="93"/>
  <c r="Z218" i="93"/>
  <c r="Z214" i="93"/>
  <c r="Z894" i="93"/>
  <c r="AA791" i="93"/>
  <c r="Z729" i="93"/>
  <c r="Z683" i="93"/>
  <c r="Z658" i="93"/>
  <c r="AA633" i="93"/>
  <c r="Z610" i="93"/>
  <c r="AA589" i="93"/>
  <c r="AA565" i="93"/>
  <c r="AA546" i="93"/>
  <c r="Z531" i="93"/>
  <c r="Z514" i="93"/>
  <c r="AA497" i="93"/>
  <c r="AA484" i="93"/>
  <c r="Z470" i="93"/>
  <c r="AA454" i="93"/>
  <c r="AA443" i="93"/>
  <c r="Z431" i="93"/>
  <c r="Z418" i="93"/>
  <c r="Z407" i="93"/>
  <c r="AA394" i="93"/>
  <c r="Z383" i="93"/>
  <c r="AA373" i="93"/>
  <c r="AA362" i="93"/>
  <c r="Z351" i="93"/>
  <c r="AA341" i="93"/>
  <c r="AA330" i="93"/>
  <c r="Z321" i="93"/>
  <c r="Z313" i="93"/>
  <c r="Z305" i="93"/>
  <c r="Z297" i="93"/>
  <c r="Z289" i="93"/>
  <c r="Z281" i="93"/>
  <c r="AA273" i="93"/>
  <c r="AA267" i="93"/>
  <c r="AA262" i="93"/>
  <c r="Z257" i="93"/>
  <c r="AA251" i="93"/>
  <c r="AA246" i="93"/>
  <c r="Z241" i="93"/>
  <c r="AA235" i="93"/>
  <c r="AA230" i="93"/>
  <c r="Z225" i="93"/>
  <c r="AA219" i="93"/>
  <c r="AA214" i="93"/>
  <c r="Z210" i="93"/>
  <c r="Z206" i="93"/>
  <c r="Z202" i="93"/>
  <c r="Z198" i="93"/>
  <c r="Z194" i="93"/>
  <c r="Z190" i="93"/>
  <c r="Z186" i="93"/>
  <c r="Z182" i="93"/>
  <c r="Z178" i="93"/>
  <c r="Z174" i="93"/>
  <c r="Z170" i="93"/>
  <c r="Z166" i="93"/>
  <c r="Z162" i="93"/>
  <c r="Z158" i="93"/>
  <c r="Z154" i="93"/>
  <c r="Z150" i="93"/>
  <c r="Z146" i="93"/>
  <c r="Z140" i="93"/>
  <c r="Z138" i="93"/>
  <c r="AA132" i="93"/>
  <c r="AA128" i="93"/>
  <c r="AA124" i="93"/>
  <c r="Z120" i="93"/>
  <c r="Z119" i="93"/>
  <c r="AA867" i="93"/>
  <c r="Z779" i="93"/>
  <c r="Z723" i="93"/>
  <c r="Z681" i="93"/>
  <c r="Z653" i="93"/>
  <c r="Z632" i="93"/>
  <c r="Z608" i="93"/>
  <c r="Z584" i="93"/>
  <c r="AA563" i="93"/>
  <c r="Z546" i="93"/>
  <c r="Z527" i="93"/>
  <c r="AA511" i="93"/>
  <c r="AA496" i="93"/>
  <c r="AA481" i="93"/>
  <c r="AA468" i="93"/>
  <c r="Z454" i="93"/>
  <c r="AA440" i="93"/>
  <c r="Z430" i="93"/>
  <c r="AA417" i="93"/>
  <c r="Z404" i="93"/>
  <c r="AA393" i="93"/>
  <c r="AA382" i="93"/>
  <c r="Z371" i="93"/>
  <c r="AA361" i="93"/>
  <c r="AA350" i="93"/>
  <c r="Z339" i="93"/>
  <c r="AA329" i="93"/>
  <c r="Z319" i="93"/>
  <c r="Z311" i="93"/>
  <c r="Z303" i="93"/>
  <c r="Z295" i="93"/>
  <c r="Z287" i="93"/>
  <c r="Z279" i="93"/>
  <c r="Z273" i="93"/>
  <c r="Z267" i="93"/>
  <c r="AA261" i="93"/>
  <c r="AA256" i="93"/>
  <c r="Z251" i="93"/>
  <c r="AA245" i="93"/>
  <c r="AA240" i="93"/>
  <c r="Z235" i="93"/>
  <c r="AA229" i="93"/>
  <c r="AA224" i="93"/>
  <c r="Z219" i="93"/>
  <c r="AA213" i="93"/>
  <c r="AA209" i="93"/>
  <c r="AA205" i="93"/>
  <c r="AA201" i="93"/>
  <c r="AA197" i="93"/>
  <c r="AA193" i="93"/>
  <c r="AA189" i="93"/>
  <c r="AA185" i="93"/>
  <c r="AA181" i="93"/>
  <c r="AA177" i="93"/>
  <c r="AA173" i="93"/>
  <c r="AA169" i="93"/>
  <c r="AA165" i="93"/>
  <c r="AA161" i="93"/>
  <c r="AA157" i="93"/>
  <c r="AA153" i="93"/>
  <c r="AA149" i="93"/>
  <c r="AA145" i="93"/>
  <c r="AA141" i="93"/>
  <c r="AA137" i="93"/>
  <c r="Z132" i="93"/>
  <c r="Z128" i="93"/>
  <c r="C128" i="93"/>
  <c r="Z124" i="93"/>
  <c r="AA118" i="93"/>
  <c r="Z857" i="93"/>
  <c r="AA773" i="93"/>
  <c r="AA711" i="93"/>
  <c r="AA679" i="93"/>
  <c r="Z651" i="93"/>
  <c r="Z627" i="93"/>
  <c r="Z606" i="93"/>
  <c r="AA583" i="93"/>
  <c r="Z559" i="93"/>
  <c r="AA543" i="93"/>
  <c r="AA526" i="93"/>
  <c r="AA507" i="93"/>
  <c r="Z495" i="93"/>
  <c r="AA480" i="93"/>
  <c r="AA465" i="93"/>
  <c r="AA452" i="93"/>
  <c r="Z440" i="93"/>
  <c r="Z427" i="93"/>
  <c r="Z416" i="93"/>
  <c r="AA403" i="93"/>
  <c r="Z391" i="93"/>
  <c r="AA381" i="93"/>
  <c r="AA370" i="93"/>
  <c r="Z359" i="93"/>
  <c r="AA349" i="93"/>
  <c r="AA338" i="93"/>
  <c r="Z327" i="93"/>
  <c r="AA318" i="93"/>
  <c r="AA310" i="93"/>
  <c r="AA302" i="93"/>
  <c r="AA294" i="93"/>
  <c r="AA286" i="93"/>
  <c r="AA278" i="93"/>
  <c r="AA272" i="93"/>
  <c r="AA266" i="93"/>
  <c r="Z261" i="93"/>
  <c r="AA255" i="93"/>
  <c r="AA250" i="93"/>
  <c r="Z245" i="93"/>
  <c r="AA239" i="93"/>
  <c r="AA234" i="93"/>
  <c r="Z229" i="93"/>
  <c r="AA223" i="93"/>
  <c r="AA218" i="93"/>
  <c r="Z213" i="93"/>
  <c r="Z209" i="93"/>
  <c r="Z205" i="93"/>
  <c r="Z201" i="93"/>
  <c r="Z197" i="93"/>
  <c r="Z193" i="93"/>
  <c r="Z189" i="93"/>
  <c r="Z185" i="93"/>
  <c r="Z181" i="93"/>
  <c r="Z177" i="93"/>
  <c r="Z173" i="93"/>
  <c r="Z169" i="93"/>
  <c r="Z165" i="93"/>
  <c r="Z161" i="93"/>
  <c r="Z157" i="93"/>
  <c r="Z153" i="93"/>
  <c r="Z149" i="93"/>
  <c r="Z145" i="93"/>
  <c r="Z141" i="93"/>
  <c r="Z137" i="93"/>
  <c r="AA131" i="93"/>
  <c r="AA127" i="93"/>
  <c r="AA123" i="93"/>
  <c r="Z118" i="93"/>
  <c r="I118" i="93"/>
  <c r="K118" i="93" s="1"/>
  <c r="Z113" i="93"/>
  <c r="Z112" i="93"/>
  <c r="Z111" i="93"/>
  <c r="Z110" i="93"/>
  <c r="Z109" i="93"/>
  <c r="Z106" i="93"/>
  <c r="AA103" i="93"/>
  <c r="Z101" i="93"/>
  <c r="Z97" i="93"/>
  <c r="AA93" i="93"/>
  <c r="AA81" i="93"/>
  <c r="Z73" i="93"/>
  <c r="Z69" i="93"/>
  <c r="Z65" i="93"/>
  <c r="Z61" i="93"/>
  <c r="Z57" i="93"/>
  <c r="Z53" i="93"/>
  <c r="Z49" i="93"/>
  <c r="Z45" i="93"/>
  <c r="Z41" i="93"/>
  <c r="Z37" i="93"/>
  <c r="Z33" i="93"/>
  <c r="Z30" i="93"/>
  <c r="Z26" i="93"/>
  <c r="Z22" i="93"/>
  <c r="Z20" i="93"/>
  <c r="Z16" i="93"/>
  <c r="AA13" i="93"/>
  <c r="AA10" i="93"/>
  <c r="AA6" i="93"/>
  <c r="AA3" i="93"/>
  <c r="Z830" i="93"/>
  <c r="Z771" i="93"/>
  <c r="Z706" i="93"/>
  <c r="Z672" i="93"/>
  <c r="Z649" i="93"/>
  <c r="Z626" i="93"/>
  <c r="Z601" i="93"/>
  <c r="Z580" i="93"/>
  <c r="AA558" i="93"/>
  <c r="AA539" i="93"/>
  <c r="AA524" i="93"/>
  <c r="Z507" i="93"/>
  <c r="AA491" i="93"/>
  <c r="Z479" i="93"/>
  <c r="AA464" i="93"/>
  <c r="Z450" i="93"/>
  <c r="Z439" i="93"/>
  <c r="AA426" i="93"/>
  <c r="AA413" i="93"/>
  <c r="AA402" i="93"/>
  <c r="AA390" i="93"/>
  <c r="Z379" i="93"/>
  <c r="AA369" i="93"/>
  <c r="AA358" i="93"/>
  <c r="Z347" i="93"/>
  <c r="AA337" i="93"/>
  <c r="AA326" i="93"/>
  <c r="AA317" i="93"/>
  <c r="AA309" i="93"/>
  <c r="AA301" i="93"/>
  <c r="AA293" i="93"/>
  <c r="AA285" i="93"/>
  <c r="AA277" i="93"/>
  <c r="Z271" i="93"/>
  <c r="AA265" i="93"/>
  <c r="AA260" i="93"/>
  <c r="Z255" i="93"/>
  <c r="AA249" i="93"/>
  <c r="AA244" i="93"/>
  <c r="Z239" i="93"/>
  <c r="AA233" i="93"/>
  <c r="AA228" i="93"/>
  <c r="Z223" i="93"/>
  <c r="AA217" i="93"/>
  <c r="AA212" i="93"/>
  <c r="AA208" i="93"/>
  <c r="AA204" i="93"/>
  <c r="AA200" i="93"/>
  <c r="AA196" i="93"/>
  <c r="AA192" i="93"/>
  <c r="AA188" i="93"/>
  <c r="AA184" i="93"/>
  <c r="AA180" i="93"/>
  <c r="AA176" i="93"/>
  <c r="AA172" i="93"/>
  <c r="AA168" i="93"/>
  <c r="AA164" i="93"/>
  <c r="AA160" i="93"/>
  <c r="AA156" i="93"/>
  <c r="AA152" i="93"/>
  <c r="AA148" i="93"/>
  <c r="AA144" i="93"/>
  <c r="AA142" i="93"/>
  <c r="AA136" i="93"/>
  <c r="AA134" i="93"/>
  <c r="Z131" i="93"/>
  <c r="Z127" i="93"/>
  <c r="Z123" i="93"/>
  <c r="Z103" i="93"/>
  <c r="AA100" i="93"/>
  <c r="AA96" i="93"/>
  <c r="Z93" i="93"/>
  <c r="AA89" i="93"/>
  <c r="AA86" i="93"/>
  <c r="Z81" i="93"/>
  <c r="AA78" i="93"/>
  <c r="AA76" i="93"/>
  <c r="AA72" i="93"/>
  <c r="AA68" i="93"/>
  <c r="AA64" i="93"/>
  <c r="AA60" i="93"/>
  <c r="AA56" i="93"/>
  <c r="AA52" i="93"/>
  <c r="AA48" i="93"/>
  <c r="AA44" i="93"/>
  <c r="AA40" i="93"/>
  <c r="AA36" i="93"/>
  <c r="AA31" i="93"/>
  <c r="AA27" i="93"/>
  <c r="AA23" i="93"/>
  <c r="AA19" i="93"/>
  <c r="Z13" i="93"/>
  <c r="Z10" i="93"/>
  <c r="Z6" i="93"/>
  <c r="Z3" i="93"/>
  <c r="AA799" i="93"/>
  <c r="Z746" i="93"/>
  <c r="AA693" i="93"/>
  <c r="Z660" i="93"/>
  <c r="Z640" i="93"/>
  <c r="Z617" i="93"/>
  <c r="Z592" i="93"/>
  <c r="Z573" i="93"/>
  <c r="AA551" i="93"/>
  <c r="Z534" i="93"/>
  <c r="AA518" i="93"/>
  <c r="Z502" i="93"/>
  <c r="AA486" i="93"/>
  <c r="Z474" i="93"/>
  <c r="Z459" i="93"/>
  <c r="AA445" i="93"/>
  <c r="AA434" i="93"/>
  <c r="Z422" i="93"/>
  <c r="AA408" i="93"/>
  <c r="Z398" i="93"/>
  <c r="AA386" i="93"/>
  <c r="Z375" i="93"/>
  <c r="AA365" i="93"/>
  <c r="AA354" i="93"/>
  <c r="Z343" i="93"/>
  <c r="AA333" i="93"/>
  <c r="AA322" i="93"/>
  <c r="AA314" i="93"/>
  <c r="AA306" i="93"/>
  <c r="AA298" i="93"/>
  <c r="AA290" i="93"/>
  <c r="AA282" i="93"/>
  <c r="Z275" i="93"/>
  <c r="Z269" i="93"/>
  <c r="AA263" i="93"/>
  <c r="AA258" i="93"/>
  <c r="Z253" i="93"/>
  <c r="AA247" i="93"/>
  <c r="AA242" i="93"/>
  <c r="Z237" i="93"/>
  <c r="AA231" i="93"/>
  <c r="AA226" i="93"/>
  <c r="Z221" i="93"/>
  <c r="AA215" i="93"/>
  <c r="Z211" i="93"/>
  <c r="Z207" i="93"/>
  <c r="Z203" i="93"/>
  <c r="Z199" i="93"/>
  <c r="Z195" i="93"/>
  <c r="Z191" i="93"/>
  <c r="Z187" i="93"/>
  <c r="Z183" i="93"/>
  <c r="Z179" i="93"/>
  <c r="Z175" i="93"/>
  <c r="Z171" i="93"/>
  <c r="Z167" i="93"/>
  <c r="Z163" i="93"/>
  <c r="Z159" i="93"/>
  <c r="Z155" i="93"/>
  <c r="Z151" i="93"/>
  <c r="Z147" i="93"/>
  <c r="Z143" i="93"/>
  <c r="Z139" i="93"/>
  <c r="Z135" i="93"/>
  <c r="AA133" i="93"/>
  <c r="AA129" i="93"/>
  <c r="AA125" i="93"/>
  <c r="AA121" i="93"/>
  <c r="Z116" i="93"/>
  <c r="Z115" i="93"/>
  <c r="Z108" i="93"/>
  <c r="Z102" i="93"/>
  <c r="Z99" i="93"/>
  <c r="AA95" i="93"/>
  <c r="AA91" i="93"/>
  <c r="AA88" i="93"/>
  <c r="AA85" i="93"/>
  <c r="Z83" i="93"/>
  <c r="Z80" i="93"/>
  <c r="Z75" i="93"/>
  <c r="Z71" i="93"/>
  <c r="Z67" i="93"/>
  <c r="Z63" i="93"/>
  <c r="Z59" i="93"/>
  <c r="Z55" i="93"/>
  <c r="Z51" i="93"/>
  <c r="Z47" i="93"/>
  <c r="Z43" i="93"/>
  <c r="Z39" i="93"/>
  <c r="Z35" i="93"/>
  <c r="Z32" i="93"/>
  <c r="Z28" i="93"/>
  <c r="Z24" i="93"/>
  <c r="Z18" i="93"/>
  <c r="AA8" i="93"/>
  <c r="AA4" i="93"/>
  <c r="Z829" i="93"/>
  <c r="Z690" i="93"/>
  <c r="AA617" i="93"/>
  <c r="AA556" i="93"/>
  <c r="AA514" i="93"/>
  <c r="Z475" i="93"/>
  <c r="Z436" i="93"/>
  <c r="Z408" i="93"/>
  <c r="AA377" i="93"/>
  <c r="AA346" i="93"/>
  <c r="AA321" i="93"/>
  <c r="Z299" i="93"/>
  <c r="Z277" i="93"/>
  <c r="Z263" i="93"/>
  <c r="AA248" i="93"/>
  <c r="Z233" i="93"/>
  <c r="AA220" i="93"/>
  <c r="AA207" i="93"/>
  <c r="Z196" i="93"/>
  <c r="AA186" i="93"/>
  <c r="AA175" i="93"/>
  <c r="Z164" i="93"/>
  <c r="AA154" i="93"/>
  <c r="AA126" i="93"/>
  <c r="AA120" i="93"/>
  <c r="AA114" i="93"/>
  <c r="AA815" i="93"/>
  <c r="AA671" i="93"/>
  <c r="AA615" i="93"/>
  <c r="AA552" i="93"/>
  <c r="Z506" i="93"/>
  <c r="AA470" i="93"/>
  <c r="AA435" i="93"/>
  <c r="AA399" i="93"/>
  <c r="AA374" i="93"/>
  <c r="AA345" i="93"/>
  <c r="Z317" i="93"/>
  <c r="AA297" i="93"/>
  <c r="AA276" i="93"/>
  <c r="AA259" i="93"/>
  <c r="Z247" i="93"/>
  <c r="AA232" i="93"/>
  <c r="Z217" i="93"/>
  <c r="AA206" i="93"/>
  <c r="AA195" i="93"/>
  <c r="Z184" i="93"/>
  <c r="AA174" i="93"/>
  <c r="AA163" i="93"/>
  <c r="Z152" i="93"/>
  <c r="AA797" i="93"/>
  <c r="Z667" i="93"/>
  <c r="Z600" i="93"/>
  <c r="AA550" i="93"/>
  <c r="AA502" i="93"/>
  <c r="Z463" i="93"/>
  <c r="AA431" i="93"/>
  <c r="Z399" i="93"/>
  <c r="Z367" i="93"/>
  <c r="AA342" i="93"/>
  <c r="Z315" i="93"/>
  <c r="Z293" i="93"/>
  <c r="AA274" i="93"/>
  <c r="Z259" i="93"/>
  <c r="AA243" i="93"/>
  <c r="Z231" i="93"/>
  <c r="AA216" i="93"/>
  <c r="Z204" i="93"/>
  <c r="AA194" i="93"/>
  <c r="AA183" i="93"/>
  <c r="Z172" i="93"/>
  <c r="AA162" i="93"/>
  <c r="AA151" i="93"/>
  <c r="Z148" i="93"/>
  <c r="AA146" i="93"/>
  <c r="Z755" i="93"/>
  <c r="AA659" i="93"/>
  <c r="AA597" i="93"/>
  <c r="Z539" i="93"/>
  <c r="AA500" i="93"/>
  <c r="AA459" i="93"/>
  <c r="AA425" i="93"/>
  <c r="Z395" i="93"/>
  <c r="AA366" i="93"/>
  <c r="Z335" i="93"/>
  <c r="AA313" i="93"/>
  <c r="Z291" i="93"/>
  <c r="AA270" i="93"/>
  <c r="AA257" i="93"/>
  <c r="Z243" i="93"/>
  <c r="AA227" i="93"/>
  <c r="Z215" i="93"/>
  <c r="AA203" i="93"/>
  <c r="Z192" i="93"/>
  <c r="AA182" i="93"/>
  <c r="AA171" i="93"/>
  <c r="Z160" i="93"/>
  <c r="AA150" i="93"/>
  <c r="Z144" i="93"/>
  <c r="AA138" i="93"/>
  <c r="Z130" i="93"/>
  <c r="AA122" i="93"/>
  <c r="AA119" i="93"/>
  <c r="AA117" i="93"/>
  <c r="AA115" i="93"/>
  <c r="AA109" i="93"/>
  <c r="AA104" i="93"/>
  <c r="Z100" i="93"/>
  <c r="AA94" i="93"/>
  <c r="Z84" i="93"/>
  <c r="AA79" i="93"/>
  <c r="Z76" i="93"/>
  <c r="Z70" i="93"/>
  <c r="AA63" i="93"/>
  <c r="AA57" i="93"/>
  <c r="AA50" i="93"/>
  <c r="Z44" i="93"/>
  <c r="Z38" i="93"/>
  <c r="AA32" i="93"/>
  <c r="AA22" i="93"/>
  <c r="AA21" i="93"/>
  <c r="AA15" i="93"/>
  <c r="AA11" i="93"/>
  <c r="AA5" i="93"/>
  <c r="AA520" i="93"/>
  <c r="AA167" i="93"/>
  <c r="Z754" i="93"/>
  <c r="AA643" i="93"/>
  <c r="Z591" i="93"/>
  <c r="Z538" i="93"/>
  <c r="Z491" i="93"/>
  <c r="Z458" i="93"/>
  <c r="AA422" i="93"/>
  <c r="AA389" i="93"/>
  <c r="Z363" i="93"/>
  <c r="AA334" i="93"/>
  <c r="Z309" i="93"/>
  <c r="AA289" i="93"/>
  <c r="AA269" i="93"/>
  <c r="AA254" i="93"/>
  <c r="AA241" i="93"/>
  <c r="Z227" i="93"/>
  <c r="Z212" i="93"/>
  <c r="AA202" i="93"/>
  <c r="AA191" i="93"/>
  <c r="Z180" i="93"/>
  <c r="AA170" i="93"/>
  <c r="AA159" i="93"/>
  <c r="AA143" i="93"/>
  <c r="Z142" i="93"/>
  <c r="AA140" i="93"/>
  <c r="Z136" i="93"/>
  <c r="Z129" i="93"/>
  <c r="Z122" i="93"/>
  <c r="Z117" i="93"/>
  <c r="AA112" i="93"/>
  <c r="Z104" i="93"/>
  <c r="AA99" i="93"/>
  <c r="Z94" i="93"/>
  <c r="Z88" i="93"/>
  <c r="Z79" i="93"/>
  <c r="AA75" i="93"/>
  <c r="AA69" i="93"/>
  <c r="AA62" i="93"/>
  <c r="Z56" i="93"/>
  <c r="Z50" i="93"/>
  <c r="AA43" i="93"/>
  <c r="AA37" i="93"/>
  <c r="Z31" i="93"/>
  <c r="Z21" i="93"/>
  <c r="Z15" i="93"/>
  <c r="Z11" i="93"/>
  <c r="Z5" i="93"/>
  <c r="Z448" i="93"/>
  <c r="Z188" i="93"/>
  <c r="Z731" i="93"/>
  <c r="Z643" i="93"/>
  <c r="Z575" i="93"/>
  <c r="AA532" i="93"/>
  <c r="Z490" i="93"/>
  <c r="AA449" i="93"/>
  <c r="AA420" i="93"/>
  <c r="Z387" i="93"/>
  <c r="AA357" i="93"/>
  <c r="Z331" i="93"/>
  <c r="Z307" i="93"/>
  <c r="Z285" i="93"/>
  <c r="AA268" i="93"/>
  <c r="AA253" i="93"/>
  <c r="AA238" i="93"/>
  <c r="AA225" i="93"/>
  <c r="AA211" i="93"/>
  <c r="Z200" i="93"/>
  <c r="AA190" i="93"/>
  <c r="AA179" i="93"/>
  <c r="Z168" i="93"/>
  <c r="AA158" i="93"/>
  <c r="AA135" i="93"/>
  <c r="Z121" i="93"/>
  <c r="AA108" i="93"/>
  <c r="AA98" i="93"/>
  <c r="AA92" i="93"/>
  <c r="AA87" i="93"/>
  <c r="AA83" i="93"/>
  <c r="AA74" i="93"/>
  <c r="Z68" i="93"/>
  <c r="Z62" i="93"/>
  <c r="AA55" i="93"/>
  <c r="AA49" i="93"/>
  <c r="AA42" i="93"/>
  <c r="Z36" i="93"/>
  <c r="AA30" i="93"/>
  <c r="AA29" i="93"/>
  <c r="AA20" i="93"/>
  <c r="Z4" i="93"/>
  <c r="Z702" i="93"/>
  <c r="Z635" i="93"/>
  <c r="Z574" i="93"/>
  <c r="Z486" i="93"/>
  <c r="AA412" i="93"/>
  <c r="AA385" i="93"/>
  <c r="Z355" i="93"/>
  <c r="AA325" i="93"/>
  <c r="AA305" i="93"/>
  <c r="Z283" i="93"/>
  <c r="Z265" i="93"/>
  <c r="AA252" i="93"/>
  <c r="AA237" i="93"/>
  <c r="AA222" i="93"/>
  <c r="AA210" i="93"/>
  <c r="AA199" i="93"/>
  <c r="AA178" i="93"/>
  <c r="Z156" i="93"/>
  <c r="AA147" i="93"/>
  <c r="Z694" i="93"/>
  <c r="AA353" i="93"/>
  <c r="Z208" i="93"/>
  <c r="Z126" i="93"/>
  <c r="Z114" i="93"/>
  <c r="AA102" i="93"/>
  <c r="Z95" i="93"/>
  <c r="Z78" i="93"/>
  <c r="AA71" i="93"/>
  <c r="Z60" i="93"/>
  <c r="AA51" i="93"/>
  <c r="Z40" i="93"/>
  <c r="AA26" i="93"/>
  <c r="AA16" i="93"/>
  <c r="Z623" i="93"/>
  <c r="Z323" i="93"/>
  <c r="AA198" i="93"/>
  <c r="AA139" i="93"/>
  <c r="Z125" i="93"/>
  <c r="Z92" i="93"/>
  <c r="Z85" i="93"/>
  <c r="AA70" i="93"/>
  <c r="AA59" i="93"/>
  <c r="Z48" i="93"/>
  <c r="AA39" i="93"/>
  <c r="Z23" i="93"/>
  <c r="Z8" i="93"/>
  <c r="AA65" i="93"/>
  <c r="AA25" i="93"/>
  <c r="Z2" i="93"/>
  <c r="AA567" i="93"/>
  <c r="Z301" i="93"/>
  <c r="AA187" i="93"/>
  <c r="AA111" i="93"/>
  <c r="AA107" i="93"/>
  <c r="E102" i="93"/>
  <c r="Z91" i="93"/>
  <c r="AA84" i="93"/>
  <c r="AA77" i="93"/>
  <c r="AA67" i="93"/>
  <c r="AA58" i="93"/>
  <c r="AA47" i="93"/>
  <c r="AA38" i="93"/>
  <c r="Z27" i="93"/>
  <c r="AA14" i="93"/>
  <c r="AA7" i="93"/>
  <c r="Z54" i="93"/>
  <c r="AA18" i="93"/>
  <c r="AA9" i="93"/>
  <c r="Z9" i="93"/>
  <c r="AA519" i="93"/>
  <c r="AA281" i="93"/>
  <c r="Z176" i="93"/>
  <c r="Z134" i="93"/>
  <c r="AA116" i="93"/>
  <c r="AA113" i="93"/>
  <c r="Z107" i="93"/>
  <c r="AA101" i="93"/>
  <c r="AA90" i="93"/>
  <c r="AA82" i="93"/>
  <c r="Z77" i="93"/>
  <c r="AA66" i="93"/>
  <c r="Z58" i="93"/>
  <c r="AA46" i="93"/>
  <c r="AA35" i="93"/>
  <c r="AA24" i="93"/>
  <c r="Z14" i="93"/>
  <c r="Z7" i="93"/>
  <c r="Z29" i="93"/>
  <c r="AA475" i="93"/>
  <c r="AA264" i="93"/>
  <c r="AA166" i="93"/>
  <c r="Z133" i="93"/>
  <c r="AA106" i="93"/>
  <c r="Z98" i="93"/>
  <c r="Z90" i="93"/>
  <c r="Z82" i="93"/>
  <c r="Z66" i="93"/>
  <c r="AA54" i="93"/>
  <c r="Z46" i="93"/>
  <c r="AA34" i="93"/>
  <c r="AA28" i="93"/>
  <c r="Z19" i="93"/>
  <c r="AA444" i="93"/>
  <c r="Z249" i="93"/>
  <c r="AA155" i="93"/>
  <c r="AA130" i="93"/>
  <c r="AA105" i="93"/>
  <c r="AA97" i="93"/>
  <c r="Z89" i="93"/>
  <c r="Z74" i="93"/>
  <c r="AA45" i="93"/>
  <c r="Z34" i="93"/>
  <c r="AA12" i="93"/>
  <c r="Z17" i="93"/>
  <c r="AA411" i="93"/>
  <c r="AA236" i="93"/>
  <c r="H128" i="93"/>
  <c r="AA110" i="93"/>
  <c r="Z105" i="93"/>
  <c r="Z96" i="93"/>
  <c r="Z87" i="93"/>
  <c r="AA73" i="93"/>
  <c r="Z64" i="93"/>
  <c r="AA53" i="93"/>
  <c r="Z42" i="93"/>
  <c r="AA33" i="93"/>
  <c r="Z25" i="93"/>
  <c r="AA17" i="93"/>
  <c r="Z12" i="93"/>
  <c r="AA2" i="93"/>
  <c r="AA378" i="93"/>
  <c r="AA221" i="93"/>
  <c r="E103" i="93"/>
  <c r="Z86" i="93"/>
  <c r="AA80" i="93"/>
  <c r="Z72" i="93"/>
  <c r="AA61" i="93"/>
  <c r="Z52" i="93"/>
  <c r="AA41" i="93"/>
  <c r="I119" i="93"/>
  <c r="K119" i="93" s="1"/>
  <c r="D84" i="93"/>
  <c r="K128" i="93"/>
  <c r="F128" i="93"/>
  <c r="N135" i="93"/>
  <c r="J128" i="93"/>
  <c r="E128" i="93"/>
  <c r="E115" i="93"/>
  <c r="D14" i="93"/>
  <c r="D16" i="93" s="1"/>
  <c r="D30" i="93" s="1"/>
  <c r="E114" i="93"/>
  <c r="O147" i="93"/>
  <c r="P135" i="93"/>
  <c r="P150" i="93"/>
  <c r="O150" i="93"/>
  <c r="P149" i="93"/>
  <c r="O148" i="93"/>
  <c r="J134" i="93"/>
  <c r="J135" i="93" s="1"/>
  <c r="P148" i="93"/>
  <c r="R135" i="93"/>
  <c r="O149" i="93"/>
  <c r="P147" i="93"/>
  <c r="J142" i="92"/>
  <c r="G149" i="92" s="1"/>
  <c r="J141" i="92"/>
  <c r="G148" i="92" s="1"/>
  <c r="J134" i="91"/>
  <c r="J135" i="91" s="1"/>
  <c r="I142" i="91" s="1"/>
  <c r="F128" i="92"/>
  <c r="K128" i="92"/>
  <c r="I119" i="92"/>
  <c r="K119" i="92" s="1"/>
  <c r="D84" i="92"/>
  <c r="AA1001" i="92"/>
  <c r="AA997" i="92"/>
  <c r="AA993" i="92"/>
  <c r="AA989" i="92"/>
  <c r="AA985" i="92"/>
  <c r="AA981" i="92"/>
  <c r="AA977" i="92"/>
  <c r="AA973" i="92"/>
  <c r="AA969" i="92"/>
  <c r="AA965" i="92"/>
  <c r="AA961" i="92"/>
  <c r="AA957" i="92"/>
  <c r="AA953" i="92"/>
  <c r="AA1000" i="92"/>
  <c r="AA996" i="92"/>
  <c r="AA992" i="92"/>
  <c r="AA988" i="92"/>
  <c r="AA984" i="92"/>
  <c r="AA980" i="92"/>
  <c r="AA976" i="92"/>
  <c r="AA972" i="92"/>
  <c r="AA968" i="92"/>
  <c r="AA964" i="92"/>
  <c r="AA960" i="92"/>
  <c r="AA956" i="92"/>
  <c r="AA952" i="92"/>
  <c r="AA948" i="92"/>
  <c r="AA944" i="92"/>
  <c r="AA940" i="92"/>
  <c r="AA936" i="92"/>
  <c r="AA932" i="92"/>
  <c r="AA928" i="92"/>
  <c r="AA924" i="92"/>
  <c r="AA920" i="92"/>
  <c r="AA916" i="92"/>
  <c r="AA912" i="92"/>
  <c r="AA908" i="92"/>
  <c r="AA904" i="92"/>
  <c r="AA900" i="92"/>
  <c r="AA896" i="92"/>
  <c r="AA892" i="92"/>
  <c r="AA888" i="92"/>
  <c r="AA884" i="92"/>
  <c r="AA880" i="92"/>
  <c r="AA876" i="92"/>
  <c r="AA872" i="92"/>
  <c r="AA868" i="92"/>
  <c r="AA864" i="92"/>
  <c r="AA860" i="92"/>
  <c r="AA856" i="92"/>
  <c r="AA852" i="92"/>
  <c r="AA848" i="92"/>
  <c r="AA844" i="92"/>
  <c r="AA840" i="92"/>
  <c r="AA836" i="92"/>
  <c r="AA832" i="92"/>
  <c r="AA828" i="92"/>
  <c r="AA824" i="92"/>
  <c r="AA820" i="92"/>
  <c r="AA816" i="92"/>
  <c r="AA812" i="92"/>
  <c r="AA808" i="92"/>
  <c r="AA804" i="92"/>
  <c r="AA800" i="92"/>
  <c r="AA796" i="92"/>
  <c r="AA792" i="92"/>
  <c r="AA788" i="92"/>
  <c r="AA784" i="92"/>
  <c r="AA780" i="92"/>
  <c r="AA776" i="92"/>
  <c r="AA772" i="92"/>
  <c r="AA768" i="92"/>
  <c r="AA764" i="92"/>
  <c r="AA760" i="92"/>
  <c r="AA756" i="92"/>
  <c r="AA752" i="92"/>
  <c r="AA748" i="92"/>
  <c r="AA744" i="92"/>
  <c r="AA740" i="92"/>
  <c r="AA736" i="92"/>
  <c r="AA732" i="92"/>
  <c r="AA728" i="92"/>
  <c r="AA724" i="92"/>
  <c r="AA720" i="92"/>
  <c r="AA716" i="92"/>
  <c r="AA712" i="92"/>
  <c r="AA708" i="92"/>
  <c r="AA704" i="92"/>
  <c r="AA700" i="92"/>
  <c r="AA696" i="92"/>
  <c r="AA692" i="92"/>
  <c r="AA688" i="92"/>
  <c r="AA684" i="92"/>
  <c r="AA680" i="92"/>
  <c r="AA676" i="92"/>
  <c r="AA672" i="92"/>
  <c r="AA668" i="92"/>
  <c r="AA664" i="92"/>
  <c r="AA999" i="92"/>
  <c r="AA995" i="92"/>
  <c r="AA991" i="92"/>
  <c r="AA987" i="92"/>
  <c r="AA983" i="92"/>
  <c r="AA979" i="92"/>
  <c r="AA975" i="92"/>
  <c r="AA971" i="92"/>
  <c r="AA967" i="92"/>
  <c r="AA963" i="92"/>
  <c r="AA959" i="92"/>
  <c r="AA955" i="92"/>
  <c r="Z999" i="92"/>
  <c r="Z995" i="92"/>
  <c r="Z991" i="92"/>
  <c r="Z987" i="92"/>
  <c r="Z983" i="92"/>
  <c r="Z979" i="92"/>
  <c r="Z975" i="92"/>
  <c r="Z971" i="92"/>
  <c r="Z967" i="92"/>
  <c r="Z963" i="92"/>
  <c r="Z959" i="92"/>
  <c r="Z955" i="92"/>
  <c r="Z951" i="92"/>
  <c r="Z947" i="92"/>
  <c r="Z943" i="92"/>
  <c r="Z939" i="92"/>
  <c r="Z935" i="92"/>
  <c r="Z931" i="92"/>
  <c r="Z927" i="92"/>
  <c r="Z923" i="92"/>
  <c r="Z919" i="92"/>
  <c r="Z915" i="92"/>
  <c r="Z911" i="92"/>
  <c r="Z907" i="92"/>
  <c r="Z903" i="92"/>
  <c r="Z899" i="92"/>
  <c r="Z895" i="92"/>
  <c r="Z891" i="92"/>
  <c r="Z887" i="92"/>
  <c r="Z883" i="92"/>
  <c r="Z879" i="92"/>
  <c r="Z875" i="92"/>
  <c r="Z871" i="92"/>
  <c r="Z867" i="92"/>
  <c r="Z863" i="92"/>
  <c r="Z859" i="92"/>
  <c r="Z855" i="92"/>
  <c r="Z851" i="92"/>
  <c r="Z847" i="92"/>
  <c r="Z843" i="92"/>
  <c r="Z839" i="92"/>
  <c r="Z835" i="92"/>
  <c r="Z831" i="92"/>
  <c r="Z827" i="92"/>
  <c r="Z823" i="92"/>
  <c r="Z819" i="92"/>
  <c r="Z815" i="92"/>
  <c r="Z811" i="92"/>
  <c r="Z807" i="92"/>
  <c r="Z803" i="92"/>
  <c r="Z799" i="92"/>
  <c r="Z795" i="92"/>
  <c r="Z791" i="92"/>
  <c r="Z787" i="92"/>
  <c r="Z783" i="92"/>
  <c r="Z779" i="92"/>
  <c r="Z775" i="92"/>
  <c r="Z771" i="92"/>
  <c r="Z767" i="92"/>
  <c r="Z763" i="92"/>
  <c r="Z759" i="92"/>
  <c r="Z755" i="92"/>
  <c r="Z751" i="92"/>
  <c r="Z747" i="92"/>
  <c r="Z743" i="92"/>
  <c r="Z739" i="92"/>
  <c r="Z735" i="92"/>
  <c r="Z731" i="92"/>
  <c r="Z727" i="92"/>
  <c r="Z723" i="92"/>
  <c r="Z719" i="92"/>
  <c r="Z715" i="92"/>
  <c r="Z711" i="92"/>
  <c r="Z707" i="92"/>
  <c r="Z703" i="92"/>
  <c r="Z699" i="92"/>
  <c r="Z695" i="92"/>
  <c r="Z691" i="92"/>
  <c r="Z687" i="92"/>
  <c r="Z683" i="92"/>
  <c r="Z679" i="92"/>
  <c r="AA998" i="92"/>
  <c r="AA994" i="92"/>
  <c r="AA990" i="92"/>
  <c r="AA986" i="92"/>
  <c r="AA982" i="92"/>
  <c r="AA978" i="92"/>
  <c r="AA974" i="92"/>
  <c r="AA970" i="92"/>
  <c r="AA966" i="92"/>
  <c r="AA962" i="92"/>
  <c r="AA958" i="92"/>
  <c r="AA954" i="92"/>
  <c r="AA950" i="92"/>
  <c r="AA946" i="92"/>
  <c r="AA942" i="92"/>
  <c r="AA938" i="92"/>
  <c r="AA934" i="92"/>
  <c r="AA930" i="92"/>
  <c r="AA926" i="92"/>
  <c r="AA922" i="92"/>
  <c r="AA918" i="92"/>
  <c r="AA914" i="92"/>
  <c r="AA910" i="92"/>
  <c r="AA906" i="92"/>
  <c r="AA902" i="92"/>
  <c r="AA898" i="92"/>
  <c r="AA894" i="92"/>
  <c r="AA890" i="92"/>
  <c r="AA886" i="92"/>
  <c r="AA882" i="92"/>
  <c r="AA878" i="92"/>
  <c r="AA874" i="92"/>
  <c r="AA870" i="92"/>
  <c r="AA866" i="92"/>
  <c r="AA862" i="92"/>
  <c r="AA858" i="92"/>
  <c r="AA854" i="92"/>
  <c r="AA850" i="92"/>
  <c r="AA846" i="92"/>
  <c r="AA842" i="92"/>
  <c r="AA838" i="92"/>
  <c r="AA834" i="92"/>
  <c r="AA830" i="92"/>
  <c r="AA826" i="92"/>
  <c r="AA822" i="92"/>
  <c r="AA818" i="92"/>
  <c r="AA814" i="92"/>
  <c r="AA810" i="92"/>
  <c r="AA806" i="92"/>
  <c r="AA802" i="92"/>
  <c r="AA798" i="92"/>
  <c r="AA794" i="92"/>
  <c r="AA790" i="92"/>
  <c r="AA786" i="92"/>
  <c r="AA782" i="92"/>
  <c r="AA778" i="92"/>
  <c r="AA774" i="92"/>
  <c r="AA770" i="92"/>
  <c r="AA766" i="92"/>
  <c r="AA762" i="92"/>
  <c r="AA758" i="92"/>
  <c r="AA754" i="92"/>
  <c r="AA750" i="92"/>
  <c r="AA746" i="92"/>
  <c r="AA742" i="92"/>
  <c r="AA738" i="92"/>
  <c r="AA734" i="92"/>
  <c r="AA730" i="92"/>
  <c r="AA726" i="92"/>
  <c r="AA722" i="92"/>
  <c r="AA718" i="92"/>
  <c r="AA714" i="92"/>
  <c r="AA710" i="92"/>
  <c r="AA706" i="92"/>
  <c r="AA702" i="92"/>
  <c r="AA698" i="92"/>
  <c r="AA694" i="92"/>
  <c r="AA690" i="92"/>
  <c r="AA686" i="92"/>
  <c r="AA682" i="92"/>
  <c r="AA678" i="92"/>
  <c r="AA674" i="92"/>
  <c r="AA670" i="92"/>
  <c r="AA666" i="92"/>
  <c r="AA662" i="92"/>
  <c r="Z998" i="92"/>
  <c r="Z988" i="92"/>
  <c r="Z977" i="92"/>
  <c r="Z966" i="92"/>
  <c r="Z956" i="92"/>
  <c r="Z948" i="92"/>
  <c r="AA941" i="92"/>
  <c r="AA935" i="92"/>
  <c r="Z929" i="92"/>
  <c r="Z922" i="92"/>
  <c r="Z916" i="92"/>
  <c r="AA909" i="92"/>
  <c r="AA903" i="92"/>
  <c r="Z897" i="92"/>
  <c r="Z890" i="92"/>
  <c r="Z884" i="92"/>
  <c r="AA877" i="92"/>
  <c r="AA871" i="92"/>
  <c r="Z865" i="92"/>
  <c r="Z858" i="92"/>
  <c r="Z852" i="92"/>
  <c r="AA845" i="92"/>
  <c r="AA839" i="92"/>
  <c r="Z833" i="92"/>
  <c r="Z826" i="92"/>
  <c r="Z820" i="92"/>
  <c r="AA813" i="92"/>
  <c r="AA807" i="92"/>
  <c r="Z801" i="92"/>
  <c r="Z794" i="92"/>
  <c r="Z788" i="92"/>
  <c r="AA781" i="92"/>
  <c r="AA775" i="92"/>
  <c r="Z769" i="92"/>
  <c r="Z762" i="92"/>
  <c r="Z756" i="92"/>
  <c r="AA749" i="92"/>
  <c r="AA743" i="92"/>
  <c r="Z737" i="92"/>
  <c r="Z730" i="92"/>
  <c r="Z724" i="92"/>
  <c r="AA717" i="92"/>
  <c r="AA711" i="92"/>
  <c r="Z705" i="92"/>
  <c r="Z698" i="92"/>
  <c r="Z692" i="92"/>
  <c r="AA685" i="92"/>
  <c r="AA679" i="92"/>
  <c r="AA673" i="92"/>
  <c r="Z668" i="92"/>
  <c r="Z663" i="92"/>
  <c r="AA658" i="92"/>
  <c r="AA654" i="92"/>
  <c r="AA650" i="92"/>
  <c r="AA646" i="92"/>
  <c r="AA642" i="92"/>
  <c r="AA638" i="92"/>
  <c r="AA634" i="92"/>
  <c r="AA630" i="92"/>
  <c r="AA626" i="92"/>
  <c r="AA622" i="92"/>
  <c r="AA618" i="92"/>
  <c r="AA614" i="92"/>
  <c r="AA610" i="92"/>
  <c r="AA606" i="92"/>
  <c r="AA602" i="92"/>
  <c r="AA598" i="92"/>
  <c r="AA594" i="92"/>
  <c r="AA590" i="92"/>
  <c r="AA586" i="92"/>
  <c r="AA582" i="92"/>
  <c r="AA578" i="92"/>
  <c r="AA574" i="92"/>
  <c r="AA570" i="92"/>
  <c r="AA566" i="92"/>
  <c r="AA562" i="92"/>
  <c r="AA558" i="92"/>
  <c r="AA554" i="92"/>
  <c r="Z994" i="92"/>
  <c r="Z984" i="92"/>
  <c r="Z973" i="92"/>
  <c r="Z962" i="92"/>
  <c r="Z952" i="92"/>
  <c r="AA945" i="92"/>
  <c r="AA939" i="92"/>
  <c r="Z933" i="92"/>
  <c r="Z926" i="92"/>
  <c r="Z920" i="92"/>
  <c r="AA913" i="92"/>
  <c r="AA907" i="92"/>
  <c r="Z901" i="92"/>
  <c r="Z894" i="92"/>
  <c r="Z888" i="92"/>
  <c r="AA881" i="92"/>
  <c r="AA875" i="92"/>
  <c r="Z869" i="92"/>
  <c r="Z862" i="92"/>
  <c r="Z856" i="92"/>
  <c r="AA849" i="92"/>
  <c r="AA843" i="92"/>
  <c r="Z837" i="92"/>
  <c r="Z830" i="92"/>
  <c r="Z824" i="92"/>
  <c r="AA817" i="92"/>
  <c r="AA811" i="92"/>
  <c r="Z805" i="92"/>
  <c r="Z798" i="92"/>
  <c r="Z792" i="92"/>
  <c r="AA785" i="92"/>
  <c r="AA779" i="92"/>
  <c r="Z773" i="92"/>
  <c r="Z766" i="92"/>
  <c r="Z760" i="92"/>
  <c r="AA753" i="92"/>
  <c r="AA747" i="92"/>
  <c r="Z741" i="92"/>
  <c r="Z734" i="92"/>
  <c r="Z728" i="92"/>
  <c r="AA721" i="92"/>
  <c r="AA715" i="92"/>
  <c r="Z709" i="92"/>
  <c r="Z702" i="92"/>
  <c r="Z696" i="92"/>
  <c r="AA689" i="92"/>
  <c r="AA683" i="92"/>
  <c r="Z677" i="92"/>
  <c r="AA671" i="92"/>
  <c r="Z666" i="92"/>
  <c r="Z661" i="92"/>
  <c r="Z657" i="92"/>
  <c r="Z653" i="92"/>
  <c r="Z649" i="92"/>
  <c r="Z645" i="92"/>
  <c r="Z641" i="92"/>
  <c r="Z637" i="92"/>
  <c r="Z633" i="92"/>
  <c r="Z629" i="92"/>
  <c r="Z625" i="92"/>
  <c r="Z621" i="92"/>
  <c r="Z617" i="92"/>
  <c r="Z613" i="92"/>
  <c r="Z609" i="92"/>
  <c r="Z605" i="92"/>
  <c r="Z601" i="92"/>
  <c r="Z597" i="92"/>
  <c r="Z593" i="92"/>
  <c r="Z589" i="92"/>
  <c r="Z585" i="92"/>
  <c r="Z581" i="92"/>
  <c r="Z577" i="92"/>
  <c r="Z573" i="92"/>
  <c r="Z569" i="92"/>
  <c r="Z565" i="92"/>
  <c r="Z561" i="92"/>
  <c r="Z557" i="92"/>
  <c r="Z553" i="92"/>
  <c r="Z549" i="92"/>
  <c r="Z545" i="92"/>
  <c r="Z541" i="92"/>
  <c r="Z537" i="92"/>
  <c r="Z533" i="92"/>
  <c r="Z529" i="92"/>
  <c r="Z525" i="92"/>
  <c r="Z993" i="92"/>
  <c r="Z982" i="92"/>
  <c r="Z972" i="92"/>
  <c r="Z961" i="92"/>
  <c r="AA951" i="92"/>
  <c r="Z945" i="92"/>
  <c r="Z938" i="92"/>
  <c r="Z932" i="92"/>
  <c r="AA925" i="92"/>
  <c r="AA919" i="92"/>
  <c r="Z913" i="92"/>
  <c r="Z906" i="92"/>
  <c r="Z900" i="92"/>
  <c r="AA893" i="92"/>
  <c r="AA887" i="92"/>
  <c r="Z881" i="92"/>
  <c r="Z874" i="92"/>
  <c r="Z868" i="92"/>
  <c r="AA861" i="92"/>
  <c r="AA855" i="92"/>
  <c r="Z849" i="92"/>
  <c r="Z842" i="92"/>
  <c r="Z836" i="92"/>
  <c r="AA829" i="92"/>
  <c r="AA823" i="92"/>
  <c r="Z817" i="92"/>
  <c r="Z810" i="92"/>
  <c r="Z804" i="92"/>
  <c r="AA797" i="92"/>
  <c r="AA791" i="92"/>
  <c r="Z785" i="92"/>
  <c r="Z778" i="92"/>
  <c r="Z772" i="92"/>
  <c r="AA765" i="92"/>
  <c r="AA759" i="92"/>
  <c r="Z753" i="92"/>
  <c r="Z746" i="92"/>
  <c r="Z740" i="92"/>
  <c r="AA733" i="92"/>
  <c r="AA727" i="92"/>
  <c r="Z721" i="92"/>
  <c r="Z714" i="92"/>
  <c r="Z708" i="92"/>
  <c r="AA701" i="92"/>
  <c r="AA695" i="92"/>
  <c r="Z689" i="92"/>
  <c r="Z682" i="92"/>
  <c r="Z676" i="92"/>
  <c r="Z671" i="92"/>
  <c r="AA665" i="92"/>
  <c r="AA660" i="92"/>
  <c r="AA656" i="92"/>
  <c r="AA652" i="92"/>
  <c r="AA648" i="92"/>
  <c r="AA644" i="92"/>
  <c r="AA640" i="92"/>
  <c r="AA636" i="92"/>
  <c r="AA632" i="92"/>
  <c r="AA628" i="92"/>
  <c r="AA624" i="92"/>
  <c r="AA620" i="92"/>
  <c r="AA616" i="92"/>
  <c r="AA612" i="92"/>
  <c r="AA608" i="92"/>
  <c r="AA604" i="92"/>
  <c r="AA600" i="92"/>
  <c r="AA596" i="92"/>
  <c r="AA592" i="92"/>
  <c r="AA588" i="92"/>
  <c r="AA584" i="92"/>
  <c r="AA580" i="92"/>
  <c r="AA576" i="92"/>
  <c r="AA572" i="92"/>
  <c r="AA568" i="92"/>
  <c r="AA564" i="92"/>
  <c r="AA560" i="92"/>
  <c r="AA556" i="92"/>
  <c r="AA552" i="92"/>
  <c r="AA548" i="92"/>
  <c r="AA544" i="92"/>
  <c r="AA540" i="92"/>
  <c r="AA536" i="92"/>
  <c r="AA532" i="92"/>
  <c r="AA528" i="92"/>
  <c r="AA524" i="92"/>
  <c r="Z1001" i="92"/>
  <c r="Z985" i="92"/>
  <c r="Z968" i="92"/>
  <c r="Z950" i="92"/>
  <c r="Z941" i="92"/>
  <c r="Z930" i="92"/>
  <c r="Z921" i="92"/>
  <c r="Z910" i="92"/>
  <c r="AA899" i="92"/>
  <c r="AA889" i="92"/>
  <c r="AA879" i="92"/>
  <c r="AA869" i="92"/>
  <c r="AA859" i="92"/>
  <c r="Z848" i="92"/>
  <c r="Z838" i="92"/>
  <c r="Z828" i="92"/>
  <c r="Z818" i="92"/>
  <c r="Z808" i="92"/>
  <c r="Z797" i="92"/>
  <c r="AA787" i="92"/>
  <c r="Z777" i="92"/>
  <c r="AA767" i="92"/>
  <c r="Z757" i="92"/>
  <c r="AA745" i="92"/>
  <c r="Z736" i="92"/>
  <c r="AA725" i="92"/>
  <c r="Z716" i="92"/>
  <c r="AA705" i="92"/>
  <c r="Z694" i="92"/>
  <c r="Z685" i="92"/>
  <c r="Z675" i="92"/>
  <c r="Z667" i="92"/>
  <c r="Z659" i="92"/>
  <c r="Z652" i="92"/>
  <c r="Z646" i="92"/>
  <c r="AA639" i="92"/>
  <c r="AA633" i="92"/>
  <c r="Z627" i="92"/>
  <c r="Z620" i="92"/>
  <c r="Z614" i="92"/>
  <c r="AA607" i="92"/>
  <c r="AA601" i="92"/>
  <c r="Z595" i="92"/>
  <c r="Z588" i="92"/>
  <c r="Z582" i="92"/>
  <c r="AA575" i="92"/>
  <c r="AA569" i="92"/>
  <c r="Z563" i="92"/>
  <c r="Z556" i="92"/>
  <c r="AA550" i="92"/>
  <c r="AA545" i="92"/>
  <c r="AA539" i="92"/>
  <c r="AA534" i="92"/>
  <c r="AA529" i="92"/>
  <c r="AA523" i="92"/>
  <c r="AA519" i="92"/>
  <c r="AA515" i="92"/>
  <c r="AA511" i="92"/>
  <c r="AA507" i="92"/>
  <c r="AA503" i="92"/>
  <c r="AA499" i="92"/>
  <c r="AA495" i="92"/>
  <c r="AA491" i="92"/>
  <c r="AA487" i="92"/>
  <c r="AA483" i="92"/>
  <c r="AA479" i="92"/>
  <c r="AA475" i="92"/>
  <c r="AA471" i="92"/>
  <c r="AA467" i="92"/>
  <c r="AA463" i="92"/>
  <c r="AA459" i="92"/>
  <c r="AA455" i="92"/>
  <c r="AA451" i="92"/>
  <c r="AA447" i="92"/>
  <c r="AA443" i="92"/>
  <c r="AA439" i="92"/>
  <c r="Z1000" i="92"/>
  <c r="Z981" i="92"/>
  <c r="Z965" i="92"/>
  <c r="AA949" i="92"/>
  <c r="Z940" i="92"/>
  <c r="AA929" i="92"/>
  <c r="Z918" i="92"/>
  <c r="Z909" i="92"/>
  <c r="Z898" i="92"/>
  <c r="Z889" i="92"/>
  <c r="Z878" i="92"/>
  <c r="AA867" i="92"/>
  <c r="AA857" i="92"/>
  <c r="AA847" i="92"/>
  <c r="AA837" i="92"/>
  <c r="AA827" i="92"/>
  <c r="Z816" i="92"/>
  <c r="Z806" i="92"/>
  <c r="Z796" i="92"/>
  <c r="Z786" i="92"/>
  <c r="Z776" i="92"/>
  <c r="Z765" i="92"/>
  <c r="AA755" i="92"/>
  <c r="Z745" i="92"/>
  <c r="AA735" i="92"/>
  <c r="Z725" i="92"/>
  <c r="AA713" i="92"/>
  <c r="Z704" i="92"/>
  <c r="AA693" i="92"/>
  <c r="Z684" i="92"/>
  <c r="Z674" i="92"/>
  <c r="Z665" i="92"/>
  <c r="Z658" i="92"/>
  <c r="AA651" i="92"/>
  <c r="AA645" i="92"/>
  <c r="Z639" i="92"/>
  <c r="Z632" i="92"/>
  <c r="Z626" i="92"/>
  <c r="AA619" i="92"/>
  <c r="AA613" i="92"/>
  <c r="Z607" i="92"/>
  <c r="Z600" i="92"/>
  <c r="Z594" i="92"/>
  <c r="AA587" i="92"/>
  <c r="AA581" i="92"/>
  <c r="Z575" i="92"/>
  <c r="Z568" i="92"/>
  <c r="Z562" i="92"/>
  <c r="AA555" i="92"/>
  <c r="Z550" i="92"/>
  <c r="Z544" i="92"/>
  <c r="Z539" i="92"/>
  <c r="Z534" i="92"/>
  <c r="Z528" i="92"/>
  <c r="Z523" i="92"/>
  <c r="Z519" i="92"/>
  <c r="Z515" i="92"/>
  <c r="Z511" i="92"/>
  <c r="Z507" i="92"/>
  <c r="Z503" i="92"/>
  <c r="Z499" i="92"/>
  <c r="Z495" i="92"/>
  <c r="Z491" i="92"/>
  <c r="Z487" i="92"/>
  <c r="Z483" i="92"/>
  <c r="Z479" i="92"/>
  <c r="Z475" i="92"/>
  <c r="Z471" i="92"/>
  <c r="Z467" i="92"/>
  <c r="Z463" i="92"/>
  <c r="Z459" i="92"/>
  <c r="Z455" i="92"/>
  <c r="Z451" i="92"/>
  <c r="Z447" i="92"/>
  <c r="Z443" i="92"/>
  <c r="Z439" i="92"/>
  <c r="Z435" i="92"/>
  <c r="Z431" i="92"/>
  <c r="Z427" i="92"/>
  <c r="Z423" i="92"/>
  <c r="Z419" i="92"/>
  <c r="Z415" i="92"/>
  <c r="Z411" i="92"/>
  <c r="Z407" i="92"/>
  <c r="Z403" i="92"/>
  <c r="Z997" i="92"/>
  <c r="Z980" i="92"/>
  <c r="Z964" i="92"/>
  <c r="Z949" i="92"/>
  <c r="AA937" i="92"/>
  <c r="Z928" i="92"/>
  <c r="AA917" i="92"/>
  <c r="Z908" i="92"/>
  <c r="AA897" i="92"/>
  <c r="Z886" i="92"/>
  <c r="Z877" i="92"/>
  <c r="Z866" i="92"/>
  <c r="Z857" i="92"/>
  <c r="Z846" i="92"/>
  <c r="AA835" i="92"/>
  <c r="AA825" i="92"/>
  <c r="AA815" i="92"/>
  <c r="AA805" i="92"/>
  <c r="AA795" i="92"/>
  <c r="Z784" i="92"/>
  <c r="Z774" i="92"/>
  <c r="Z764" i="92"/>
  <c r="Z754" i="92"/>
  <c r="Z744" i="92"/>
  <c r="Z733" i="92"/>
  <c r="AA723" i="92"/>
  <c r="Z713" i="92"/>
  <c r="AA703" i="92"/>
  <c r="Z693" i="92"/>
  <c r="AA681" i="92"/>
  <c r="Z673" i="92"/>
  <c r="Z664" i="92"/>
  <c r="AA657" i="92"/>
  <c r="Z651" i="92"/>
  <c r="Z644" i="92"/>
  <c r="Z638" i="92"/>
  <c r="AA631" i="92"/>
  <c r="AA625" i="92"/>
  <c r="Z619" i="92"/>
  <c r="Z612" i="92"/>
  <c r="Z606" i="92"/>
  <c r="AA599" i="92"/>
  <c r="AA593" i="92"/>
  <c r="Z587" i="92"/>
  <c r="Z580" i="92"/>
  <c r="Z574" i="92"/>
  <c r="AA567" i="92"/>
  <c r="AA561" i="92"/>
  <c r="Z555" i="92"/>
  <c r="AA549" i="92"/>
  <c r="AA543" i="92"/>
  <c r="AA538" i="92"/>
  <c r="AA533" i="92"/>
  <c r="AA527" i="92"/>
  <c r="AA522" i="92"/>
  <c r="AA518" i="92"/>
  <c r="AA514" i="92"/>
  <c r="AA510" i="92"/>
  <c r="AA506" i="92"/>
  <c r="AA502" i="92"/>
  <c r="AA498" i="92"/>
  <c r="AA494" i="92"/>
  <c r="AA490" i="92"/>
  <c r="AA486" i="92"/>
  <c r="AA482" i="92"/>
  <c r="AA478" i="92"/>
  <c r="AA474" i="92"/>
  <c r="AA470" i="92"/>
  <c r="AA466" i="92"/>
  <c r="AA462" i="92"/>
  <c r="AA458" i="92"/>
  <c r="AA454" i="92"/>
  <c r="AA450" i="92"/>
  <c r="AA446" i="92"/>
  <c r="AA442" i="92"/>
  <c r="AA438" i="92"/>
  <c r="AA434" i="92"/>
  <c r="AA430" i="92"/>
  <c r="Z996" i="92"/>
  <c r="Z978" i="92"/>
  <c r="Z960" i="92"/>
  <c r="AA947" i="92"/>
  <c r="Z937" i="92"/>
  <c r="AA927" i="92"/>
  <c r="Z917" i="92"/>
  <c r="AA905" i="92"/>
  <c r="Z896" i="92"/>
  <c r="AA885" i="92"/>
  <c r="Z876" i="92"/>
  <c r="AA865" i="92"/>
  <c r="Z854" i="92"/>
  <c r="Z845" i="92"/>
  <c r="Z834" i="92"/>
  <c r="Z825" i="92"/>
  <c r="Z814" i="92"/>
  <c r="AA803" i="92"/>
  <c r="AA793" i="92"/>
  <c r="AA783" i="92"/>
  <c r="AA773" i="92"/>
  <c r="AA763" i="92"/>
  <c r="Z752" i="92"/>
  <c r="Z742" i="92"/>
  <c r="Z732" i="92"/>
  <c r="Z722" i="92"/>
  <c r="Z712" i="92"/>
  <c r="Z701" i="92"/>
  <c r="AA691" i="92"/>
  <c r="Z681" i="92"/>
  <c r="Z672" i="92"/>
  <c r="AA663" i="92"/>
  <c r="Z656" i="92"/>
  <c r="Z650" i="92"/>
  <c r="AA643" i="92"/>
  <c r="AA637" i="92"/>
  <c r="Z631" i="92"/>
  <c r="Z624" i="92"/>
  <c r="Z618" i="92"/>
  <c r="AA611" i="92"/>
  <c r="AA605" i="92"/>
  <c r="Z599" i="92"/>
  <c r="Z592" i="92"/>
  <c r="Z586" i="92"/>
  <c r="AA579" i="92"/>
  <c r="AA573" i="92"/>
  <c r="Z567" i="92"/>
  <c r="Z560" i="92"/>
  <c r="Z554" i="92"/>
  <c r="Z548" i="92"/>
  <c r="Z543" i="92"/>
  <c r="Z538" i="92"/>
  <c r="Z532" i="92"/>
  <c r="Z527" i="92"/>
  <c r="Z522" i="92"/>
  <c r="Z518" i="92"/>
  <c r="Z514" i="92"/>
  <c r="Z510" i="92"/>
  <c r="Z506" i="92"/>
  <c r="Z502" i="92"/>
  <c r="Z498" i="92"/>
  <c r="Z494" i="92"/>
  <c r="Z490" i="92"/>
  <c r="Z486" i="92"/>
  <c r="Z482" i="92"/>
  <c r="Z478" i="92"/>
  <c r="Z474" i="92"/>
  <c r="Z470" i="92"/>
  <c r="Z466" i="92"/>
  <c r="Z462" i="92"/>
  <c r="Z458" i="92"/>
  <c r="Z454" i="92"/>
  <c r="Z450" i="92"/>
  <c r="Z446" i="92"/>
  <c r="Z442" i="92"/>
  <c r="Z438" i="92"/>
  <c r="Z434" i="92"/>
  <c r="Z430" i="92"/>
  <c r="Z990" i="92"/>
  <c r="Z974" i="92"/>
  <c r="Z957" i="92"/>
  <c r="Z944" i="92"/>
  <c r="Z934" i="92"/>
  <c r="Z924" i="92"/>
  <c r="Z914" i="92"/>
  <c r="Z904" i="92"/>
  <c r="Z893" i="92"/>
  <c r="AA883" i="92"/>
  <c r="Z873" i="92"/>
  <c r="AA863" i="92"/>
  <c r="Z853" i="92"/>
  <c r="AA841" i="92"/>
  <c r="Z832" i="92"/>
  <c r="AA821" i="92"/>
  <c r="Z812" i="92"/>
  <c r="AA801" i="92"/>
  <c r="Z790" i="92"/>
  <c r="Z781" i="92"/>
  <c r="Z770" i="92"/>
  <c r="Z761" i="92"/>
  <c r="Z750" i="92"/>
  <c r="AA739" i="92"/>
  <c r="AA729" i="92"/>
  <c r="AA719" i="92"/>
  <c r="AA709" i="92"/>
  <c r="AA699" i="92"/>
  <c r="Z688" i="92"/>
  <c r="Z678" i="92"/>
  <c r="AA669" i="92"/>
  <c r="AA661" i="92"/>
  <c r="Z655" i="92"/>
  <c r="Z648" i="92"/>
  <c r="Z642" i="92"/>
  <c r="AA635" i="92"/>
  <c r="AA629" i="92"/>
  <c r="Z623" i="92"/>
  <c r="Z616" i="92"/>
  <c r="Z610" i="92"/>
  <c r="AA603" i="92"/>
  <c r="AA597" i="92"/>
  <c r="Z591" i="92"/>
  <c r="Z584" i="92"/>
  <c r="Z578" i="92"/>
  <c r="AA571" i="92"/>
  <c r="AA565" i="92"/>
  <c r="Z559" i="92"/>
  <c r="Z552" i="92"/>
  <c r="Z547" i="92"/>
  <c r="Z542" i="92"/>
  <c r="Z536" i="92"/>
  <c r="Z531" i="92"/>
  <c r="Z526" i="92"/>
  <c r="Z521" i="92"/>
  <c r="Z517" i="92"/>
  <c r="Z513" i="92"/>
  <c r="Z509" i="92"/>
  <c r="Z505" i="92"/>
  <c r="Z501" i="92"/>
  <c r="Z497" i="92"/>
  <c r="Z493" i="92"/>
  <c r="Z489" i="92"/>
  <c r="Z485" i="92"/>
  <c r="Z481" i="92"/>
  <c r="Z477" i="92"/>
  <c r="Z473" i="92"/>
  <c r="Z469" i="92"/>
  <c r="Z465" i="92"/>
  <c r="Z461" i="92"/>
  <c r="Z457" i="92"/>
  <c r="Z453" i="92"/>
  <c r="Z449" i="92"/>
  <c r="Z445" i="92"/>
  <c r="Z441" i="92"/>
  <c r="Z437" i="92"/>
  <c r="Z433" i="92"/>
  <c r="Z429" i="92"/>
  <c r="Z425" i="92"/>
  <c r="Z421" i="92"/>
  <c r="Z417" i="92"/>
  <c r="Z413" i="92"/>
  <c r="Z409" i="92"/>
  <c r="Z405" i="92"/>
  <c r="Z401" i="92"/>
  <c r="Z397" i="92"/>
  <c r="Z393" i="92"/>
  <c r="Z389" i="92"/>
  <c r="Z385" i="92"/>
  <c r="Z992" i="92"/>
  <c r="Z953" i="92"/>
  <c r="AA923" i="92"/>
  <c r="AA895" i="92"/>
  <c r="Z870" i="92"/>
  <c r="Z841" i="92"/>
  <c r="Z813" i="92"/>
  <c r="Z789" i="92"/>
  <c r="Z758" i="92"/>
  <c r="AA731" i="92"/>
  <c r="Z706" i="92"/>
  <c r="AA677" i="92"/>
  <c r="AA655" i="92"/>
  <c r="Z640" i="92"/>
  <c r="Z622" i="92"/>
  <c r="Z604" i="92"/>
  <c r="AA589" i="92"/>
  <c r="Z571" i="92"/>
  <c r="AA553" i="92"/>
  <c r="Z540" i="92"/>
  <c r="AA525" i="92"/>
  <c r="AA513" i="92"/>
  <c r="Z504" i="92"/>
  <c r="AA492" i="92"/>
  <c r="AA481" i="92"/>
  <c r="Z472" i="92"/>
  <c r="AA460" i="92"/>
  <c r="AA449" i="92"/>
  <c r="Z440" i="92"/>
  <c r="AA431" i="92"/>
  <c r="AA424" i="92"/>
  <c r="AA419" i="92"/>
  <c r="Z414" i="92"/>
  <c r="AA408" i="92"/>
  <c r="AA403" i="92"/>
  <c r="AA398" i="92"/>
  <c r="Z394" i="92"/>
  <c r="AA389" i="92"/>
  <c r="AA384" i="92"/>
  <c r="AA380" i="92"/>
  <c r="AA376" i="92"/>
  <c r="AA372" i="92"/>
  <c r="AA368" i="92"/>
  <c r="AA364" i="92"/>
  <c r="AA360" i="92"/>
  <c r="AA356" i="92"/>
  <c r="AA352" i="92"/>
  <c r="AA348" i="92"/>
  <c r="AA344" i="92"/>
  <c r="AA340" i="92"/>
  <c r="AA336" i="92"/>
  <c r="AA332" i="92"/>
  <c r="AA328" i="92"/>
  <c r="AA324" i="92"/>
  <c r="Z989" i="92"/>
  <c r="Z946" i="92"/>
  <c r="AA921" i="92"/>
  <c r="Z892" i="92"/>
  <c r="Z864" i="92"/>
  <c r="Z840" i="92"/>
  <c r="AA809" i="92"/>
  <c r="Z782" i="92"/>
  <c r="AA757" i="92"/>
  <c r="Z729" i="92"/>
  <c r="Z700" i="92"/>
  <c r="AA675" i="92"/>
  <c r="Z654" i="92"/>
  <c r="Z636" i="92"/>
  <c r="AA621" i="92"/>
  <c r="Z603" i="92"/>
  <c r="AA585" i="92"/>
  <c r="Z570" i="92"/>
  <c r="AA551" i="92"/>
  <c r="AA537" i="92"/>
  <c r="Z524" i="92"/>
  <c r="AA512" i="92"/>
  <c r="AA501" i="92"/>
  <c r="Z492" i="92"/>
  <c r="AA480" i="92"/>
  <c r="AA469" i="92"/>
  <c r="Z460" i="92"/>
  <c r="AA448" i="92"/>
  <c r="AA437" i="92"/>
  <c r="AA429" i="92"/>
  <c r="Z424" i="92"/>
  <c r="AA418" i="92"/>
  <c r="AA413" i="92"/>
  <c r="Z408" i="92"/>
  <c r="AA402" i="92"/>
  <c r="Z398" i="92"/>
  <c r="AA393" i="92"/>
  <c r="AA388" i="92"/>
  <c r="Z384" i="92"/>
  <c r="Z380" i="92"/>
  <c r="Z376" i="92"/>
  <c r="Z372" i="92"/>
  <c r="Z368" i="92"/>
  <c r="Z364" i="92"/>
  <c r="Z360" i="92"/>
  <c r="Z356" i="92"/>
  <c r="Z352" i="92"/>
  <c r="Z348" i="92"/>
  <c r="Z344" i="92"/>
  <c r="Z340" i="92"/>
  <c r="Z336" i="92"/>
  <c r="Z332" i="92"/>
  <c r="Z328" i="92"/>
  <c r="Z324" i="92"/>
  <c r="Z320" i="92"/>
  <c r="Z316" i="92"/>
  <c r="Z312" i="92"/>
  <c r="Z308" i="92"/>
  <c r="Z304" i="92"/>
  <c r="Z300" i="92"/>
  <c r="Z296" i="92"/>
  <c r="Z292" i="92"/>
  <c r="Z288" i="92"/>
  <c r="Z284" i="92"/>
  <c r="Z280" i="92"/>
  <c r="Z276" i="92"/>
  <c r="Z272" i="92"/>
  <c r="Z268" i="92"/>
  <c r="Z264" i="92"/>
  <c r="Z260" i="92"/>
  <c r="Z256" i="92"/>
  <c r="Z252" i="92"/>
  <c r="Z248" i="92"/>
  <c r="Z244" i="92"/>
  <c r="Z240" i="92"/>
  <c r="Z236" i="92"/>
  <c r="Z232" i="92"/>
  <c r="Z228" i="92"/>
  <c r="Z224" i="92"/>
  <c r="Z220" i="92"/>
  <c r="Z216" i="92"/>
  <c r="Z212" i="92"/>
  <c r="Z208" i="92"/>
  <c r="Z204" i="92"/>
  <c r="Z200" i="92"/>
  <c r="Z196" i="92"/>
  <c r="Z192" i="92"/>
  <c r="Z188" i="92"/>
  <c r="Z184" i="92"/>
  <c r="Z180" i="92"/>
  <c r="Z176" i="92"/>
  <c r="Z172" i="92"/>
  <c r="Z168" i="92"/>
  <c r="Z164" i="92"/>
  <c r="Z160" i="92"/>
  <c r="Z156" i="92"/>
  <c r="Z152" i="92"/>
  <c r="Z148" i="92"/>
  <c r="F147" i="92"/>
  <c r="Z144" i="92"/>
  <c r="Z142" i="92"/>
  <c r="Z986" i="92"/>
  <c r="AA943" i="92"/>
  <c r="AA915" i="92"/>
  <c r="AA891" i="92"/>
  <c r="Z861" i="92"/>
  <c r="AA833" i="92"/>
  <c r="Z809" i="92"/>
  <c r="Z780" i="92"/>
  <c r="AA751" i="92"/>
  <c r="Z726" i="92"/>
  <c r="AA697" i="92"/>
  <c r="Z670" i="92"/>
  <c r="AA653" i="92"/>
  <c r="Z635" i="92"/>
  <c r="AA617" i="92"/>
  <c r="Z602" i="92"/>
  <c r="AA583" i="92"/>
  <c r="Z566" i="92"/>
  <c r="Z551" i="92"/>
  <c r="AA535" i="92"/>
  <c r="AA521" i="92"/>
  <c r="Z512" i="92"/>
  <c r="AA500" i="92"/>
  <c r="AA489" i="92"/>
  <c r="Z480" i="92"/>
  <c r="AA468" i="92"/>
  <c r="AA457" i="92"/>
  <c r="Z448" i="92"/>
  <c r="AA436" i="92"/>
  <c r="AA428" i="92"/>
  <c r="AA423" i="92"/>
  <c r="Z418" i="92"/>
  <c r="AA412" i="92"/>
  <c r="AA407" i="92"/>
  <c r="Z402" i="92"/>
  <c r="AA397" i="92"/>
  <c r="AA392" i="92"/>
  <c r="Z388" i="92"/>
  <c r="AA383" i="92"/>
  <c r="AA379" i="92"/>
  <c r="AA375" i="92"/>
  <c r="AA371" i="92"/>
  <c r="AA367" i="92"/>
  <c r="AA363" i="92"/>
  <c r="AA359" i="92"/>
  <c r="AA355" i="92"/>
  <c r="AA351" i="92"/>
  <c r="AA347" i="92"/>
  <c r="AA343" i="92"/>
  <c r="AA339" i="92"/>
  <c r="AA335" i="92"/>
  <c r="AA331" i="92"/>
  <c r="AA327" i="92"/>
  <c r="AA323" i="92"/>
  <c r="AA319" i="92"/>
  <c r="AA315" i="92"/>
  <c r="AA311" i="92"/>
  <c r="AA307" i="92"/>
  <c r="AA303" i="92"/>
  <c r="AA299" i="92"/>
  <c r="AA295" i="92"/>
  <c r="AA291" i="92"/>
  <c r="AA287" i="92"/>
  <c r="AA283" i="92"/>
  <c r="AA279" i="92"/>
  <c r="AA275" i="92"/>
  <c r="AA271" i="92"/>
  <c r="AA267" i="92"/>
  <c r="AA263" i="92"/>
  <c r="AA259" i="92"/>
  <c r="AA255" i="92"/>
  <c r="AA251" i="92"/>
  <c r="AA247" i="92"/>
  <c r="AA243" i="92"/>
  <c r="AA239" i="92"/>
  <c r="AA235" i="92"/>
  <c r="AA231" i="92"/>
  <c r="AA227" i="92"/>
  <c r="AA223" i="92"/>
  <c r="AA219" i="92"/>
  <c r="AA215" i="92"/>
  <c r="AA211" i="92"/>
  <c r="AA207" i="92"/>
  <c r="AA203" i="92"/>
  <c r="AA199" i="92"/>
  <c r="AA195" i="92"/>
  <c r="Z976" i="92"/>
  <c r="Z942" i="92"/>
  <c r="Z912" i="92"/>
  <c r="Z885" i="92"/>
  <c r="Z860" i="92"/>
  <c r="AA831" i="92"/>
  <c r="Z802" i="92"/>
  <c r="AA777" i="92"/>
  <c r="Z749" i="92"/>
  <c r="Z720" i="92"/>
  <c r="Z697" i="92"/>
  <c r="Z669" i="92"/>
  <c r="AA649" i="92"/>
  <c r="Z634" i="92"/>
  <c r="AA615" i="92"/>
  <c r="Z598" i="92"/>
  <c r="Z583" i="92"/>
  <c r="Z564" i="92"/>
  <c r="AA547" i="92"/>
  <c r="Z535" i="92"/>
  <c r="AA520" i="92"/>
  <c r="AA509" i="92"/>
  <c r="Z500" i="92"/>
  <c r="AA488" i="92"/>
  <c r="AA477" i="92"/>
  <c r="Z468" i="92"/>
  <c r="AA456" i="92"/>
  <c r="AA445" i="92"/>
  <c r="Z436" i="92"/>
  <c r="Z428" i="92"/>
  <c r="AA422" i="92"/>
  <c r="AA417" i="92"/>
  <c r="Z412" i="92"/>
  <c r="AA406" i="92"/>
  <c r="AA401" i="92"/>
  <c r="AA396" i="92"/>
  <c r="Z392" i="92"/>
  <c r="AA387" i="92"/>
  <c r="Z383" i="92"/>
  <c r="Z379" i="92"/>
  <c r="Z375" i="92"/>
  <c r="Z371" i="92"/>
  <c r="Z367" i="92"/>
  <c r="Z363" i="92"/>
  <c r="Z359" i="92"/>
  <c r="Z355" i="92"/>
  <c r="Z351" i="92"/>
  <c r="Z347" i="92"/>
  <c r="Z343" i="92"/>
  <c r="Z339" i="92"/>
  <c r="Z335" i="92"/>
  <c r="Z331" i="92"/>
  <c r="Z327" i="92"/>
  <c r="Z323" i="92"/>
  <c r="Z319" i="92"/>
  <c r="Z315" i="92"/>
  <c r="Z311" i="92"/>
  <c r="Z307" i="92"/>
  <c r="Z303" i="92"/>
  <c r="Z299" i="92"/>
  <c r="Z295" i="92"/>
  <c r="Z291" i="92"/>
  <c r="Z287" i="92"/>
  <c r="Z283" i="92"/>
  <c r="Z279" i="92"/>
  <c r="Z275" i="92"/>
  <c r="Z271" i="92"/>
  <c r="Z267" i="92"/>
  <c r="Z263" i="92"/>
  <c r="Z259" i="92"/>
  <c r="Z255" i="92"/>
  <c r="Z251" i="92"/>
  <c r="Z247" i="92"/>
  <c r="Z243" i="92"/>
  <c r="Z239" i="92"/>
  <c r="Z235" i="92"/>
  <c r="Z231" i="92"/>
  <c r="Z227" i="92"/>
  <c r="Z223" i="92"/>
  <c r="Z219" i="92"/>
  <c r="Z215" i="92"/>
  <c r="Z211" i="92"/>
  <c r="Z207" i="92"/>
  <c r="Z203" i="92"/>
  <c r="Z199" i="92"/>
  <c r="Z970" i="92"/>
  <c r="Z936" i="92"/>
  <c r="AA911" i="92"/>
  <c r="Z882" i="92"/>
  <c r="AA853" i="92"/>
  <c r="Z829" i="92"/>
  <c r="Z800" i="92"/>
  <c r="AA771" i="92"/>
  <c r="Z748" i="92"/>
  <c r="Z718" i="92"/>
  <c r="Z690" i="92"/>
  <c r="AA667" i="92"/>
  <c r="AA647" i="92"/>
  <c r="Z630" i="92"/>
  <c r="Z615" i="92"/>
  <c r="Z596" i="92"/>
  <c r="Z579" i="92"/>
  <c r="AA563" i="92"/>
  <c r="AA546" i="92"/>
  <c r="AA531" i="92"/>
  <c r="Z520" i="92"/>
  <c r="AA508" i="92"/>
  <c r="AA497" i="92"/>
  <c r="Z488" i="92"/>
  <c r="AA476" i="92"/>
  <c r="AA465" i="92"/>
  <c r="Z456" i="92"/>
  <c r="AA444" i="92"/>
  <c r="AA435" i="92"/>
  <c r="AA427" i="92"/>
  <c r="Z422" i="92"/>
  <c r="AA416" i="92"/>
  <c r="AA411" i="92"/>
  <c r="Z406" i="92"/>
  <c r="AA400" i="92"/>
  <c r="Z396" i="92"/>
  <c r="AA391" i="92"/>
  <c r="Z387" i="92"/>
  <c r="AA382" i="92"/>
  <c r="AA378" i="92"/>
  <c r="AA374" i="92"/>
  <c r="AA370" i="92"/>
  <c r="AA366" i="92"/>
  <c r="AA362" i="92"/>
  <c r="AA358" i="92"/>
  <c r="AA354" i="92"/>
  <c r="AA350" i="92"/>
  <c r="AA346" i="92"/>
  <c r="AA342" i="92"/>
  <c r="AA338" i="92"/>
  <c r="AA334" i="92"/>
  <c r="AA330" i="92"/>
  <c r="AA326" i="92"/>
  <c r="AA322" i="92"/>
  <c r="Z969" i="92"/>
  <c r="AA933" i="92"/>
  <c r="Z905" i="92"/>
  <c r="Z880" i="92"/>
  <c r="AA851" i="92"/>
  <c r="Z822" i="92"/>
  <c r="AA799" i="92"/>
  <c r="AA769" i="92"/>
  <c r="AA741" i="92"/>
  <c r="Z717" i="92"/>
  <c r="AA687" i="92"/>
  <c r="Z662" i="92"/>
  <c r="Z647" i="92"/>
  <c r="Z628" i="92"/>
  <c r="Z611" i="92"/>
  <c r="AA595" i="92"/>
  <c r="AA577" i="92"/>
  <c r="AA559" i="92"/>
  <c r="Z546" i="92"/>
  <c r="AA530" i="92"/>
  <c r="AA517" i="92"/>
  <c r="Z508" i="92"/>
  <c r="AA496" i="92"/>
  <c r="AA485" i="92"/>
  <c r="Z476" i="92"/>
  <c r="AA464" i="92"/>
  <c r="AA453" i="92"/>
  <c r="Z444" i="92"/>
  <c r="AA433" i="92"/>
  <c r="AA426" i="92"/>
  <c r="AA421" i="92"/>
  <c r="Z416" i="92"/>
  <c r="AA410" i="92"/>
  <c r="AA405" i="92"/>
  <c r="Z400" i="92"/>
  <c r="AA395" i="92"/>
  <c r="Z391" i="92"/>
  <c r="AA386" i="92"/>
  <c r="Z382" i="92"/>
  <c r="Z378" i="92"/>
  <c r="Z374" i="92"/>
  <c r="Z370" i="92"/>
  <c r="Z366" i="92"/>
  <c r="Z362" i="92"/>
  <c r="Z358" i="92"/>
  <c r="Z354" i="92"/>
  <c r="Z350" i="92"/>
  <c r="Z346" i="92"/>
  <c r="Z342" i="92"/>
  <c r="Z338" i="92"/>
  <c r="Z334" i="92"/>
  <c r="Z330" i="92"/>
  <c r="Z326" i="92"/>
  <c r="Z322" i="92"/>
  <c r="Z318" i="92"/>
  <c r="Z314" i="92"/>
  <c r="Z310" i="92"/>
  <c r="Z306" i="92"/>
  <c r="Z302" i="92"/>
  <c r="Z298" i="92"/>
  <c r="Z294" i="92"/>
  <c r="Z290" i="92"/>
  <c r="Z286" i="92"/>
  <c r="Z282" i="92"/>
  <c r="Z278" i="92"/>
  <c r="Z274" i="92"/>
  <c r="Z270" i="92"/>
  <c r="Z266" i="92"/>
  <c r="Z262" i="92"/>
  <c r="Z258" i="92"/>
  <c r="Z254" i="92"/>
  <c r="Z250" i="92"/>
  <c r="Z246" i="92"/>
  <c r="Z242" i="92"/>
  <c r="Z238" i="92"/>
  <c r="Z234" i="92"/>
  <c r="Z230" i="92"/>
  <c r="Z226" i="92"/>
  <c r="Z222" i="92"/>
  <c r="Z218" i="92"/>
  <c r="Z214" i="92"/>
  <c r="Z210" i="92"/>
  <c r="Z206" i="92"/>
  <c r="Z202" i="92"/>
  <c r="Z198" i="92"/>
  <c r="Z194" i="92"/>
  <c r="Z190" i="92"/>
  <c r="Z186" i="92"/>
  <c r="Z182" i="92"/>
  <c r="Z178" i="92"/>
  <c r="Z174" i="92"/>
  <c r="Z170" i="92"/>
  <c r="Z166" i="92"/>
  <c r="Z162" i="92"/>
  <c r="Z158" i="92"/>
  <c r="Z154" i="92"/>
  <c r="Z150" i="92"/>
  <c r="Z146" i="92"/>
  <c r="Z140" i="92"/>
  <c r="Z958" i="92"/>
  <c r="AA931" i="92"/>
  <c r="Z902" i="92"/>
  <c r="AA873" i="92"/>
  <c r="Z850" i="92"/>
  <c r="Z821" i="92"/>
  <c r="Z793" i="92"/>
  <c r="Z768" i="92"/>
  <c r="Z738" i="92"/>
  <c r="Z710" i="92"/>
  <c r="Z686" i="92"/>
  <c r="Z660" i="92"/>
  <c r="Z643" i="92"/>
  <c r="AA627" i="92"/>
  <c r="AA609" i="92"/>
  <c r="AA591" i="92"/>
  <c r="Z576" i="92"/>
  <c r="Z558" i="92"/>
  <c r="AA542" i="92"/>
  <c r="Z530" i="92"/>
  <c r="AA516" i="92"/>
  <c r="AA505" i="92"/>
  <c r="Z496" i="92"/>
  <c r="AA484" i="92"/>
  <c r="AA473" i="92"/>
  <c r="Z464" i="92"/>
  <c r="AA452" i="92"/>
  <c r="AA441" i="92"/>
  <c r="AA432" i="92"/>
  <c r="Z426" i="92"/>
  <c r="AA420" i="92"/>
  <c r="AA415" i="92"/>
  <c r="Z410" i="92"/>
  <c r="AA404" i="92"/>
  <c r="AA399" i="92"/>
  <c r="Z395" i="92"/>
  <c r="AA390" i="92"/>
  <c r="Z386" i="92"/>
  <c r="AA381" i="92"/>
  <c r="AA377" i="92"/>
  <c r="AA373" i="92"/>
  <c r="AA369" i="92"/>
  <c r="AA365" i="92"/>
  <c r="AA361" i="92"/>
  <c r="AA357" i="92"/>
  <c r="AA353" i="92"/>
  <c r="AA349" i="92"/>
  <c r="AA345" i="92"/>
  <c r="AA341" i="92"/>
  <c r="AA337" i="92"/>
  <c r="AA333" i="92"/>
  <c r="AA329" i="92"/>
  <c r="AA325" i="92"/>
  <c r="AA321" i="92"/>
  <c r="AA317" i="92"/>
  <c r="AA313" i="92"/>
  <c r="AA309" i="92"/>
  <c r="AA305" i="92"/>
  <c r="AA301" i="92"/>
  <c r="AA297" i="92"/>
  <c r="AA293" i="92"/>
  <c r="AA289" i="92"/>
  <c r="AA285" i="92"/>
  <c r="AA281" i="92"/>
  <c r="AA277" i="92"/>
  <c r="AA273" i="92"/>
  <c r="AA269" i="92"/>
  <c r="AA265" i="92"/>
  <c r="AA261" i="92"/>
  <c r="AA257" i="92"/>
  <c r="AA253" i="92"/>
  <c r="AA249" i="92"/>
  <c r="AA245" i="92"/>
  <c r="AA241" i="92"/>
  <c r="AA237" i="92"/>
  <c r="AA233" i="92"/>
  <c r="Z954" i="92"/>
  <c r="AA737" i="92"/>
  <c r="Z572" i="92"/>
  <c r="AA472" i="92"/>
  <c r="AA409" i="92"/>
  <c r="Z373" i="92"/>
  <c r="Z341" i="92"/>
  <c r="Z317" i="92"/>
  <c r="AA306" i="92"/>
  <c r="AA296" i="92"/>
  <c r="Z285" i="92"/>
  <c r="AA274" i="92"/>
  <c r="AA264" i="92"/>
  <c r="Z253" i="92"/>
  <c r="AA242" i="92"/>
  <c r="AA232" i="92"/>
  <c r="AA224" i="92"/>
  <c r="AA216" i="92"/>
  <c r="AA208" i="92"/>
  <c r="AA200" i="92"/>
  <c r="Z193" i="92"/>
  <c r="AA187" i="92"/>
  <c r="AA182" i="92"/>
  <c r="Z177" i="92"/>
  <c r="AA171" i="92"/>
  <c r="AA166" i="92"/>
  <c r="Z161" i="92"/>
  <c r="AA155" i="92"/>
  <c r="AA150" i="92"/>
  <c r="Z149" i="92"/>
  <c r="Z145" i="92"/>
  <c r="AA139" i="92"/>
  <c r="AA135" i="92"/>
  <c r="Z130" i="92"/>
  <c r="H128" i="92"/>
  <c r="Z126" i="92"/>
  <c r="Z122" i="92"/>
  <c r="Z117" i="92"/>
  <c r="AA116" i="92"/>
  <c r="AA115" i="92"/>
  <c r="AA108" i="92"/>
  <c r="Z105" i="92"/>
  <c r="AA102" i="92"/>
  <c r="AA99" i="92"/>
  <c r="Z92" i="92"/>
  <c r="AA83" i="92"/>
  <c r="AA80" i="92"/>
  <c r="AA75" i="92"/>
  <c r="AA71" i="92"/>
  <c r="AA67" i="92"/>
  <c r="AA63" i="92"/>
  <c r="AA59" i="92"/>
  <c r="AA55" i="92"/>
  <c r="AA51" i="92"/>
  <c r="AA47" i="92"/>
  <c r="AA43" i="92"/>
  <c r="AA39" i="92"/>
  <c r="AA35" i="92"/>
  <c r="AA32" i="92"/>
  <c r="AA28" i="92"/>
  <c r="Z925" i="92"/>
  <c r="AA707" i="92"/>
  <c r="AA557" i="92"/>
  <c r="AA461" i="92"/>
  <c r="Z404" i="92"/>
  <c r="Z369" i="92"/>
  <c r="Z337" i="92"/>
  <c r="AA316" i="92"/>
  <c r="Z305" i="92"/>
  <c r="AA294" i="92"/>
  <c r="AA284" i="92"/>
  <c r="Z273" i="92"/>
  <c r="AA262" i="92"/>
  <c r="AA252" i="92"/>
  <c r="Z241" i="92"/>
  <c r="AA230" i="92"/>
  <c r="AA222" i="92"/>
  <c r="AA214" i="92"/>
  <c r="AA206" i="92"/>
  <c r="AA198" i="92"/>
  <c r="AA192" i="92"/>
  <c r="Z187" i="92"/>
  <c r="AA181" i="92"/>
  <c r="AA176" i="92"/>
  <c r="Z171" i="92"/>
  <c r="AA165" i="92"/>
  <c r="AA160" i="92"/>
  <c r="Z155" i="92"/>
  <c r="AA144" i="92"/>
  <c r="AA141" i="92"/>
  <c r="Z139" i="92"/>
  <c r="Z135" i="92"/>
  <c r="AA133" i="92"/>
  <c r="AA129" i="92"/>
  <c r="AA125" i="92"/>
  <c r="AA121" i="92"/>
  <c r="Z116" i="92"/>
  <c r="Z115" i="92"/>
  <c r="Z108" i="92"/>
  <c r="Z102" i="92"/>
  <c r="Z99" i="92"/>
  <c r="AA95" i="92"/>
  <c r="AA91" i="92"/>
  <c r="AA88" i="92"/>
  <c r="AA85" i="92"/>
  <c r="Z83" i="92"/>
  <c r="Z80" i="92"/>
  <c r="Z75" i="92"/>
  <c r="Z71" i="92"/>
  <c r="Z67" i="92"/>
  <c r="Z63" i="92"/>
  <c r="Z59" i="92"/>
  <c r="Z55" i="92"/>
  <c r="Z51" i="92"/>
  <c r="Z47" i="92"/>
  <c r="Z43" i="92"/>
  <c r="Z39" i="92"/>
  <c r="Z35" i="92"/>
  <c r="Z32" i="92"/>
  <c r="Z28" i="92"/>
  <c r="Z24" i="92"/>
  <c r="Z18" i="92"/>
  <c r="AA8" i="92"/>
  <c r="AA4" i="92"/>
  <c r="Z844" i="92"/>
  <c r="Z432" i="92"/>
  <c r="Z357" i="92"/>
  <c r="AA312" i="92"/>
  <c r="AA290" i="92"/>
  <c r="Z269" i="92"/>
  <c r="AA248" i="92"/>
  <c r="AA228" i="92"/>
  <c r="AA196" i="92"/>
  <c r="Z185" i="92"/>
  <c r="Z169" i="92"/>
  <c r="AA158" i="92"/>
  <c r="AA65" i="92"/>
  <c r="AA37" i="92"/>
  <c r="AA22" i="92"/>
  <c r="AA16" i="92"/>
  <c r="AA901" i="92"/>
  <c r="Z680" i="92"/>
  <c r="AA541" i="92"/>
  <c r="Z452" i="92"/>
  <c r="Z399" i="92"/>
  <c r="Z365" i="92"/>
  <c r="Z333" i="92"/>
  <c r="AA314" i="92"/>
  <c r="AA304" i="92"/>
  <c r="Z293" i="92"/>
  <c r="AA282" i="92"/>
  <c r="AA272" i="92"/>
  <c r="Z261" i="92"/>
  <c r="AA250" i="92"/>
  <c r="AA240" i="92"/>
  <c r="AA229" i="92"/>
  <c r="AA221" i="92"/>
  <c r="AA213" i="92"/>
  <c r="AA205" i="92"/>
  <c r="AA197" i="92"/>
  <c r="AA191" i="92"/>
  <c r="AA186" i="92"/>
  <c r="Z181" i="92"/>
  <c r="AA175" i="92"/>
  <c r="AA170" i="92"/>
  <c r="Z165" i="92"/>
  <c r="AA159" i="92"/>
  <c r="AA154" i="92"/>
  <c r="AA143" i="92"/>
  <c r="Z141" i="92"/>
  <c r="AA138" i="92"/>
  <c r="Z133" i="92"/>
  <c r="Z129" i="92"/>
  <c r="Z125" i="92"/>
  <c r="Z121" i="92"/>
  <c r="AA120" i="92"/>
  <c r="AA119" i="92"/>
  <c r="AA114" i="92"/>
  <c r="AA107" i="92"/>
  <c r="AA104" i="92"/>
  <c r="AA98" i="92"/>
  <c r="Z95" i="92"/>
  <c r="Z91" i="92"/>
  <c r="Z88" i="92"/>
  <c r="Z85" i="92"/>
  <c r="AA82" i="92"/>
  <c r="AA79" i="92"/>
  <c r="AA77" i="92"/>
  <c r="AA74" i="92"/>
  <c r="AA70" i="92"/>
  <c r="AA66" i="92"/>
  <c r="AA62" i="92"/>
  <c r="AA58" i="92"/>
  <c r="AA54" i="92"/>
  <c r="AA50" i="92"/>
  <c r="AA46" i="92"/>
  <c r="AA42" i="92"/>
  <c r="AA38" i="92"/>
  <c r="AA34" i="92"/>
  <c r="AA29" i="92"/>
  <c r="AA25" i="92"/>
  <c r="AA21" i="92"/>
  <c r="AA17" i="92"/>
  <c r="AA14" i="92"/>
  <c r="AA11" i="92"/>
  <c r="Z8" i="92"/>
  <c r="Z4" i="92"/>
  <c r="Z516" i="92"/>
  <c r="AA212" i="92"/>
  <c r="AA174" i="92"/>
  <c r="Z153" i="92"/>
  <c r="AA140" i="92"/>
  <c r="AA137" i="92"/>
  <c r="Z132" i="92"/>
  <c r="C128" i="92"/>
  <c r="AA112" i="92"/>
  <c r="AA109" i="92"/>
  <c r="AA101" i="92"/>
  <c r="Z94" i="92"/>
  <c r="Z90" i="92"/>
  <c r="Z84" i="92"/>
  <c r="AA61" i="92"/>
  <c r="AA49" i="92"/>
  <c r="AA41" i="92"/>
  <c r="AA30" i="92"/>
  <c r="AA26" i="92"/>
  <c r="AA20" i="92"/>
  <c r="Z7" i="92"/>
  <c r="Z872" i="92"/>
  <c r="AA659" i="92"/>
  <c r="AA526" i="92"/>
  <c r="AA440" i="92"/>
  <c r="AA394" i="92"/>
  <c r="Z361" i="92"/>
  <c r="Z329" i="92"/>
  <c r="Z313" i="92"/>
  <c r="AA302" i="92"/>
  <c r="AA292" i="92"/>
  <c r="Z281" i="92"/>
  <c r="AA270" i="92"/>
  <c r="AA260" i="92"/>
  <c r="Z249" i="92"/>
  <c r="AA238" i="92"/>
  <c r="Z229" i="92"/>
  <c r="Z221" i="92"/>
  <c r="Z213" i="92"/>
  <c r="Z205" i="92"/>
  <c r="Z197" i="92"/>
  <c r="Z191" i="92"/>
  <c r="AA185" i="92"/>
  <c r="AA180" i="92"/>
  <c r="Z175" i="92"/>
  <c r="AA169" i="92"/>
  <c r="AA164" i="92"/>
  <c r="Z159" i="92"/>
  <c r="AA153" i="92"/>
  <c r="G147" i="92"/>
  <c r="Z143" i="92"/>
  <c r="Z138" i="92"/>
  <c r="AA132" i="92"/>
  <c r="AA128" i="92"/>
  <c r="AA124" i="92"/>
  <c r="Z120" i="92"/>
  <c r="Z119" i="92"/>
  <c r="Z114" i="92"/>
  <c r="Z107" i="92"/>
  <c r="Z104" i="92"/>
  <c r="E102" i="92"/>
  <c r="Z98" i="92"/>
  <c r="AA94" i="92"/>
  <c r="AA90" i="92"/>
  <c r="AA87" i="92"/>
  <c r="AA84" i="92"/>
  <c r="Z82" i="92"/>
  <c r="Z79" i="92"/>
  <c r="Z77" i="92"/>
  <c r="Z74" i="92"/>
  <c r="Z70" i="92"/>
  <c r="Z66" i="92"/>
  <c r="Z62" i="92"/>
  <c r="Z58" i="92"/>
  <c r="Z54" i="92"/>
  <c r="Z50" i="92"/>
  <c r="Z46" i="92"/>
  <c r="Z42" i="92"/>
  <c r="Z38" i="92"/>
  <c r="Z34" i="92"/>
  <c r="Z29" i="92"/>
  <c r="Z25" i="92"/>
  <c r="Z21" i="92"/>
  <c r="Z17" i="92"/>
  <c r="Z14" i="92"/>
  <c r="Z11" i="92"/>
  <c r="AA7" i="92"/>
  <c r="AA641" i="92"/>
  <c r="Z390" i="92"/>
  <c r="Z325" i="92"/>
  <c r="Z301" i="92"/>
  <c r="AA280" i="92"/>
  <c r="AA258" i="92"/>
  <c r="Z237" i="92"/>
  <c r="AA220" i="92"/>
  <c r="AA204" i="92"/>
  <c r="AA190" i="92"/>
  <c r="AA179" i="92"/>
  <c r="AA163" i="92"/>
  <c r="Z128" i="92"/>
  <c r="Z124" i="92"/>
  <c r="AA118" i="92"/>
  <c r="AA113" i="92"/>
  <c r="AA111" i="92"/>
  <c r="AA110" i="92"/>
  <c r="AA106" i="92"/>
  <c r="AA97" i="92"/>
  <c r="Z87" i="92"/>
  <c r="AA73" i="92"/>
  <c r="AA69" i="92"/>
  <c r="AA57" i="92"/>
  <c r="AA53" i="92"/>
  <c r="AA45" i="92"/>
  <c r="AA33" i="92"/>
  <c r="AA819" i="92"/>
  <c r="AA623" i="92"/>
  <c r="AA504" i="92"/>
  <c r="AA425" i="92"/>
  <c r="AA385" i="92"/>
  <c r="Z353" i="92"/>
  <c r="Z321" i="92"/>
  <c r="AA310" i="92"/>
  <c r="AA300" i="92"/>
  <c r="Z289" i="92"/>
  <c r="AA278" i="92"/>
  <c r="AA268" i="92"/>
  <c r="Z257" i="92"/>
  <c r="AA246" i="92"/>
  <c r="AA236" i="92"/>
  <c r="AA226" i="92"/>
  <c r="AA218" i="92"/>
  <c r="AA210" i="92"/>
  <c r="AA202" i="92"/>
  <c r="Z195" i="92"/>
  <c r="AA189" i="92"/>
  <c r="AA184" i="92"/>
  <c r="Z179" i="92"/>
  <c r="AA173" i="92"/>
  <c r="AA168" i="92"/>
  <c r="Z163" i="92"/>
  <c r="AA157" i="92"/>
  <c r="AA152" i="92"/>
  <c r="AA142" i="92"/>
  <c r="Z137" i="92"/>
  <c r="AA131" i="92"/>
  <c r="AA127" i="92"/>
  <c r="AA123" i="92"/>
  <c r="Z118" i="92"/>
  <c r="I118" i="92"/>
  <c r="K118" i="92" s="1"/>
  <c r="Z113" i="92"/>
  <c r="Z112" i="92"/>
  <c r="Z111" i="92"/>
  <c r="Z110" i="92"/>
  <c r="Z109" i="92"/>
  <c r="Z106" i="92"/>
  <c r="AA103" i="92"/>
  <c r="Z101" i="92"/>
  <c r="Z97" i="92"/>
  <c r="AA93" i="92"/>
  <c r="AA81" i="92"/>
  <c r="Z73" i="92"/>
  <c r="Z69" i="92"/>
  <c r="Z65" i="92"/>
  <c r="Z61" i="92"/>
  <c r="Z57" i="92"/>
  <c r="Z53" i="92"/>
  <c r="Z49" i="92"/>
  <c r="Z45" i="92"/>
  <c r="Z41" i="92"/>
  <c r="Z37" i="92"/>
  <c r="Z33" i="92"/>
  <c r="Z30" i="92"/>
  <c r="Z26" i="92"/>
  <c r="Z22" i="92"/>
  <c r="Z20" i="92"/>
  <c r="Z16" i="92"/>
  <c r="AA13" i="92"/>
  <c r="AA10" i="92"/>
  <c r="AA6" i="92"/>
  <c r="AA3" i="92"/>
  <c r="Z590" i="92"/>
  <c r="Z484" i="92"/>
  <c r="Z377" i="92"/>
  <c r="AA318" i="92"/>
  <c r="Z297" i="92"/>
  <c r="AA276" i="92"/>
  <c r="AA254" i="92"/>
  <c r="Z233" i="92"/>
  <c r="Z217" i="92"/>
  <c r="Z201" i="92"/>
  <c r="AA188" i="92"/>
  <c r="AA177" i="92"/>
  <c r="Z167" i="92"/>
  <c r="AA156" i="92"/>
  <c r="AA149" i="92"/>
  <c r="Z147" i="92"/>
  <c r="Z136" i="92"/>
  <c r="Z134" i="92"/>
  <c r="AA130" i="92"/>
  <c r="AA126" i="92"/>
  <c r="AA122" i="92"/>
  <c r="AA117" i="92"/>
  <c r="AA105" i="92"/>
  <c r="E103" i="92"/>
  <c r="Z100" i="92"/>
  <c r="Z96" i="92"/>
  <c r="AA92" i="92"/>
  <c r="Z89" i="92"/>
  <c r="Z86" i="92"/>
  <c r="Z78" i="92"/>
  <c r="Z76" i="92"/>
  <c r="Z72" i="92"/>
  <c r="Z68" i="92"/>
  <c r="Z64" i="92"/>
  <c r="Z60" i="92"/>
  <c r="Z56" i="92"/>
  <c r="Z52" i="92"/>
  <c r="Z48" i="92"/>
  <c r="Z44" i="92"/>
  <c r="Z40" i="92"/>
  <c r="Z36" i="92"/>
  <c r="AA789" i="92"/>
  <c r="Z608" i="92"/>
  <c r="AA493" i="92"/>
  <c r="Z420" i="92"/>
  <c r="Z381" i="92"/>
  <c r="Z349" i="92"/>
  <c r="AA320" i="92"/>
  <c r="Z309" i="92"/>
  <c r="AA298" i="92"/>
  <c r="AA288" i="92"/>
  <c r="Z277" i="92"/>
  <c r="AA266" i="92"/>
  <c r="AA256" i="92"/>
  <c r="Z245" i="92"/>
  <c r="AA234" i="92"/>
  <c r="AA225" i="92"/>
  <c r="AA217" i="92"/>
  <c r="AA209" i="92"/>
  <c r="AA201" i="92"/>
  <c r="AA194" i="92"/>
  <c r="Z189" i="92"/>
  <c r="AA183" i="92"/>
  <c r="AA178" i="92"/>
  <c r="Z173" i="92"/>
  <c r="AA167" i="92"/>
  <c r="AA162" i="92"/>
  <c r="Z157" i="92"/>
  <c r="AA151" i="92"/>
  <c r="AA147" i="92"/>
  <c r="AA146" i="92"/>
  <c r="AA136" i="92"/>
  <c r="AA134" i="92"/>
  <c r="Z131" i="92"/>
  <c r="Z127" i="92"/>
  <c r="Z123" i="92"/>
  <c r="Z103" i="92"/>
  <c r="AA100" i="92"/>
  <c r="AA96" i="92"/>
  <c r="Z93" i="92"/>
  <c r="AA89" i="92"/>
  <c r="AA86" i="92"/>
  <c r="Z81" i="92"/>
  <c r="AA78" i="92"/>
  <c r="AA76" i="92"/>
  <c r="AA72" i="92"/>
  <c r="AA68" i="92"/>
  <c r="AA64" i="92"/>
  <c r="AA60" i="92"/>
  <c r="AA56" i="92"/>
  <c r="AA52" i="92"/>
  <c r="AA48" i="92"/>
  <c r="AA44" i="92"/>
  <c r="AA40" i="92"/>
  <c r="AA36" i="92"/>
  <c r="AA31" i="92"/>
  <c r="AA27" i="92"/>
  <c r="AA23" i="92"/>
  <c r="AA19" i="92"/>
  <c r="Z13" i="92"/>
  <c r="Z10" i="92"/>
  <c r="Z6" i="92"/>
  <c r="Z3" i="92"/>
  <c r="AA761" i="92"/>
  <c r="AA414" i="92"/>
  <c r="Z345" i="92"/>
  <c r="AA308" i="92"/>
  <c r="AA286" i="92"/>
  <c r="Z265" i="92"/>
  <c r="AA244" i="92"/>
  <c r="Z225" i="92"/>
  <c r="Z209" i="92"/>
  <c r="AA193" i="92"/>
  <c r="Z183" i="92"/>
  <c r="AA172" i="92"/>
  <c r="AA161" i="92"/>
  <c r="Z151" i="92"/>
  <c r="AA148" i="92"/>
  <c r="AA145" i="92"/>
  <c r="Z23" i="92"/>
  <c r="Z19" i="92"/>
  <c r="Z9" i="92"/>
  <c r="AA18" i="92"/>
  <c r="AA5" i="92"/>
  <c r="AA15" i="92"/>
  <c r="Z5" i="92"/>
  <c r="Z15" i="92"/>
  <c r="Z27" i="92"/>
  <c r="AA24" i="92"/>
  <c r="AA12" i="92"/>
  <c r="AA2" i="92"/>
  <c r="Z12" i="92"/>
  <c r="AA9" i="92"/>
  <c r="Z31" i="92"/>
  <c r="Z2" i="92"/>
  <c r="E115" i="92"/>
  <c r="D14" i="92"/>
  <c r="D16" i="92" s="1"/>
  <c r="I141" i="92"/>
  <c r="E148" i="92" s="1"/>
  <c r="I143" i="92"/>
  <c r="D150" i="92" s="1"/>
  <c r="I140" i="92"/>
  <c r="E147" i="92" s="1"/>
  <c r="I142" i="92"/>
  <c r="E149" i="92" s="1"/>
  <c r="J143" i="92"/>
  <c r="F150" i="92" s="1"/>
  <c r="E115" i="91"/>
  <c r="D14" i="91"/>
  <c r="D16" i="91" s="1"/>
  <c r="P148" i="91"/>
  <c r="O148" i="91"/>
  <c r="P147" i="91"/>
  <c r="R135" i="91"/>
  <c r="P150" i="91"/>
  <c r="O150" i="91"/>
  <c r="P149" i="91"/>
  <c r="O147" i="91"/>
  <c r="P135" i="91"/>
  <c r="O149" i="91"/>
  <c r="I119" i="91"/>
  <c r="K119" i="91" s="1"/>
  <c r="D84" i="91"/>
  <c r="E103" i="91"/>
  <c r="E102" i="91"/>
  <c r="E128" i="91"/>
  <c r="N135" i="91"/>
  <c r="J128" i="91"/>
  <c r="I128" i="91"/>
  <c r="D128" i="91"/>
  <c r="AA1001" i="90"/>
  <c r="AA997" i="90"/>
  <c r="AA993" i="90"/>
  <c r="AA989" i="90"/>
  <c r="AA985" i="90"/>
  <c r="AA981" i="90"/>
  <c r="AA977" i="90"/>
  <c r="AA973" i="90"/>
  <c r="AA969" i="90"/>
  <c r="AA965" i="90"/>
  <c r="AA961" i="90"/>
  <c r="AA957" i="90"/>
  <c r="AA953" i="90"/>
  <c r="AA949" i="90"/>
  <c r="AA945" i="90"/>
  <c r="AA941" i="90"/>
  <c r="AA937" i="90"/>
  <c r="AA933" i="90"/>
  <c r="AA929" i="90"/>
  <c r="AA925" i="90"/>
  <c r="AA921" i="90"/>
  <c r="AA917" i="90"/>
  <c r="AA913" i="90"/>
  <c r="AA909" i="90"/>
  <c r="AA905" i="90"/>
  <c r="AA901" i="90"/>
  <c r="AA897" i="90"/>
  <c r="AA893" i="90"/>
  <c r="AA889" i="90"/>
  <c r="AA885" i="90"/>
  <c r="AA881" i="90"/>
  <c r="AA877" i="90"/>
  <c r="AA873" i="90"/>
  <c r="AA869" i="90"/>
  <c r="AA865" i="90"/>
  <c r="AA861" i="90"/>
  <c r="AA857" i="90"/>
  <c r="AA853" i="90"/>
  <c r="AA849" i="90"/>
  <c r="AA845" i="90"/>
  <c r="AA841" i="90"/>
  <c r="AA837" i="90"/>
  <c r="AA833" i="90"/>
  <c r="AA829" i="90"/>
  <c r="AA825" i="90"/>
  <c r="AA821" i="90"/>
  <c r="AA817" i="90"/>
  <c r="AA813" i="90"/>
  <c r="AA809" i="90"/>
  <c r="AA805" i="90"/>
  <c r="AA801" i="90"/>
  <c r="AA797" i="90"/>
  <c r="AA793" i="90"/>
  <c r="AA789" i="90"/>
  <c r="AA785" i="90"/>
  <c r="AA781" i="90"/>
  <c r="AA777" i="90"/>
  <c r="AA773" i="90"/>
  <c r="AA769" i="90"/>
  <c r="AA765" i="90"/>
  <c r="AA761" i="90"/>
  <c r="AA757" i="90"/>
  <c r="AA753" i="90"/>
  <c r="AA749" i="90"/>
  <c r="AA745" i="90"/>
  <c r="AA741" i="90"/>
  <c r="AA737" i="90"/>
  <c r="AA733" i="90"/>
  <c r="AA729" i="90"/>
  <c r="AA725" i="90"/>
  <c r="AA721" i="90"/>
  <c r="AA717" i="90"/>
  <c r="AA713" i="90"/>
  <c r="AA709" i="90"/>
  <c r="AA705" i="90"/>
  <c r="AA701" i="90"/>
  <c r="AA697" i="90"/>
  <c r="AA693" i="90"/>
  <c r="AA689" i="90"/>
  <c r="AA685" i="90"/>
  <c r="Z1001" i="90"/>
  <c r="Z997" i="90"/>
  <c r="Z993" i="90"/>
  <c r="Z989" i="90"/>
  <c r="Z985" i="90"/>
  <c r="Z981" i="90"/>
  <c r="Z977" i="90"/>
  <c r="Z973" i="90"/>
  <c r="Z969" i="90"/>
  <c r="Z965" i="90"/>
  <c r="Z961" i="90"/>
  <c r="Z957" i="90"/>
  <c r="Z953" i="90"/>
  <c r="Z949" i="90"/>
  <c r="Z945" i="90"/>
  <c r="Z941" i="90"/>
  <c r="Z937" i="90"/>
  <c r="Z933" i="90"/>
  <c r="Z929" i="90"/>
  <c r="Z925" i="90"/>
  <c r="Z921" i="90"/>
  <c r="Z917" i="90"/>
  <c r="Z913" i="90"/>
  <c r="Z909" i="90"/>
  <c r="Z905" i="90"/>
  <c r="Z901" i="90"/>
  <c r="Z897" i="90"/>
  <c r="Z893" i="90"/>
  <c r="Z889" i="90"/>
  <c r="Z885" i="90"/>
  <c r="Z881" i="90"/>
  <c r="Z877" i="90"/>
  <c r="Z873" i="90"/>
  <c r="Z869" i="90"/>
  <c r="Z865" i="90"/>
  <c r="Z861" i="90"/>
  <c r="Z857" i="90"/>
  <c r="Z853" i="90"/>
  <c r="Z849" i="90"/>
  <c r="Z845" i="90"/>
  <c r="Z841" i="90"/>
  <c r="Z837" i="90"/>
  <c r="Z833" i="90"/>
  <c r="Z829" i="90"/>
  <c r="Z825" i="90"/>
  <c r="Z821" i="90"/>
  <c r="Z817" i="90"/>
  <c r="Z813" i="90"/>
  <c r="Z809" i="90"/>
  <c r="Z805" i="90"/>
  <c r="Z801" i="90"/>
  <c r="Z797" i="90"/>
  <c r="Z793" i="90"/>
  <c r="Z789" i="90"/>
  <c r="Z785" i="90"/>
  <c r="Z781" i="90"/>
  <c r="Z777" i="90"/>
  <c r="Z773" i="90"/>
  <c r="Z769" i="90"/>
  <c r="Z765" i="90"/>
  <c r="Z761" i="90"/>
  <c r="Z757" i="90"/>
  <c r="Z753" i="90"/>
  <c r="Z749" i="90"/>
  <c r="Z745" i="90"/>
  <c r="Z741" i="90"/>
  <c r="Z737" i="90"/>
  <c r="Z733" i="90"/>
  <c r="Z729" i="90"/>
  <c r="Z725" i="90"/>
  <c r="Z721" i="90"/>
  <c r="Z717" i="90"/>
  <c r="Z713" i="90"/>
  <c r="Z709" i="90"/>
  <c r="Z705" i="90"/>
  <c r="Z701" i="90"/>
  <c r="Z697" i="90"/>
  <c r="Z693" i="90"/>
  <c r="Z689" i="90"/>
  <c r="Z685" i="90"/>
  <c r="AA1000" i="90"/>
  <c r="AA996" i="90"/>
  <c r="AA992" i="90"/>
  <c r="AA988" i="90"/>
  <c r="AA984" i="90"/>
  <c r="AA980" i="90"/>
  <c r="AA976" i="90"/>
  <c r="AA972" i="90"/>
  <c r="AA968" i="90"/>
  <c r="AA964" i="90"/>
  <c r="AA960" i="90"/>
  <c r="AA956" i="90"/>
  <c r="AA952" i="90"/>
  <c r="AA948" i="90"/>
  <c r="AA944" i="90"/>
  <c r="AA940" i="90"/>
  <c r="AA936" i="90"/>
  <c r="AA932" i="90"/>
  <c r="AA928" i="90"/>
  <c r="AA924" i="90"/>
  <c r="AA920" i="90"/>
  <c r="AA916" i="90"/>
  <c r="AA912" i="90"/>
  <c r="AA908" i="90"/>
  <c r="AA904" i="90"/>
  <c r="AA900" i="90"/>
  <c r="AA896" i="90"/>
  <c r="AA892" i="90"/>
  <c r="AA888" i="90"/>
  <c r="AA884" i="90"/>
  <c r="AA880" i="90"/>
  <c r="AA876" i="90"/>
  <c r="AA872" i="90"/>
  <c r="AA868" i="90"/>
  <c r="AA864" i="90"/>
  <c r="AA860" i="90"/>
  <c r="AA856" i="90"/>
  <c r="AA852" i="90"/>
  <c r="AA848" i="90"/>
  <c r="AA844" i="90"/>
  <c r="AA840" i="90"/>
  <c r="AA836" i="90"/>
  <c r="AA832" i="90"/>
  <c r="AA828" i="90"/>
  <c r="AA824" i="90"/>
  <c r="AA820" i="90"/>
  <c r="AA816" i="90"/>
  <c r="AA812" i="90"/>
  <c r="AA808" i="90"/>
  <c r="AA804" i="90"/>
  <c r="AA800" i="90"/>
  <c r="AA796" i="90"/>
  <c r="AA792" i="90"/>
  <c r="AA788" i="90"/>
  <c r="AA784" i="90"/>
  <c r="AA780" i="90"/>
  <c r="AA776" i="90"/>
  <c r="AA772" i="90"/>
  <c r="AA768" i="90"/>
  <c r="AA764" i="90"/>
  <c r="AA760" i="90"/>
  <c r="AA756" i="90"/>
  <c r="AA752" i="90"/>
  <c r="AA748" i="90"/>
  <c r="AA744" i="90"/>
  <c r="AA740" i="90"/>
  <c r="AA736" i="90"/>
  <c r="AA732" i="90"/>
  <c r="AA728" i="90"/>
  <c r="AA724" i="90"/>
  <c r="AA720" i="90"/>
  <c r="AA716" i="90"/>
  <c r="AA712" i="90"/>
  <c r="AA708" i="90"/>
  <c r="AA704" i="90"/>
  <c r="AA700" i="90"/>
  <c r="AA696" i="90"/>
  <c r="AA692" i="90"/>
  <c r="AA688" i="90"/>
  <c r="AA684" i="90"/>
  <c r="AA680" i="90"/>
  <c r="AA676" i="90"/>
  <c r="AA672" i="90"/>
  <c r="AA668" i="90"/>
  <c r="AA664" i="90"/>
  <c r="Z1000" i="90"/>
  <c r="Z996" i="90"/>
  <c r="Z992" i="90"/>
  <c r="Z988" i="90"/>
  <c r="Z984" i="90"/>
  <c r="Z980" i="90"/>
  <c r="Z976" i="90"/>
  <c r="Z972" i="90"/>
  <c r="Z968" i="90"/>
  <c r="Z964" i="90"/>
  <c r="Z960" i="90"/>
  <c r="Z956" i="90"/>
  <c r="Z952" i="90"/>
  <c r="Z948" i="90"/>
  <c r="Z944" i="90"/>
  <c r="Z940" i="90"/>
  <c r="Z936" i="90"/>
  <c r="Z932" i="90"/>
  <c r="Z928" i="90"/>
  <c r="Z924" i="90"/>
  <c r="Z920" i="90"/>
  <c r="Z916" i="90"/>
  <c r="Z912" i="90"/>
  <c r="Z908" i="90"/>
  <c r="Z904" i="90"/>
  <c r="Z900" i="90"/>
  <c r="Z896" i="90"/>
  <c r="Z892" i="90"/>
  <c r="Z888" i="90"/>
  <c r="Z884" i="90"/>
  <c r="Z880" i="90"/>
  <c r="Z876" i="90"/>
  <c r="Z872" i="90"/>
  <c r="Z868" i="90"/>
  <c r="Z864" i="90"/>
  <c r="Z860" i="90"/>
  <c r="Z856" i="90"/>
  <c r="Z852" i="90"/>
  <c r="Z848" i="90"/>
  <c r="Z844" i="90"/>
  <c r="Z840" i="90"/>
  <c r="Z836" i="90"/>
  <c r="Z832" i="90"/>
  <c r="Z828" i="90"/>
  <c r="Z824" i="90"/>
  <c r="Z820" i="90"/>
  <c r="Z816" i="90"/>
  <c r="Z812" i="90"/>
  <c r="Z808" i="90"/>
  <c r="Z804" i="90"/>
  <c r="Z800" i="90"/>
  <c r="Z796" i="90"/>
  <c r="Z792" i="90"/>
  <c r="Z788" i="90"/>
  <c r="Z784" i="90"/>
  <c r="Z780" i="90"/>
  <c r="Z776" i="90"/>
  <c r="Z772" i="90"/>
  <c r="Z768" i="90"/>
  <c r="Z764" i="90"/>
  <c r="Z760" i="90"/>
  <c r="Z756" i="90"/>
  <c r="Z752" i="90"/>
  <c r="Z748" i="90"/>
  <c r="Z744" i="90"/>
  <c r="Z740" i="90"/>
  <c r="Z736" i="90"/>
  <c r="Z732" i="90"/>
  <c r="Z728" i="90"/>
  <c r="Z724" i="90"/>
  <c r="Z720" i="90"/>
  <c r="Z716" i="90"/>
  <c r="Z712" i="90"/>
  <c r="Z708" i="90"/>
  <c r="Z704" i="90"/>
  <c r="Z700" i="90"/>
  <c r="Z696" i="90"/>
  <c r="Z692" i="90"/>
  <c r="Z688" i="90"/>
  <c r="AA999" i="90"/>
  <c r="AA995" i="90"/>
  <c r="AA991" i="90"/>
  <c r="AA987" i="90"/>
  <c r="AA983" i="90"/>
  <c r="AA979" i="90"/>
  <c r="AA975" i="90"/>
  <c r="AA971" i="90"/>
  <c r="AA967" i="90"/>
  <c r="AA963" i="90"/>
  <c r="AA959" i="90"/>
  <c r="AA955" i="90"/>
  <c r="AA951" i="90"/>
  <c r="AA947" i="90"/>
  <c r="AA943" i="90"/>
  <c r="AA939" i="90"/>
  <c r="AA935" i="90"/>
  <c r="AA931" i="90"/>
  <c r="AA927" i="90"/>
  <c r="AA923" i="90"/>
  <c r="AA919" i="90"/>
  <c r="AA915" i="90"/>
  <c r="AA911" i="90"/>
  <c r="AA907" i="90"/>
  <c r="AA903" i="90"/>
  <c r="AA899" i="90"/>
  <c r="AA895" i="90"/>
  <c r="AA891" i="90"/>
  <c r="AA887" i="90"/>
  <c r="AA883" i="90"/>
  <c r="AA879" i="90"/>
  <c r="AA875" i="90"/>
  <c r="AA871" i="90"/>
  <c r="AA867" i="90"/>
  <c r="AA863" i="90"/>
  <c r="AA859" i="90"/>
  <c r="AA855" i="90"/>
  <c r="AA851" i="90"/>
  <c r="AA847" i="90"/>
  <c r="AA843" i="90"/>
  <c r="AA839" i="90"/>
  <c r="AA835" i="90"/>
  <c r="AA831" i="90"/>
  <c r="AA827" i="90"/>
  <c r="AA823" i="90"/>
  <c r="AA819" i="90"/>
  <c r="AA815" i="90"/>
  <c r="AA811" i="90"/>
  <c r="AA807" i="90"/>
  <c r="AA803" i="90"/>
  <c r="AA799" i="90"/>
  <c r="AA795" i="90"/>
  <c r="AA791" i="90"/>
  <c r="AA787" i="90"/>
  <c r="AA783" i="90"/>
  <c r="AA779" i="90"/>
  <c r="AA775" i="90"/>
  <c r="AA771" i="90"/>
  <c r="AA767" i="90"/>
  <c r="AA763" i="90"/>
  <c r="AA759" i="90"/>
  <c r="AA755" i="90"/>
  <c r="AA751" i="90"/>
  <c r="AA747" i="90"/>
  <c r="AA743" i="90"/>
  <c r="AA739" i="90"/>
  <c r="AA735" i="90"/>
  <c r="AA731" i="90"/>
  <c r="AA727" i="90"/>
  <c r="AA723" i="90"/>
  <c r="AA719" i="90"/>
  <c r="AA715" i="90"/>
  <c r="AA711" i="90"/>
  <c r="AA707" i="90"/>
  <c r="AA703" i="90"/>
  <c r="AA699" i="90"/>
  <c r="AA695" i="90"/>
  <c r="AA691" i="90"/>
  <c r="AA687" i="90"/>
  <c r="Z999" i="90"/>
  <c r="Z995" i="90"/>
  <c r="Z991" i="90"/>
  <c r="Z987" i="90"/>
  <c r="Z983" i="90"/>
  <c r="Z979" i="90"/>
  <c r="Z975" i="90"/>
  <c r="Z971" i="90"/>
  <c r="Z967" i="90"/>
  <c r="Z963" i="90"/>
  <c r="Z959" i="90"/>
  <c r="Z955" i="90"/>
  <c r="Z951" i="90"/>
  <c r="Z947" i="90"/>
  <c r="Z943" i="90"/>
  <c r="Z939" i="90"/>
  <c r="Z935" i="90"/>
  <c r="Z931" i="90"/>
  <c r="Z927" i="90"/>
  <c r="Z923" i="90"/>
  <c r="Z919" i="90"/>
  <c r="Z915" i="90"/>
  <c r="Z911" i="90"/>
  <c r="Z907" i="90"/>
  <c r="Z903" i="90"/>
  <c r="Z899" i="90"/>
  <c r="Z895" i="90"/>
  <c r="Z891" i="90"/>
  <c r="Z887" i="90"/>
  <c r="Z883" i="90"/>
  <c r="Z879" i="90"/>
  <c r="Z875" i="90"/>
  <c r="Z871" i="90"/>
  <c r="Z867" i="90"/>
  <c r="Z863" i="90"/>
  <c r="Z859" i="90"/>
  <c r="Z855" i="90"/>
  <c r="Z851" i="90"/>
  <c r="Z847" i="90"/>
  <c r="Z843" i="90"/>
  <c r="Z839" i="90"/>
  <c r="Z835" i="90"/>
  <c r="Z831" i="90"/>
  <c r="Z827" i="90"/>
  <c r="Z823" i="90"/>
  <c r="Z819" i="90"/>
  <c r="Z815" i="90"/>
  <c r="Z811" i="90"/>
  <c r="Z807" i="90"/>
  <c r="Z803" i="90"/>
  <c r="Z799" i="90"/>
  <c r="Z795" i="90"/>
  <c r="Z791" i="90"/>
  <c r="Z787" i="90"/>
  <c r="Z783" i="90"/>
  <c r="Z779" i="90"/>
  <c r="Z775" i="90"/>
  <c r="Z771" i="90"/>
  <c r="Z767" i="90"/>
  <c r="Z763" i="90"/>
  <c r="Z759" i="90"/>
  <c r="Z755" i="90"/>
  <c r="Z751" i="90"/>
  <c r="Z747" i="90"/>
  <c r="Z743" i="90"/>
  <c r="Z739" i="90"/>
  <c r="Z735" i="90"/>
  <c r="Z731" i="90"/>
  <c r="Z727" i="90"/>
  <c r="Z723" i="90"/>
  <c r="Z719" i="90"/>
  <c r="Z715" i="90"/>
  <c r="Z711" i="90"/>
  <c r="Z707" i="90"/>
  <c r="Z703" i="90"/>
  <c r="Z699" i="90"/>
  <c r="Z695" i="90"/>
  <c r="Z691" i="90"/>
  <c r="Z687" i="90"/>
  <c r="AA998" i="90"/>
  <c r="AA994" i="90"/>
  <c r="AA990" i="90"/>
  <c r="AA986" i="90"/>
  <c r="AA982" i="90"/>
  <c r="AA978" i="90"/>
  <c r="AA974" i="90"/>
  <c r="AA970" i="90"/>
  <c r="AA966" i="90"/>
  <c r="AA962" i="90"/>
  <c r="AA958" i="90"/>
  <c r="AA954" i="90"/>
  <c r="AA950" i="90"/>
  <c r="AA946" i="90"/>
  <c r="AA942" i="90"/>
  <c r="AA938" i="90"/>
  <c r="AA934" i="90"/>
  <c r="AA930" i="90"/>
  <c r="AA926" i="90"/>
  <c r="AA922" i="90"/>
  <c r="AA918" i="90"/>
  <c r="AA914" i="90"/>
  <c r="AA910" i="90"/>
  <c r="AA906" i="90"/>
  <c r="AA902" i="90"/>
  <c r="AA898" i="90"/>
  <c r="AA894" i="90"/>
  <c r="AA890" i="90"/>
  <c r="AA886" i="90"/>
  <c r="AA882" i="90"/>
  <c r="AA878" i="90"/>
  <c r="AA874" i="90"/>
  <c r="AA870" i="90"/>
  <c r="AA866" i="90"/>
  <c r="AA862" i="90"/>
  <c r="AA858" i="90"/>
  <c r="AA854" i="90"/>
  <c r="AA850" i="90"/>
  <c r="AA846" i="90"/>
  <c r="AA842" i="90"/>
  <c r="AA838" i="90"/>
  <c r="AA834" i="90"/>
  <c r="AA830" i="90"/>
  <c r="AA826" i="90"/>
  <c r="AA822" i="90"/>
  <c r="AA818" i="90"/>
  <c r="AA814" i="90"/>
  <c r="AA810" i="90"/>
  <c r="AA806" i="90"/>
  <c r="AA802" i="90"/>
  <c r="AA798" i="90"/>
  <c r="AA794" i="90"/>
  <c r="AA790" i="90"/>
  <c r="AA786" i="90"/>
  <c r="AA782" i="90"/>
  <c r="AA778" i="90"/>
  <c r="AA774" i="90"/>
  <c r="AA770" i="90"/>
  <c r="AA766" i="90"/>
  <c r="AA762" i="90"/>
  <c r="AA758" i="90"/>
  <c r="AA754" i="90"/>
  <c r="AA750" i="90"/>
  <c r="AA746" i="90"/>
  <c r="AA742" i="90"/>
  <c r="AA738" i="90"/>
  <c r="AA734" i="90"/>
  <c r="AA730" i="90"/>
  <c r="AA726" i="90"/>
  <c r="AA722" i="90"/>
  <c r="AA718" i="90"/>
  <c r="AA714" i="90"/>
  <c r="AA710" i="90"/>
  <c r="Z998" i="90"/>
  <c r="Z966" i="90"/>
  <c r="Z934" i="90"/>
  <c r="Z902" i="90"/>
  <c r="Z870" i="90"/>
  <c r="Z838" i="90"/>
  <c r="Z806" i="90"/>
  <c r="Z774" i="90"/>
  <c r="Z742" i="90"/>
  <c r="Z710" i="90"/>
  <c r="Z694" i="90"/>
  <c r="AA682" i="90"/>
  <c r="Z678" i="90"/>
  <c r="AA673" i="90"/>
  <c r="Z669" i="90"/>
  <c r="Z664" i="90"/>
  <c r="Z660" i="90"/>
  <c r="Z656" i="90"/>
  <c r="Z652" i="90"/>
  <c r="Z648" i="90"/>
  <c r="Z644" i="90"/>
  <c r="Z640" i="90"/>
  <c r="Z636" i="90"/>
  <c r="Z632" i="90"/>
  <c r="Z628" i="90"/>
  <c r="Z624" i="90"/>
  <c r="Z620" i="90"/>
  <c r="Z616" i="90"/>
  <c r="Z612" i="90"/>
  <c r="Z608" i="90"/>
  <c r="Z604" i="90"/>
  <c r="Z600" i="90"/>
  <c r="Z596" i="90"/>
  <c r="Z592" i="90"/>
  <c r="Z588" i="90"/>
  <c r="Z584" i="90"/>
  <c r="Z580" i="90"/>
  <c r="Z576" i="90"/>
  <c r="Z572" i="90"/>
  <c r="Z568" i="90"/>
  <c r="Z564" i="90"/>
  <c r="Z560" i="90"/>
  <c r="Z556" i="90"/>
  <c r="Z552" i="90"/>
  <c r="Z548" i="90"/>
  <c r="Z544" i="90"/>
  <c r="Z540" i="90"/>
  <c r="Z536" i="90"/>
  <c r="Z532" i="90"/>
  <c r="Z528" i="90"/>
  <c r="Z524" i="90"/>
  <c r="Z520" i="90"/>
  <c r="Z516" i="90"/>
  <c r="Z512" i="90"/>
  <c r="Z508" i="90"/>
  <c r="Z504" i="90"/>
  <c r="Z994" i="90"/>
  <c r="Z962" i="90"/>
  <c r="Z930" i="90"/>
  <c r="Z898" i="90"/>
  <c r="Z866" i="90"/>
  <c r="Z834" i="90"/>
  <c r="Z802" i="90"/>
  <c r="Z770" i="90"/>
  <c r="Z738" i="90"/>
  <c r="AA706" i="90"/>
  <c r="AA690" i="90"/>
  <c r="Z682" i="90"/>
  <c r="AA677" i="90"/>
  <c r="Z673" i="90"/>
  <c r="Z668" i="90"/>
  <c r="AA663" i="90"/>
  <c r="AA659" i="90"/>
  <c r="AA655" i="90"/>
  <c r="AA651" i="90"/>
  <c r="AA647" i="90"/>
  <c r="AA643" i="90"/>
  <c r="AA639" i="90"/>
  <c r="AA635" i="90"/>
  <c r="AA631" i="90"/>
  <c r="AA627" i="90"/>
  <c r="AA623" i="90"/>
  <c r="AA619" i="90"/>
  <c r="AA615" i="90"/>
  <c r="AA611" i="90"/>
  <c r="AA607" i="90"/>
  <c r="AA603" i="90"/>
  <c r="AA599" i="90"/>
  <c r="AA595" i="90"/>
  <c r="AA591" i="90"/>
  <c r="AA587" i="90"/>
  <c r="AA583" i="90"/>
  <c r="AA579" i="90"/>
  <c r="AA575" i="90"/>
  <c r="AA571" i="90"/>
  <c r="AA567" i="90"/>
  <c r="AA563" i="90"/>
  <c r="AA559" i="90"/>
  <c r="AA555" i="90"/>
  <c r="AA551" i="90"/>
  <c r="AA547" i="90"/>
  <c r="AA543" i="90"/>
  <c r="AA539" i="90"/>
  <c r="AA535" i="90"/>
  <c r="AA531" i="90"/>
  <c r="AA527" i="90"/>
  <c r="AA523" i="90"/>
  <c r="AA519" i="90"/>
  <c r="AA515" i="90"/>
  <c r="AA511" i="90"/>
  <c r="AA507" i="90"/>
  <c r="AA503" i="90"/>
  <c r="AA499" i="90"/>
  <c r="AA495" i="90"/>
  <c r="AA491" i="90"/>
  <c r="AA487" i="90"/>
  <c r="AA483" i="90"/>
  <c r="AA479" i="90"/>
  <c r="AA475" i="90"/>
  <c r="AA471" i="90"/>
  <c r="AA467" i="90"/>
  <c r="AA463" i="90"/>
  <c r="AA459" i="90"/>
  <c r="AA455" i="90"/>
  <c r="AA451" i="90"/>
  <c r="AA447" i="90"/>
  <c r="AA443" i="90"/>
  <c r="AA439" i="90"/>
  <c r="AA435" i="90"/>
  <c r="AA431" i="90"/>
  <c r="AA427" i="90"/>
  <c r="AA423" i="90"/>
  <c r="AA419" i="90"/>
  <c r="AA415" i="90"/>
  <c r="AA411" i="90"/>
  <c r="AA407" i="90"/>
  <c r="AA403" i="90"/>
  <c r="AA399" i="90"/>
  <c r="AA395" i="90"/>
  <c r="AA391" i="90"/>
  <c r="Z990" i="90"/>
  <c r="Z958" i="90"/>
  <c r="Z926" i="90"/>
  <c r="Z894" i="90"/>
  <c r="Z862" i="90"/>
  <c r="Z830" i="90"/>
  <c r="Z798" i="90"/>
  <c r="Z766" i="90"/>
  <c r="Z734" i="90"/>
  <c r="Z706" i="90"/>
  <c r="Z690" i="90"/>
  <c r="AA681" i="90"/>
  <c r="Z677" i="90"/>
  <c r="Z672" i="90"/>
  <c r="AA667" i="90"/>
  <c r="Z663" i="90"/>
  <c r="Z659" i="90"/>
  <c r="Z655" i="90"/>
  <c r="Z651" i="90"/>
  <c r="Z647" i="90"/>
  <c r="Z643" i="90"/>
  <c r="Z639" i="90"/>
  <c r="Z635" i="90"/>
  <c r="Z631" i="90"/>
  <c r="Z627" i="90"/>
  <c r="Z623" i="90"/>
  <c r="Z619" i="90"/>
  <c r="Z615" i="90"/>
  <c r="Z611" i="90"/>
  <c r="Z607" i="90"/>
  <c r="Z603" i="90"/>
  <c r="Z599" i="90"/>
  <c r="Z595" i="90"/>
  <c r="Z591" i="90"/>
  <c r="Z587" i="90"/>
  <c r="Z583" i="90"/>
  <c r="Z579" i="90"/>
  <c r="Z575" i="90"/>
  <c r="Z571" i="90"/>
  <c r="Z567" i="90"/>
  <c r="Z563" i="90"/>
  <c r="Z559" i="90"/>
  <c r="Z555" i="90"/>
  <c r="Z551" i="90"/>
  <c r="Z547" i="90"/>
  <c r="Z543" i="90"/>
  <c r="Z539" i="90"/>
  <c r="Z535" i="90"/>
  <c r="Z531" i="90"/>
  <c r="Z527" i="90"/>
  <c r="Z523" i="90"/>
  <c r="Z519" i="90"/>
  <c r="Z515" i="90"/>
  <c r="Z511" i="90"/>
  <c r="Z507" i="90"/>
  <c r="Z503" i="90"/>
  <c r="Z499" i="90"/>
  <c r="Z495" i="90"/>
  <c r="Z491" i="90"/>
  <c r="Z487" i="90"/>
  <c r="Z483" i="90"/>
  <c r="Z479" i="90"/>
  <c r="Z475" i="90"/>
  <c r="Z471" i="90"/>
  <c r="Z467" i="90"/>
  <c r="Z463" i="90"/>
  <c r="Z459" i="90"/>
  <c r="Z455" i="90"/>
  <c r="Z451" i="90"/>
  <c r="Z447" i="90"/>
  <c r="Z443" i="90"/>
  <c r="Z439" i="90"/>
  <c r="Z435" i="90"/>
  <c r="Z431" i="90"/>
  <c r="Z427" i="90"/>
  <c r="Z423" i="90"/>
  <c r="Z419" i="90"/>
  <c r="Z415" i="90"/>
  <c r="Z411" i="90"/>
  <c r="Z407" i="90"/>
  <c r="Z403" i="90"/>
  <c r="Z399" i="90"/>
  <c r="Z395" i="90"/>
  <c r="Z391" i="90"/>
  <c r="Z986" i="90"/>
  <c r="Z954" i="90"/>
  <c r="Z922" i="90"/>
  <c r="Z890" i="90"/>
  <c r="Z858" i="90"/>
  <c r="Z826" i="90"/>
  <c r="Z794" i="90"/>
  <c r="Z762" i="90"/>
  <c r="Z730" i="90"/>
  <c r="AA702" i="90"/>
  <c r="AA686" i="90"/>
  <c r="Z681" i="90"/>
  <c r="Z676" i="90"/>
  <c r="AA671" i="90"/>
  <c r="Z667" i="90"/>
  <c r="AA662" i="90"/>
  <c r="AA658" i="90"/>
  <c r="AA654" i="90"/>
  <c r="AA650" i="90"/>
  <c r="AA646" i="90"/>
  <c r="AA642" i="90"/>
  <c r="AA638" i="90"/>
  <c r="AA634" i="90"/>
  <c r="AA630" i="90"/>
  <c r="AA626" i="90"/>
  <c r="AA622" i="90"/>
  <c r="AA618" i="90"/>
  <c r="AA614" i="90"/>
  <c r="AA610" i="90"/>
  <c r="AA606" i="90"/>
  <c r="AA602" i="90"/>
  <c r="AA598" i="90"/>
  <c r="AA594" i="90"/>
  <c r="AA590" i="90"/>
  <c r="AA586" i="90"/>
  <c r="AA582" i="90"/>
  <c r="AA578" i="90"/>
  <c r="AA574" i="90"/>
  <c r="AA570" i="90"/>
  <c r="AA566" i="90"/>
  <c r="AA562" i="90"/>
  <c r="AA558" i="90"/>
  <c r="AA554" i="90"/>
  <c r="AA550" i="90"/>
  <c r="AA546" i="90"/>
  <c r="AA542" i="90"/>
  <c r="AA538" i="90"/>
  <c r="AA534" i="90"/>
  <c r="AA530" i="90"/>
  <c r="AA526" i="90"/>
  <c r="AA522" i="90"/>
  <c r="AA518" i="90"/>
  <c r="AA514" i="90"/>
  <c r="AA510" i="90"/>
  <c r="AA506" i="90"/>
  <c r="AA502" i="90"/>
  <c r="AA498" i="90"/>
  <c r="AA494" i="90"/>
  <c r="AA490" i="90"/>
  <c r="AA486" i="90"/>
  <c r="AA482" i="90"/>
  <c r="AA478" i="90"/>
  <c r="AA474" i="90"/>
  <c r="AA470" i="90"/>
  <c r="AA466" i="90"/>
  <c r="AA462" i="90"/>
  <c r="AA458" i="90"/>
  <c r="AA454" i="90"/>
  <c r="AA450" i="90"/>
  <c r="AA446" i="90"/>
  <c r="AA442" i="90"/>
  <c r="AA438" i="90"/>
  <c r="AA434" i="90"/>
  <c r="AA430" i="90"/>
  <c r="AA426" i="90"/>
  <c r="AA422" i="90"/>
  <c r="AA418" i="90"/>
  <c r="AA414" i="90"/>
  <c r="AA410" i="90"/>
  <c r="AA406" i="90"/>
  <c r="AA402" i="90"/>
  <c r="AA398" i="90"/>
  <c r="AA394" i="90"/>
  <c r="AA390" i="90"/>
  <c r="AA386" i="90"/>
  <c r="Z982" i="90"/>
  <c r="Z950" i="90"/>
  <c r="Z918" i="90"/>
  <c r="Z886" i="90"/>
  <c r="Z854" i="90"/>
  <c r="Z822" i="90"/>
  <c r="Z790" i="90"/>
  <c r="Z758" i="90"/>
  <c r="Z726" i="90"/>
  <c r="Z702" i="90"/>
  <c r="Z686" i="90"/>
  <c r="Z680" i="90"/>
  <c r="AA675" i="90"/>
  <c r="Z671" i="90"/>
  <c r="AA666" i="90"/>
  <c r="Z662" i="90"/>
  <c r="Z658" i="90"/>
  <c r="Z654" i="90"/>
  <c r="Z650" i="90"/>
  <c r="Z646" i="90"/>
  <c r="Z642" i="90"/>
  <c r="Z638" i="90"/>
  <c r="Z634" i="90"/>
  <c r="Z630" i="90"/>
  <c r="Z626" i="90"/>
  <c r="Z622" i="90"/>
  <c r="Z618" i="90"/>
  <c r="Z614" i="90"/>
  <c r="Z610" i="90"/>
  <c r="Z606" i="90"/>
  <c r="Z602" i="90"/>
  <c r="Z598" i="90"/>
  <c r="Z594" i="90"/>
  <c r="Z590" i="90"/>
  <c r="Z586" i="90"/>
  <c r="Z582" i="90"/>
  <c r="Z578" i="90"/>
  <c r="Z574" i="90"/>
  <c r="Z570" i="90"/>
  <c r="Z566" i="90"/>
  <c r="Z562" i="90"/>
  <c r="Z558" i="90"/>
  <c r="Z554" i="90"/>
  <c r="Z550" i="90"/>
  <c r="Z546" i="90"/>
  <c r="Z542" i="90"/>
  <c r="Z538" i="90"/>
  <c r="Z534" i="90"/>
  <c r="Z530" i="90"/>
  <c r="Z526" i="90"/>
  <c r="Z522" i="90"/>
  <c r="Z518" i="90"/>
  <c r="Z514" i="90"/>
  <c r="Z510" i="90"/>
  <c r="Z506" i="90"/>
  <c r="Z502" i="90"/>
  <c r="Z498" i="90"/>
  <c r="Z494" i="90"/>
  <c r="Z490" i="90"/>
  <c r="Z486" i="90"/>
  <c r="Z482" i="90"/>
  <c r="Z478" i="90"/>
  <c r="Z474" i="90"/>
  <c r="Z470" i="90"/>
  <c r="Z466" i="90"/>
  <c r="Z462" i="90"/>
  <c r="Z458" i="90"/>
  <c r="Z454" i="90"/>
  <c r="Z450" i="90"/>
  <c r="Z446" i="90"/>
  <c r="Z442" i="90"/>
  <c r="Z438" i="90"/>
  <c r="Z434" i="90"/>
  <c r="Z430" i="90"/>
  <c r="Z426" i="90"/>
  <c r="Z422" i="90"/>
  <c r="Z418" i="90"/>
  <c r="Z414" i="90"/>
  <c r="Z410" i="90"/>
  <c r="Z406" i="90"/>
  <c r="Z402" i="90"/>
  <c r="Z398" i="90"/>
  <c r="Z394" i="90"/>
  <c r="Z390" i="90"/>
  <c r="Z386" i="90"/>
  <c r="Z974" i="90"/>
  <c r="Z942" i="90"/>
  <c r="Z910" i="90"/>
  <c r="Z878" i="90"/>
  <c r="Z846" i="90"/>
  <c r="Z814" i="90"/>
  <c r="Z782" i="90"/>
  <c r="Z750" i="90"/>
  <c r="Z718" i="90"/>
  <c r="Z698" i="90"/>
  <c r="AA683" i="90"/>
  <c r="Z679" i="90"/>
  <c r="AA674" i="90"/>
  <c r="Z670" i="90"/>
  <c r="AA665" i="90"/>
  <c r="Z661" i="90"/>
  <c r="Z657" i="90"/>
  <c r="Z653" i="90"/>
  <c r="Z649" i="90"/>
  <c r="Z645" i="90"/>
  <c r="Z641" i="90"/>
  <c r="Z637" i="90"/>
  <c r="Z633" i="90"/>
  <c r="Z629" i="90"/>
  <c r="Z625" i="90"/>
  <c r="Z621" i="90"/>
  <c r="Z617" i="90"/>
  <c r="Z613" i="90"/>
  <c r="Z609" i="90"/>
  <c r="Z605" i="90"/>
  <c r="Z601" i="90"/>
  <c r="Z597" i="90"/>
  <c r="Z593" i="90"/>
  <c r="Z589" i="90"/>
  <c r="Z585" i="90"/>
  <c r="Z581" i="90"/>
  <c r="Z577" i="90"/>
  <c r="Z573" i="90"/>
  <c r="Z569" i="90"/>
  <c r="Z565" i="90"/>
  <c r="Z561" i="90"/>
  <c r="Z557" i="90"/>
  <c r="Z553" i="90"/>
  <c r="Z549" i="90"/>
  <c r="Z545" i="90"/>
  <c r="Z541" i="90"/>
  <c r="Z537" i="90"/>
  <c r="Z533" i="90"/>
  <c r="Z529" i="90"/>
  <c r="Z525" i="90"/>
  <c r="Z521" i="90"/>
  <c r="Z517" i="90"/>
  <c r="Z513" i="90"/>
  <c r="Z509" i="90"/>
  <c r="Z505" i="90"/>
  <c r="Z501" i="90"/>
  <c r="Z497" i="90"/>
  <c r="Z493" i="90"/>
  <c r="Z489" i="90"/>
  <c r="Z485" i="90"/>
  <c r="Z481" i="90"/>
  <c r="Z477" i="90"/>
  <c r="Z473" i="90"/>
  <c r="Z469" i="90"/>
  <c r="Z465" i="90"/>
  <c r="Z461" i="90"/>
  <c r="Z457" i="90"/>
  <c r="Z453" i="90"/>
  <c r="Z449" i="90"/>
  <c r="Z445" i="90"/>
  <c r="Z441" i="90"/>
  <c r="Z437" i="90"/>
  <c r="Z433" i="90"/>
  <c r="Z429" i="90"/>
  <c r="Z425" i="90"/>
  <c r="Z421" i="90"/>
  <c r="Z417" i="90"/>
  <c r="Z413" i="90"/>
  <c r="Z409" i="90"/>
  <c r="Z405" i="90"/>
  <c r="Z401" i="90"/>
  <c r="Z397" i="90"/>
  <c r="Z393" i="90"/>
  <c r="Z978" i="90"/>
  <c r="Z850" i="90"/>
  <c r="Z722" i="90"/>
  <c r="Z675" i="90"/>
  <c r="AA657" i="90"/>
  <c r="AA641" i="90"/>
  <c r="AA625" i="90"/>
  <c r="AA609" i="90"/>
  <c r="AA593" i="90"/>
  <c r="AA577" i="90"/>
  <c r="AA561" i="90"/>
  <c r="AA545" i="90"/>
  <c r="AA529" i="90"/>
  <c r="AA513" i="90"/>
  <c r="Z500" i="90"/>
  <c r="AA488" i="90"/>
  <c r="AA477" i="90"/>
  <c r="Z468" i="90"/>
  <c r="AA456" i="90"/>
  <c r="AA445" i="90"/>
  <c r="Z436" i="90"/>
  <c r="AA424" i="90"/>
  <c r="AA413" i="90"/>
  <c r="Z404" i="90"/>
  <c r="AA392" i="90"/>
  <c r="AA385" i="90"/>
  <c r="AA381" i="90"/>
  <c r="AA377" i="90"/>
  <c r="AA373" i="90"/>
  <c r="AA369" i="90"/>
  <c r="AA365" i="90"/>
  <c r="AA361" i="90"/>
  <c r="AA357" i="90"/>
  <c r="AA353" i="90"/>
  <c r="AA349" i="90"/>
  <c r="AA345" i="90"/>
  <c r="AA341" i="90"/>
  <c r="AA337" i="90"/>
  <c r="AA333" i="90"/>
  <c r="AA329" i="90"/>
  <c r="AA325" i="90"/>
  <c r="AA321" i="90"/>
  <c r="AA317" i="90"/>
  <c r="AA313" i="90"/>
  <c r="AA309" i="90"/>
  <c r="AA305" i="90"/>
  <c r="AA301" i="90"/>
  <c r="AA297" i="90"/>
  <c r="AA293" i="90"/>
  <c r="AA289" i="90"/>
  <c r="AA285" i="90"/>
  <c r="AA281" i="90"/>
  <c r="AA277" i="90"/>
  <c r="AA273" i="90"/>
  <c r="AA269" i="90"/>
  <c r="AA265" i="90"/>
  <c r="AA261" i="90"/>
  <c r="AA257" i="90"/>
  <c r="AA253" i="90"/>
  <c r="AA249" i="90"/>
  <c r="AA245" i="90"/>
  <c r="AA241" i="90"/>
  <c r="AA237" i="90"/>
  <c r="AA233" i="90"/>
  <c r="AA229" i="90"/>
  <c r="AA225" i="90"/>
  <c r="AA221" i="90"/>
  <c r="AA217" i="90"/>
  <c r="AA213" i="90"/>
  <c r="AA209" i="90"/>
  <c r="AA205" i="90"/>
  <c r="AA201" i="90"/>
  <c r="AA197" i="90"/>
  <c r="AA193" i="90"/>
  <c r="AA189" i="90"/>
  <c r="AA185" i="90"/>
  <c r="AA181" i="90"/>
  <c r="AA177" i="90"/>
  <c r="AA173" i="90"/>
  <c r="AA169" i="90"/>
  <c r="AA165" i="90"/>
  <c r="AA161" i="90"/>
  <c r="AA157" i="90"/>
  <c r="AA153" i="90"/>
  <c r="Z970" i="90"/>
  <c r="Z842" i="90"/>
  <c r="Z714" i="90"/>
  <c r="Z674" i="90"/>
  <c r="AA656" i="90"/>
  <c r="AA640" i="90"/>
  <c r="AA624" i="90"/>
  <c r="AA608" i="90"/>
  <c r="AA592" i="90"/>
  <c r="AA576" i="90"/>
  <c r="AA560" i="90"/>
  <c r="AA544" i="90"/>
  <c r="AA528" i="90"/>
  <c r="AA512" i="90"/>
  <c r="AA497" i="90"/>
  <c r="Z488" i="90"/>
  <c r="AA476" i="90"/>
  <c r="AA465" i="90"/>
  <c r="Z456" i="90"/>
  <c r="AA444" i="90"/>
  <c r="AA433" i="90"/>
  <c r="Z424" i="90"/>
  <c r="AA412" i="90"/>
  <c r="AA401" i="90"/>
  <c r="Z392" i="90"/>
  <c r="Z385" i="90"/>
  <c r="Z381" i="90"/>
  <c r="Z377" i="90"/>
  <c r="Z373" i="90"/>
  <c r="Z369" i="90"/>
  <c r="Z365" i="90"/>
  <c r="Z361" i="90"/>
  <c r="Z357" i="90"/>
  <c r="Z353" i="90"/>
  <c r="Z349" i="90"/>
  <c r="Z345" i="90"/>
  <c r="Z341" i="90"/>
  <c r="Z337" i="90"/>
  <c r="Z333" i="90"/>
  <c r="Z329" i="90"/>
  <c r="Z325" i="90"/>
  <c r="Z321" i="90"/>
  <c r="Z317" i="90"/>
  <c r="Z313" i="90"/>
  <c r="Z309" i="90"/>
  <c r="Z305" i="90"/>
  <c r="Z301" i="90"/>
  <c r="Z297" i="90"/>
  <c r="Z293" i="90"/>
  <c r="Z289" i="90"/>
  <c r="Z285" i="90"/>
  <c r="Z281" i="90"/>
  <c r="Z277" i="90"/>
  <c r="Z273" i="90"/>
  <c r="Z269" i="90"/>
  <c r="Z265" i="90"/>
  <c r="Z261" i="90"/>
  <c r="Z257" i="90"/>
  <c r="Z253" i="90"/>
  <c r="Z249" i="90"/>
  <c r="Z245" i="90"/>
  <c r="Z241" i="90"/>
  <c r="Z237" i="90"/>
  <c r="Z233" i="90"/>
  <c r="Z229" i="90"/>
  <c r="Z225" i="90"/>
  <c r="Z221" i="90"/>
  <c r="Z217" i="90"/>
  <c r="Z213" i="90"/>
  <c r="Z209" i="90"/>
  <c r="Z205" i="90"/>
  <c r="Z201" i="90"/>
  <c r="Z197" i="90"/>
  <c r="Z193" i="90"/>
  <c r="Z189" i="90"/>
  <c r="Z185" i="90"/>
  <c r="Z181" i="90"/>
  <c r="Z177" i="90"/>
  <c r="Z173" i="90"/>
  <c r="Z169" i="90"/>
  <c r="Z165" i="90"/>
  <c r="Z161" i="90"/>
  <c r="Z157" i="90"/>
  <c r="Z153" i="90"/>
  <c r="Z946" i="90"/>
  <c r="Z818" i="90"/>
  <c r="AA698" i="90"/>
  <c r="AA670" i="90"/>
  <c r="AA653" i="90"/>
  <c r="AA637" i="90"/>
  <c r="AA621" i="90"/>
  <c r="AA605" i="90"/>
  <c r="AA589" i="90"/>
  <c r="AA573" i="90"/>
  <c r="AA557" i="90"/>
  <c r="AA541" i="90"/>
  <c r="AA525" i="90"/>
  <c r="AA509" i="90"/>
  <c r="AA496" i="90"/>
  <c r="AA485" i="90"/>
  <c r="Z476" i="90"/>
  <c r="AA464" i="90"/>
  <c r="AA453" i="90"/>
  <c r="Z444" i="90"/>
  <c r="AA432" i="90"/>
  <c r="AA421" i="90"/>
  <c r="Z412" i="90"/>
  <c r="AA400" i="90"/>
  <c r="AA389" i="90"/>
  <c r="AA384" i="90"/>
  <c r="AA380" i="90"/>
  <c r="AA376" i="90"/>
  <c r="AA372" i="90"/>
  <c r="AA368" i="90"/>
  <c r="AA364" i="90"/>
  <c r="AA360" i="90"/>
  <c r="AA356" i="90"/>
  <c r="AA352" i="90"/>
  <c r="AA348" i="90"/>
  <c r="AA344" i="90"/>
  <c r="AA340" i="90"/>
  <c r="AA336" i="90"/>
  <c r="AA332" i="90"/>
  <c r="AA328" i="90"/>
  <c r="AA324" i="90"/>
  <c r="AA320" i="90"/>
  <c r="AA316" i="90"/>
  <c r="AA312" i="90"/>
  <c r="AA308" i="90"/>
  <c r="AA304" i="90"/>
  <c r="AA300" i="90"/>
  <c r="AA296" i="90"/>
  <c r="AA292" i="90"/>
  <c r="AA288" i="90"/>
  <c r="AA284" i="90"/>
  <c r="AA280" i="90"/>
  <c r="AA276" i="90"/>
  <c r="AA272" i="90"/>
  <c r="AA268" i="90"/>
  <c r="AA264" i="90"/>
  <c r="AA260" i="90"/>
  <c r="AA256" i="90"/>
  <c r="AA252" i="90"/>
  <c r="AA248" i="90"/>
  <c r="AA244" i="90"/>
  <c r="AA240" i="90"/>
  <c r="AA236" i="90"/>
  <c r="AA232" i="90"/>
  <c r="AA228" i="90"/>
  <c r="AA224" i="90"/>
  <c r="AA220" i="90"/>
  <c r="AA216" i="90"/>
  <c r="AA212" i="90"/>
  <c r="AA208" i="90"/>
  <c r="AA204" i="90"/>
  <c r="AA200" i="90"/>
  <c r="AA196" i="90"/>
  <c r="AA192" i="90"/>
  <c r="AA188" i="90"/>
  <c r="AA184" i="90"/>
  <c r="AA180" i="90"/>
  <c r="AA176" i="90"/>
  <c r="AA172" i="90"/>
  <c r="AA168" i="90"/>
  <c r="AA164" i="90"/>
  <c r="AA160" i="90"/>
  <c r="Z938" i="90"/>
  <c r="Z810" i="90"/>
  <c r="AA694" i="90"/>
  <c r="AA669" i="90"/>
  <c r="AA652" i="90"/>
  <c r="AA636" i="90"/>
  <c r="AA620" i="90"/>
  <c r="AA604" i="90"/>
  <c r="AA588" i="90"/>
  <c r="AA572" i="90"/>
  <c r="AA556" i="90"/>
  <c r="AA540" i="90"/>
  <c r="AA524" i="90"/>
  <c r="AA508" i="90"/>
  <c r="Z496" i="90"/>
  <c r="AA484" i="90"/>
  <c r="AA473" i="90"/>
  <c r="Z464" i="90"/>
  <c r="AA452" i="90"/>
  <c r="AA441" i="90"/>
  <c r="Z432" i="90"/>
  <c r="AA420" i="90"/>
  <c r="AA409" i="90"/>
  <c r="Z400" i="90"/>
  <c r="Z389" i="90"/>
  <c r="Z384" i="90"/>
  <c r="Z380" i="90"/>
  <c r="Z376" i="90"/>
  <c r="Z372" i="90"/>
  <c r="Z368" i="90"/>
  <c r="Z364" i="90"/>
  <c r="Z360" i="90"/>
  <c r="Z356" i="90"/>
  <c r="Z352" i="90"/>
  <c r="Z348" i="90"/>
  <c r="Z344" i="90"/>
  <c r="Z340" i="90"/>
  <c r="Z336" i="90"/>
  <c r="Z332" i="90"/>
  <c r="Z328" i="90"/>
  <c r="Z324" i="90"/>
  <c r="Z320" i="90"/>
  <c r="Z316" i="90"/>
  <c r="Z312" i="90"/>
  <c r="Z308" i="90"/>
  <c r="Z304" i="90"/>
  <c r="Z300" i="90"/>
  <c r="Z296" i="90"/>
  <c r="Z292" i="90"/>
  <c r="Z288" i="90"/>
  <c r="Z284" i="90"/>
  <c r="Z280" i="90"/>
  <c r="Z276" i="90"/>
  <c r="Z272" i="90"/>
  <c r="Z268" i="90"/>
  <c r="Z264" i="90"/>
  <c r="Z260" i="90"/>
  <c r="Z256" i="90"/>
  <c r="Z252" i="90"/>
  <c r="Z248" i="90"/>
  <c r="Z244" i="90"/>
  <c r="Z240" i="90"/>
  <c r="Z236" i="90"/>
  <c r="Z232" i="90"/>
  <c r="Z228" i="90"/>
  <c r="Z224" i="90"/>
  <c r="Z220" i="90"/>
  <c r="Z216" i="90"/>
  <c r="Z212" i="90"/>
  <c r="Z208" i="90"/>
  <c r="Z204" i="90"/>
  <c r="Z200" i="90"/>
  <c r="Z196" i="90"/>
  <c r="Z192" i="90"/>
  <c r="Z188" i="90"/>
  <c r="Z184" i="90"/>
  <c r="Z180" i="90"/>
  <c r="Z176" i="90"/>
  <c r="Z172" i="90"/>
  <c r="Z168" i="90"/>
  <c r="Z164" i="90"/>
  <c r="Z160" i="90"/>
  <c r="Z914" i="90"/>
  <c r="Z786" i="90"/>
  <c r="Z684" i="90"/>
  <c r="Z666" i="90"/>
  <c r="AA649" i="90"/>
  <c r="AA633" i="90"/>
  <c r="AA617" i="90"/>
  <c r="AA601" i="90"/>
  <c r="AA585" i="90"/>
  <c r="AA569" i="90"/>
  <c r="AA553" i="90"/>
  <c r="AA537" i="90"/>
  <c r="AA521" i="90"/>
  <c r="AA505" i="90"/>
  <c r="AA493" i="90"/>
  <c r="Z484" i="90"/>
  <c r="AA472" i="90"/>
  <c r="AA461" i="90"/>
  <c r="Z452" i="90"/>
  <c r="AA440" i="90"/>
  <c r="AA429" i="90"/>
  <c r="Z420" i="90"/>
  <c r="AA408" i="90"/>
  <c r="AA397" i="90"/>
  <c r="AA388" i="90"/>
  <c r="AA383" i="90"/>
  <c r="AA379" i="90"/>
  <c r="AA375" i="90"/>
  <c r="AA371" i="90"/>
  <c r="AA367" i="90"/>
  <c r="AA363" i="90"/>
  <c r="AA359" i="90"/>
  <c r="AA355" i="90"/>
  <c r="AA351" i="90"/>
  <c r="AA347" i="90"/>
  <c r="AA343" i="90"/>
  <c r="AA339" i="90"/>
  <c r="AA335" i="90"/>
  <c r="AA331" i="90"/>
  <c r="AA327" i="90"/>
  <c r="AA323" i="90"/>
  <c r="AA319" i="90"/>
  <c r="AA315" i="90"/>
  <c r="AA311" i="90"/>
  <c r="AA307" i="90"/>
  <c r="AA303" i="90"/>
  <c r="AA299" i="90"/>
  <c r="AA295" i="90"/>
  <c r="AA291" i="90"/>
  <c r="AA287" i="90"/>
  <c r="AA283" i="90"/>
  <c r="AA279" i="90"/>
  <c r="AA275" i="90"/>
  <c r="AA271" i="90"/>
  <c r="AA267" i="90"/>
  <c r="AA263" i="90"/>
  <c r="AA259" i="90"/>
  <c r="AA255" i="90"/>
  <c r="AA251" i="90"/>
  <c r="AA247" i="90"/>
  <c r="AA243" i="90"/>
  <c r="AA239" i="90"/>
  <c r="AA235" i="90"/>
  <c r="AA231" i="90"/>
  <c r="AA227" i="90"/>
  <c r="AA223" i="90"/>
  <c r="AA219" i="90"/>
  <c r="AA215" i="90"/>
  <c r="AA211" i="90"/>
  <c r="AA207" i="90"/>
  <c r="AA203" i="90"/>
  <c r="AA199" i="90"/>
  <c r="AA195" i="90"/>
  <c r="AA191" i="90"/>
  <c r="AA187" i="90"/>
  <c r="Z906" i="90"/>
  <c r="Z778" i="90"/>
  <c r="Z683" i="90"/>
  <c r="Z665" i="90"/>
  <c r="AA648" i="90"/>
  <c r="AA632" i="90"/>
  <c r="AA616" i="90"/>
  <c r="AA600" i="90"/>
  <c r="AA584" i="90"/>
  <c r="AA568" i="90"/>
  <c r="AA552" i="90"/>
  <c r="AA536" i="90"/>
  <c r="AA520" i="90"/>
  <c r="AA504" i="90"/>
  <c r="AA492" i="90"/>
  <c r="AA481" i="90"/>
  <c r="Z472" i="90"/>
  <c r="AA460" i="90"/>
  <c r="AA449" i="90"/>
  <c r="Z440" i="90"/>
  <c r="AA428" i="90"/>
  <c r="AA417" i="90"/>
  <c r="Z408" i="90"/>
  <c r="AA396" i="90"/>
  <c r="Z388" i="90"/>
  <c r="Z383" i="90"/>
  <c r="Z379" i="90"/>
  <c r="Z375" i="90"/>
  <c r="Z371" i="90"/>
  <c r="Z367" i="90"/>
  <c r="Z363" i="90"/>
  <c r="Z359" i="90"/>
  <c r="Z355" i="90"/>
  <c r="Z351" i="90"/>
  <c r="Z882" i="90"/>
  <c r="AA645" i="90"/>
  <c r="AA581" i="90"/>
  <c r="AA517" i="90"/>
  <c r="AA469" i="90"/>
  <c r="Z428" i="90"/>
  <c r="AA387" i="90"/>
  <c r="AA370" i="90"/>
  <c r="AA354" i="90"/>
  <c r="AA342" i="90"/>
  <c r="Z331" i="90"/>
  <c r="Z322" i="90"/>
  <c r="AA310" i="90"/>
  <c r="Z299" i="90"/>
  <c r="Z290" i="90"/>
  <c r="AA278" i="90"/>
  <c r="Z267" i="90"/>
  <c r="Z258" i="90"/>
  <c r="AA246" i="90"/>
  <c r="Z235" i="90"/>
  <c r="Z226" i="90"/>
  <c r="AA214" i="90"/>
  <c r="Z203" i="90"/>
  <c r="Z194" i="90"/>
  <c r="Z183" i="90"/>
  <c r="Z175" i="90"/>
  <c r="Z167" i="90"/>
  <c r="Z159" i="90"/>
  <c r="Z154" i="90"/>
  <c r="Z148" i="90"/>
  <c r="Z144" i="90"/>
  <c r="Z142" i="90"/>
  <c r="Z136" i="90"/>
  <c r="Z134" i="90"/>
  <c r="AA130" i="90"/>
  <c r="AA126" i="90"/>
  <c r="AA122" i="90"/>
  <c r="AA117" i="90"/>
  <c r="Z874" i="90"/>
  <c r="AA644" i="90"/>
  <c r="AA580" i="90"/>
  <c r="AA516" i="90"/>
  <c r="AA468" i="90"/>
  <c r="AA425" i="90"/>
  <c r="Z387" i="90"/>
  <c r="Z370" i="90"/>
  <c r="Z354" i="90"/>
  <c r="Z342" i="90"/>
  <c r="AA330" i="90"/>
  <c r="Z319" i="90"/>
  <c r="Z310" i="90"/>
  <c r="AA298" i="90"/>
  <c r="Z287" i="90"/>
  <c r="Z278" i="90"/>
  <c r="AA266" i="90"/>
  <c r="Z255" i="90"/>
  <c r="Z246" i="90"/>
  <c r="AA234" i="90"/>
  <c r="Z223" i="90"/>
  <c r="Z214" i="90"/>
  <c r="AA202" i="90"/>
  <c r="Z191" i="90"/>
  <c r="AA182" i="90"/>
  <c r="AA174" i="90"/>
  <c r="AA166" i="90"/>
  <c r="AA158" i="90"/>
  <c r="AA152" i="90"/>
  <c r="AA147" i="90"/>
  <c r="AA143" i="90"/>
  <c r="AA139" i="90"/>
  <c r="AA135" i="90"/>
  <c r="Z130" i="90"/>
  <c r="H128" i="90"/>
  <c r="Z126" i="90"/>
  <c r="Z122" i="90"/>
  <c r="Z117" i="90"/>
  <c r="AA116" i="90"/>
  <c r="AA115" i="90"/>
  <c r="AA108" i="90"/>
  <c r="Z105" i="90"/>
  <c r="AA102" i="90"/>
  <c r="AA99" i="90"/>
  <c r="Z92" i="90"/>
  <c r="AA83" i="90"/>
  <c r="AA80" i="90"/>
  <c r="AA75" i="90"/>
  <c r="AA71" i="90"/>
  <c r="AA67" i="90"/>
  <c r="AA63" i="90"/>
  <c r="AA59" i="90"/>
  <c r="AA55" i="90"/>
  <c r="AA51" i="90"/>
  <c r="AA47" i="90"/>
  <c r="AA43" i="90"/>
  <c r="Z754" i="90"/>
  <c r="AA629" i="90"/>
  <c r="AA565" i="90"/>
  <c r="AA501" i="90"/>
  <c r="Z460" i="90"/>
  <c r="AA416" i="90"/>
  <c r="AA382" i="90"/>
  <c r="AA366" i="90"/>
  <c r="AA350" i="90"/>
  <c r="Z339" i="90"/>
  <c r="Z330" i="90"/>
  <c r="AA318" i="90"/>
  <c r="Z307" i="90"/>
  <c r="Z298" i="90"/>
  <c r="AA286" i="90"/>
  <c r="Z275" i="90"/>
  <c r="Z266" i="90"/>
  <c r="AA254" i="90"/>
  <c r="Z243" i="90"/>
  <c r="Z234" i="90"/>
  <c r="AA222" i="90"/>
  <c r="Z211" i="90"/>
  <c r="Z202" i="90"/>
  <c r="AA190" i="90"/>
  <c r="Z182" i="90"/>
  <c r="Z174" i="90"/>
  <c r="Z166" i="90"/>
  <c r="Z158" i="90"/>
  <c r="Z152" i="90"/>
  <c r="Z147" i="90"/>
  <c r="Z143" i="90"/>
  <c r="Z139" i="90"/>
  <c r="Z135" i="90"/>
  <c r="AA133" i="90"/>
  <c r="AA129" i="90"/>
  <c r="AA125" i="90"/>
  <c r="AA121" i="90"/>
  <c r="Z116" i="90"/>
  <c r="Z115" i="90"/>
  <c r="Z108" i="90"/>
  <c r="Z102" i="90"/>
  <c r="Z99" i="90"/>
  <c r="AA95" i="90"/>
  <c r="AA91" i="90"/>
  <c r="AA88" i="90"/>
  <c r="AA85" i="90"/>
  <c r="Z83" i="90"/>
  <c r="Z80" i="90"/>
  <c r="Z75" i="90"/>
  <c r="Z71" i="90"/>
  <c r="Z67" i="90"/>
  <c r="Z63" i="90"/>
  <c r="Z59" i="90"/>
  <c r="Z55" i="90"/>
  <c r="Z51" i="90"/>
  <c r="Z47" i="90"/>
  <c r="Z43" i="90"/>
  <c r="Z39" i="90"/>
  <c r="Z35" i="90"/>
  <c r="Z32" i="90"/>
  <c r="Z746" i="90"/>
  <c r="AA628" i="90"/>
  <c r="AA564" i="90"/>
  <c r="AA500" i="90"/>
  <c r="AA457" i="90"/>
  <c r="Z416" i="90"/>
  <c r="Z382" i="90"/>
  <c r="Z366" i="90"/>
  <c r="Z350" i="90"/>
  <c r="AA338" i="90"/>
  <c r="Z327" i="90"/>
  <c r="Z318" i="90"/>
  <c r="AA306" i="90"/>
  <c r="Z295" i="90"/>
  <c r="Z286" i="90"/>
  <c r="AA274" i="90"/>
  <c r="Z263" i="90"/>
  <c r="Z254" i="90"/>
  <c r="AA242" i="90"/>
  <c r="Z231" i="90"/>
  <c r="Z222" i="90"/>
  <c r="AA210" i="90"/>
  <c r="Z199" i="90"/>
  <c r="Z190" i="90"/>
  <c r="AA179" i="90"/>
  <c r="AA171" i="90"/>
  <c r="AA163" i="90"/>
  <c r="AA156" i="90"/>
  <c r="AA151" i="90"/>
  <c r="AA146" i="90"/>
  <c r="AA140" i="90"/>
  <c r="AA138" i="90"/>
  <c r="Z133" i="90"/>
  <c r="Z129" i="90"/>
  <c r="Z125" i="90"/>
  <c r="Z121" i="90"/>
  <c r="AA120" i="90"/>
  <c r="AA119" i="90"/>
  <c r="AA114" i="90"/>
  <c r="AA107" i="90"/>
  <c r="AA104" i="90"/>
  <c r="AA98" i="90"/>
  <c r="Z95" i="90"/>
  <c r="Z91" i="90"/>
  <c r="Z88" i="90"/>
  <c r="Z85" i="90"/>
  <c r="AA82" i="90"/>
  <c r="AA79" i="90"/>
  <c r="AA77" i="90"/>
  <c r="AA74" i="90"/>
  <c r="AA70" i="90"/>
  <c r="AA66" i="90"/>
  <c r="AA62" i="90"/>
  <c r="AA58" i="90"/>
  <c r="AA54" i="90"/>
  <c r="AA50" i="90"/>
  <c r="AA46" i="90"/>
  <c r="AA42" i="90"/>
  <c r="AA38" i="90"/>
  <c r="AA34" i="90"/>
  <c r="AA679" i="90"/>
  <c r="AA613" i="90"/>
  <c r="AA549" i="90"/>
  <c r="Z492" i="90"/>
  <c r="AA448" i="90"/>
  <c r="AA405" i="90"/>
  <c r="AA378" i="90"/>
  <c r="AA362" i="90"/>
  <c r="Z347" i="90"/>
  <c r="Z338" i="90"/>
  <c r="AA326" i="90"/>
  <c r="Z315" i="90"/>
  <c r="Z306" i="90"/>
  <c r="AA294" i="90"/>
  <c r="Z283" i="90"/>
  <c r="Z274" i="90"/>
  <c r="AA262" i="90"/>
  <c r="Z251" i="90"/>
  <c r="Z242" i="90"/>
  <c r="AA230" i="90"/>
  <c r="Z219" i="90"/>
  <c r="Z210" i="90"/>
  <c r="AA198" i="90"/>
  <c r="Z187" i="90"/>
  <c r="Z179" i="90"/>
  <c r="Z171" i="90"/>
  <c r="Z163" i="90"/>
  <c r="Z156" i="90"/>
  <c r="Z151" i="90"/>
  <c r="Z146" i="90"/>
  <c r="Z140" i="90"/>
  <c r="Z138" i="90"/>
  <c r="AA132" i="90"/>
  <c r="AA128" i="90"/>
  <c r="AA124" i="90"/>
  <c r="Z120" i="90"/>
  <c r="Z119" i="90"/>
  <c r="Z114" i="90"/>
  <c r="Z107" i="90"/>
  <c r="Z104" i="90"/>
  <c r="E102" i="90"/>
  <c r="Z98" i="90"/>
  <c r="AA678" i="90"/>
  <c r="AA532" i="90"/>
  <c r="Z396" i="90"/>
  <c r="AA346" i="90"/>
  <c r="AA322" i="90"/>
  <c r="Z291" i="90"/>
  <c r="Z262" i="90"/>
  <c r="Z238" i="90"/>
  <c r="AA206" i="90"/>
  <c r="AA178" i="90"/>
  <c r="AA159" i="90"/>
  <c r="Z149" i="90"/>
  <c r="Z132" i="90"/>
  <c r="Z127" i="90"/>
  <c r="Z113" i="90"/>
  <c r="Z103" i="90"/>
  <c r="AA96" i="90"/>
  <c r="Z90" i="90"/>
  <c r="Z86" i="90"/>
  <c r="AA81" i="90"/>
  <c r="Z77" i="90"/>
  <c r="AA72" i="90"/>
  <c r="AA65" i="90"/>
  <c r="Z60" i="90"/>
  <c r="Z53" i="90"/>
  <c r="Z46" i="90"/>
  <c r="AA40" i="90"/>
  <c r="AA35" i="90"/>
  <c r="AA31" i="90"/>
  <c r="AA27" i="90"/>
  <c r="AA23" i="90"/>
  <c r="AA19" i="90"/>
  <c r="Z13" i="90"/>
  <c r="Z10" i="90"/>
  <c r="Z6" i="90"/>
  <c r="Z3" i="90"/>
  <c r="AA661" i="90"/>
  <c r="AA489" i="90"/>
  <c r="AA393" i="90"/>
  <c r="Z346" i="90"/>
  <c r="AA314" i="90"/>
  <c r="AA290" i="90"/>
  <c r="Z259" i="90"/>
  <c r="Z230" i="90"/>
  <c r="Z206" i="90"/>
  <c r="Z178" i="90"/>
  <c r="AA155" i="90"/>
  <c r="AA131" i="90"/>
  <c r="Z124" i="90"/>
  <c r="I118" i="90"/>
  <c r="K118" i="90" s="1"/>
  <c r="E103" i="90"/>
  <c r="Z96" i="90"/>
  <c r="AA84" i="90"/>
  <c r="Z81" i="90"/>
  <c r="Z72" i="90"/>
  <c r="Z65" i="90"/>
  <c r="Z58" i="90"/>
  <c r="AA52" i="90"/>
  <c r="AA45" i="90"/>
  <c r="Z40" i="90"/>
  <c r="Z34" i="90"/>
  <c r="Z31" i="90"/>
  <c r="Z27" i="90"/>
  <c r="Z23" i="90"/>
  <c r="Z19" i="90"/>
  <c r="AA15" i="90"/>
  <c r="AA12" i="90"/>
  <c r="AA9" i="90"/>
  <c r="AA5" i="90"/>
  <c r="AA2" i="90"/>
  <c r="Z11" i="90"/>
  <c r="AA127" i="90"/>
  <c r="Z48" i="90"/>
  <c r="AA660" i="90"/>
  <c r="AA480" i="90"/>
  <c r="Z378" i="90"/>
  <c r="Z343" i="90"/>
  <c r="Z314" i="90"/>
  <c r="AA282" i="90"/>
  <c r="AA258" i="90"/>
  <c r="Z227" i="90"/>
  <c r="Z198" i="90"/>
  <c r="AA175" i="90"/>
  <c r="Z155" i="90"/>
  <c r="AA137" i="90"/>
  <c r="Z131" i="90"/>
  <c r="AA123" i="90"/>
  <c r="AA112" i="90"/>
  <c r="AA110" i="90"/>
  <c r="AA106" i="90"/>
  <c r="AA101" i="90"/>
  <c r="AA94" i="90"/>
  <c r="AA89" i="90"/>
  <c r="Z84" i="90"/>
  <c r="Z70" i="90"/>
  <c r="AA64" i="90"/>
  <c r="AA57" i="90"/>
  <c r="Z52" i="90"/>
  <c r="Z45" i="90"/>
  <c r="AA39" i="90"/>
  <c r="AA33" i="90"/>
  <c r="AA28" i="90"/>
  <c r="AA24" i="90"/>
  <c r="AA18" i="90"/>
  <c r="Z15" i="90"/>
  <c r="Z12" i="90"/>
  <c r="Z9" i="90"/>
  <c r="Z5" i="90"/>
  <c r="Z2" i="90"/>
  <c r="Z69" i="90"/>
  <c r="AA49" i="90"/>
  <c r="AA37" i="90"/>
  <c r="AA29" i="90"/>
  <c r="AA21" i="90"/>
  <c r="AA17" i="90"/>
  <c r="AA14" i="90"/>
  <c r="AA11" i="90"/>
  <c r="Z8" i="90"/>
  <c r="AA437" i="90"/>
  <c r="AA142" i="90"/>
  <c r="AA118" i="90"/>
  <c r="Z100" i="90"/>
  <c r="Z87" i="90"/>
  <c r="AA68" i="90"/>
  <c r="Z56" i="90"/>
  <c r="Z42" i="90"/>
  <c r="Z25" i="90"/>
  <c r="Z21" i="90"/>
  <c r="Z14" i="90"/>
  <c r="AA103" i="90"/>
  <c r="AA612" i="90"/>
  <c r="Z480" i="90"/>
  <c r="AA374" i="90"/>
  <c r="Z335" i="90"/>
  <c r="Z311" i="90"/>
  <c r="Z282" i="90"/>
  <c r="AA250" i="90"/>
  <c r="AA226" i="90"/>
  <c r="Z195" i="90"/>
  <c r="AA170" i="90"/>
  <c r="AA154" i="90"/>
  <c r="AA145" i="90"/>
  <c r="AA141" i="90"/>
  <c r="Z137" i="90"/>
  <c r="Z128" i="90"/>
  <c r="Z123" i="90"/>
  <c r="Z112" i="90"/>
  <c r="Z110" i="90"/>
  <c r="Z106" i="90"/>
  <c r="Z101" i="90"/>
  <c r="Z94" i="90"/>
  <c r="Z89" i="90"/>
  <c r="Z79" i="90"/>
  <c r="AA76" i="90"/>
  <c r="AA69" i="90"/>
  <c r="Z64" i="90"/>
  <c r="Z57" i="90"/>
  <c r="Z50" i="90"/>
  <c r="AA44" i="90"/>
  <c r="Z38" i="90"/>
  <c r="Z33" i="90"/>
  <c r="Z28" i="90"/>
  <c r="Z24" i="90"/>
  <c r="Z18" i="90"/>
  <c r="AA8" i="90"/>
  <c r="AA4" i="90"/>
  <c r="AA597" i="90"/>
  <c r="Z448" i="90"/>
  <c r="Z374" i="90"/>
  <c r="AA334" i="90"/>
  <c r="Z303" i="90"/>
  <c r="Z279" i="90"/>
  <c r="Z250" i="90"/>
  <c r="AA218" i="90"/>
  <c r="AA194" i="90"/>
  <c r="Z170" i="90"/>
  <c r="AA150" i="90"/>
  <c r="AA148" i="90"/>
  <c r="Z145" i="90"/>
  <c r="Z141" i="90"/>
  <c r="AA136" i="90"/>
  <c r="AA100" i="90"/>
  <c r="AA93" i="90"/>
  <c r="AA87" i="90"/>
  <c r="Z76" i="90"/>
  <c r="Z62" i="90"/>
  <c r="AA56" i="90"/>
  <c r="Z44" i="90"/>
  <c r="AA25" i="90"/>
  <c r="Z4" i="90"/>
  <c r="AA596" i="90"/>
  <c r="Z362" i="90"/>
  <c r="Z334" i="90"/>
  <c r="AA302" i="90"/>
  <c r="Z271" i="90"/>
  <c r="Z247" i="90"/>
  <c r="Z218" i="90"/>
  <c r="AA186" i="90"/>
  <c r="AA167" i="90"/>
  <c r="Z150" i="90"/>
  <c r="AA144" i="90"/>
  <c r="AA105" i="90"/>
  <c r="Z93" i="90"/>
  <c r="Z74" i="90"/>
  <c r="AA61" i="90"/>
  <c r="Z49" i="90"/>
  <c r="Z37" i="90"/>
  <c r="Z29" i="90"/>
  <c r="Z17" i="90"/>
  <c r="AA7" i="90"/>
  <c r="Z78" i="90"/>
  <c r="AA60" i="90"/>
  <c r="Z41" i="90"/>
  <c r="AA548" i="90"/>
  <c r="AA436" i="90"/>
  <c r="AA358" i="90"/>
  <c r="Z326" i="90"/>
  <c r="Z302" i="90"/>
  <c r="AA270" i="90"/>
  <c r="Z239" i="90"/>
  <c r="Z215" i="90"/>
  <c r="Z186" i="90"/>
  <c r="AA162" i="90"/>
  <c r="C128" i="90"/>
  <c r="Z118" i="90"/>
  <c r="AA111" i="90"/>
  <c r="AA109" i="90"/>
  <c r="AA97" i="90"/>
  <c r="AA92" i="90"/>
  <c r="Z82" i="90"/>
  <c r="AA78" i="90"/>
  <c r="AA73" i="90"/>
  <c r="Z68" i="90"/>
  <c r="Z61" i="90"/>
  <c r="Z54" i="90"/>
  <c r="AA48" i="90"/>
  <c r="AA41" i="90"/>
  <c r="AA36" i="90"/>
  <c r="AA32" i="90"/>
  <c r="AA30" i="90"/>
  <c r="AA26" i="90"/>
  <c r="AA22" i="90"/>
  <c r="AA20" i="90"/>
  <c r="AA16" i="90"/>
  <c r="Z7" i="90"/>
  <c r="AA533" i="90"/>
  <c r="AA404" i="90"/>
  <c r="Z358" i="90"/>
  <c r="Z323" i="90"/>
  <c r="Z294" i="90"/>
  <c r="Z270" i="90"/>
  <c r="AA238" i="90"/>
  <c r="Z207" i="90"/>
  <c r="AA183" i="90"/>
  <c r="Z162" i="90"/>
  <c r="AA149" i="90"/>
  <c r="AA134" i="90"/>
  <c r="AA113" i="90"/>
  <c r="Z111" i="90"/>
  <c r="Z109" i="90"/>
  <c r="Z97" i="90"/>
  <c r="AA90" i="90"/>
  <c r="AA86" i="90"/>
  <c r="Z73" i="90"/>
  <c r="Z66" i="90"/>
  <c r="AA53" i="90"/>
  <c r="AA6" i="90"/>
  <c r="Z22" i="90"/>
  <c r="Z20" i="90"/>
  <c r="Z26" i="90"/>
  <c r="Z30" i="90"/>
  <c r="AA3" i="90"/>
  <c r="Z16" i="90"/>
  <c r="AA13" i="90"/>
  <c r="Z36" i="90"/>
  <c r="AA10" i="90"/>
  <c r="E114" i="90"/>
  <c r="D14" i="90"/>
  <c r="D16" i="90" s="1"/>
  <c r="D27" i="90" s="1"/>
  <c r="E128" i="90"/>
  <c r="J128" i="90"/>
  <c r="N135" i="90"/>
  <c r="F128" i="90"/>
  <c r="K128" i="90"/>
  <c r="I119" i="90"/>
  <c r="K119" i="90" s="1"/>
  <c r="D84" i="90"/>
  <c r="P150" i="90"/>
  <c r="O150" i="90"/>
  <c r="O149" i="90"/>
  <c r="P148" i="90"/>
  <c r="J134" i="90"/>
  <c r="J135" i="90" s="1"/>
  <c r="O148" i="90"/>
  <c r="P147" i="90"/>
  <c r="R135" i="90"/>
  <c r="O147" i="90"/>
  <c r="P135" i="90"/>
  <c r="P149" i="90"/>
  <c r="J140" i="89"/>
  <c r="G147" i="89" s="1"/>
  <c r="J142" i="89"/>
  <c r="G149" i="89" s="1"/>
  <c r="J141" i="89"/>
  <c r="G148" i="89" s="1"/>
  <c r="I119" i="89"/>
  <c r="K119" i="89" s="1"/>
  <c r="D84" i="89"/>
  <c r="AA1001" i="89"/>
  <c r="AA997" i="89"/>
  <c r="AA993" i="89"/>
  <c r="AA989" i="89"/>
  <c r="AA985" i="89"/>
  <c r="AA981" i="89"/>
  <c r="AA977" i="89"/>
  <c r="AA973" i="89"/>
  <c r="AA969" i="89"/>
  <c r="AA965" i="89"/>
  <c r="AA961" i="89"/>
  <c r="AA957" i="89"/>
  <c r="AA953" i="89"/>
  <c r="AA949" i="89"/>
  <c r="AA945" i="89"/>
  <c r="AA941" i="89"/>
  <c r="AA937" i="89"/>
  <c r="AA933" i="89"/>
  <c r="AA929" i="89"/>
  <c r="AA925" i="89"/>
  <c r="AA921" i="89"/>
  <c r="AA917" i="89"/>
  <c r="AA913" i="89"/>
  <c r="AA909" i="89"/>
  <c r="AA905" i="89"/>
  <c r="AA901" i="89"/>
  <c r="AA897" i="89"/>
  <c r="AA893" i="89"/>
  <c r="AA889" i="89"/>
  <c r="AA885" i="89"/>
  <c r="AA881" i="89"/>
  <c r="AA877" i="89"/>
  <c r="AA873" i="89"/>
  <c r="AA869" i="89"/>
  <c r="AA865" i="89"/>
  <c r="AA861" i="89"/>
  <c r="AA857" i="89"/>
  <c r="AA853" i="89"/>
  <c r="AA849" i="89"/>
  <c r="AA845" i="89"/>
  <c r="AA841" i="89"/>
  <c r="AA837" i="89"/>
  <c r="AA833" i="89"/>
  <c r="AA829" i="89"/>
  <c r="AA825" i="89"/>
  <c r="AA821" i="89"/>
  <c r="AA817" i="89"/>
  <c r="AA813" i="89"/>
  <c r="AA809" i="89"/>
  <c r="AA805" i="89"/>
  <c r="AA801" i="89"/>
  <c r="AA797" i="89"/>
  <c r="AA793" i="89"/>
  <c r="AA789" i="89"/>
  <c r="AA785" i="89"/>
  <c r="AA781" i="89"/>
  <c r="AA777" i="89"/>
  <c r="AA773" i="89"/>
  <c r="AA769" i="89"/>
  <c r="AA765" i="89"/>
  <c r="AA761" i="89"/>
  <c r="AA757" i="89"/>
  <c r="AA753" i="89"/>
  <c r="AA749" i="89"/>
  <c r="AA745" i="89"/>
  <c r="AA741" i="89"/>
  <c r="AA737" i="89"/>
  <c r="AA733" i="89"/>
  <c r="AA729" i="89"/>
  <c r="AA725" i="89"/>
  <c r="AA721" i="89"/>
  <c r="AA717" i="89"/>
  <c r="AA713" i="89"/>
  <c r="AA709" i="89"/>
  <c r="AA705" i="89"/>
  <c r="AA701" i="89"/>
  <c r="AA697" i="89"/>
  <c r="AA693" i="89"/>
  <c r="AA689" i="89"/>
  <c r="AA685" i="89"/>
  <c r="AA681" i="89"/>
  <c r="AA677" i="89"/>
  <c r="AA673" i="89"/>
  <c r="AA669" i="89"/>
  <c r="AA665" i="89"/>
  <c r="Z1001" i="89"/>
  <c r="Z997" i="89"/>
  <c r="Z993" i="89"/>
  <c r="Z989" i="89"/>
  <c r="Z985" i="89"/>
  <c r="Z981" i="89"/>
  <c r="Z977" i="89"/>
  <c r="Z973" i="89"/>
  <c r="Z969" i="89"/>
  <c r="Z965" i="89"/>
  <c r="Z961" i="89"/>
  <c r="Z957" i="89"/>
  <c r="Z953" i="89"/>
  <c r="Z949" i="89"/>
  <c r="Z945" i="89"/>
  <c r="Z941" i="89"/>
  <c r="Z937" i="89"/>
  <c r="Z933" i="89"/>
  <c r="Z929" i="89"/>
  <c r="Z925" i="89"/>
  <c r="Z921" i="89"/>
  <c r="Z917" i="89"/>
  <c r="Z913" i="89"/>
  <c r="Z909" i="89"/>
  <c r="Z905" i="89"/>
  <c r="Z901" i="89"/>
  <c r="Z897" i="89"/>
  <c r="Z893" i="89"/>
  <c r="Z889" i="89"/>
  <c r="Z885" i="89"/>
  <c r="Z881" i="89"/>
  <c r="Z877" i="89"/>
  <c r="Z873" i="89"/>
  <c r="Z869" i="89"/>
  <c r="Z865" i="89"/>
  <c r="Z861" i="89"/>
  <c r="Z857" i="89"/>
  <c r="Z853" i="89"/>
  <c r="Z849" i="89"/>
  <c r="Z845" i="89"/>
  <c r="Z841" i="89"/>
  <c r="Z837" i="89"/>
  <c r="Z833" i="89"/>
  <c r="Z829" i="89"/>
  <c r="Z825" i="89"/>
  <c r="Z821" i="89"/>
  <c r="Z817" i="89"/>
  <c r="Z813" i="89"/>
  <c r="Z809" i="89"/>
  <c r="Z805" i="89"/>
  <c r="Z801" i="89"/>
  <c r="Z797" i="89"/>
  <c r="Z793" i="89"/>
  <c r="Z789" i="89"/>
  <c r="Z785" i="89"/>
  <c r="Z781" i="89"/>
  <c r="Z777" i="89"/>
  <c r="Z773" i="89"/>
  <c r="Z769" i="89"/>
  <c r="Z765" i="89"/>
  <c r="Z761" i="89"/>
  <c r="Z757" i="89"/>
  <c r="Z753" i="89"/>
  <c r="Z749" i="89"/>
  <c r="Z745" i="89"/>
  <c r="Z741" i="89"/>
  <c r="Z737" i="89"/>
  <c r="Z733" i="89"/>
  <c r="Z729" i="89"/>
  <c r="Z725" i="89"/>
  <c r="Z721" i="89"/>
  <c r="Z717" i="89"/>
  <c r="Z713" i="89"/>
  <c r="Z709" i="89"/>
  <c r="Z705" i="89"/>
  <c r="Z701" i="89"/>
  <c r="AA1000" i="89"/>
  <c r="AA996" i="89"/>
  <c r="AA992" i="89"/>
  <c r="AA988" i="89"/>
  <c r="AA984" i="89"/>
  <c r="AA980" i="89"/>
  <c r="AA976" i="89"/>
  <c r="AA972" i="89"/>
  <c r="AA968" i="89"/>
  <c r="AA964" i="89"/>
  <c r="AA960" i="89"/>
  <c r="AA956" i="89"/>
  <c r="AA952" i="89"/>
  <c r="AA948" i="89"/>
  <c r="AA944" i="89"/>
  <c r="AA940" i="89"/>
  <c r="AA936" i="89"/>
  <c r="AA932" i="89"/>
  <c r="AA928" i="89"/>
  <c r="AA924" i="89"/>
  <c r="AA920" i="89"/>
  <c r="AA916" i="89"/>
  <c r="AA912" i="89"/>
  <c r="AA908" i="89"/>
  <c r="AA904" i="89"/>
  <c r="AA900" i="89"/>
  <c r="AA896" i="89"/>
  <c r="AA892" i="89"/>
  <c r="AA888" i="89"/>
  <c r="AA884" i="89"/>
  <c r="AA880" i="89"/>
  <c r="AA876" i="89"/>
  <c r="AA872" i="89"/>
  <c r="AA868" i="89"/>
  <c r="AA864" i="89"/>
  <c r="AA860" i="89"/>
  <c r="AA856" i="89"/>
  <c r="AA852" i="89"/>
  <c r="AA848" i="89"/>
  <c r="AA844" i="89"/>
  <c r="AA840" i="89"/>
  <c r="AA836" i="89"/>
  <c r="AA832" i="89"/>
  <c r="AA828" i="89"/>
  <c r="AA824" i="89"/>
  <c r="AA820" i="89"/>
  <c r="AA816" i="89"/>
  <c r="AA812" i="89"/>
  <c r="AA808" i="89"/>
  <c r="AA804" i="89"/>
  <c r="AA800" i="89"/>
  <c r="AA796" i="89"/>
  <c r="AA792" i="89"/>
  <c r="AA788" i="89"/>
  <c r="AA784" i="89"/>
  <c r="AA780" i="89"/>
  <c r="AA776" i="89"/>
  <c r="AA772" i="89"/>
  <c r="AA768" i="89"/>
  <c r="AA764" i="89"/>
  <c r="AA760" i="89"/>
  <c r="AA756" i="89"/>
  <c r="AA752" i="89"/>
  <c r="AA748" i="89"/>
  <c r="AA744" i="89"/>
  <c r="AA740" i="89"/>
  <c r="AA736" i="89"/>
  <c r="AA732" i="89"/>
  <c r="AA728" i="89"/>
  <c r="AA724" i="89"/>
  <c r="AA720" i="89"/>
  <c r="AA716" i="89"/>
  <c r="AA712" i="89"/>
  <c r="AA708" i="89"/>
  <c r="AA704" i="89"/>
  <c r="AA700" i="89"/>
  <c r="AA696" i="89"/>
  <c r="AA692" i="89"/>
  <c r="AA688" i="89"/>
  <c r="AA684" i="89"/>
  <c r="AA680" i="89"/>
  <c r="AA676" i="89"/>
  <c r="AA672" i="89"/>
  <c r="AA668" i="89"/>
  <c r="AA664" i="89"/>
  <c r="Z1000" i="89"/>
  <c r="Z996" i="89"/>
  <c r="Z992" i="89"/>
  <c r="Z988" i="89"/>
  <c r="Z984" i="89"/>
  <c r="Z980" i="89"/>
  <c r="Z976" i="89"/>
  <c r="Z972" i="89"/>
  <c r="Z968" i="89"/>
  <c r="Z964" i="89"/>
  <c r="Z960" i="89"/>
  <c r="Z956" i="89"/>
  <c r="Z952" i="89"/>
  <c r="Z948" i="89"/>
  <c r="Z944" i="89"/>
  <c r="Z940" i="89"/>
  <c r="Z936" i="89"/>
  <c r="Z932" i="89"/>
  <c r="Z928" i="89"/>
  <c r="Z924" i="89"/>
  <c r="Z920" i="89"/>
  <c r="Z916" i="89"/>
  <c r="Z912" i="89"/>
  <c r="Z908" i="89"/>
  <c r="Z904" i="89"/>
  <c r="Z900" i="89"/>
  <c r="Z896" i="89"/>
  <c r="Z892" i="89"/>
  <c r="Z888" i="89"/>
  <c r="Z884" i="89"/>
  <c r="Z880" i="89"/>
  <c r="Z876" i="89"/>
  <c r="Z872" i="89"/>
  <c r="Z868" i="89"/>
  <c r="Z864" i="89"/>
  <c r="Z860" i="89"/>
  <c r="Z856" i="89"/>
  <c r="Z852" i="89"/>
  <c r="Z848" i="89"/>
  <c r="Z844" i="89"/>
  <c r="Z840" i="89"/>
  <c r="Z836" i="89"/>
  <c r="Z832" i="89"/>
  <c r="Z828" i="89"/>
  <c r="Z824" i="89"/>
  <c r="Z820" i="89"/>
  <c r="Z816" i="89"/>
  <c r="Z812" i="89"/>
  <c r="Z808" i="89"/>
  <c r="Z804" i="89"/>
  <c r="Z800" i="89"/>
  <c r="Z796" i="89"/>
  <c r="Z792" i="89"/>
  <c r="Z788" i="89"/>
  <c r="Z784" i="89"/>
  <c r="Z780" i="89"/>
  <c r="Z776" i="89"/>
  <c r="Z772" i="89"/>
  <c r="Z768" i="89"/>
  <c r="Z764" i="89"/>
  <c r="Z760" i="89"/>
  <c r="Z756" i="89"/>
  <c r="Z752" i="89"/>
  <c r="Z748" i="89"/>
  <c r="Z744" i="89"/>
  <c r="Z740" i="89"/>
  <c r="Z736" i="89"/>
  <c r="Z732" i="89"/>
  <c r="Z728" i="89"/>
  <c r="Z724" i="89"/>
  <c r="Z720" i="89"/>
  <c r="Z716" i="89"/>
  <c r="Z712" i="89"/>
  <c r="Z708" i="89"/>
  <c r="Z704" i="89"/>
  <c r="Z700" i="89"/>
  <c r="Z696" i="89"/>
  <c r="Z692" i="89"/>
  <c r="Z688" i="89"/>
  <c r="Z684" i="89"/>
  <c r="Z680" i="89"/>
  <c r="Z676" i="89"/>
  <c r="Z672" i="89"/>
  <c r="Z668" i="89"/>
  <c r="Z664" i="89"/>
  <c r="AA999" i="89"/>
  <c r="AA991" i="89"/>
  <c r="AA983" i="89"/>
  <c r="AA975" i="89"/>
  <c r="AA967" i="89"/>
  <c r="AA959" i="89"/>
  <c r="AA951" i="89"/>
  <c r="AA943" i="89"/>
  <c r="AA935" i="89"/>
  <c r="AA927" i="89"/>
  <c r="AA919" i="89"/>
  <c r="AA911" i="89"/>
  <c r="AA903" i="89"/>
  <c r="AA895" i="89"/>
  <c r="AA887" i="89"/>
  <c r="AA879" i="89"/>
  <c r="AA871" i="89"/>
  <c r="AA863" i="89"/>
  <c r="AA855" i="89"/>
  <c r="AA847" i="89"/>
  <c r="AA839" i="89"/>
  <c r="AA831" i="89"/>
  <c r="AA823" i="89"/>
  <c r="Z999" i="89"/>
  <c r="Z991" i="89"/>
  <c r="Z983" i="89"/>
  <c r="Z975" i="89"/>
  <c r="Z967" i="89"/>
  <c r="Z959" i="89"/>
  <c r="Z951" i="89"/>
  <c r="Z943" i="89"/>
  <c r="Z935" i="89"/>
  <c r="Z927" i="89"/>
  <c r="Z919" i="89"/>
  <c r="Z911" i="89"/>
  <c r="Z903" i="89"/>
  <c r="Z895" i="89"/>
  <c r="Z887" i="89"/>
  <c r="Z879" i="89"/>
  <c r="Z871" i="89"/>
  <c r="Z863" i="89"/>
  <c r="Z855" i="89"/>
  <c r="Z847" i="89"/>
  <c r="Z839" i="89"/>
  <c r="Z831" i="89"/>
  <c r="Z823" i="89"/>
  <c r="Z815" i="89"/>
  <c r="Z807" i="89"/>
  <c r="Z799" i="89"/>
  <c r="Z791" i="89"/>
  <c r="Z783" i="89"/>
  <c r="Z775" i="89"/>
  <c r="Z767" i="89"/>
  <c r="Z759" i="89"/>
  <c r="Z751" i="89"/>
  <c r="Z743" i="89"/>
  <c r="Z735" i="89"/>
  <c r="Z727" i="89"/>
  <c r="Z719" i="89"/>
  <c r="Z711" i="89"/>
  <c r="Z703" i="89"/>
  <c r="AA695" i="89"/>
  <c r="Z690" i="89"/>
  <c r="Z683" i="89"/>
  <c r="AA998" i="89"/>
  <c r="Z998" i="89"/>
  <c r="Z990" i="89"/>
  <c r="Z982" i="89"/>
  <c r="Z974" i="89"/>
  <c r="Z966" i="89"/>
  <c r="Z958" i="89"/>
  <c r="Z950" i="89"/>
  <c r="Z942" i="89"/>
  <c r="Z934" i="89"/>
  <c r="Z926" i="89"/>
  <c r="Z918" i="89"/>
  <c r="Z910" i="89"/>
  <c r="Z902" i="89"/>
  <c r="Z894" i="89"/>
  <c r="AA995" i="89"/>
  <c r="AA987" i="89"/>
  <c r="AA979" i="89"/>
  <c r="AA971" i="89"/>
  <c r="AA963" i="89"/>
  <c r="AA955" i="89"/>
  <c r="AA947" i="89"/>
  <c r="AA939" i="89"/>
  <c r="AA931" i="89"/>
  <c r="AA923" i="89"/>
  <c r="AA915" i="89"/>
  <c r="AA907" i="89"/>
  <c r="AA899" i="89"/>
  <c r="AA891" i="89"/>
  <c r="AA883" i="89"/>
  <c r="AA875" i="89"/>
  <c r="AA867" i="89"/>
  <c r="AA859" i="89"/>
  <c r="AA851" i="89"/>
  <c r="AA843" i="89"/>
  <c r="AA835" i="89"/>
  <c r="AA827" i="89"/>
  <c r="AA819" i="89"/>
  <c r="AA811" i="89"/>
  <c r="AA803" i="89"/>
  <c r="AA795" i="89"/>
  <c r="AA787" i="89"/>
  <c r="AA779" i="89"/>
  <c r="AA771" i="89"/>
  <c r="AA763" i="89"/>
  <c r="AA755" i="89"/>
  <c r="AA747" i="89"/>
  <c r="AA739" i="89"/>
  <c r="AA731" i="89"/>
  <c r="AA723" i="89"/>
  <c r="AA715" i="89"/>
  <c r="AA707" i="89"/>
  <c r="AA699" i="89"/>
  <c r="Z694" i="89"/>
  <c r="Z687" i="89"/>
  <c r="Z681" i="89"/>
  <c r="AA674" i="89"/>
  <c r="AA667" i="89"/>
  <c r="Z662" i="89"/>
  <c r="Z658" i="89"/>
  <c r="Z654" i="89"/>
  <c r="Z650" i="89"/>
  <c r="Z646" i="89"/>
  <c r="Z642" i="89"/>
  <c r="Z638" i="89"/>
  <c r="Z634" i="89"/>
  <c r="Z630" i="89"/>
  <c r="Z626" i="89"/>
  <c r="Z622" i="89"/>
  <c r="Z618" i="89"/>
  <c r="Z614" i="89"/>
  <c r="Z610" i="89"/>
  <c r="Z606" i="89"/>
  <c r="Z602" i="89"/>
  <c r="Z598" i="89"/>
  <c r="Z594" i="89"/>
  <c r="Z590" i="89"/>
  <c r="Z586" i="89"/>
  <c r="Z582" i="89"/>
  <c r="Z578" i="89"/>
  <c r="Z574" i="89"/>
  <c r="Z570" i="89"/>
  <c r="Z566" i="89"/>
  <c r="Z562" i="89"/>
  <c r="Z558" i="89"/>
  <c r="Z554" i="89"/>
  <c r="Z550" i="89"/>
  <c r="Z546" i="89"/>
  <c r="Z542" i="89"/>
  <c r="Z538" i="89"/>
  <c r="Z534" i="89"/>
  <c r="Z530" i="89"/>
  <c r="Z526" i="89"/>
  <c r="Z522" i="89"/>
  <c r="Z518" i="89"/>
  <c r="Z514" i="89"/>
  <c r="Z510" i="89"/>
  <c r="Z506" i="89"/>
  <c r="Z502" i="89"/>
  <c r="Z498" i="89"/>
  <c r="AA994" i="89"/>
  <c r="AA986" i="89"/>
  <c r="AA978" i="89"/>
  <c r="AA970" i="89"/>
  <c r="AA962" i="89"/>
  <c r="AA954" i="89"/>
  <c r="AA946" i="89"/>
  <c r="AA938" i="89"/>
  <c r="AA930" i="89"/>
  <c r="AA922" i="89"/>
  <c r="AA914" i="89"/>
  <c r="AA906" i="89"/>
  <c r="AA898" i="89"/>
  <c r="AA890" i="89"/>
  <c r="AA882" i="89"/>
  <c r="AA874" i="89"/>
  <c r="AA866" i="89"/>
  <c r="AA858" i="89"/>
  <c r="AA850" i="89"/>
  <c r="AA842" i="89"/>
  <c r="AA834" i="89"/>
  <c r="AA826" i="89"/>
  <c r="AA818" i="89"/>
  <c r="AA810" i="89"/>
  <c r="AA802" i="89"/>
  <c r="AA794" i="89"/>
  <c r="AA786" i="89"/>
  <c r="AA778" i="89"/>
  <c r="AA770" i="89"/>
  <c r="AA762" i="89"/>
  <c r="AA754" i="89"/>
  <c r="AA746" i="89"/>
  <c r="AA738" i="89"/>
  <c r="AA730" i="89"/>
  <c r="AA722" i="89"/>
  <c r="AA714" i="89"/>
  <c r="AA706" i="89"/>
  <c r="AA698" i="89"/>
  <c r="AA691" i="89"/>
  <c r="Z686" i="89"/>
  <c r="Z679" i="89"/>
  <c r="Z673" i="89"/>
  <c r="AA666" i="89"/>
  <c r="Z661" i="89"/>
  <c r="Z657" i="89"/>
  <c r="Z653" i="89"/>
  <c r="Z649" i="89"/>
  <c r="Z645" i="89"/>
  <c r="Z641" i="89"/>
  <c r="Z637" i="89"/>
  <c r="Z633" i="89"/>
  <c r="Z629" i="89"/>
  <c r="Z625" i="89"/>
  <c r="Z621" i="89"/>
  <c r="Z617" i="89"/>
  <c r="Z613" i="89"/>
  <c r="Z609" i="89"/>
  <c r="Z605" i="89"/>
  <c r="Z601" i="89"/>
  <c r="Z597" i="89"/>
  <c r="Z593" i="89"/>
  <c r="Z589" i="89"/>
  <c r="Z585" i="89"/>
  <c r="Z581" i="89"/>
  <c r="Z577" i="89"/>
  <c r="Z573" i="89"/>
  <c r="Z569" i="89"/>
  <c r="Z565" i="89"/>
  <c r="Z561" i="89"/>
  <c r="Z557" i="89"/>
  <c r="Z553" i="89"/>
  <c r="Z987" i="89"/>
  <c r="AA966" i="89"/>
  <c r="Z946" i="89"/>
  <c r="Z923" i="89"/>
  <c r="AA902" i="89"/>
  <c r="Z883" i="89"/>
  <c r="Z867" i="89"/>
  <c r="Z851" i="89"/>
  <c r="Z835" i="89"/>
  <c r="Z819" i="89"/>
  <c r="AA806" i="89"/>
  <c r="Z794" i="89"/>
  <c r="Z782" i="89"/>
  <c r="AA767" i="89"/>
  <c r="Z755" i="89"/>
  <c r="AA742" i="89"/>
  <c r="Z730" i="89"/>
  <c r="Z718" i="89"/>
  <c r="AA703" i="89"/>
  <c r="Z693" i="89"/>
  <c r="AA682" i="89"/>
  <c r="Z674" i="89"/>
  <c r="Z665" i="89"/>
  <c r="Z659" i="89"/>
  <c r="AA653" i="89"/>
  <c r="Z648" i="89"/>
  <c r="Z643" i="89"/>
  <c r="AA637" i="89"/>
  <c r="Z632" i="89"/>
  <c r="Z627" i="89"/>
  <c r="AA621" i="89"/>
  <c r="Z616" i="89"/>
  <c r="Z611" i="89"/>
  <c r="AA605" i="89"/>
  <c r="Z600" i="89"/>
  <c r="Z595" i="89"/>
  <c r="AA589" i="89"/>
  <c r="Z584" i="89"/>
  <c r="Z579" i="89"/>
  <c r="AA573" i="89"/>
  <c r="Z568" i="89"/>
  <c r="Z563" i="89"/>
  <c r="AA557" i="89"/>
  <c r="Z552" i="89"/>
  <c r="AA547" i="89"/>
  <c r="Z543" i="89"/>
  <c r="AA538" i="89"/>
  <c r="AA533" i="89"/>
  <c r="Z529" i="89"/>
  <c r="AA524" i="89"/>
  <c r="Z520" i="89"/>
  <c r="AA515" i="89"/>
  <c r="Z511" i="89"/>
  <c r="AA506" i="89"/>
  <c r="AA501" i="89"/>
  <c r="Z497" i="89"/>
  <c r="Z493" i="89"/>
  <c r="Z489" i="89"/>
  <c r="Z485" i="89"/>
  <c r="Z481" i="89"/>
  <c r="Z477" i="89"/>
  <c r="Z473" i="89"/>
  <c r="Z469" i="89"/>
  <c r="Z465" i="89"/>
  <c r="Z461" i="89"/>
  <c r="Z457" i="89"/>
  <c r="Z453" i="89"/>
  <c r="Z449" i="89"/>
  <c r="Z445" i="89"/>
  <c r="Z441" i="89"/>
  <c r="Z437" i="89"/>
  <c r="Z433" i="89"/>
  <c r="Z429" i="89"/>
  <c r="Z425" i="89"/>
  <c r="Z421" i="89"/>
  <c r="Z417" i="89"/>
  <c r="Z413" i="89"/>
  <c r="Z409" i="89"/>
  <c r="Z405" i="89"/>
  <c r="Z401" i="89"/>
  <c r="Z397" i="89"/>
  <c r="Z393" i="89"/>
  <c r="Z389" i="89"/>
  <c r="Z385" i="89"/>
  <c r="Z381" i="89"/>
  <c r="Z979" i="89"/>
  <c r="AA958" i="89"/>
  <c r="Z938" i="89"/>
  <c r="Z915" i="89"/>
  <c r="AA894" i="89"/>
  <c r="Z878" i="89"/>
  <c r="Z862" i="89"/>
  <c r="Z846" i="89"/>
  <c r="Z830" i="89"/>
  <c r="AA814" i="89"/>
  <c r="Z802" i="89"/>
  <c r="Z790" i="89"/>
  <c r="AA775" i="89"/>
  <c r="Z763" i="89"/>
  <c r="AA750" i="89"/>
  <c r="Z738" i="89"/>
  <c r="Z726" i="89"/>
  <c r="AA711" i="89"/>
  <c r="Z699" i="89"/>
  <c r="Z689" i="89"/>
  <c r="AA678" i="89"/>
  <c r="AA670" i="89"/>
  <c r="AA662" i="89"/>
  <c r="AA656" i="89"/>
  <c r="AA651" i="89"/>
  <c r="AA646" i="89"/>
  <c r="AA640" i="89"/>
  <c r="AA635" i="89"/>
  <c r="AA630" i="89"/>
  <c r="AA624" i="89"/>
  <c r="AA619" i="89"/>
  <c r="AA614" i="89"/>
  <c r="AA608" i="89"/>
  <c r="AA603" i="89"/>
  <c r="AA598" i="89"/>
  <c r="AA592" i="89"/>
  <c r="AA587" i="89"/>
  <c r="AA582" i="89"/>
  <c r="AA576" i="89"/>
  <c r="AA571" i="89"/>
  <c r="AA566" i="89"/>
  <c r="AA560" i="89"/>
  <c r="AA555" i="89"/>
  <c r="AA550" i="89"/>
  <c r="AA545" i="89"/>
  <c r="Z541" i="89"/>
  <c r="AA536" i="89"/>
  <c r="Z532" i="89"/>
  <c r="AA527" i="89"/>
  <c r="Z523" i="89"/>
  <c r="AA518" i="89"/>
  <c r="AA513" i="89"/>
  <c r="Z509" i="89"/>
  <c r="AA504" i="89"/>
  <c r="Z500" i="89"/>
  <c r="AA495" i="89"/>
  <c r="AA491" i="89"/>
  <c r="AA487" i="89"/>
  <c r="AA483" i="89"/>
  <c r="AA479" i="89"/>
  <c r="AA475" i="89"/>
  <c r="AA471" i="89"/>
  <c r="AA467" i="89"/>
  <c r="AA463" i="89"/>
  <c r="AA459" i="89"/>
  <c r="AA455" i="89"/>
  <c r="AA451" i="89"/>
  <c r="AA447" i="89"/>
  <c r="AA443" i="89"/>
  <c r="AA439" i="89"/>
  <c r="AA435" i="89"/>
  <c r="AA431" i="89"/>
  <c r="AA427" i="89"/>
  <c r="AA423" i="89"/>
  <c r="AA419" i="89"/>
  <c r="AA415" i="89"/>
  <c r="AA411" i="89"/>
  <c r="AA407" i="89"/>
  <c r="AA403" i="89"/>
  <c r="AA399" i="89"/>
  <c r="AA395" i="89"/>
  <c r="AA391" i="89"/>
  <c r="AA387" i="89"/>
  <c r="AA383" i="89"/>
  <c r="Z978" i="89"/>
  <c r="Z955" i="89"/>
  <c r="AA934" i="89"/>
  <c r="Z914" i="89"/>
  <c r="Z891" i="89"/>
  <c r="Z875" i="89"/>
  <c r="Z859" i="89"/>
  <c r="Z843" i="89"/>
  <c r="Z827" i="89"/>
  <c r="Z814" i="89"/>
  <c r="AA799" i="89"/>
  <c r="Z787" i="89"/>
  <c r="AA774" i="89"/>
  <c r="Z762" i="89"/>
  <c r="Z750" i="89"/>
  <c r="AA735" i="89"/>
  <c r="Z723" i="89"/>
  <c r="AA710" i="89"/>
  <c r="Z698" i="89"/>
  <c r="AA687" i="89"/>
  <c r="Z678" i="89"/>
  <c r="Z670" i="89"/>
  <c r="AA661" i="89"/>
  <c r="Z656" i="89"/>
  <c r="Z651" i="89"/>
  <c r="AA645" i="89"/>
  <c r="Z640" i="89"/>
  <c r="Z635" i="89"/>
  <c r="AA629" i="89"/>
  <c r="Z624" i="89"/>
  <c r="Z619" i="89"/>
  <c r="AA613" i="89"/>
  <c r="Z608" i="89"/>
  <c r="Z603" i="89"/>
  <c r="AA597" i="89"/>
  <c r="Z592" i="89"/>
  <c r="Z587" i="89"/>
  <c r="AA581" i="89"/>
  <c r="Z576" i="89"/>
  <c r="Z571" i="89"/>
  <c r="AA565" i="89"/>
  <c r="Z560" i="89"/>
  <c r="Z555" i="89"/>
  <c r="AA549" i="89"/>
  <c r="Z545" i="89"/>
  <c r="AA540" i="89"/>
  <c r="Z536" i="89"/>
  <c r="AA531" i="89"/>
  <c r="Z527" i="89"/>
  <c r="AA522" i="89"/>
  <c r="AA517" i="89"/>
  <c r="Z513" i="89"/>
  <c r="AA508" i="89"/>
  <c r="Z504" i="89"/>
  <c r="AA499" i="89"/>
  <c r="Z495" i="89"/>
  <c r="Z491" i="89"/>
  <c r="Z487" i="89"/>
  <c r="Z483" i="89"/>
  <c r="Z479" i="89"/>
  <c r="Z475" i="89"/>
  <c r="Z471" i="89"/>
  <c r="Z467" i="89"/>
  <c r="Z463" i="89"/>
  <c r="Z459" i="89"/>
  <c r="Z455" i="89"/>
  <c r="Z451" i="89"/>
  <c r="Z447" i="89"/>
  <c r="Z443" i="89"/>
  <c r="Z439" i="89"/>
  <c r="Z435" i="89"/>
  <c r="Z431" i="89"/>
  <c r="Z427" i="89"/>
  <c r="Z423" i="89"/>
  <c r="Z419" i="89"/>
  <c r="Z415" i="89"/>
  <c r="Z411" i="89"/>
  <c r="Z407" i="89"/>
  <c r="Z403" i="89"/>
  <c r="Z399" i="89"/>
  <c r="Z395" i="89"/>
  <c r="Z391" i="89"/>
  <c r="Z387" i="89"/>
  <c r="Z383" i="89"/>
  <c r="Z995" i="89"/>
  <c r="Z963" i="89"/>
  <c r="Z930" i="89"/>
  <c r="Z898" i="89"/>
  <c r="Z870" i="89"/>
  <c r="Z842" i="89"/>
  <c r="Z818" i="89"/>
  <c r="Z798" i="89"/>
  <c r="Z778" i="89"/>
  <c r="Z758" i="89"/>
  <c r="AA734" i="89"/>
  <c r="Z715" i="89"/>
  <c r="Z695" i="89"/>
  <c r="AA679" i="89"/>
  <c r="Z666" i="89"/>
  <c r="AA655" i="89"/>
  <c r="AA647" i="89"/>
  <c r="Z639" i="89"/>
  <c r="Z631" i="89"/>
  <c r="AA622" i="89"/>
  <c r="AA612" i="89"/>
  <c r="AA604" i="89"/>
  <c r="Z596" i="89"/>
  <c r="Z588" i="89"/>
  <c r="AA579" i="89"/>
  <c r="AA570" i="89"/>
  <c r="AA562" i="89"/>
  <c r="AA553" i="89"/>
  <c r="AA546" i="89"/>
  <c r="Z539" i="89"/>
  <c r="Z531" i="89"/>
  <c r="Z524" i="89"/>
  <c r="AA516" i="89"/>
  <c r="AA509" i="89"/>
  <c r="AA502" i="89"/>
  <c r="AA494" i="89"/>
  <c r="AA488" i="89"/>
  <c r="Z482" i="89"/>
  <c r="Z476" i="89"/>
  <c r="AA469" i="89"/>
  <c r="AA462" i="89"/>
  <c r="AA456" i="89"/>
  <c r="Z450" i="89"/>
  <c r="Z444" i="89"/>
  <c r="AA437" i="89"/>
  <c r="AA430" i="89"/>
  <c r="AA424" i="89"/>
  <c r="Z418" i="89"/>
  <c r="Z412" i="89"/>
  <c r="AA405" i="89"/>
  <c r="AA398" i="89"/>
  <c r="AA392" i="89"/>
  <c r="Z386" i="89"/>
  <c r="Z380" i="89"/>
  <c r="Z376" i="89"/>
  <c r="Z372" i="89"/>
  <c r="Z368" i="89"/>
  <c r="Z364" i="89"/>
  <c r="Z360" i="89"/>
  <c r="Z356" i="89"/>
  <c r="Z352" i="89"/>
  <c r="Z348" i="89"/>
  <c r="Z344" i="89"/>
  <c r="Z340" i="89"/>
  <c r="Z336" i="89"/>
  <c r="Z332" i="89"/>
  <c r="Z328" i="89"/>
  <c r="Z324" i="89"/>
  <c r="Z320" i="89"/>
  <c r="Z316" i="89"/>
  <c r="Z312" i="89"/>
  <c r="Z308" i="89"/>
  <c r="Z304" i="89"/>
  <c r="Z300" i="89"/>
  <c r="Z296" i="89"/>
  <c r="Z292" i="89"/>
  <c r="Z288" i="89"/>
  <c r="Z284" i="89"/>
  <c r="Z280" i="89"/>
  <c r="Z276" i="89"/>
  <c r="Z272" i="89"/>
  <c r="Z268" i="89"/>
  <c r="Z264" i="89"/>
  <c r="Z994" i="89"/>
  <c r="Z962" i="89"/>
  <c r="AA926" i="89"/>
  <c r="Z890" i="89"/>
  <c r="Z866" i="89"/>
  <c r="AA838" i="89"/>
  <c r="AA815" i="89"/>
  <c r="Z795" i="89"/>
  <c r="Z774" i="89"/>
  <c r="Z754" i="89"/>
  <c r="Z734" i="89"/>
  <c r="Z714" i="89"/>
  <c r="AA694" i="89"/>
  <c r="Z677" i="89"/>
  <c r="AA663" i="89"/>
  <c r="Z655" i="89"/>
  <c r="Z647" i="89"/>
  <c r="AA638" i="89"/>
  <c r="AA628" i="89"/>
  <c r="AA620" i="89"/>
  <c r="Z612" i="89"/>
  <c r="Z604" i="89"/>
  <c r="AA595" i="89"/>
  <c r="AA586" i="89"/>
  <c r="AA578" i="89"/>
  <c r="AA569" i="89"/>
  <c r="AA561" i="89"/>
  <c r="AA552" i="89"/>
  <c r="AA544" i="89"/>
  <c r="AA537" i="89"/>
  <c r="AA530" i="89"/>
  <c r="AA523" i="89"/>
  <c r="Z516" i="89"/>
  <c r="Z508" i="89"/>
  <c r="Z501" i="89"/>
  <c r="Z494" i="89"/>
  <c r="Z488" i="89"/>
  <c r="AA481" i="89"/>
  <c r="AA474" i="89"/>
  <c r="AA468" i="89"/>
  <c r="Z462" i="89"/>
  <c r="Z456" i="89"/>
  <c r="AA449" i="89"/>
  <c r="AA442" i="89"/>
  <c r="AA436" i="89"/>
  <c r="Z430" i="89"/>
  <c r="Z424" i="89"/>
  <c r="AA417" i="89"/>
  <c r="AA410" i="89"/>
  <c r="AA404" i="89"/>
  <c r="Z398" i="89"/>
  <c r="Z392" i="89"/>
  <c r="AA385" i="89"/>
  <c r="AA379" i="89"/>
  <c r="AA375" i="89"/>
  <c r="AA371" i="89"/>
  <c r="AA367" i="89"/>
  <c r="AA363" i="89"/>
  <c r="AA359" i="89"/>
  <c r="AA355" i="89"/>
  <c r="AA351" i="89"/>
  <c r="AA347" i="89"/>
  <c r="AA343" i="89"/>
  <c r="AA339" i="89"/>
  <c r="AA335" i="89"/>
  <c r="AA331" i="89"/>
  <c r="AA327" i="89"/>
  <c r="AA323" i="89"/>
  <c r="AA319" i="89"/>
  <c r="AA315" i="89"/>
  <c r="AA311" i="89"/>
  <c r="AA307" i="89"/>
  <c r="AA303" i="89"/>
  <c r="AA299" i="89"/>
  <c r="AA295" i="89"/>
  <c r="AA291" i="89"/>
  <c r="AA287" i="89"/>
  <c r="AA283" i="89"/>
  <c r="AA279" i="89"/>
  <c r="AA275" i="89"/>
  <c r="AA271" i="89"/>
  <c r="AA267" i="89"/>
  <c r="AA990" i="89"/>
  <c r="Z954" i="89"/>
  <c r="Z922" i="89"/>
  <c r="AA886" i="89"/>
  <c r="AA862" i="89"/>
  <c r="Z838" i="89"/>
  <c r="Z811" i="89"/>
  <c r="AA791" i="89"/>
  <c r="Z771" i="89"/>
  <c r="AA751" i="89"/>
  <c r="Z731" i="89"/>
  <c r="Z710" i="89"/>
  <c r="Z691" i="89"/>
  <c r="AA675" i="89"/>
  <c r="Z663" i="89"/>
  <c r="AA654" i="89"/>
  <c r="AA644" i="89"/>
  <c r="AA636" i="89"/>
  <c r="Z628" i="89"/>
  <c r="Z620" i="89"/>
  <c r="AA611" i="89"/>
  <c r="AA602" i="89"/>
  <c r="AA594" i="89"/>
  <c r="AA585" i="89"/>
  <c r="AA577" i="89"/>
  <c r="AA568" i="89"/>
  <c r="AA559" i="89"/>
  <c r="AA551" i="89"/>
  <c r="Z544" i="89"/>
  <c r="Z537" i="89"/>
  <c r="AA529" i="89"/>
  <c r="AA521" i="89"/>
  <c r="Z515" i="89"/>
  <c r="AA507" i="89"/>
  <c r="AA500" i="89"/>
  <c r="AA493" i="89"/>
  <c r="AA486" i="89"/>
  <c r="AA480" i="89"/>
  <c r="Z474" i="89"/>
  <c r="Z468" i="89"/>
  <c r="AA461" i="89"/>
  <c r="AA454" i="89"/>
  <c r="AA448" i="89"/>
  <c r="Z442" i="89"/>
  <c r="Z436" i="89"/>
  <c r="AA429" i="89"/>
  <c r="AA422" i="89"/>
  <c r="AA416" i="89"/>
  <c r="Z410" i="89"/>
  <c r="Z404" i="89"/>
  <c r="AA397" i="89"/>
  <c r="AA390" i="89"/>
  <c r="AA384" i="89"/>
  <c r="Z379" i="89"/>
  <c r="Z375" i="89"/>
  <c r="Z371" i="89"/>
  <c r="Z367" i="89"/>
  <c r="Z363" i="89"/>
  <c r="Z359" i="89"/>
  <c r="Z355" i="89"/>
  <c r="Z351" i="89"/>
  <c r="Z347" i="89"/>
  <c r="Z343" i="89"/>
  <c r="Z339" i="89"/>
  <c r="Z335" i="89"/>
  <c r="Z331" i="89"/>
  <c r="Z327" i="89"/>
  <c r="Z323" i="89"/>
  <c r="Z319" i="89"/>
  <c r="Z315" i="89"/>
  <c r="Z311" i="89"/>
  <c r="Z307" i="89"/>
  <c r="Z303" i="89"/>
  <c r="Z299" i="89"/>
  <c r="Z295" i="89"/>
  <c r="Z291" i="89"/>
  <c r="Z287" i="89"/>
  <c r="Z283" i="89"/>
  <c r="Z279" i="89"/>
  <c r="Z275" i="89"/>
  <c r="Z271" i="89"/>
  <c r="Z267" i="89"/>
  <c r="Z263" i="89"/>
  <c r="Z259" i="89"/>
  <c r="Z255" i="89"/>
  <c r="Z986" i="89"/>
  <c r="AA950" i="89"/>
  <c r="AA918" i="89"/>
  <c r="Z886" i="89"/>
  <c r="Z858" i="89"/>
  <c r="Z834" i="89"/>
  <c r="Z810" i="89"/>
  <c r="AA790" i="89"/>
  <c r="Z770" i="89"/>
  <c r="Z747" i="89"/>
  <c r="AA727" i="89"/>
  <c r="Z707" i="89"/>
  <c r="AA690" i="89"/>
  <c r="Z675" i="89"/>
  <c r="AA660" i="89"/>
  <c r="AA652" i="89"/>
  <c r="Z644" i="89"/>
  <c r="Z636" i="89"/>
  <c r="AA627" i="89"/>
  <c r="AA618" i="89"/>
  <c r="AA610" i="89"/>
  <c r="AA601" i="89"/>
  <c r="AA593" i="89"/>
  <c r="AA584" i="89"/>
  <c r="AA575" i="89"/>
  <c r="AA567" i="89"/>
  <c r="Z559" i="89"/>
  <c r="Z551" i="89"/>
  <c r="AA543" i="89"/>
  <c r="AA535" i="89"/>
  <c r="AA528" i="89"/>
  <c r="Z521" i="89"/>
  <c r="AA514" i="89"/>
  <c r="Z507" i="89"/>
  <c r="Z499" i="89"/>
  <c r="AA492" i="89"/>
  <c r="Z486" i="89"/>
  <c r="Z480" i="89"/>
  <c r="AA473" i="89"/>
  <c r="AA466" i="89"/>
  <c r="AA460" i="89"/>
  <c r="Z454" i="89"/>
  <c r="Z448" i="89"/>
  <c r="AA441" i="89"/>
  <c r="AA434" i="89"/>
  <c r="AA428" i="89"/>
  <c r="Z422" i="89"/>
  <c r="Z416" i="89"/>
  <c r="AA409" i="89"/>
  <c r="AA402" i="89"/>
  <c r="AA396" i="89"/>
  <c r="Z390" i="89"/>
  <c r="Z384" i="89"/>
  <c r="AA378" i="89"/>
  <c r="AA374" i="89"/>
  <c r="AA370" i="89"/>
  <c r="AA366" i="89"/>
  <c r="AA362" i="89"/>
  <c r="AA358" i="89"/>
  <c r="AA354" i="89"/>
  <c r="AA350" i="89"/>
  <c r="AA346" i="89"/>
  <c r="AA342" i="89"/>
  <c r="AA338" i="89"/>
  <c r="AA334" i="89"/>
  <c r="AA330" i="89"/>
  <c r="AA326" i="89"/>
  <c r="AA322" i="89"/>
  <c r="AA318" i="89"/>
  <c r="AA314" i="89"/>
  <c r="AA310" i="89"/>
  <c r="AA306" i="89"/>
  <c r="AA302" i="89"/>
  <c r="AA298" i="89"/>
  <c r="AA294" i="89"/>
  <c r="AA290" i="89"/>
  <c r="AA286" i="89"/>
  <c r="AA282" i="89"/>
  <c r="AA278" i="89"/>
  <c r="AA274" i="89"/>
  <c r="AA270" i="89"/>
  <c r="AA266" i="89"/>
  <c r="AA262" i="89"/>
  <c r="AA258" i="89"/>
  <c r="AA254" i="89"/>
  <c r="AA250" i="89"/>
  <c r="AA246" i="89"/>
  <c r="AA242" i="89"/>
  <c r="AA982" i="89"/>
  <c r="Z947" i="89"/>
  <c r="AA910" i="89"/>
  <c r="Z882" i="89"/>
  <c r="AA854" i="89"/>
  <c r="AA830" i="89"/>
  <c r="AA807" i="89"/>
  <c r="Z786" i="89"/>
  <c r="AA766" i="89"/>
  <c r="Z746" i="89"/>
  <c r="AA726" i="89"/>
  <c r="Z706" i="89"/>
  <c r="AA686" i="89"/>
  <c r="AA671" i="89"/>
  <c r="Z660" i="89"/>
  <c r="Z652" i="89"/>
  <c r="AA643" i="89"/>
  <c r="AA634" i="89"/>
  <c r="AA626" i="89"/>
  <c r="AA617" i="89"/>
  <c r="AA609" i="89"/>
  <c r="AA600" i="89"/>
  <c r="AA591" i="89"/>
  <c r="AA583" i="89"/>
  <c r="Z575" i="89"/>
  <c r="Z567" i="89"/>
  <c r="AA558" i="89"/>
  <c r="Z549" i="89"/>
  <c r="AA542" i="89"/>
  <c r="Z535" i="89"/>
  <c r="Z528" i="89"/>
  <c r="AA520" i="89"/>
  <c r="AA512" i="89"/>
  <c r="AA505" i="89"/>
  <c r="AA498" i="89"/>
  <c r="Z492" i="89"/>
  <c r="AA485" i="89"/>
  <c r="AA478" i="89"/>
  <c r="AA472" i="89"/>
  <c r="Z466" i="89"/>
  <c r="Z460" i="89"/>
  <c r="AA453" i="89"/>
  <c r="AA446" i="89"/>
  <c r="AA440" i="89"/>
  <c r="Z434" i="89"/>
  <c r="Z428" i="89"/>
  <c r="AA421" i="89"/>
  <c r="AA414" i="89"/>
  <c r="AA408" i="89"/>
  <c r="Z402" i="89"/>
  <c r="Z396" i="89"/>
  <c r="AA389" i="89"/>
  <c r="AA382" i="89"/>
  <c r="Z378" i="89"/>
  <c r="Z374" i="89"/>
  <c r="Z370" i="89"/>
  <c r="Z366" i="89"/>
  <c r="Z362" i="89"/>
  <c r="Z358" i="89"/>
  <c r="Z354" i="89"/>
  <c r="Z350" i="89"/>
  <c r="Z346" i="89"/>
  <c r="Z342" i="89"/>
  <c r="Z338" i="89"/>
  <c r="Z334" i="89"/>
  <c r="Z330" i="89"/>
  <c r="Z326" i="89"/>
  <c r="Z322" i="89"/>
  <c r="Z318" i="89"/>
  <c r="Z314" i="89"/>
  <c r="Z310" i="89"/>
  <c r="Z306" i="89"/>
  <c r="Z302" i="89"/>
  <c r="Z298" i="89"/>
  <c r="Z294" i="89"/>
  <c r="Z290" i="89"/>
  <c r="Z286" i="89"/>
  <c r="Z282" i="89"/>
  <c r="Z278" i="89"/>
  <c r="Z274" i="89"/>
  <c r="Z971" i="89"/>
  <c r="Z939" i="89"/>
  <c r="Z906" i="89"/>
  <c r="Z874" i="89"/>
  <c r="Z850" i="89"/>
  <c r="AA822" i="89"/>
  <c r="Z803" i="89"/>
  <c r="AA782" i="89"/>
  <c r="AA759" i="89"/>
  <c r="Z742" i="89"/>
  <c r="AA719" i="89"/>
  <c r="Z702" i="89"/>
  <c r="AA683" i="89"/>
  <c r="Z669" i="89"/>
  <c r="AA658" i="89"/>
  <c r="AA649" i="89"/>
  <c r="AA641" i="89"/>
  <c r="AA632" i="89"/>
  <c r="AA623" i="89"/>
  <c r="AA615" i="89"/>
  <c r="Z607" i="89"/>
  <c r="Z599" i="89"/>
  <c r="AA590" i="89"/>
  <c r="AA580" i="89"/>
  <c r="AA572" i="89"/>
  <c r="Z564" i="89"/>
  <c r="Z556" i="89"/>
  <c r="Z548" i="89"/>
  <c r="Z540" i="89"/>
  <c r="Z533" i="89"/>
  <c r="AA525" i="89"/>
  <c r="Z519" i="89"/>
  <c r="AA511" i="89"/>
  <c r="AA503" i="89"/>
  <c r="AA496" i="89"/>
  <c r="Z490" i="89"/>
  <c r="Z484" i="89"/>
  <c r="AA477" i="89"/>
  <c r="AA470" i="89"/>
  <c r="AA464" i="89"/>
  <c r="Z458" i="89"/>
  <c r="Z452" i="89"/>
  <c r="AA445" i="89"/>
  <c r="AA438" i="89"/>
  <c r="AA432" i="89"/>
  <c r="Z426" i="89"/>
  <c r="Z420" i="89"/>
  <c r="AA413" i="89"/>
  <c r="AA406" i="89"/>
  <c r="AA400" i="89"/>
  <c r="Z394" i="89"/>
  <c r="Z388" i="89"/>
  <c r="AA381" i="89"/>
  <c r="Z377" i="89"/>
  <c r="Z373" i="89"/>
  <c r="Z369" i="89"/>
  <c r="Z365" i="89"/>
  <c r="Z361" i="89"/>
  <c r="Z357" i="89"/>
  <c r="Z353" i="89"/>
  <c r="Z349" i="89"/>
  <c r="Z345" i="89"/>
  <c r="Z341" i="89"/>
  <c r="Z337" i="89"/>
  <c r="Z333" i="89"/>
  <c r="Z329" i="89"/>
  <c r="Z325" i="89"/>
  <c r="Z321" i="89"/>
  <c r="Z317" i="89"/>
  <c r="Z313" i="89"/>
  <c r="Z309" i="89"/>
  <c r="Z305" i="89"/>
  <c r="Z301" i="89"/>
  <c r="Z297" i="89"/>
  <c r="Z293" i="89"/>
  <c r="Z289" i="89"/>
  <c r="Z285" i="89"/>
  <c r="Z281" i="89"/>
  <c r="Z277" i="89"/>
  <c r="Z273" i="89"/>
  <c r="Z269" i="89"/>
  <c r="Z970" i="89"/>
  <c r="AA846" i="89"/>
  <c r="AA758" i="89"/>
  <c r="Z682" i="89"/>
  <c r="AA639" i="89"/>
  <c r="AA606" i="89"/>
  <c r="Z572" i="89"/>
  <c r="AA539" i="89"/>
  <c r="AA510" i="89"/>
  <c r="AA482" i="89"/>
  <c r="AA457" i="89"/>
  <c r="Z432" i="89"/>
  <c r="Z406" i="89"/>
  <c r="AA380" i="89"/>
  <c r="AA364" i="89"/>
  <c r="AA348" i="89"/>
  <c r="AA332" i="89"/>
  <c r="AA316" i="89"/>
  <c r="AA300" i="89"/>
  <c r="AA284" i="89"/>
  <c r="AA269" i="89"/>
  <c r="AA261" i="89"/>
  <c r="AA256" i="89"/>
  <c r="AA251" i="89"/>
  <c r="Z247" i="89"/>
  <c r="Z242" i="89"/>
  <c r="Z238" i="89"/>
  <c r="Z234" i="89"/>
  <c r="Z230" i="89"/>
  <c r="Z226" i="89"/>
  <c r="Z222" i="89"/>
  <c r="Z218" i="89"/>
  <c r="Z214" i="89"/>
  <c r="Z210" i="89"/>
  <c r="Z206" i="89"/>
  <c r="Z202" i="89"/>
  <c r="Z198" i="89"/>
  <c r="Z194" i="89"/>
  <c r="Z190" i="89"/>
  <c r="Z186" i="89"/>
  <c r="Z182" i="89"/>
  <c r="Z178" i="89"/>
  <c r="Z174" i="89"/>
  <c r="Z170" i="89"/>
  <c r="Z166" i="89"/>
  <c r="Z162" i="89"/>
  <c r="Z158" i="89"/>
  <c r="Z154" i="89"/>
  <c r="Z150" i="89"/>
  <c r="Z146" i="89"/>
  <c r="Z140" i="89"/>
  <c r="Z138" i="89"/>
  <c r="AA132" i="89"/>
  <c r="AA128" i="89"/>
  <c r="AA124" i="89"/>
  <c r="Z120" i="89"/>
  <c r="Z119" i="89"/>
  <c r="Z114" i="89"/>
  <c r="Z107" i="89"/>
  <c r="Z104" i="89"/>
  <c r="E102" i="89"/>
  <c r="Z98" i="89"/>
  <c r="AA942" i="89"/>
  <c r="Z826" i="89"/>
  <c r="AA743" i="89"/>
  <c r="Z671" i="89"/>
  <c r="AA633" i="89"/>
  <c r="AA599" i="89"/>
  <c r="AA564" i="89"/>
  <c r="AA534" i="89"/>
  <c r="Z505" i="89"/>
  <c r="Z478" i="89"/>
  <c r="AA452" i="89"/>
  <c r="AA426" i="89"/>
  <c r="AA401" i="89"/>
  <c r="AA377" i="89"/>
  <c r="AA361" i="89"/>
  <c r="AA345" i="89"/>
  <c r="AA329" i="89"/>
  <c r="AA313" i="89"/>
  <c r="AA297" i="89"/>
  <c r="AA281" i="89"/>
  <c r="AA268" i="89"/>
  <c r="Z261" i="89"/>
  <c r="Z256" i="89"/>
  <c r="Z251" i="89"/>
  <c r="Z246" i="89"/>
  <c r="AA241" i="89"/>
  <c r="AA237" i="89"/>
  <c r="AA233" i="89"/>
  <c r="AA229" i="89"/>
  <c r="AA225" i="89"/>
  <c r="AA221" i="89"/>
  <c r="AA217" i="89"/>
  <c r="AA213" i="89"/>
  <c r="AA209" i="89"/>
  <c r="AA205" i="89"/>
  <c r="AA201" i="89"/>
  <c r="AA197" i="89"/>
  <c r="AA193" i="89"/>
  <c r="AA189" i="89"/>
  <c r="AA185" i="89"/>
  <c r="AA181" i="89"/>
  <c r="AA177" i="89"/>
  <c r="AA173" i="89"/>
  <c r="AA169" i="89"/>
  <c r="AA165" i="89"/>
  <c r="AA161" i="89"/>
  <c r="AA157" i="89"/>
  <c r="AA153" i="89"/>
  <c r="AA149" i="89"/>
  <c r="AA145" i="89"/>
  <c r="AA141" i="89"/>
  <c r="AA137" i="89"/>
  <c r="Z132" i="89"/>
  <c r="Z128" i="89"/>
  <c r="C128" i="89"/>
  <c r="Z124" i="89"/>
  <c r="AA118" i="89"/>
  <c r="AA113" i="89"/>
  <c r="AA112" i="89"/>
  <c r="AA111" i="89"/>
  <c r="AA110" i="89"/>
  <c r="AA109" i="89"/>
  <c r="AA106" i="89"/>
  <c r="Z931" i="89"/>
  <c r="Z907" i="89"/>
  <c r="Z806" i="89"/>
  <c r="Z722" i="89"/>
  <c r="AA659" i="89"/>
  <c r="AA625" i="89"/>
  <c r="Z591" i="89"/>
  <c r="AA556" i="89"/>
  <c r="AA526" i="89"/>
  <c r="AA497" i="89"/>
  <c r="Z472" i="89"/>
  <c r="Z446" i="89"/>
  <c r="AA420" i="89"/>
  <c r="AA394" i="89"/>
  <c r="AA373" i="89"/>
  <c r="AA357" i="89"/>
  <c r="AA341" i="89"/>
  <c r="AA325" i="89"/>
  <c r="AA309" i="89"/>
  <c r="AA293" i="89"/>
  <c r="AA277" i="89"/>
  <c r="AA265" i="89"/>
  <c r="Z260" i="89"/>
  <c r="Z254" i="89"/>
  <c r="AA249" i="89"/>
  <c r="Z245" i="89"/>
  <c r="AA240" i="89"/>
  <c r="AA236" i="89"/>
  <c r="AA232" i="89"/>
  <c r="AA228" i="89"/>
  <c r="AA224" i="89"/>
  <c r="AA220" i="89"/>
  <c r="AA216" i="89"/>
  <c r="AA212" i="89"/>
  <c r="AA208" i="89"/>
  <c r="AA204" i="89"/>
  <c r="AA200" i="89"/>
  <c r="AA196" i="89"/>
  <c r="AA192" i="89"/>
  <c r="AA188" i="89"/>
  <c r="AA184" i="89"/>
  <c r="AA180" i="89"/>
  <c r="AA176" i="89"/>
  <c r="AA172" i="89"/>
  <c r="AA168" i="89"/>
  <c r="AA164" i="89"/>
  <c r="AA160" i="89"/>
  <c r="AA156" i="89"/>
  <c r="AA152" i="89"/>
  <c r="AA148" i="89"/>
  <c r="AA144" i="89"/>
  <c r="AA142" i="89"/>
  <c r="AA136" i="89"/>
  <c r="AA134" i="89"/>
  <c r="Z131" i="89"/>
  <c r="Z127" i="89"/>
  <c r="Z123" i="89"/>
  <c r="Z103" i="89"/>
  <c r="AA100" i="89"/>
  <c r="AA96" i="89"/>
  <c r="AA878" i="89"/>
  <c r="AA783" i="89"/>
  <c r="AA702" i="89"/>
  <c r="AA650" i="89"/>
  <c r="AA616" i="89"/>
  <c r="Z583" i="89"/>
  <c r="AA548" i="89"/>
  <c r="AA519" i="89"/>
  <c r="AA490" i="89"/>
  <c r="AA465" i="89"/>
  <c r="Z440" i="89"/>
  <c r="Z414" i="89"/>
  <c r="AA388" i="89"/>
  <c r="AA369" i="89"/>
  <c r="AA353" i="89"/>
  <c r="AA337" i="89"/>
  <c r="AA321" i="89"/>
  <c r="AA305" i="89"/>
  <c r="AA289" i="89"/>
  <c r="AA273" i="89"/>
  <c r="AA264" i="89"/>
  <c r="Z258" i="89"/>
  <c r="Z253" i="89"/>
  <c r="AA248" i="89"/>
  <c r="Z244" i="89"/>
  <c r="AA239" i="89"/>
  <c r="AA235" i="89"/>
  <c r="AA231" i="89"/>
  <c r="AA227" i="89"/>
  <c r="AA223" i="89"/>
  <c r="AA219" i="89"/>
  <c r="AA215" i="89"/>
  <c r="AA211" i="89"/>
  <c r="AA207" i="89"/>
  <c r="AA203" i="89"/>
  <c r="AA199" i="89"/>
  <c r="AA195" i="89"/>
  <c r="AA191" i="89"/>
  <c r="AA187" i="89"/>
  <c r="AA183" i="89"/>
  <c r="AA179" i="89"/>
  <c r="AA175" i="89"/>
  <c r="AA171" i="89"/>
  <c r="AA167" i="89"/>
  <c r="AA163" i="89"/>
  <c r="AA159" i="89"/>
  <c r="AA155" i="89"/>
  <c r="AA151" i="89"/>
  <c r="G150" i="89"/>
  <c r="AA147" i="89"/>
  <c r="AA143" i="89"/>
  <c r="AA139" i="89"/>
  <c r="AA135" i="89"/>
  <c r="Z130" i="89"/>
  <c r="H128" i="89"/>
  <c r="Z126" i="89"/>
  <c r="Z122" i="89"/>
  <c r="Z117" i="89"/>
  <c r="AA116" i="89"/>
  <c r="AA115" i="89"/>
  <c r="AA108" i="89"/>
  <c r="Z105" i="89"/>
  <c r="AA102" i="89"/>
  <c r="AA99" i="89"/>
  <c r="AA974" i="89"/>
  <c r="Z739" i="89"/>
  <c r="AA631" i="89"/>
  <c r="AA563" i="89"/>
  <c r="Z503" i="89"/>
  <c r="AA450" i="89"/>
  <c r="Z400" i="89"/>
  <c r="AA360" i="89"/>
  <c r="AA328" i="89"/>
  <c r="AA296" i="89"/>
  <c r="Z266" i="89"/>
  <c r="AA255" i="89"/>
  <c r="AA245" i="89"/>
  <c r="Z237" i="89"/>
  <c r="Z229" i="89"/>
  <c r="Z221" i="89"/>
  <c r="Z213" i="89"/>
  <c r="Z205" i="89"/>
  <c r="Z197" i="89"/>
  <c r="Z189" i="89"/>
  <c r="Z181" i="89"/>
  <c r="Z173" i="89"/>
  <c r="Z165" i="89"/>
  <c r="Z157" i="89"/>
  <c r="Z135" i="89"/>
  <c r="AA129" i="89"/>
  <c r="AA125" i="89"/>
  <c r="Z115" i="89"/>
  <c r="Z100" i="89"/>
  <c r="AA94" i="89"/>
  <c r="AA90" i="89"/>
  <c r="AA87" i="89"/>
  <c r="AA84" i="89"/>
  <c r="Z82" i="89"/>
  <c r="Z79" i="89"/>
  <c r="Z77" i="89"/>
  <c r="Z74" i="89"/>
  <c r="Z70" i="89"/>
  <c r="Z66" i="89"/>
  <c r="Z62" i="89"/>
  <c r="Z58" i="89"/>
  <c r="Z54" i="89"/>
  <c r="Z50" i="89"/>
  <c r="Z46" i="89"/>
  <c r="Z42" i="89"/>
  <c r="Z38" i="89"/>
  <c r="Z34" i="89"/>
  <c r="Z29" i="89"/>
  <c r="Z25" i="89"/>
  <c r="Z21" i="89"/>
  <c r="Z17" i="89"/>
  <c r="Z14" i="89"/>
  <c r="Z11" i="89"/>
  <c r="AA7" i="89"/>
  <c r="Z134" i="89"/>
  <c r="Z899" i="89"/>
  <c r="AA718" i="89"/>
  <c r="Z623" i="89"/>
  <c r="AA554" i="89"/>
  <c r="Z496" i="89"/>
  <c r="AA444" i="89"/>
  <c r="AA393" i="89"/>
  <c r="AA356" i="89"/>
  <c r="AA324" i="89"/>
  <c r="AA292" i="89"/>
  <c r="Z265" i="89"/>
  <c r="AA253" i="89"/>
  <c r="AA244" i="89"/>
  <c r="Z236" i="89"/>
  <c r="Z228" i="89"/>
  <c r="Z220" i="89"/>
  <c r="Z212" i="89"/>
  <c r="Z204" i="89"/>
  <c r="Z196" i="89"/>
  <c r="Z188" i="89"/>
  <c r="Z180" i="89"/>
  <c r="Z172" i="89"/>
  <c r="Z164" i="89"/>
  <c r="Z156" i="89"/>
  <c r="Z148" i="89"/>
  <c r="Z129" i="89"/>
  <c r="Z125" i="89"/>
  <c r="AA120" i="89"/>
  <c r="AA104" i="89"/>
  <c r="Z99" i="89"/>
  <c r="Z94" i="89"/>
  <c r="Z90" i="89"/>
  <c r="Z87" i="89"/>
  <c r="Z84" i="89"/>
  <c r="AA73" i="89"/>
  <c r="AA69" i="89"/>
  <c r="AA65" i="89"/>
  <c r="AA61" i="89"/>
  <c r="AA57" i="89"/>
  <c r="AA53" i="89"/>
  <c r="AA49" i="89"/>
  <c r="AA45" i="89"/>
  <c r="AA41" i="89"/>
  <c r="AA37" i="89"/>
  <c r="AA33" i="89"/>
  <c r="AA30" i="89"/>
  <c r="AA26" i="89"/>
  <c r="AA22" i="89"/>
  <c r="AA20" i="89"/>
  <c r="AA16" i="89"/>
  <c r="Z7" i="89"/>
  <c r="AA122" i="89"/>
  <c r="AA870" i="89"/>
  <c r="Z697" i="89"/>
  <c r="Z615" i="89"/>
  <c r="Z547" i="89"/>
  <c r="AA489" i="89"/>
  <c r="Z438" i="89"/>
  <c r="AA386" i="89"/>
  <c r="AA352" i="89"/>
  <c r="AA320" i="89"/>
  <c r="AA288" i="89"/>
  <c r="AA263" i="89"/>
  <c r="AA252" i="89"/>
  <c r="AA243" i="89"/>
  <c r="Z235" i="89"/>
  <c r="Z227" i="89"/>
  <c r="Z219" i="89"/>
  <c r="Z211" i="89"/>
  <c r="Z203" i="89"/>
  <c r="Z195" i="89"/>
  <c r="Z187" i="89"/>
  <c r="Z179" i="89"/>
  <c r="Z171" i="89"/>
  <c r="Z163" i="89"/>
  <c r="Z155" i="89"/>
  <c r="F150" i="89"/>
  <c r="AA123" i="89"/>
  <c r="Z118" i="89"/>
  <c r="Z113" i="89"/>
  <c r="Z111" i="89"/>
  <c r="Z109" i="89"/>
  <c r="AA103" i="89"/>
  <c r="AA98" i="89"/>
  <c r="AA93" i="89"/>
  <c r="AA81" i="89"/>
  <c r="Z73" i="89"/>
  <c r="Z69" i="89"/>
  <c r="Z65" i="89"/>
  <c r="Z61" i="89"/>
  <c r="Z57" i="89"/>
  <c r="Z53" i="89"/>
  <c r="Z49" i="89"/>
  <c r="Z45" i="89"/>
  <c r="Z41" i="89"/>
  <c r="Z37" i="89"/>
  <c r="Z33" i="89"/>
  <c r="Z30" i="89"/>
  <c r="Z26" i="89"/>
  <c r="Z22" i="89"/>
  <c r="Z20" i="89"/>
  <c r="Z16" i="89"/>
  <c r="AA13" i="89"/>
  <c r="AA10" i="89"/>
  <c r="AA6" i="89"/>
  <c r="AA3" i="89"/>
  <c r="Z854" i="89"/>
  <c r="Z685" i="89"/>
  <c r="AA607" i="89"/>
  <c r="AA541" i="89"/>
  <c r="AA484" i="89"/>
  <c r="AA433" i="89"/>
  <c r="Z382" i="89"/>
  <c r="AA349" i="89"/>
  <c r="AA317" i="89"/>
  <c r="AA285" i="89"/>
  <c r="Z262" i="89"/>
  <c r="Z252" i="89"/>
  <c r="Z243" i="89"/>
  <c r="AA234" i="89"/>
  <c r="AA226" i="89"/>
  <c r="AA218" i="89"/>
  <c r="AA210" i="89"/>
  <c r="AA202" i="89"/>
  <c r="AA194" i="89"/>
  <c r="AA186" i="89"/>
  <c r="AA178" i="89"/>
  <c r="AA170" i="89"/>
  <c r="AA162" i="89"/>
  <c r="AA154" i="89"/>
  <c r="AA146" i="89"/>
  <c r="Z822" i="89"/>
  <c r="Z667" i="89"/>
  <c r="AA596" i="89"/>
  <c r="AA532" i="89"/>
  <c r="AA476" i="89"/>
  <c r="AA425" i="89"/>
  <c r="AA376" i="89"/>
  <c r="AA344" i="89"/>
  <c r="AA312" i="89"/>
  <c r="AA280" i="89"/>
  <c r="AA260" i="89"/>
  <c r="Z250" i="89"/>
  <c r="Z241" i="89"/>
  <c r="Z233" i="89"/>
  <c r="Z225" i="89"/>
  <c r="Z217" i="89"/>
  <c r="Z209" i="89"/>
  <c r="Z201" i="89"/>
  <c r="Z193" i="89"/>
  <c r="Z185" i="89"/>
  <c r="Z177" i="89"/>
  <c r="Z169" i="89"/>
  <c r="Z161" i="89"/>
  <c r="Z153" i="89"/>
  <c r="Z149" i="89"/>
  <c r="Z145" i="89"/>
  <c r="AA140" i="89"/>
  <c r="Z139" i="89"/>
  <c r="AA133" i="89"/>
  <c r="AA121" i="89"/>
  <c r="Z116" i="89"/>
  <c r="Z108" i="89"/>
  <c r="Z102" i="89"/>
  <c r="Z97" i="89"/>
  <c r="AA92" i="89"/>
  <c r="Z89" i="89"/>
  <c r="Z86" i="89"/>
  <c r="Z78" i="89"/>
  <c r="Z76" i="89"/>
  <c r="Z72" i="89"/>
  <c r="Z68" i="89"/>
  <c r="Z64" i="89"/>
  <c r="Z60" i="89"/>
  <c r="Z56" i="89"/>
  <c r="Z52" i="89"/>
  <c r="Z48" i="89"/>
  <c r="Z44" i="89"/>
  <c r="Z40" i="89"/>
  <c r="Z36" i="89"/>
  <c r="Z31" i="89"/>
  <c r="Z27" i="89"/>
  <c r="AA798" i="89"/>
  <c r="AA657" i="89"/>
  <c r="AA588" i="89"/>
  <c r="Z525" i="89"/>
  <c r="Z470" i="89"/>
  <c r="AA418" i="89"/>
  <c r="AA372" i="89"/>
  <c r="AA340" i="89"/>
  <c r="AA308" i="89"/>
  <c r="AA276" i="89"/>
  <c r="AA259" i="89"/>
  <c r="Z249" i="89"/>
  <c r="Z240" i="89"/>
  <c r="Z232" i="89"/>
  <c r="Z224" i="89"/>
  <c r="Z216" i="89"/>
  <c r="Z208" i="89"/>
  <c r="Z200" i="89"/>
  <c r="Z192" i="89"/>
  <c r="Z184" i="89"/>
  <c r="Z176" i="89"/>
  <c r="Z168" i="89"/>
  <c r="Z160" i="89"/>
  <c r="Z152" i="89"/>
  <c r="Z144" i="89"/>
  <c r="Z142" i="89"/>
  <c r="Z141" i="89"/>
  <c r="AA138" i="89"/>
  <c r="Z133" i="89"/>
  <c r="Z121" i="89"/>
  <c r="AA119" i="89"/>
  <c r="AA114" i="89"/>
  <c r="AA107" i="89"/>
  <c r="Z96" i="89"/>
  <c r="Z92" i="89"/>
  <c r="Z779" i="89"/>
  <c r="Z464" i="89"/>
  <c r="AA304" i="89"/>
  <c r="Z239" i="89"/>
  <c r="Z207" i="89"/>
  <c r="Z175" i="89"/>
  <c r="AA105" i="89"/>
  <c r="AA91" i="89"/>
  <c r="AA78" i="89"/>
  <c r="AA72" i="89"/>
  <c r="AA64" i="89"/>
  <c r="AA56" i="89"/>
  <c r="AA48" i="89"/>
  <c r="AA40" i="89"/>
  <c r="AA31" i="89"/>
  <c r="Z19" i="89"/>
  <c r="Z766" i="89"/>
  <c r="AA458" i="89"/>
  <c r="AA301" i="89"/>
  <c r="AA238" i="89"/>
  <c r="AA206" i="89"/>
  <c r="AA174" i="89"/>
  <c r="Z137" i="89"/>
  <c r="E103" i="89"/>
  <c r="Z91" i="89"/>
  <c r="AA83" i="89"/>
  <c r="AA71" i="89"/>
  <c r="AA63" i="89"/>
  <c r="AA55" i="89"/>
  <c r="AA47" i="89"/>
  <c r="AA39" i="89"/>
  <c r="AA32" i="89"/>
  <c r="AA18" i="89"/>
  <c r="Z13" i="89"/>
  <c r="AA8" i="89"/>
  <c r="AA648" i="89"/>
  <c r="AA412" i="89"/>
  <c r="AA272" i="89"/>
  <c r="Z231" i="89"/>
  <c r="Z199" i="89"/>
  <c r="Z167" i="89"/>
  <c r="Z147" i="89"/>
  <c r="Z136" i="89"/>
  <c r="Z112" i="89"/>
  <c r="AA101" i="89"/>
  <c r="AA89" i="89"/>
  <c r="Z71" i="89"/>
  <c r="Z63" i="89"/>
  <c r="Z55" i="89"/>
  <c r="Z47" i="89"/>
  <c r="Z39" i="89"/>
  <c r="Z18" i="89"/>
  <c r="Z8" i="89"/>
  <c r="Z3" i="89"/>
  <c r="AA67" i="89"/>
  <c r="AA51" i="89"/>
  <c r="AA15" i="89"/>
  <c r="Z9" i="89"/>
  <c r="Z83" i="89"/>
  <c r="Z32" i="89"/>
  <c r="AA12" i="89"/>
  <c r="AA86" i="89"/>
  <c r="AA35" i="89"/>
  <c r="Z5" i="89"/>
  <c r="AA14" i="89"/>
  <c r="AA642" i="89"/>
  <c r="Z408" i="89"/>
  <c r="Z270" i="89"/>
  <c r="AA230" i="89"/>
  <c r="AA198" i="89"/>
  <c r="AA166" i="89"/>
  <c r="AA131" i="89"/>
  <c r="I118" i="89"/>
  <c r="K118" i="89" s="1"/>
  <c r="Z101" i="89"/>
  <c r="AA88" i="89"/>
  <c r="AA82" i="89"/>
  <c r="AA77" i="89"/>
  <c r="AA70" i="89"/>
  <c r="AA62" i="89"/>
  <c r="AA54" i="89"/>
  <c r="AA46" i="89"/>
  <c r="AA38" i="89"/>
  <c r="AA25" i="89"/>
  <c r="AA24" i="89"/>
  <c r="AA23" i="89"/>
  <c r="AA17" i="89"/>
  <c r="Z12" i="89"/>
  <c r="Z6" i="89"/>
  <c r="AA2" i="89"/>
  <c r="AA574" i="89"/>
  <c r="Z257" i="89"/>
  <c r="AA190" i="89"/>
  <c r="AA127" i="89"/>
  <c r="AA95" i="89"/>
  <c r="AA80" i="89"/>
  <c r="AA75" i="89"/>
  <c r="AA59" i="89"/>
  <c r="AA43" i="89"/>
  <c r="AA28" i="89"/>
  <c r="AA11" i="89"/>
  <c r="Z580" i="89"/>
  <c r="AA368" i="89"/>
  <c r="AA257" i="89"/>
  <c r="Z223" i="89"/>
  <c r="Z191" i="89"/>
  <c r="Z159" i="89"/>
  <c r="Z143" i="89"/>
  <c r="AA130" i="89"/>
  <c r="AA117" i="89"/>
  <c r="Z110" i="89"/>
  <c r="AA97" i="89"/>
  <c r="Z88" i="89"/>
  <c r="Z81" i="89"/>
  <c r="AA76" i="89"/>
  <c r="AA68" i="89"/>
  <c r="AA60" i="89"/>
  <c r="AA52" i="89"/>
  <c r="AA44" i="89"/>
  <c r="AA36" i="89"/>
  <c r="AA27" i="89"/>
  <c r="Z24" i="89"/>
  <c r="Z23" i="89"/>
  <c r="AA5" i="89"/>
  <c r="Z2" i="89"/>
  <c r="AA365" i="89"/>
  <c r="AA222" i="89"/>
  <c r="AA158" i="89"/>
  <c r="Z517" i="89"/>
  <c r="AA336" i="89"/>
  <c r="Z248" i="89"/>
  <c r="Z215" i="89"/>
  <c r="Z183" i="89"/>
  <c r="Z151" i="89"/>
  <c r="AA126" i="89"/>
  <c r="Z95" i="89"/>
  <c r="AA85" i="89"/>
  <c r="Z80" i="89"/>
  <c r="Z75" i="89"/>
  <c r="Z67" i="89"/>
  <c r="Z59" i="89"/>
  <c r="Z51" i="89"/>
  <c r="Z43" i="89"/>
  <c r="Z35" i="89"/>
  <c r="Z28" i="89"/>
  <c r="AA21" i="89"/>
  <c r="Z15" i="89"/>
  <c r="Z10" i="89"/>
  <c r="AA4" i="89"/>
  <c r="Z512" i="89"/>
  <c r="AA333" i="89"/>
  <c r="AA247" i="89"/>
  <c r="AA214" i="89"/>
  <c r="AA182" i="89"/>
  <c r="AA150" i="89"/>
  <c r="Z106" i="89"/>
  <c r="Z93" i="89"/>
  <c r="Z85" i="89"/>
  <c r="AA79" i="89"/>
  <c r="AA74" i="89"/>
  <c r="AA66" i="89"/>
  <c r="AA58" i="89"/>
  <c r="AA50" i="89"/>
  <c r="AA42" i="89"/>
  <c r="AA34" i="89"/>
  <c r="AA29" i="89"/>
  <c r="AA19" i="89"/>
  <c r="AA9" i="89"/>
  <c r="Z4" i="89"/>
  <c r="K128" i="89"/>
  <c r="F128" i="89"/>
  <c r="E114" i="89"/>
  <c r="D14" i="89"/>
  <c r="D16" i="89" s="1"/>
  <c r="D24" i="89" s="1"/>
  <c r="I143" i="89"/>
  <c r="D150" i="89" s="1"/>
  <c r="I142" i="89"/>
  <c r="D149" i="89" s="1"/>
  <c r="I141" i="89"/>
  <c r="D148" i="89" s="1"/>
  <c r="I140" i="89"/>
  <c r="E147" i="89" s="1"/>
  <c r="D128" i="88"/>
  <c r="I128" i="88"/>
  <c r="J128" i="88"/>
  <c r="N135" i="88"/>
  <c r="E128" i="88"/>
  <c r="O147" i="88"/>
  <c r="P135" i="88"/>
  <c r="P150" i="88"/>
  <c r="O150" i="88"/>
  <c r="P149" i="88"/>
  <c r="P148" i="88"/>
  <c r="O148" i="88"/>
  <c r="P147" i="88"/>
  <c r="O149" i="88"/>
  <c r="R135" i="88"/>
  <c r="J134" i="88"/>
  <c r="J135" i="88" s="1"/>
  <c r="AA1001" i="88"/>
  <c r="AA997" i="88"/>
  <c r="AA993" i="88"/>
  <c r="AA989" i="88"/>
  <c r="AA985" i="88"/>
  <c r="AA981" i="88"/>
  <c r="AA977" i="88"/>
  <c r="AA973" i="88"/>
  <c r="AA969" i="88"/>
  <c r="AA965" i="88"/>
  <c r="AA961" i="88"/>
  <c r="AA957" i="88"/>
  <c r="AA953" i="88"/>
  <c r="AA949" i="88"/>
  <c r="AA945" i="88"/>
  <c r="AA941" i="88"/>
  <c r="AA937" i="88"/>
  <c r="AA933" i="88"/>
  <c r="AA929" i="88"/>
  <c r="AA925" i="88"/>
  <c r="AA921" i="88"/>
  <c r="AA917" i="88"/>
  <c r="AA913" i="88"/>
  <c r="AA909" i="88"/>
  <c r="AA905" i="88"/>
  <c r="AA901" i="88"/>
  <c r="AA897" i="88"/>
  <c r="AA893" i="88"/>
  <c r="AA889" i="88"/>
  <c r="AA885" i="88"/>
  <c r="AA881" i="88"/>
  <c r="AA877" i="88"/>
  <c r="AA873" i="88"/>
  <c r="AA869" i="88"/>
  <c r="AA865" i="88"/>
  <c r="AA861" i="88"/>
  <c r="AA857" i="88"/>
  <c r="AA853" i="88"/>
  <c r="AA849" i="88"/>
  <c r="AA845" i="88"/>
  <c r="AA841" i="88"/>
  <c r="AA837" i="88"/>
  <c r="AA833" i="88"/>
  <c r="AA829" i="88"/>
  <c r="AA825" i="88"/>
  <c r="AA821" i="88"/>
  <c r="AA817" i="88"/>
  <c r="AA813" i="88"/>
  <c r="AA809" i="88"/>
  <c r="AA805" i="88"/>
  <c r="AA801" i="88"/>
  <c r="AA797" i="88"/>
  <c r="AA793" i="88"/>
  <c r="AA789" i="88"/>
  <c r="AA785" i="88"/>
  <c r="AA781" i="88"/>
  <c r="AA777" i="88"/>
  <c r="AA773" i="88"/>
  <c r="AA769" i="88"/>
  <c r="AA765" i="88"/>
  <c r="AA761" i="88"/>
  <c r="AA757" i="88"/>
  <c r="AA753" i="88"/>
  <c r="AA749" i="88"/>
  <c r="AA745" i="88"/>
  <c r="AA741" i="88"/>
  <c r="AA737" i="88"/>
  <c r="AA733" i="88"/>
  <c r="AA729" i="88"/>
  <c r="AA725" i="88"/>
  <c r="AA721" i="88"/>
  <c r="AA717" i="88"/>
  <c r="AA713" i="88"/>
  <c r="AA709" i="88"/>
  <c r="AA705" i="88"/>
  <c r="AA701" i="88"/>
  <c r="AA697" i="88"/>
  <c r="AA693" i="88"/>
  <c r="AA689" i="88"/>
  <c r="AA685" i="88"/>
  <c r="AA681" i="88"/>
  <c r="Z1001" i="88"/>
  <c r="Z997" i="88"/>
  <c r="Z993" i="88"/>
  <c r="Z989" i="88"/>
  <c r="Z985" i="88"/>
  <c r="Z981" i="88"/>
  <c r="Z977" i="88"/>
  <c r="Z973" i="88"/>
  <c r="Z969" i="88"/>
  <c r="Z965" i="88"/>
  <c r="Z961" i="88"/>
  <c r="Z957" i="88"/>
  <c r="Z953" i="88"/>
  <c r="Z949" i="88"/>
  <c r="Z945" i="88"/>
  <c r="Z941" i="88"/>
  <c r="Z937" i="88"/>
  <c r="Z933" i="88"/>
  <c r="Z929" i="88"/>
  <c r="Z925" i="88"/>
  <c r="Z921" i="88"/>
  <c r="Z917" i="88"/>
  <c r="Z913" i="88"/>
  <c r="Z909" i="88"/>
  <c r="Z905" i="88"/>
  <c r="Z901" i="88"/>
  <c r="Z897" i="88"/>
  <c r="Z893" i="88"/>
  <c r="Z889" i="88"/>
  <c r="Z885" i="88"/>
  <c r="Z881" i="88"/>
  <c r="Z877" i="88"/>
  <c r="Z873" i="88"/>
  <c r="Z869" i="88"/>
  <c r="Z865" i="88"/>
  <c r="Z861" i="88"/>
  <c r="Z857" i="88"/>
  <c r="Z853" i="88"/>
  <c r="Z849" i="88"/>
  <c r="Z845" i="88"/>
  <c r="Z841" i="88"/>
  <c r="Z837" i="88"/>
  <c r="Z833" i="88"/>
  <c r="Z829" i="88"/>
  <c r="Z825" i="88"/>
  <c r="Z821" i="88"/>
  <c r="Z817" i="88"/>
  <c r="Z813" i="88"/>
  <c r="Z809" i="88"/>
  <c r="Z805" i="88"/>
  <c r="Z801" i="88"/>
  <c r="Z797" i="88"/>
  <c r="Z793" i="88"/>
  <c r="Z789" i="88"/>
  <c r="Z785" i="88"/>
  <c r="Z781" i="88"/>
  <c r="Z777" i="88"/>
  <c r="Z773" i="88"/>
  <c r="Z769" i="88"/>
  <c r="Z765" i="88"/>
  <c r="Z761" i="88"/>
  <c r="Z757" i="88"/>
  <c r="Z753" i="88"/>
  <c r="Z749" i="88"/>
  <c r="Z745" i="88"/>
  <c r="Z741" i="88"/>
  <c r="Z737" i="88"/>
  <c r="Z733" i="88"/>
  <c r="Z729" i="88"/>
  <c r="Z725" i="88"/>
  <c r="Z721" i="88"/>
  <c r="Z717" i="88"/>
  <c r="Z713" i="88"/>
  <c r="Z709" i="88"/>
  <c r="Z705" i="88"/>
  <c r="Z701" i="88"/>
  <c r="Z697" i="88"/>
  <c r="Z693" i="88"/>
  <c r="Z689" i="88"/>
  <c r="Z685" i="88"/>
  <c r="Z681" i="88"/>
  <c r="AA1000" i="88"/>
  <c r="AA996" i="88"/>
  <c r="AA992" i="88"/>
  <c r="AA988" i="88"/>
  <c r="AA984" i="88"/>
  <c r="AA980" i="88"/>
  <c r="AA976" i="88"/>
  <c r="AA972" i="88"/>
  <c r="AA968" i="88"/>
  <c r="AA964" i="88"/>
  <c r="AA960" i="88"/>
  <c r="AA956" i="88"/>
  <c r="AA952" i="88"/>
  <c r="AA948" i="88"/>
  <c r="AA944" i="88"/>
  <c r="AA940" i="88"/>
  <c r="AA936" i="88"/>
  <c r="AA932" i="88"/>
  <c r="AA928" i="88"/>
  <c r="AA924" i="88"/>
  <c r="AA920" i="88"/>
  <c r="AA916" i="88"/>
  <c r="AA912" i="88"/>
  <c r="AA908" i="88"/>
  <c r="AA904" i="88"/>
  <c r="AA900" i="88"/>
  <c r="AA896" i="88"/>
  <c r="AA892" i="88"/>
  <c r="AA888" i="88"/>
  <c r="AA884" i="88"/>
  <c r="AA880" i="88"/>
  <c r="AA876" i="88"/>
  <c r="AA872" i="88"/>
  <c r="AA868" i="88"/>
  <c r="AA864" i="88"/>
  <c r="AA860" i="88"/>
  <c r="AA856" i="88"/>
  <c r="AA852" i="88"/>
  <c r="AA848" i="88"/>
  <c r="AA844" i="88"/>
  <c r="AA840" i="88"/>
  <c r="AA836" i="88"/>
  <c r="AA832" i="88"/>
  <c r="AA828" i="88"/>
  <c r="AA824" i="88"/>
  <c r="AA820" i="88"/>
  <c r="AA816" i="88"/>
  <c r="AA812" i="88"/>
  <c r="AA808" i="88"/>
  <c r="AA804" i="88"/>
  <c r="AA800" i="88"/>
  <c r="AA796" i="88"/>
  <c r="AA792" i="88"/>
  <c r="AA788" i="88"/>
  <c r="AA784" i="88"/>
  <c r="AA780" i="88"/>
  <c r="AA776" i="88"/>
  <c r="AA772" i="88"/>
  <c r="AA768" i="88"/>
  <c r="AA764" i="88"/>
  <c r="AA760" i="88"/>
  <c r="AA756" i="88"/>
  <c r="AA752" i="88"/>
  <c r="AA748" i="88"/>
  <c r="AA744" i="88"/>
  <c r="AA740" i="88"/>
  <c r="AA736" i="88"/>
  <c r="AA732" i="88"/>
  <c r="AA728" i="88"/>
  <c r="AA724" i="88"/>
  <c r="AA720" i="88"/>
  <c r="AA716" i="88"/>
  <c r="AA712" i="88"/>
  <c r="AA708" i="88"/>
  <c r="AA704" i="88"/>
  <c r="AA700" i="88"/>
  <c r="AA696" i="88"/>
  <c r="AA692" i="88"/>
  <c r="AA688" i="88"/>
  <c r="AA684" i="88"/>
  <c r="AA680" i="88"/>
  <c r="AA676" i="88"/>
  <c r="AA672" i="88"/>
  <c r="AA668" i="88"/>
  <c r="Z1000" i="88"/>
  <c r="Z996" i="88"/>
  <c r="Z992" i="88"/>
  <c r="Z988" i="88"/>
  <c r="Z984" i="88"/>
  <c r="Z980" i="88"/>
  <c r="Z976" i="88"/>
  <c r="Z972" i="88"/>
  <c r="Z968" i="88"/>
  <c r="Z964" i="88"/>
  <c r="Z960" i="88"/>
  <c r="Z956" i="88"/>
  <c r="Z952" i="88"/>
  <c r="Z948" i="88"/>
  <c r="Z944" i="88"/>
  <c r="Z940" i="88"/>
  <c r="Z936" i="88"/>
  <c r="Z932" i="88"/>
  <c r="Z928" i="88"/>
  <c r="Z924" i="88"/>
  <c r="Z920" i="88"/>
  <c r="Z916" i="88"/>
  <c r="Z912" i="88"/>
  <c r="Z908" i="88"/>
  <c r="Z904" i="88"/>
  <c r="Z900" i="88"/>
  <c r="Z896" i="88"/>
  <c r="Z892" i="88"/>
  <c r="Z888" i="88"/>
  <c r="Z884" i="88"/>
  <c r="Z880" i="88"/>
  <c r="Z876" i="88"/>
  <c r="Z872" i="88"/>
  <c r="Z868" i="88"/>
  <c r="Z864" i="88"/>
  <c r="Z860" i="88"/>
  <c r="Z856" i="88"/>
  <c r="Z852" i="88"/>
  <c r="Z848" i="88"/>
  <c r="Z844" i="88"/>
  <c r="Z840" i="88"/>
  <c r="Z836" i="88"/>
  <c r="Z832" i="88"/>
  <c r="Z828" i="88"/>
  <c r="Z824" i="88"/>
  <c r="Z820" i="88"/>
  <c r="Z816" i="88"/>
  <c r="Z812" i="88"/>
  <c r="Z808" i="88"/>
  <c r="Z804" i="88"/>
  <c r="Z800" i="88"/>
  <c r="Z796" i="88"/>
  <c r="Z792" i="88"/>
  <c r="Z788" i="88"/>
  <c r="Z784" i="88"/>
  <c r="Z780" i="88"/>
  <c r="Z776" i="88"/>
  <c r="Z772" i="88"/>
  <c r="Z768" i="88"/>
  <c r="Z764" i="88"/>
  <c r="Z760" i="88"/>
  <c r="Z756" i="88"/>
  <c r="Z752" i="88"/>
  <c r="Z748" i="88"/>
  <c r="Z744" i="88"/>
  <c r="Z740" i="88"/>
  <c r="Z736" i="88"/>
  <c r="Z732" i="88"/>
  <c r="Z728" i="88"/>
  <c r="Z724" i="88"/>
  <c r="Z720" i="88"/>
  <c r="Z716" i="88"/>
  <c r="Z712" i="88"/>
  <c r="Z708" i="88"/>
  <c r="Z704" i="88"/>
  <c r="Z700" i="88"/>
  <c r="Z696" i="88"/>
  <c r="Z692" i="88"/>
  <c r="Z688" i="88"/>
  <c r="Z684" i="88"/>
  <c r="Z680" i="88"/>
  <c r="Z676" i="88"/>
  <c r="Z672" i="88"/>
  <c r="Z668" i="88"/>
  <c r="AA999" i="88"/>
  <c r="AA995" i="88"/>
  <c r="AA991" i="88"/>
  <c r="AA987" i="88"/>
  <c r="AA983" i="88"/>
  <c r="AA979" i="88"/>
  <c r="AA975" i="88"/>
  <c r="AA971" i="88"/>
  <c r="AA967" i="88"/>
  <c r="AA963" i="88"/>
  <c r="AA959" i="88"/>
  <c r="AA955" i="88"/>
  <c r="AA951" i="88"/>
  <c r="AA947" i="88"/>
  <c r="AA943" i="88"/>
  <c r="AA939" i="88"/>
  <c r="AA935" i="88"/>
  <c r="AA931" i="88"/>
  <c r="AA927" i="88"/>
  <c r="AA923" i="88"/>
  <c r="AA919" i="88"/>
  <c r="AA915" i="88"/>
  <c r="AA911" i="88"/>
  <c r="AA907" i="88"/>
  <c r="AA903" i="88"/>
  <c r="AA899" i="88"/>
  <c r="AA895" i="88"/>
  <c r="AA891" i="88"/>
  <c r="AA887" i="88"/>
  <c r="AA883" i="88"/>
  <c r="AA879" i="88"/>
  <c r="AA875" i="88"/>
  <c r="AA871" i="88"/>
  <c r="AA867" i="88"/>
  <c r="AA863" i="88"/>
  <c r="AA859" i="88"/>
  <c r="AA855" i="88"/>
  <c r="AA851" i="88"/>
  <c r="AA847" i="88"/>
  <c r="AA843" i="88"/>
  <c r="AA839" i="88"/>
  <c r="AA835" i="88"/>
  <c r="AA831" i="88"/>
  <c r="AA827" i="88"/>
  <c r="AA823" i="88"/>
  <c r="AA819" i="88"/>
  <c r="AA815" i="88"/>
  <c r="AA811" i="88"/>
  <c r="AA807" i="88"/>
  <c r="AA803" i="88"/>
  <c r="AA799" i="88"/>
  <c r="AA795" i="88"/>
  <c r="AA791" i="88"/>
  <c r="AA787" i="88"/>
  <c r="AA783" i="88"/>
  <c r="AA779" i="88"/>
  <c r="AA775" i="88"/>
  <c r="AA771" i="88"/>
  <c r="AA767" i="88"/>
  <c r="AA763" i="88"/>
  <c r="AA759" i="88"/>
  <c r="AA755" i="88"/>
  <c r="AA751" i="88"/>
  <c r="AA747" i="88"/>
  <c r="AA743" i="88"/>
  <c r="AA739" i="88"/>
  <c r="AA735" i="88"/>
  <c r="AA731" i="88"/>
  <c r="AA727" i="88"/>
  <c r="AA723" i="88"/>
  <c r="AA719" i="88"/>
  <c r="AA715" i="88"/>
  <c r="AA711" i="88"/>
  <c r="AA707" i="88"/>
  <c r="AA703" i="88"/>
  <c r="AA699" i="88"/>
  <c r="AA695" i="88"/>
  <c r="AA691" i="88"/>
  <c r="AA687" i="88"/>
  <c r="AA683" i="88"/>
  <c r="AA679" i="88"/>
  <c r="AA675" i="88"/>
  <c r="AA671" i="88"/>
  <c r="AA667" i="88"/>
  <c r="AA663" i="88"/>
  <c r="AA998" i="88"/>
  <c r="AA994" i="88"/>
  <c r="AA990" i="88"/>
  <c r="AA986" i="88"/>
  <c r="AA982" i="88"/>
  <c r="AA978" i="88"/>
  <c r="AA974" i="88"/>
  <c r="AA970" i="88"/>
  <c r="AA966" i="88"/>
  <c r="AA962" i="88"/>
  <c r="AA958" i="88"/>
  <c r="AA954" i="88"/>
  <c r="AA950" i="88"/>
  <c r="AA946" i="88"/>
  <c r="AA942" i="88"/>
  <c r="AA938" i="88"/>
  <c r="AA934" i="88"/>
  <c r="AA930" i="88"/>
  <c r="AA926" i="88"/>
  <c r="AA922" i="88"/>
  <c r="AA918" i="88"/>
  <c r="AA914" i="88"/>
  <c r="AA910" i="88"/>
  <c r="AA906" i="88"/>
  <c r="AA902" i="88"/>
  <c r="AA898" i="88"/>
  <c r="AA894" i="88"/>
  <c r="AA890" i="88"/>
  <c r="AA886" i="88"/>
  <c r="AA882" i="88"/>
  <c r="AA878" i="88"/>
  <c r="AA874" i="88"/>
  <c r="AA870" i="88"/>
  <c r="AA866" i="88"/>
  <c r="AA862" i="88"/>
  <c r="AA858" i="88"/>
  <c r="AA854" i="88"/>
  <c r="AA850" i="88"/>
  <c r="AA846" i="88"/>
  <c r="AA842" i="88"/>
  <c r="AA838" i="88"/>
  <c r="AA834" i="88"/>
  <c r="AA830" i="88"/>
  <c r="AA826" i="88"/>
  <c r="AA822" i="88"/>
  <c r="AA818" i="88"/>
  <c r="AA814" i="88"/>
  <c r="AA810" i="88"/>
  <c r="AA806" i="88"/>
  <c r="AA802" i="88"/>
  <c r="AA798" i="88"/>
  <c r="AA794" i="88"/>
  <c r="AA790" i="88"/>
  <c r="AA786" i="88"/>
  <c r="AA782" i="88"/>
  <c r="AA778" i="88"/>
  <c r="AA774" i="88"/>
  <c r="AA770" i="88"/>
  <c r="AA766" i="88"/>
  <c r="AA762" i="88"/>
  <c r="AA758" i="88"/>
  <c r="AA754" i="88"/>
  <c r="AA750" i="88"/>
  <c r="AA746" i="88"/>
  <c r="AA742" i="88"/>
  <c r="AA738" i="88"/>
  <c r="AA734" i="88"/>
  <c r="AA730" i="88"/>
  <c r="AA726" i="88"/>
  <c r="AA722" i="88"/>
  <c r="AA718" i="88"/>
  <c r="AA714" i="88"/>
  <c r="AA710" i="88"/>
  <c r="AA706" i="88"/>
  <c r="AA702" i="88"/>
  <c r="AA698" i="88"/>
  <c r="AA694" i="88"/>
  <c r="AA690" i="88"/>
  <c r="AA686" i="88"/>
  <c r="AA682" i="88"/>
  <c r="AA678" i="88"/>
  <c r="AA674" i="88"/>
  <c r="AA670" i="88"/>
  <c r="Z999" i="88"/>
  <c r="Z983" i="88"/>
  <c r="Z967" i="88"/>
  <c r="Z951" i="88"/>
  <c r="Z935" i="88"/>
  <c r="Z919" i="88"/>
  <c r="Z903" i="88"/>
  <c r="Z887" i="88"/>
  <c r="Z871" i="88"/>
  <c r="Z855" i="88"/>
  <c r="Z839" i="88"/>
  <c r="Z823" i="88"/>
  <c r="Z807" i="88"/>
  <c r="Z791" i="88"/>
  <c r="Z775" i="88"/>
  <c r="Z759" i="88"/>
  <c r="Z743" i="88"/>
  <c r="Z727" i="88"/>
  <c r="Z711" i="88"/>
  <c r="Z695" i="88"/>
  <c r="Z679" i="88"/>
  <c r="Z671" i="88"/>
  <c r="Z665" i="88"/>
  <c r="AA660" i="88"/>
  <c r="AA656" i="88"/>
  <c r="AA652" i="88"/>
  <c r="AA648" i="88"/>
  <c r="AA644" i="88"/>
  <c r="AA640" i="88"/>
  <c r="AA636" i="88"/>
  <c r="AA632" i="88"/>
  <c r="AA628" i="88"/>
  <c r="Z998" i="88"/>
  <c r="Z982" i="88"/>
  <c r="Z966" i="88"/>
  <c r="Z950" i="88"/>
  <c r="Z934" i="88"/>
  <c r="Z918" i="88"/>
  <c r="Z902" i="88"/>
  <c r="Z886" i="88"/>
  <c r="Z870" i="88"/>
  <c r="Z854" i="88"/>
  <c r="Z838" i="88"/>
  <c r="Z822" i="88"/>
  <c r="Z806" i="88"/>
  <c r="Z790" i="88"/>
  <c r="Z774" i="88"/>
  <c r="Z758" i="88"/>
  <c r="Z742" i="88"/>
  <c r="Z726" i="88"/>
  <c r="Z710" i="88"/>
  <c r="Z694" i="88"/>
  <c r="Z678" i="88"/>
  <c r="Z670" i="88"/>
  <c r="AA664" i="88"/>
  <c r="Z660" i="88"/>
  <c r="Z656" i="88"/>
  <c r="Z652" i="88"/>
  <c r="Z648" i="88"/>
  <c r="Z644" i="88"/>
  <c r="Z640" i="88"/>
  <c r="Z636" i="88"/>
  <c r="Z632" i="88"/>
  <c r="Z628" i="88"/>
  <c r="Z624" i="88"/>
  <c r="Z620" i="88"/>
  <c r="Z616" i="88"/>
  <c r="Z612" i="88"/>
  <c r="Z608" i="88"/>
  <c r="Z604" i="88"/>
  <c r="Z600" i="88"/>
  <c r="Z596" i="88"/>
  <c r="Z592" i="88"/>
  <c r="Z588" i="88"/>
  <c r="Z584" i="88"/>
  <c r="Z580" i="88"/>
  <c r="Z576" i="88"/>
  <c r="Z572" i="88"/>
  <c r="Z568" i="88"/>
  <c r="Z564" i="88"/>
  <c r="Z560" i="88"/>
  <c r="Z556" i="88"/>
  <c r="Z552" i="88"/>
  <c r="Z548" i="88"/>
  <c r="Z544" i="88"/>
  <c r="Z540" i="88"/>
  <c r="Z536" i="88"/>
  <c r="Z532" i="88"/>
  <c r="Z528" i="88"/>
  <c r="Z524" i="88"/>
  <c r="Z520" i="88"/>
  <c r="Z516" i="88"/>
  <c r="Z512" i="88"/>
  <c r="Z508" i="88"/>
  <c r="Z504" i="88"/>
  <c r="Z500" i="88"/>
  <c r="Z496" i="88"/>
  <c r="Z492" i="88"/>
  <c r="Z488" i="88"/>
  <c r="Z484" i="88"/>
  <c r="Z480" i="88"/>
  <c r="Z476" i="88"/>
  <c r="Z472" i="88"/>
  <c r="Z468" i="88"/>
  <c r="Z464" i="88"/>
  <c r="Z460" i="88"/>
  <c r="Z456" i="88"/>
  <c r="Z452" i="88"/>
  <c r="Z448" i="88"/>
  <c r="Z444" i="88"/>
  <c r="Z440" i="88"/>
  <c r="Z436" i="88"/>
  <c r="Z432" i="88"/>
  <c r="Z428" i="88"/>
  <c r="Z424" i="88"/>
  <c r="Z420" i="88"/>
  <c r="Z995" i="88"/>
  <c r="Z979" i="88"/>
  <c r="Z963" i="88"/>
  <c r="Z947" i="88"/>
  <c r="Z931" i="88"/>
  <c r="Z915" i="88"/>
  <c r="Z899" i="88"/>
  <c r="Z883" i="88"/>
  <c r="Z867" i="88"/>
  <c r="Z851" i="88"/>
  <c r="Z835" i="88"/>
  <c r="Z819" i="88"/>
  <c r="Z803" i="88"/>
  <c r="Z787" i="88"/>
  <c r="Z771" i="88"/>
  <c r="Z755" i="88"/>
  <c r="Z739" i="88"/>
  <c r="Z723" i="88"/>
  <c r="Z707" i="88"/>
  <c r="Z691" i="88"/>
  <c r="AA677" i="88"/>
  <c r="AA669" i="88"/>
  <c r="Z664" i="88"/>
  <c r="AA659" i="88"/>
  <c r="AA655" i="88"/>
  <c r="AA651" i="88"/>
  <c r="AA647" i="88"/>
  <c r="AA643" i="88"/>
  <c r="AA639" i="88"/>
  <c r="AA635" i="88"/>
  <c r="AA631" i="88"/>
  <c r="AA627" i="88"/>
  <c r="AA623" i="88"/>
  <c r="AA619" i="88"/>
  <c r="AA615" i="88"/>
  <c r="AA611" i="88"/>
  <c r="AA607" i="88"/>
  <c r="AA603" i="88"/>
  <c r="AA599" i="88"/>
  <c r="AA595" i="88"/>
  <c r="AA591" i="88"/>
  <c r="AA587" i="88"/>
  <c r="AA583" i="88"/>
  <c r="AA579" i="88"/>
  <c r="AA575" i="88"/>
  <c r="AA571" i="88"/>
  <c r="AA567" i="88"/>
  <c r="AA563" i="88"/>
  <c r="AA559" i="88"/>
  <c r="AA555" i="88"/>
  <c r="AA551" i="88"/>
  <c r="AA547" i="88"/>
  <c r="AA543" i="88"/>
  <c r="AA539" i="88"/>
  <c r="AA535" i="88"/>
  <c r="AA531" i="88"/>
  <c r="AA527" i="88"/>
  <c r="AA523" i="88"/>
  <c r="AA519" i="88"/>
  <c r="AA515" i="88"/>
  <c r="AA511" i="88"/>
  <c r="AA507" i="88"/>
  <c r="AA503" i="88"/>
  <c r="AA499" i="88"/>
  <c r="AA495" i="88"/>
  <c r="AA491" i="88"/>
  <c r="AA487" i="88"/>
  <c r="AA483" i="88"/>
  <c r="AA479" i="88"/>
  <c r="AA475" i="88"/>
  <c r="AA471" i="88"/>
  <c r="AA467" i="88"/>
  <c r="AA463" i="88"/>
  <c r="AA459" i="88"/>
  <c r="AA455" i="88"/>
  <c r="AA451" i="88"/>
  <c r="AA447" i="88"/>
  <c r="AA443" i="88"/>
  <c r="AA439" i="88"/>
  <c r="AA435" i="88"/>
  <c r="AA431" i="88"/>
  <c r="AA427" i="88"/>
  <c r="AA423" i="88"/>
  <c r="AA419" i="88"/>
  <c r="AA415" i="88"/>
  <c r="Z994" i="88"/>
  <c r="Z978" i="88"/>
  <c r="Z962" i="88"/>
  <c r="Z946" i="88"/>
  <c r="Z930" i="88"/>
  <c r="Z914" i="88"/>
  <c r="Z898" i="88"/>
  <c r="Z882" i="88"/>
  <c r="Z866" i="88"/>
  <c r="Z850" i="88"/>
  <c r="Z834" i="88"/>
  <c r="Z818" i="88"/>
  <c r="Z802" i="88"/>
  <c r="Z786" i="88"/>
  <c r="Z770" i="88"/>
  <c r="Z754" i="88"/>
  <c r="Z738" i="88"/>
  <c r="Z722" i="88"/>
  <c r="Z706" i="88"/>
  <c r="Z690" i="88"/>
  <c r="Z677" i="88"/>
  <c r="Z669" i="88"/>
  <c r="Z663" i="88"/>
  <c r="Z659" i="88"/>
  <c r="Z655" i="88"/>
  <c r="Z651" i="88"/>
  <c r="Z647" i="88"/>
  <c r="Z643" i="88"/>
  <c r="Z639" i="88"/>
  <c r="Z635" i="88"/>
  <c r="Z631" i="88"/>
  <c r="Z627" i="88"/>
  <c r="Z623" i="88"/>
  <c r="Z619" i="88"/>
  <c r="Z615" i="88"/>
  <c r="Z611" i="88"/>
  <c r="Z607" i="88"/>
  <c r="Z603" i="88"/>
  <c r="Z599" i="88"/>
  <c r="Z595" i="88"/>
  <c r="Z591" i="88"/>
  <c r="Z587" i="88"/>
  <c r="Z583" i="88"/>
  <c r="Z579" i="88"/>
  <c r="Z575" i="88"/>
  <c r="Z571" i="88"/>
  <c r="Z567" i="88"/>
  <c r="Z563" i="88"/>
  <c r="Z559" i="88"/>
  <c r="Z555" i="88"/>
  <c r="Z551" i="88"/>
  <c r="Z547" i="88"/>
  <c r="Z543" i="88"/>
  <c r="Z539" i="88"/>
  <c r="Z535" i="88"/>
  <c r="Z531" i="88"/>
  <c r="Z527" i="88"/>
  <c r="Z523" i="88"/>
  <c r="Z519" i="88"/>
  <c r="Z515" i="88"/>
  <c r="Z511" i="88"/>
  <c r="Z507" i="88"/>
  <c r="Z503" i="88"/>
  <c r="Z499" i="88"/>
  <c r="Z495" i="88"/>
  <c r="Z491" i="88"/>
  <c r="Z487" i="88"/>
  <c r="Z483" i="88"/>
  <c r="Z479" i="88"/>
  <c r="Z475" i="88"/>
  <c r="Z471" i="88"/>
  <c r="Z467" i="88"/>
  <c r="Z463" i="88"/>
  <c r="Z459" i="88"/>
  <c r="Z455" i="88"/>
  <c r="Z451" i="88"/>
  <c r="Z447" i="88"/>
  <c r="Z443" i="88"/>
  <c r="Z439" i="88"/>
  <c r="Z435" i="88"/>
  <c r="Z431" i="88"/>
  <c r="Z427" i="88"/>
  <c r="Z423" i="88"/>
  <c r="Z419" i="88"/>
  <c r="Z415" i="88"/>
  <c r="Z987" i="88"/>
  <c r="Z971" i="88"/>
  <c r="Z955" i="88"/>
  <c r="Z939" i="88"/>
  <c r="Z923" i="88"/>
  <c r="Z907" i="88"/>
  <c r="Z891" i="88"/>
  <c r="Z875" i="88"/>
  <c r="Z859" i="88"/>
  <c r="Z843" i="88"/>
  <c r="Z827" i="88"/>
  <c r="Z811" i="88"/>
  <c r="Z795" i="88"/>
  <c r="Z779" i="88"/>
  <c r="Z763" i="88"/>
  <c r="Z747" i="88"/>
  <c r="Z731" i="88"/>
  <c r="Z715" i="88"/>
  <c r="Z699" i="88"/>
  <c r="Z683" i="88"/>
  <c r="AA673" i="88"/>
  <c r="Z666" i="88"/>
  <c r="AA661" i="88"/>
  <c r="AA657" i="88"/>
  <c r="AA653" i="88"/>
  <c r="AA649" i="88"/>
  <c r="AA645" i="88"/>
  <c r="AA641" i="88"/>
  <c r="AA637" i="88"/>
  <c r="AA633" i="88"/>
  <c r="AA629" i="88"/>
  <c r="AA625" i="88"/>
  <c r="AA621" i="88"/>
  <c r="AA617" i="88"/>
  <c r="AA613" i="88"/>
  <c r="AA609" i="88"/>
  <c r="AA605" i="88"/>
  <c r="AA601" i="88"/>
  <c r="AA597" i="88"/>
  <c r="AA593" i="88"/>
  <c r="AA589" i="88"/>
  <c r="AA585" i="88"/>
  <c r="AA581" i="88"/>
  <c r="AA577" i="88"/>
  <c r="AA573" i="88"/>
  <c r="AA569" i="88"/>
  <c r="AA565" i="88"/>
  <c r="AA561" i="88"/>
  <c r="AA557" i="88"/>
  <c r="AA553" i="88"/>
  <c r="AA549" i="88"/>
  <c r="AA545" i="88"/>
  <c r="AA541" i="88"/>
  <c r="AA537" i="88"/>
  <c r="AA533" i="88"/>
  <c r="AA529" i="88"/>
  <c r="AA525" i="88"/>
  <c r="AA521" i="88"/>
  <c r="AA517" i="88"/>
  <c r="AA513" i="88"/>
  <c r="AA509" i="88"/>
  <c r="AA505" i="88"/>
  <c r="AA501" i="88"/>
  <c r="AA497" i="88"/>
  <c r="AA493" i="88"/>
  <c r="AA489" i="88"/>
  <c r="AA485" i="88"/>
  <c r="AA481" i="88"/>
  <c r="AA477" i="88"/>
  <c r="AA473" i="88"/>
  <c r="AA469" i="88"/>
  <c r="AA465" i="88"/>
  <c r="AA461" i="88"/>
  <c r="AA457" i="88"/>
  <c r="AA453" i="88"/>
  <c r="AA449" i="88"/>
  <c r="AA445" i="88"/>
  <c r="AA441" i="88"/>
  <c r="AA437" i="88"/>
  <c r="AA433" i="88"/>
  <c r="AA429" i="88"/>
  <c r="AA425" i="88"/>
  <c r="AA421" i="88"/>
  <c r="AA417" i="88"/>
  <c r="AA413" i="88"/>
  <c r="Z991" i="88"/>
  <c r="Z954" i="88"/>
  <c r="Z910" i="88"/>
  <c r="Z863" i="88"/>
  <c r="Z826" i="88"/>
  <c r="Z782" i="88"/>
  <c r="Z735" i="88"/>
  <c r="Z698" i="88"/>
  <c r="AA666" i="88"/>
  <c r="AA654" i="88"/>
  <c r="Z645" i="88"/>
  <c r="Z634" i="88"/>
  <c r="AA624" i="88"/>
  <c r="AA616" i="88"/>
  <c r="AA608" i="88"/>
  <c r="AA600" i="88"/>
  <c r="AA592" i="88"/>
  <c r="AA584" i="88"/>
  <c r="AA576" i="88"/>
  <c r="AA568" i="88"/>
  <c r="AA560" i="88"/>
  <c r="AA552" i="88"/>
  <c r="AA544" i="88"/>
  <c r="AA536" i="88"/>
  <c r="AA528" i="88"/>
  <c r="AA520" i="88"/>
  <c r="AA512" i="88"/>
  <c r="AA504" i="88"/>
  <c r="AA496" i="88"/>
  <c r="AA488" i="88"/>
  <c r="AA480" i="88"/>
  <c r="AA472" i="88"/>
  <c r="AA464" i="88"/>
  <c r="AA456" i="88"/>
  <c r="AA448" i="88"/>
  <c r="AA440" i="88"/>
  <c r="AA432" i="88"/>
  <c r="AA424" i="88"/>
  <c r="AA416" i="88"/>
  <c r="Z411" i="88"/>
  <c r="Z407" i="88"/>
  <c r="Z403" i="88"/>
  <c r="Z399" i="88"/>
  <c r="Z395" i="88"/>
  <c r="Z391" i="88"/>
  <c r="Z387" i="88"/>
  <c r="Z383" i="88"/>
  <c r="Z379" i="88"/>
  <c r="Z375" i="88"/>
  <c r="Z371" i="88"/>
  <c r="Z367" i="88"/>
  <c r="Z363" i="88"/>
  <c r="Z359" i="88"/>
  <c r="Z355" i="88"/>
  <c r="Z351" i="88"/>
  <c r="Z347" i="88"/>
  <c r="Z343" i="88"/>
  <c r="Z339" i="88"/>
  <c r="Z335" i="88"/>
  <c r="Z331" i="88"/>
  <c r="Z327" i="88"/>
  <c r="Z323" i="88"/>
  <c r="Z319" i="88"/>
  <c r="Z315" i="88"/>
  <c r="Z311" i="88"/>
  <c r="Z307" i="88"/>
  <c r="Z303" i="88"/>
  <c r="Z299" i="88"/>
  <c r="Z295" i="88"/>
  <c r="Z291" i="88"/>
  <c r="Z287" i="88"/>
  <c r="Z283" i="88"/>
  <c r="Z279" i="88"/>
  <c r="Z275" i="88"/>
  <c r="Z271" i="88"/>
  <c r="Z267" i="88"/>
  <c r="Z263" i="88"/>
  <c r="Z259" i="88"/>
  <c r="Z255" i="88"/>
  <c r="Z251" i="88"/>
  <c r="Z247" i="88"/>
  <c r="Z243" i="88"/>
  <c r="Z239" i="88"/>
  <c r="Z235" i="88"/>
  <c r="Z231" i="88"/>
  <c r="Z990" i="88"/>
  <c r="Z943" i="88"/>
  <c r="Z906" i="88"/>
  <c r="Z862" i="88"/>
  <c r="Z815" i="88"/>
  <c r="Z778" i="88"/>
  <c r="Z734" i="88"/>
  <c r="Z687" i="88"/>
  <c r="AA665" i="88"/>
  <c r="Z654" i="88"/>
  <c r="AA642" i="88"/>
  <c r="Z633" i="88"/>
  <c r="AA622" i="88"/>
  <c r="AA614" i="88"/>
  <c r="AA606" i="88"/>
  <c r="AA598" i="88"/>
  <c r="AA590" i="88"/>
  <c r="AA582" i="88"/>
  <c r="AA574" i="88"/>
  <c r="AA566" i="88"/>
  <c r="AA558" i="88"/>
  <c r="AA550" i="88"/>
  <c r="AA542" i="88"/>
  <c r="AA534" i="88"/>
  <c r="AA526" i="88"/>
  <c r="AA518" i="88"/>
  <c r="AA510" i="88"/>
  <c r="AA502" i="88"/>
  <c r="AA494" i="88"/>
  <c r="AA486" i="88"/>
  <c r="AA478" i="88"/>
  <c r="AA470" i="88"/>
  <c r="AA462" i="88"/>
  <c r="AA454" i="88"/>
  <c r="AA446" i="88"/>
  <c r="AA438" i="88"/>
  <c r="AA430" i="88"/>
  <c r="AA422" i="88"/>
  <c r="Z416" i="88"/>
  <c r="AA410" i="88"/>
  <c r="AA406" i="88"/>
  <c r="AA402" i="88"/>
  <c r="AA398" i="88"/>
  <c r="AA394" i="88"/>
  <c r="AA390" i="88"/>
  <c r="AA386" i="88"/>
  <c r="AA382" i="88"/>
  <c r="AA378" i="88"/>
  <c r="AA374" i="88"/>
  <c r="AA370" i="88"/>
  <c r="AA366" i="88"/>
  <c r="AA362" i="88"/>
  <c r="AA358" i="88"/>
  <c r="AA354" i="88"/>
  <c r="AA350" i="88"/>
  <c r="AA346" i="88"/>
  <c r="AA342" i="88"/>
  <c r="AA338" i="88"/>
  <c r="AA334" i="88"/>
  <c r="AA330" i="88"/>
  <c r="AA326" i="88"/>
  <c r="AA322" i="88"/>
  <c r="AA318" i="88"/>
  <c r="AA314" i="88"/>
  <c r="AA310" i="88"/>
  <c r="AA306" i="88"/>
  <c r="AA302" i="88"/>
  <c r="AA298" i="88"/>
  <c r="Z986" i="88"/>
  <c r="Z942" i="88"/>
  <c r="Z895" i="88"/>
  <c r="Z858" i="88"/>
  <c r="Z814" i="88"/>
  <c r="Z767" i="88"/>
  <c r="Z730" i="88"/>
  <c r="Z686" i="88"/>
  <c r="AA662" i="88"/>
  <c r="Z653" i="88"/>
  <c r="Z642" i="88"/>
  <c r="AA630" i="88"/>
  <c r="Z622" i="88"/>
  <c r="Z614" i="88"/>
  <c r="Z606" i="88"/>
  <c r="Z598" i="88"/>
  <c r="Z590" i="88"/>
  <c r="Z582" i="88"/>
  <c r="Z574" i="88"/>
  <c r="Z566" i="88"/>
  <c r="Z558" i="88"/>
  <c r="Z550" i="88"/>
  <c r="Z542" i="88"/>
  <c r="Z534" i="88"/>
  <c r="Z526" i="88"/>
  <c r="Z518" i="88"/>
  <c r="Z510" i="88"/>
  <c r="Z502" i="88"/>
  <c r="Z494" i="88"/>
  <c r="Z486" i="88"/>
  <c r="Z478" i="88"/>
  <c r="Z470" i="88"/>
  <c r="Z462" i="88"/>
  <c r="Z454" i="88"/>
  <c r="Z446" i="88"/>
  <c r="Z438" i="88"/>
  <c r="Z430" i="88"/>
  <c r="Z422" i="88"/>
  <c r="AA414" i="88"/>
  <c r="Z410" i="88"/>
  <c r="Z406" i="88"/>
  <c r="Z402" i="88"/>
  <c r="Z398" i="88"/>
  <c r="Z394" i="88"/>
  <c r="Z390" i="88"/>
  <c r="Z386" i="88"/>
  <c r="Z382" i="88"/>
  <c r="Z378" i="88"/>
  <c r="Z374" i="88"/>
  <c r="Z370" i="88"/>
  <c r="Z366" i="88"/>
  <c r="Z362" i="88"/>
  <c r="Z358" i="88"/>
  <c r="Z354" i="88"/>
  <c r="Z350" i="88"/>
  <c r="Z346" i="88"/>
  <c r="Z342" i="88"/>
  <c r="Z338" i="88"/>
  <c r="Z334" i="88"/>
  <c r="Z330" i="88"/>
  <c r="Z326" i="88"/>
  <c r="Z322" i="88"/>
  <c r="Z318" i="88"/>
  <c r="Z314" i="88"/>
  <c r="Z310" i="88"/>
  <c r="Z306" i="88"/>
  <c r="Z302" i="88"/>
  <c r="Z298" i="88"/>
  <c r="Z975" i="88"/>
  <c r="Z938" i="88"/>
  <c r="Z894" i="88"/>
  <c r="Z847" i="88"/>
  <c r="Z810" i="88"/>
  <c r="Z766" i="88"/>
  <c r="Z719" i="88"/>
  <c r="Z682" i="88"/>
  <c r="Z662" i="88"/>
  <c r="AA650" i="88"/>
  <c r="Z641" i="88"/>
  <c r="Z630" i="88"/>
  <c r="Z621" i="88"/>
  <c r="Z613" i="88"/>
  <c r="Z605" i="88"/>
  <c r="Z597" i="88"/>
  <c r="Z589" i="88"/>
  <c r="Z581" i="88"/>
  <c r="Z573" i="88"/>
  <c r="Z565" i="88"/>
  <c r="Z557" i="88"/>
  <c r="Z549" i="88"/>
  <c r="Z541" i="88"/>
  <c r="Z533" i="88"/>
  <c r="Z525" i="88"/>
  <c r="Z517" i="88"/>
  <c r="Z509" i="88"/>
  <c r="Z501" i="88"/>
  <c r="Z493" i="88"/>
  <c r="Z485" i="88"/>
  <c r="Z477" i="88"/>
  <c r="Z469" i="88"/>
  <c r="Z461" i="88"/>
  <c r="Z453" i="88"/>
  <c r="Z445" i="88"/>
  <c r="Z437" i="88"/>
  <c r="Z429" i="88"/>
  <c r="Z421" i="88"/>
  <c r="Z414" i="88"/>
  <c r="AA409" i="88"/>
  <c r="AA405" i="88"/>
  <c r="AA401" i="88"/>
  <c r="AA397" i="88"/>
  <c r="AA393" i="88"/>
  <c r="AA389" i="88"/>
  <c r="AA385" i="88"/>
  <c r="AA381" i="88"/>
  <c r="AA377" i="88"/>
  <c r="AA373" i="88"/>
  <c r="AA369" i="88"/>
  <c r="AA365" i="88"/>
  <c r="AA361" i="88"/>
  <c r="AA357" i="88"/>
  <c r="AA353" i="88"/>
  <c r="AA349" i="88"/>
  <c r="AA345" i="88"/>
  <c r="AA341" i="88"/>
  <c r="AA337" i="88"/>
  <c r="AA333" i="88"/>
  <c r="AA329" i="88"/>
  <c r="AA325" i="88"/>
  <c r="AA321" i="88"/>
  <c r="AA317" i="88"/>
  <c r="AA313" i="88"/>
  <c r="AA309" i="88"/>
  <c r="AA305" i="88"/>
  <c r="AA301" i="88"/>
  <c r="AA297" i="88"/>
  <c r="AA293" i="88"/>
  <c r="AA289" i="88"/>
  <c r="AA285" i="88"/>
  <c r="AA281" i="88"/>
  <c r="AA277" i="88"/>
  <c r="AA273" i="88"/>
  <c r="AA269" i="88"/>
  <c r="AA265" i="88"/>
  <c r="AA261" i="88"/>
  <c r="AA257" i="88"/>
  <c r="AA253" i="88"/>
  <c r="AA249" i="88"/>
  <c r="AA245" i="88"/>
  <c r="AA241" i="88"/>
  <c r="AA237" i="88"/>
  <c r="AA233" i="88"/>
  <c r="AA229" i="88"/>
  <c r="Z974" i="88"/>
  <c r="Z890" i="88"/>
  <c r="Z799" i="88"/>
  <c r="Z718" i="88"/>
  <c r="Z661" i="88"/>
  <c r="AA638" i="88"/>
  <c r="AA620" i="88"/>
  <c r="AA604" i="88"/>
  <c r="AA588" i="88"/>
  <c r="AA572" i="88"/>
  <c r="AA556" i="88"/>
  <c r="AA540" i="88"/>
  <c r="AA524" i="88"/>
  <c r="AA508" i="88"/>
  <c r="AA492" i="88"/>
  <c r="AA476" i="88"/>
  <c r="AA460" i="88"/>
  <c r="AA444" i="88"/>
  <c r="AA428" i="88"/>
  <c r="Z413" i="88"/>
  <c r="Z405" i="88"/>
  <c r="Z397" i="88"/>
  <c r="Z389" i="88"/>
  <c r="Z381" i="88"/>
  <c r="Z373" i="88"/>
  <c r="Z365" i="88"/>
  <c r="Z357" i="88"/>
  <c r="Z349" i="88"/>
  <c r="Z341" i="88"/>
  <c r="Z333" i="88"/>
  <c r="Z325" i="88"/>
  <c r="Z317" i="88"/>
  <c r="Z309" i="88"/>
  <c r="Z301" i="88"/>
  <c r="AA294" i="88"/>
  <c r="Z289" i="88"/>
  <c r="Z284" i="88"/>
  <c r="AA278" i="88"/>
  <c r="Z273" i="88"/>
  <c r="Z268" i="88"/>
  <c r="AA262" i="88"/>
  <c r="Z257" i="88"/>
  <c r="Z252" i="88"/>
  <c r="AA246" i="88"/>
  <c r="Z241" i="88"/>
  <c r="Z236" i="88"/>
  <c r="AA230" i="88"/>
  <c r="Z226" i="88"/>
  <c r="Z222" i="88"/>
  <c r="Z218" i="88"/>
  <c r="Z214" i="88"/>
  <c r="Z210" i="88"/>
  <c r="Z206" i="88"/>
  <c r="Z202" i="88"/>
  <c r="Z198" i="88"/>
  <c r="Z194" i="88"/>
  <c r="Z190" i="88"/>
  <c r="Z186" i="88"/>
  <c r="Z182" i="88"/>
  <c r="Z178" i="88"/>
  <c r="Z174" i="88"/>
  <c r="Z170" i="88"/>
  <c r="Z166" i="88"/>
  <c r="Z162" i="88"/>
  <c r="Z158" i="88"/>
  <c r="Z154" i="88"/>
  <c r="Z150" i="88"/>
  <c r="Z146" i="88"/>
  <c r="Z140" i="88"/>
  <c r="Z138" i="88"/>
  <c r="AA132" i="88"/>
  <c r="AA128" i="88"/>
  <c r="AA124" i="88"/>
  <c r="Z120" i="88"/>
  <c r="Z970" i="88"/>
  <c r="Z879" i="88"/>
  <c r="Z798" i="88"/>
  <c r="Z714" i="88"/>
  <c r="AA658" i="88"/>
  <c r="Z638" i="88"/>
  <c r="AA618" i="88"/>
  <c r="AA602" i="88"/>
  <c r="AA586" i="88"/>
  <c r="AA570" i="88"/>
  <c r="AA554" i="88"/>
  <c r="AA538" i="88"/>
  <c r="AA522" i="88"/>
  <c r="AA506" i="88"/>
  <c r="AA490" i="88"/>
  <c r="AA474" i="88"/>
  <c r="AA458" i="88"/>
  <c r="AA442" i="88"/>
  <c r="AA426" i="88"/>
  <c r="AA412" i="88"/>
  <c r="AA404" i="88"/>
  <c r="AA396" i="88"/>
  <c r="AA388" i="88"/>
  <c r="AA380" i="88"/>
  <c r="AA372" i="88"/>
  <c r="AA364" i="88"/>
  <c r="AA356" i="88"/>
  <c r="AA348" i="88"/>
  <c r="AA340" i="88"/>
  <c r="AA332" i="88"/>
  <c r="AA324" i="88"/>
  <c r="AA316" i="88"/>
  <c r="AA308" i="88"/>
  <c r="AA300" i="88"/>
  <c r="Z294" i="88"/>
  <c r="AA288" i="88"/>
  <c r="AA283" i="88"/>
  <c r="Z278" i="88"/>
  <c r="AA272" i="88"/>
  <c r="AA267" i="88"/>
  <c r="Z262" i="88"/>
  <c r="AA256" i="88"/>
  <c r="AA251" i="88"/>
  <c r="Z246" i="88"/>
  <c r="AA240" i="88"/>
  <c r="AA235" i="88"/>
  <c r="Z230" i="88"/>
  <c r="AA225" i="88"/>
  <c r="AA221" i="88"/>
  <c r="AA217" i="88"/>
  <c r="AA213" i="88"/>
  <c r="AA209" i="88"/>
  <c r="AA205" i="88"/>
  <c r="AA201" i="88"/>
  <c r="AA197" i="88"/>
  <c r="AA193" i="88"/>
  <c r="AA189" i="88"/>
  <c r="AA185" i="88"/>
  <c r="AA181" i="88"/>
  <c r="AA177" i="88"/>
  <c r="AA173" i="88"/>
  <c r="AA169" i="88"/>
  <c r="AA165" i="88"/>
  <c r="AA161" i="88"/>
  <c r="AA157" i="88"/>
  <c r="AA153" i="88"/>
  <c r="AA149" i="88"/>
  <c r="AA145" i="88"/>
  <c r="Z959" i="88"/>
  <c r="Z878" i="88"/>
  <c r="Z794" i="88"/>
  <c r="Z703" i="88"/>
  <c r="Z658" i="88"/>
  <c r="Z637" i="88"/>
  <c r="Z618" i="88"/>
  <c r="Z602" i="88"/>
  <c r="Z586" i="88"/>
  <c r="Z570" i="88"/>
  <c r="Z554" i="88"/>
  <c r="Z538" i="88"/>
  <c r="Z522" i="88"/>
  <c r="Z506" i="88"/>
  <c r="Z490" i="88"/>
  <c r="Z474" i="88"/>
  <c r="Z458" i="88"/>
  <c r="Z442" i="88"/>
  <c r="Z426" i="88"/>
  <c r="Z412" i="88"/>
  <c r="Z404" i="88"/>
  <c r="Z396" i="88"/>
  <c r="Z388" i="88"/>
  <c r="Z380" i="88"/>
  <c r="Z372" i="88"/>
  <c r="Z364" i="88"/>
  <c r="Z356" i="88"/>
  <c r="Z348" i="88"/>
  <c r="Z340" i="88"/>
  <c r="Z332" i="88"/>
  <c r="Z324" i="88"/>
  <c r="Z316" i="88"/>
  <c r="Z308" i="88"/>
  <c r="Z300" i="88"/>
  <c r="Z293" i="88"/>
  <c r="Z288" i="88"/>
  <c r="AA282" i="88"/>
  <c r="Z277" i="88"/>
  <c r="Z272" i="88"/>
  <c r="AA266" i="88"/>
  <c r="Z261" i="88"/>
  <c r="Z256" i="88"/>
  <c r="AA250" i="88"/>
  <c r="Z245" i="88"/>
  <c r="Z240" i="88"/>
  <c r="AA234" i="88"/>
  <c r="Z229" i="88"/>
  <c r="Z225" i="88"/>
  <c r="Z221" i="88"/>
  <c r="Z217" i="88"/>
  <c r="Z213" i="88"/>
  <c r="Z209" i="88"/>
  <c r="Z205" i="88"/>
  <c r="Z201" i="88"/>
  <c r="Z197" i="88"/>
  <c r="Z193" i="88"/>
  <c r="Z189" i="88"/>
  <c r="Z185" i="88"/>
  <c r="Z181" i="88"/>
  <c r="Z177" i="88"/>
  <c r="Z173" i="88"/>
  <c r="Z169" i="88"/>
  <c r="Z165" i="88"/>
  <c r="Z161" i="88"/>
  <c r="Z157" i="88"/>
  <c r="Z153" i="88"/>
  <c r="Z149" i="88"/>
  <c r="Z145" i="88"/>
  <c r="Z958" i="88"/>
  <c r="Z874" i="88"/>
  <c r="Z783" i="88"/>
  <c r="Z702" i="88"/>
  <c r="Z657" i="88"/>
  <c r="AA634" i="88"/>
  <c r="Z617" i="88"/>
  <c r="Z601" i="88"/>
  <c r="Z585" i="88"/>
  <c r="Z569" i="88"/>
  <c r="Z553" i="88"/>
  <c r="Z537" i="88"/>
  <c r="Z521" i="88"/>
  <c r="Z505" i="88"/>
  <c r="Z489" i="88"/>
  <c r="Z473" i="88"/>
  <c r="Z457" i="88"/>
  <c r="Z441" i="88"/>
  <c r="Z425" i="88"/>
  <c r="AA411" i="88"/>
  <c r="AA403" i="88"/>
  <c r="AA395" i="88"/>
  <c r="AA387" i="88"/>
  <c r="AA379" i="88"/>
  <c r="AA371" i="88"/>
  <c r="AA363" i="88"/>
  <c r="AA355" i="88"/>
  <c r="AA347" i="88"/>
  <c r="AA339" i="88"/>
  <c r="AA331" i="88"/>
  <c r="AA323" i="88"/>
  <c r="AA315" i="88"/>
  <c r="AA307" i="88"/>
  <c r="AA299" i="88"/>
  <c r="AA292" i="88"/>
  <c r="AA287" i="88"/>
  <c r="Z282" i="88"/>
  <c r="AA276" i="88"/>
  <c r="AA271" i="88"/>
  <c r="Z266" i="88"/>
  <c r="AA260" i="88"/>
  <c r="AA255" i="88"/>
  <c r="Z250" i="88"/>
  <c r="AA244" i="88"/>
  <c r="AA239" i="88"/>
  <c r="Z234" i="88"/>
  <c r="AA228" i="88"/>
  <c r="AA224" i="88"/>
  <c r="AA220" i="88"/>
  <c r="AA216" i="88"/>
  <c r="AA212" i="88"/>
  <c r="AA208" i="88"/>
  <c r="AA204" i="88"/>
  <c r="AA200" i="88"/>
  <c r="AA196" i="88"/>
  <c r="AA192" i="88"/>
  <c r="AA188" i="88"/>
  <c r="AA184" i="88"/>
  <c r="AA180" i="88"/>
  <c r="AA176" i="88"/>
  <c r="AA172" i="88"/>
  <c r="AA168" i="88"/>
  <c r="AA164" i="88"/>
  <c r="AA160" i="88"/>
  <c r="AA156" i="88"/>
  <c r="AA152" i="88"/>
  <c r="AA148" i="88"/>
  <c r="AA144" i="88"/>
  <c r="AA142" i="88"/>
  <c r="AA136" i="88"/>
  <c r="AA134" i="88"/>
  <c r="Z131" i="88"/>
  <c r="Z127" i="88"/>
  <c r="Z123" i="88"/>
  <c r="Z927" i="88"/>
  <c r="Z762" i="88"/>
  <c r="Z650" i="88"/>
  <c r="AA612" i="88"/>
  <c r="AA580" i="88"/>
  <c r="AA548" i="88"/>
  <c r="AA516" i="88"/>
  <c r="AA484" i="88"/>
  <c r="AA452" i="88"/>
  <c r="AA420" i="88"/>
  <c r="Z401" i="88"/>
  <c r="Z385" i="88"/>
  <c r="Z369" i="88"/>
  <c r="Z353" i="88"/>
  <c r="Z337" i="88"/>
  <c r="Z321" i="88"/>
  <c r="Z305" i="88"/>
  <c r="Z292" i="88"/>
  <c r="Z281" i="88"/>
  <c r="AA270" i="88"/>
  <c r="Z260" i="88"/>
  <c r="Z249" i="88"/>
  <c r="AA238" i="88"/>
  <c r="Z228" i="88"/>
  <c r="Z220" i="88"/>
  <c r="Z212" i="88"/>
  <c r="Z204" i="88"/>
  <c r="Z196" i="88"/>
  <c r="Z188" i="88"/>
  <c r="Z180" i="88"/>
  <c r="Z172" i="88"/>
  <c r="Z164" i="88"/>
  <c r="Z156" i="88"/>
  <c r="Z148" i="88"/>
  <c r="Z926" i="88"/>
  <c r="Z751" i="88"/>
  <c r="Z649" i="88"/>
  <c r="AA610" i="88"/>
  <c r="AA578" i="88"/>
  <c r="AA546" i="88"/>
  <c r="AA514" i="88"/>
  <c r="AA482" i="88"/>
  <c r="AA450" i="88"/>
  <c r="AA418" i="88"/>
  <c r="AA400" i="88"/>
  <c r="AA384" i="88"/>
  <c r="AA368" i="88"/>
  <c r="AA352" i="88"/>
  <c r="AA336" i="88"/>
  <c r="AA320" i="88"/>
  <c r="AA304" i="88"/>
  <c r="AA291" i="88"/>
  <c r="AA280" i="88"/>
  <c r="Z270" i="88"/>
  <c r="AA259" i="88"/>
  <c r="AA248" i="88"/>
  <c r="Z238" i="88"/>
  <c r="AA227" i="88"/>
  <c r="AA219" i="88"/>
  <c r="AA211" i="88"/>
  <c r="AA203" i="88"/>
  <c r="AA195" i="88"/>
  <c r="AA187" i="88"/>
  <c r="AA179" i="88"/>
  <c r="AA171" i="88"/>
  <c r="AA163" i="88"/>
  <c r="AA155" i="88"/>
  <c r="Z139" i="88"/>
  <c r="AA130" i="88"/>
  <c r="Z124" i="88"/>
  <c r="Z114" i="88"/>
  <c r="Z107" i="88"/>
  <c r="Z104" i="88"/>
  <c r="E102" i="88"/>
  <c r="Z98" i="88"/>
  <c r="AA94" i="88"/>
  <c r="AA90" i="88"/>
  <c r="AA87" i="88"/>
  <c r="AA84" i="88"/>
  <c r="Z82" i="88"/>
  <c r="Z79" i="88"/>
  <c r="Z77" i="88"/>
  <c r="Z74" i="88"/>
  <c r="Z70" i="88"/>
  <c r="Z66" i="88"/>
  <c r="Z62" i="88"/>
  <c r="Z58" i="88"/>
  <c r="Z54" i="88"/>
  <c r="Z50" i="88"/>
  <c r="Z46" i="88"/>
  <c r="Z42" i="88"/>
  <c r="Z38" i="88"/>
  <c r="Z34" i="88"/>
  <c r="Z29" i="88"/>
  <c r="Z922" i="88"/>
  <c r="Z750" i="88"/>
  <c r="AA646" i="88"/>
  <c r="Z610" i="88"/>
  <c r="Z578" i="88"/>
  <c r="Z546" i="88"/>
  <c r="Z514" i="88"/>
  <c r="Z482" i="88"/>
  <c r="Z450" i="88"/>
  <c r="Z418" i="88"/>
  <c r="Z400" i="88"/>
  <c r="Z384" i="88"/>
  <c r="Z368" i="88"/>
  <c r="Z352" i="88"/>
  <c r="Z336" i="88"/>
  <c r="Z320" i="88"/>
  <c r="Z304" i="88"/>
  <c r="AA290" i="88"/>
  <c r="Z280" i="88"/>
  <c r="Z269" i="88"/>
  <c r="AA258" i="88"/>
  <c r="Z248" i="88"/>
  <c r="Z237" i="88"/>
  <c r="Z227" i="88"/>
  <c r="Z219" i="88"/>
  <c r="Z211" i="88"/>
  <c r="Z203" i="88"/>
  <c r="Z195" i="88"/>
  <c r="Z187" i="88"/>
  <c r="Z179" i="88"/>
  <c r="Z171" i="88"/>
  <c r="Z163" i="88"/>
  <c r="Z155" i="88"/>
  <c r="AA141" i="88"/>
  <c r="Z911" i="88"/>
  <c r="Z746" i="88"/>
  <c r="Z646" i="88"/>
  <c r="Z609" i="88"/>
  <c r="Z577" i="88"/>
  <c r="Z545" i="88"/>
  <c r="Z513" i="88"/>
  <c r="Z481" i="88"/>
  <c r="Z449" i="88"/>
  <c r="Z417" i="88"/>
  <c r="AA399" i="88"/>
  <c r="AA383" i="88"/>
  <c r="AA367" i="88"/>
  <c r="AA351" i="88"/>
  <c r="AA335" i="88"/>
  <c r="AA319" i="88"/>
  <c r="AA303" i="88"/>
  <c r="Z290" i="88"/>
  <c r="AA279" i="88"/>
  <c r="AA268" i="88"/>
  <c r="Z258" i="88"/>
  <c r="AA247" i="88"/>
  <c r="AA236" i="88"/>
  <c r="AA226" i="88"/>
  <c r="AA218" i="88"/>
  <c r="AA210" i="88"/>
  <c r="AA202" i="88"/>
  <c r="AA194" i="88"/>
  <c r="AA186" i="88"/>
  <c r="AA178" i="88"/>
  <c r="AA170" i="88"/>
  <c r="AA162" i="88"/>
  <c r="AA154" i="88"/>
  <c r="AA146" i="88"/>
  <c r="Z141" i="88"/>
  <c r="AA137" i="88"/>
  <c r="Z134" i="88"/>
  <c r="AA129" i="88"/>
  <c r="C128" i="88"/>
  <c r="AA122" i="88"/>
  <c r="Z119" i="88"/>
  <c r="AA118" i="88"/>
  <c r="I118" i="88"/>
  <c r="K118" i="88" s="1"/>
  <c r="Z113" i="88"/>
  <c r="Z112" i="88"/>
  <c r="Z111" i="88"/>
  <c r="Z110" i="88"/>
  <c r="Z109" i="88"/>
  <c r="Z106" i="88"/>
  <c r="AA103" i="88"/>
  <c r="Z101" i="88"/>
  <c r="Z97" i="88"/>
  <c r="AA93" i="88"/>
  <c r="AA81" i="88"/>
  <c r="Z73" i="88"/>
  <c r="Z69" i="88"/>
  <c r="Z65" i="88"/>
  <c r="Z61" i="88"/>
  <c r="Z57" i="88"/>
  <c r="Z53" i="88"/>
  <c r="Z49" i="88"/>
  <c r="Z45" i="88"/>
  <c r="Z41" i="88"/>
  <c r="Z37" i="88"/>
  <c r="Z33" i="88"/>
  <c r="Z30" i="88"/>
  <c r="Z26" i="88"/>
  <c r="Z831" i="88"/>
  <c r="Z673" i="88"/>
  <c r="Z626" i="88"/>
  <c r="Z594" i="88"/>
  <c r="Z562" i="88"/>
  <c r="Z530" i="88"/>
  <c r="Z498" i="88"/>
  <c r="Z466" i="88"/>
  <c r="Z434" i="88"/>
  <c r="Z408" i="88"/>
  <c r="Z392" i="88"/>
  <c r="Z376" i="88"/>
  <c r="Z360" i="88"/>
  <c r="Z344" i="88"/>
  <c r="Z328" i="88"/>
  <c r="Z312" i="88"/>
  <c r="Z296" i="88"/>
  <c r="Z285" i="88"/>
  <c r="AA274" i="88"/>
  <c r="Z264" i="88"/>
  <c r="Z253" i="88"/>
  <c r="AA242" i="88"/>
  <c r="Z232" i="88"/>
  <c r="Z223" i="88"/>
  <c r="Z215" i="88"/>
  <c r="Z207" i="88"/>
  <c r="Z199" i="88"/>
  <c r="Z191" i="88"/>
  <c r="Z183" i="88"/>
  <c r="Z175" i="88"/>
  <c r="Z167" i="88"/>
  <c r="Z159" i="88"/>
  <c r="Z151" i="88"/>
  <c r="Z147" i="88"/>
  <c r="Z143" i="88"/>
  <c r="AA135" i="88"/>
  <c r="Z133" i="88"/>
  <c r="Z126" i="88"/>
  <c r="Z121" i="88"/>
  <c r="Z117" i="88"/>
  <c r="AA116" i="88"/>
  <c r="AA115" i="88"/>
  <c r="AA108" i="88"/>
  <c r="Z105" i="88"/>
  <c r="AA102" i="88"/>
  <c r="AA99" i="88"/>
  <c r="Z92" i="88"/>
  <c r="AA83" i="88"/>
  <c r="AA80" i="88"/>
  <c r="AA75" i="88"/>
  <c r="AA71" i="88"/>
  <c r="AA67" i="88"/>
  <c r="AA63" i="88"/>
  <c r="AA59" i="88"/>
  <c r="AA55" i="88"/>
  <c r="AA51" i="88"/>
  <c r="AA47" i="88"/>
  <c r="AA43" i="88"/>
  <c r="AA39" i="88"/>
  <c r="AA35" i="88"/>
  <c r="AA32" i="88"/>
  <c r="AA28" i="88"/>
  <c r="Z846" i="88"/>
  <c r="Z625" i="88"/>
  <c r="AA530" i="88"/>
  <c r="AA436" i="88"/>
  <c r="AA391" i="88"/>
  <c r="AA344" i="88"/>
  <c r="Z297" i="88"/>
  <c r="Z274" i="88"/>
  <c r="AA243" i="88"/>
  <c r="Z216" i="88"/>
  <c r="AA198" i="88"/>
  <c r="AA175" i="88"/>
  <c r="Z152" i="88"/>
  <c r="AA138" i="88"/>
  <c r="Z132" i="88"/>
  <c r="AA127" i="88"/>
  <c r="Z116" i="88"/>
  <c r="AA110" i="88"/>
  <c r="Z108" i="88"/>
  <c r="Z103" i="88"/>
  <c r="AA98" i="88"/>
  <c r="AA92" i="88"/>
  <c r="Z87" i="88"/>
  <c r="Z83" i="88"/>
  <c r="AA78" i="88"/>
  <c r="AA74" i="88"/>
  <c r="Z68" i="88"/>
  <c r="AA61" i="88"/>
  <c r="Z55" i="88"/>
  <c r="AA48" i="88"/>
  <c r="AA42" i="88"/>
  <c r="Z36" i="88"/>
  <c r="AA29" i="88"/>
  <c r="Z24" i="88"/>
  <c r="Z18" i="88"/>
  <c r="AA8" i="88"/>
  <c r="AA4" i="88"/>
  <c r="AA107" i="88"/>
  <c r="E103" i="88"/>
  <c r="AA97" i="88"/>
  <c r="AA91" i="88"/>
  <c r="AA82" i="88"/>
  <c r="Z78" i="88"/>
  <c r="Z67" i="88"/>
  <c r="AA54" i="88"/>
  <c r="Z48" i="88"/>
  <c r="Z35" i="88"/>
  <c r="Z28" i="88"/>
  <c r="AA11" i="88"/>
  <c r="Z4" i="88"/>
  <c r="Z90" i="88"/>
  <c r="Z842" i="88"/>
  <c r="AA596" i="88"/>
  <c r="Z529" i="88"/>
  <c r="AA434" i="88"/>
  <c r="Z377" i="88"/>
  <c r="AA343" i="88"/>
  <c r="AA296" i="88"/>
  <c r="Z265" i="88"/>
  <c r="Z242" i="88"/>
  <c r="AA215" i="88"/>
  <c r="Z192" i="88"/>
  <c r="AA174" i="88"/>
  <c r="AA151" i="88"/>
  <c r="Z144" i="88"/>
  <c r="Z137" i="88"/>
  <c r="AA131" i="88"/>
  <c r="AA126" i="88"/>
  <c r="AA113" i="88"/>
  <c r="AA86" i="88"/>
  <c r="AA73" i="88"/>
  <c r="AA60" i="88"/>
  <c r="AA41" i="88"/>
  <c r="AA21" i="88"/>
  <c r="AA17" i="88"/>
  <c r="AA14" i="88"/>
  <c r="Z8" i="88"/>
  <c r="Z830" i="88"/>
  <c r="AA594" i="88"/>
  <c r="AA500" i="88"/>
  <c r="Z433" i="88"/>
  <c r="AA376" i="88"/>
  <c r="Z329" i="88"/>
  <c r="AA295" i="88"/>
  <c r="AA264" i="88"/>
  <c r="Z233" i="88"/>
  <c r="AA214" i="88"/>
  <c r="AA191" i="88"/>
  <c r="Z168" i="88"/>
  <c r="AA150" i="88"/>
  <c r="AA143" i="88"/>
  <c r="Z136" i="88"/>
  <c r="Z130" i="88"/>
  <c r="AA125" i="88"/>
  <c r="AA120" i="88"/>
  <c r="AA117" i="88"/>
  <c r="AA106" i="88"/>
  <c r="Z102" i="88"/>
  <c r="AA96" i="88"/>
  <c r="Z91" i="88"/>
  <c r="Z86" i="88"/>
  <c r="AA72" i="88"/>
  <c r="AA66" i="88"/>
  <c r="Z60" i="88"/>
  <c r="AA53" i="88"/>
  <c r="Z47" i="88"/>
  <c r="AA40" i="88"/>
  <c r="AA34" i="88"/>
  <c r="Z21" i="88"/>
  <c r="Z17" i="88"/>
  <c r="Z14" i="88"/>
  <c r="Z11" i="88"/>
  <c r="AA7" i="88"/>
  <c r="Z675" i="88"/>
  <c r="Z593" i="88"/>
  <c r="AA498" i="88"/>
  <c r="Z409" i="88"/>
  <c r="AA375" i="88"/>
  <c r="AA328" i="88"/>
  <c r="AA286" i="88"/>
  <c r="AA263" i="88"/>
  <c r="AA232" i="88"/>
  <c r="Z208" i="88"/>
  <c r="AA190" i="88"/>
  <c r="AA167" i="88"/>
  <c r="Z142" i="88"/>
  <c r="Z135" i="88"/>
  <c r="Z129" i="88"/>
  <c r="Z125" i="88"/>
  <c r="AA114" i="88"/>
  <c r="AA111" i="88"/>
  <c r="Z674" i="88"/>
  <c r="AA564" i="88"/>
  <c r="Z497" i="88"/>
  <c r="AA408" i="88"/>
  <c r="Z361" i="88"/>
  <c r="AA327" i="88"/>
  <c r="Z286" i="88"/>
  <c r="AA254" i="88"/>
  <c r="AA231" i="88"/>
  <c r="AA207" i="88"/>
  <c r="Z184" i="88"/>
  <c r="AA166" i="88"/>
  <c r="Z128" i="88"/>
  <c r="AA123" i="88"/>
  <c r="Z118" i="88"/>
  <c r="AA105" i="88"/>
  <c r="AA101" i="88"/>
  <c r="AA95" i="88"/>
  <c r="AA89" i="88"/>
  <c r="Z85" i="88"/>
  <c r="Z71" i="88"/>
  <c r="AA64" i="88"/>
  <c r="AA58" i="88"/>
  <c r="Z52" i="88"/>
  <c r="AA45" i="88"/>
  <c r="Z39" i="88"/>
  <c r="Z27" i="88"/>
  <c r="Z25" i="88"/>
  <c r="Z22" i="88"/>
  <c r="Z20" i="88"/>
  <c r="Z16" i="88"/>
  <c r="AA13" i="88"/>
  <c r="AA10" i="88"/>
  <c r="AA6" i="88"/>
  <c r="AA3" i="88"/>
  <c r="Z667" i="88"/>
  <c r="AA562" i="88"/>
  <c r="AA468" i="88"/>
  <c r="AA407" i="88"/>
  <c r="AA360" i="88"/>
  <c r="Z313" i="88"/>
  <c r="AA284" i="88"/>
  <c r="Z254" i="88"/>
  <c r="Z224" i="88"/>
  <c r="AA206" i="88"/>
  <c r="AA183" i="88"/>
  <c r="Z160" i="88"/>
  <c r="Z122" i="88"/>
  <c r="Z629" i="88"/>
  <c r="AA359" i="88"/>
  <c r="AA223" i="88"/>
  <c r="AA139" i="88"/>
  <c r="Z96" i="88"/>
  <c r="Z84" i="88"/>
  <c r="AA76" i="88"/>
  <c r="Z64" i="88"/>
  <c r="Z51" i="88"/>
  <c r="AA38" i="88"/>
  <c r="AA119" i="88"/>
  <c r="Z115" i="88"/>
  <c r="AA112" i="88"/>
  <c r="Z95" i="88"/>
  <c r="Z76" i="88"/>
  <c r="Z63" i="88"/>
  <c r="AA50" i="88"/>
  <c r="AA37" i="88"/>
  <c r="AA31" i="88"/>
  <c r="AA15" i="88"/>
  <c r="Z10" i="88"/>
  <c r="AA252" i="88"/>
  <c r="Z56" i="88"/>
  <c r="AA30" i="88"/>
  <c r="AA18" i="88"/>
  <c r="Z244" i="88"/>
  <c r="AA626" i="88"/>
  <c r="Z345" i="88"/>
  <c r="AA222" i="88"/>
  <c r="AA147" i="88"/>
  <c r="Z100" i="88"/>
  <c r="AA12" i="88"/>
  <c r="AA392" i="88"/>
  <c r="AA77" i="88"/>
  <c r="Z40" i="88"/>
  <c r="AA25" i="88"/>
  <c r="Z5" i="88"/>
  <c r="Z561" i="88"/>
  <c r="AA312" i="88"/>
  <c r="Z200" i="88"/>
  <c r="AA140" i="88"/>
  <c r="AA133" i="88"/>
  <c r="AA104" i="88"/>
  <c r="Z94" i="88"/>
  <c r="Z75" i="88"/>
  <c r="AA62" i="88"/>
  <c r="AA49" i="88"/>
  <c r="AA36" i="88"/>
  <c r="Z31" i="88"/>
  <c r="AA26" i="88"/>
  <c r="Z15" i="88"/>
  <c r="AA9" i="88"/>
  <c r="Z3" i="88"/>
  <c r="AA532" i="88"/>
  <c r="AA311" i="88"/>
  <c r="AA199" i="88"/>
  <c r="H128" i="88"/>
  <c r="Z93" i="88"/>
  <c r="Z81" i="88"/>
  <c r="Z72" i="88"/>
  <c r="Z59" i="88"/>
  <c r="AA46" i="88"/>
  <c r="AA33" i="88"/>
  <c r="AA27" i="88"/>
  <c r="AA22" i="88"/>
  <c r="AA20" i="88"/>
  <c r="Z9" i="88"/>
  <c r="AA2" i="88"/>
  <c r="AA85" i="88"/>
  <c r="AA52" i="88"/>
  <c r="AA16" i="88"/>
  <c r="AA466" i="88"/>
  <c r="Z276" i="88"/>
  <c r="AA182" i="88"/>
  <c r="Z89" i="88"/>
  <c r="Z80" i="88"/>
  <c r="AA70" i="88"/>
  <c r="AA57" i="88"/>
  <c r="AA44" i="88"/>
  <c r="AA23" i="88"/>
  <c r="AA19" i="88"/>
  <c r="Z7" i="88"/>
  <c r="Z2" i="88"/>
  <c r="Z465" i="88"/>
  <c r="AA275" i="88"/>
  <c r="Z176" i="88"/>
  <c r="AA121" i="88"/>
  <c r="AA100" i="88"/>
  <c r="AA88" i="88"/>
  <c r="AA79" i="88"/>
  <c r="AA69" i="88"/>
  <c r="AA56" i="88"/>
  <c r="Z44" i="88"/>
  <c r="Z32" i="88"/>
  <c r="Z23" i="88"/>
  <c r="Z19" i="88"/>
  <c r="Z13" i="88"/>
  <c r="Z6" i="88"/>
  <c r="Z393" i="88"/>
  <c r="AA159" i="88"/>
  <c r="AA109" i="88"/>
  <c r="Z88" i="88"/>
  <c r="AA68" i="88"/>
  <c r="Z43" i="88"/>
  <c r="AA24" i="88"/>
  <c r="AA5" i="88"/>
  <c r="AA158" i="88"/>
  <c r="Z99" i="88"/>
  <c r="AA65" i="88"/>
  <c r="Z12" i="88"/>
  <c r="I119" i="88"/>
  <c r="K119" i="88" s="1"/>
  <c r="D84" i="88"/>
  <c r="F128" i="88"/>
  <c r="K128" i="88"/>
  <c r="E115" i="88"/>
  <c r="D14" i="88"/>
  <c r="D16" i="88" s="1"/>
  <c r="J134" i="87"/>
  <c r="J135" i="87" s="1"/>
  <c r="I128" i="87"/>
  <c r="D128" i="87"/>
  <c r="D14" i="87"/>
  <c r="D16" i="87" s="1"/>
  <c r="D29" i="87" s="1"/>
  <c r="E115" i="87"/>
  <c r="J128" i="87"/>
  <c r="N135" i="87"/>
  <c r="E128" i="87"/>
  <c r="AA1001" i="87"/>
  <c r="AA997" i="87"/>
  <c r="AA993" i="87"/>
  <c r="AA989" i="87"/>
  <c r="AA985" i="87"/>
  <c r="AA981" i="87"/>
  <c r="AA977" i="87"/>
  <c r="AA973" i="87"/>
  <c r="AA969" i="87"/>
  <c r="AA965" i="87"/>
  <c r="AA961" i="87"/>
  <c r="AA957" i="87"/>
  <c r="AA953" i="87"/>
  <c r="AA949" i="87"/>
  <c r="AA945" i="87"/>
  <c r="AA941" i="87"/>
  <c r="AA937" i="87"/>
  <c r="AA933" i="87"/>
  <c r="AA929" i="87"/>
  <c r="AA925" i="87"/>
  <c r="AA921" i="87"/>
  <c r="AA917" i="87"/>
  <c r="AA913" i="87"/>
  <c r="AA909" i="87"/>
  <c r="AA905" i="87"/>
  <c r="AA901" i="87"/>
  <c r="AA897" i="87"/>
  <c r="AA893" i="87"/>
  <c r="AA889" i="87"/>
  <c r="AA885" i="87"/>
  <c r="AA881" i="87"/>
  <c r="AA877" i="87"/>
  <c r="AA873" i="87"/>
  <c r="AA869" i="87"/>
  <c r="AA865" i="87"/>
  <c r="AA861" i="87"/>
  <c r="AA857" i="87"/>
  <c r="AA853" i="87"/>
  <c r="AA849" i="87"/>
  <c r="AA845" i="87"/>
  <c r="AA841" i="87"/>
  <c r="AA837" i="87"/>
  <c r="AA833" i="87"/>
  <c r="AA829" i="87"/>
  <c r="AA825" i="87"/>
  <c r="AA821" i="87"/>
  <c r="AA817" i="87"/>
  <c r="AA813" i="87"/>
  <c r="AA809" i="87"/>
  <c r="AA805" i="87"/>
  <c r="AA801" i="87"/>
  <c r="AA797" i="87"/>
  <c r="AA793" i="87"/>
  <c r="AA789" i="87"/>
  <c r="AA785" i="87"/>
  <c r="AA781" i="87"/>
  <c r="AA777" i="87"/>
  <c r="AA773" i="87"/>
  <c r="AA769" i="87"/>
  <c r="AA765" i="87"/>
  <c r="AA761" i="87"/>
  <c r="AA757" i="87"/>
  <c r="AA753" i="87"/>
  <c r="AA749" i="87"/>
  <c r="AA745" i="87"/>
  <c r="AA741" i="87"/>
  <c r="AA737" i="87"/>
  <c r="AA733" i="87"/>
  <c r="AA729" i="87"/>
  <c r="AA725" i="87"/>
  <c r="AA721" i="87"/>
  <c r="AA717" i="87"/>
  <c r="AA713" i="87"/>
  <c r="AA709" i="87"/>
  <c r="AA705" i="87"/>
  <c r="AA701" i="87"/>
  <c r="AA697" i="87"/>
  <c r="AA693" i="87"/>
  <c r="AA689" i="87"/>
  <c r="AA685" i="87"/>
  <c r="AA681" i="87"/>
  <c r="AA677" i="87"/>
  <c r="AA673" i="87"/>
  <c r="AA669" i="87"/>
  <c r="AA665" i="87"/>
  <c r="Z1001" i="87"/>
  <c r="Z997" i="87"/>
  <c r="Z993" i="87"/>
  <c r="Z989" i="87"/>
  <c r="Z985" i="87"/>
  <c r="Z981" i="87"/>
  <c r="Z977" i="87"/>
  <c r="Z973" i="87"/>
  <c r="Z969" i="87"/>
  <c r="Z965" i="87"/>
  <c r="Z961" i="87"/>
  <c r="Z957" i="87"/>
  <c r="Z953" i="87"/>
  <c r="Z949" i="87"/>
  <c r="Z945" i="87"/>
  <c r="Z941" i="87"/>
  <c r="Z937" i="87"/>
  <c r="Z933" i="87"/>
  <c r="Z929" i="87"/>
  <c r="Z925" i="87"/>
  <c r="Z921" i="87"/>
  <c r="Z917" i="87"/>
  <c r="Z913" i="87"/>
  <c r="Z909" i="87"/>
  <c r="Z905" i="87"/>
  <c r="Z901" i="87"/>
  <c r="Z897" i="87"/>
  <c r="Z893" i="87"/>
  <c r="Z889" i="87"/>
  <c r="Z885" i="87"/>
  <c r="Z881" i="87"/>
  <c r="Z877" i="87"/>
  <c r="Z873" i="87"/>
  <c r="Z869" i="87"/>
  <c r="Z865" i="87"/>
  <c r="Z861" i="87"/>
  <c r="Z857" i="87"/>
  <c r="Z853" i="87"/>
  <c r="Z849" i="87"/>
  <c r="Z845" i="87"/>
  <c r="Z841" i="87"/>
  <c r="Z837" i="87"/>
  <c r="Z833" i="87"/>
  <c r="Z829" i="87"/>
  <c r="Z825" i="87"/>
  <c r="Z821" i="87"/>
  <c r="Z817" i="87"/>
  <c r="Z813" i="87"/>
  <c r="Z809" i="87"/>
  <c r="Z805" i="87"/>
  <c r="Z801" i="87"/>
  <c r="Z797" i="87"/>
  <c r="Z793" i="87"/>
  <c r="Z789" i="87"/>
  <c r="Z785" i="87"/>
  <c r="Z781" i="87"/>
  <c r="Z777" i="87"/>
  <c r="Z773" i="87"/>
  <c r="Z769" i="87"/>
  <c r="Z765" i="87"/>
  <c r="Z761" i="87"/>
  <c r="Z757" i="87"/>
  <c r="Z753" i="87"/>
  <c r="Z749" i="87"/>
  <c r="Z745" i="87"/>
  <c r="Z741" i="87"/>
  <c r="Z737" i="87"/>
  <c r="Z733" i="87"/>
  <c r="Z729" i="87"/>
  <c r="Z725" i="87"/>
  <c r="Z721" i="87"/>
  <c r="Z717" i="87"/>
  <c r="Z713" i="87"/>
  <c r="Z709" i="87"/>
  <c r="Z705" i="87"/>
  <c r="Z701" i="87"/>
  <c r="Z697" i="87"/>
  <c r="Z693" i="87"/>
  <c r="Z689" i="87"/>
  <c r="Z685" i="87"/>
  <c r="Z681" i="87"/>
  <c r="Z677" i="87"/>
  <c r="Z673" i="87"/>
  <c r="Z669" i="87"/>
  <c r="Z665" i="87"/>
  <c r="AA1000" i="87"/>
  <c r="AA996" i="87"/>
  <c r="AA992" i="87"/>
  <c r="AA988" i="87"/>
  <c r="AA984" i="87"/>
  <c r="AA980" i="87"/>
  <c r="AA976" i="87"/>
  <c r="AA972" i="87"/>
  <c r="AA968" i="87"/>
  <c r="AA964" i="87"/>
  <c r="AA960" i="87"/>
  <c r="AA956" i="87"/>
  <c r="AA952" i="87"/>
  <c r="AA948" i="87"/>
  <c r="AA944" i="87"/>
  <c r="AA940" i="87"/>
  <c r="AA936" i="87"/>
  <c r="AA932" i="87"/>
  <c r="AA928" i="87"/>
  <c r="AA924" i="87"/>
  <c r="AA920" i="87"/>
  <c r="AA916" i="87"/>
  <c r="AA912" i="87"/>
  <c r="AA908" i="87"/>
  <c r="AA904" i="87"/>
  <c r="AA900" i="87"/>
  <c r="AA896" i="87"/>
  <c r="AA892" i="87"/>
  <c r="AA888" i="87"/>
  <c r="AA884" i="87"/>
  <c r="AA880" i="87"/>
  <c r="AA876" i="87"/>
  <c r="AA872" i="87"/>
  <c r="AA868" i="87"/>
  <c r="AA864" i="87"/>
  <c r="AA860" i="87"/>
  <c r="AA856" i="87"/>
  <c r="AA852" i="87"/>
  <c r="AA848" i="87"/>
  <c r="AA844" i="87"/>
  <c r="AA840" i="87"/>
  <c r="AA836" i="87"/>
  <c r="AA832" i="87"/>
  <c r="AA828" i="87"/>
  <c r="AA824" i="87"/>
  <c r="AA820" i="87"/>
  <c r="AA816" i="87"/>
  <c r="AA812" i="87"/>
  <c r="AA808" i="87"/>
  <c r="AA804" i="87"/>
  <c r="AA800" i="87"/>
  <c r="AA796" i="87"/>
  <c r="AA792" i="87"/>
  <c r="AA788" i="87"/>
  <c r="AA784" i="87"/>
  <c r="AA780" i="87"/>
  <c r="AA776" i="87"/>
  <c r="AA772" i="87"/>
  <c r="AA768" i="87"/>
  <c r="AA764" i="87"/>
  <c r="AA760" i="87"/>
  <c r="AA756" i="87"/>
  <c r="AA752" i="87"/>
  <c r="AA748" i="87"/>
  <c r="AA744" i="87"/>
  <c r="AA740" i="87"/>
  <c r="AA736" i="87"/>
  <c r="AA732" i="87"/>
  <c r="AA728" i="87"/>
  <c r="AA724" i="87"/>
  <c r="AA720" i="87"/>
  <c r="AA716" i="87"/>
  <c r="AA712" i="87"/>
  <c r="AA708" i="87"/>
  <c r="AA704" i="87"/>
  <c r="AA700" i="87"/>
  <c r="AA696" i="87"/>
  <c r="AA692" i="87"/>
  <c r="AA688" i="87"/>
  <c r="AA684" i="87"/>
  <c r="AA680" i="87"/>
  <c r="AA676" i="87"/>
  <c r="AA672" i="87"/>
  <c r="AA668" i="87"/>
  <c r="AA664" i="87"/>
  <c r="Z1000" i="87"/>
  <c r="Z996" i="87"/>
  <c r="Z992" i="87"/>
  <c r="Z988" i="87"/>
  <c r="Z984" i="87"/>
  <c r="Z980" i="87"/>
  <c r="Z976" i="87"/>
  <c r="Z972" i="87"/>
  <c r="Z968" i="87"/>
  <c r="Z964" i="87"/>
  <c r="Z960" i="87"/>
  <c r="Z956" i="87"/>
  <c r="Z952" i="87"/>
  <c r="Z948" i="87"/>
  <c r="Z944" i="87"/>
  <c r="Z940" i="87"/>
  <c r="Z936" i="87"/>
  <c r="Z932" i="87"/>
  <c r="Z928" i="87"/>
  <c r="Z924" i="87"/>
  <c r="Z920" i="87"/>
  <c r="Z916" i="87"/>
  <c r="Z912" i="87"/>
  <c r="Z908" i="87"/>
  <c r="Z904" i="87"/>
  <c r="Z900" i="87"/>
  <c r="Z896" i="87"/>
  <c r="Z892" i="87"/>
  <c r="Z888" i="87"/>
  <c r="Z884" i="87"/>
  <c r="Z880" i="87"/>
  <c r="Z876" i="87"/>
  <c r="Z872" i="87"/>
  <c r="Z868" i="87"/>
  <c r="Z864" i="87"/>
  <c r="Z860" i="87"/>
  <c r="Z856" i="87"/>
  <c r="Z852" i="87"/>
  <c r="Z848" i="87"/>
  <c r="Z844" i="87"/>
  <c r="Z840" i="87"/>
  <c r="Z836" i="87"/>
  <c r="Z832" i="87"/>
  <c r="Z828" i="87"/>
  <c r="Z824" i="87"/>
  <c r="Z820" i="87"/>
  <c r="Z816" i="87"/>
  <c r="Z812" i="87"/>
  <c r="Z808" i="87"/>
  <c r="Z804" i="87"/>
  <c r="Z800" i="87"/>
  <c r="Z796" i="87"/>
  <c r="Z792" i="87"/>
  <c r="Z788" i="87"/>
  <c r="Z784" i="87"/>
  <c r="Z780" i="87"/>
  <c r="Z776" i="87"/>
  <c r="Z772" i="87"/>
  <c r="Z768" i="87"/>
  <c r="Z764" i="87"/>
  <c r="Z760" i="87"/>
  <c r="Z756" i="87"/>
  <c r="Z752" i="87"/>
  <c r="Z748" i="87"/>
  <c r="Z744" i="87"/>
  <c r="Z740" i="87"/>
  <c r="Z736" i="87"/>
  <c r="Z732" i="87"/>
  <c r="Z728" i="87"/>
  <c r="Z724" i="87"/>
  <c r="Z720" i="87"/>
  <c r="Z716" i="87"/>
  <c r="Z712" i="87"/>
  <c r="Z708" i="87"/>
  <c r="Z704" i="87"/>
  <c r="Z700" i="87"/>
  <c r="Z696" i="87"/>
  <c r="Z692" i="87"/>
  <c r="Z688" i="87"/>
  <c r="Z684" i="87"/>
  <c r="Z680" i="87"/>
  <c r="Z676" i="87"/>
  <c r="Z672" i="87"/>
  <c r="Z668" i="87"/>
  <c r="Z664" i="87"/>
  <c r="AA999" i="87"/>
  <c r="AA995" i="87"/>
  <c r="AA991" i="87"/>
  <c r="AA987" i="87"/>
  <c r="AA983" i="87"/>
  <c r="AA979" i="87"/>
  <c r="AA975" i="87"/>
  <c r="AA971" i="87"/>
  <c r="AA967" i="87"/>
  <c r="AA963" i="87"/>
  <c r="AA959" i="87"/>
  <c r="AA955" i="87"/>
  <c r="AA951" i="87"/>
  <c r="AA947" i="87"/>
  <c r="AA943" i="87"/>
  <c r="AA939" i="87"/>
  <c r="AA935" i="87"/>
  <c r="AA931" i="87"/>
  <c r="AA927" i="87"/>
  <c r="AA923" i="87"/>
  <c r="AA919" i="87"/>
  <c r="AA915" i="87"/>
  <c r="AA911" i="87"/>
  <c r="AA907" i="87"/>
  <c r="AA903" i="87"/>
  <c r="AA899" i="87"/>
  <c r="AA895" i="87"/>
  <c r="AA891" i="87"/>
  <c r="AA887" i="87"/>
  <c r="AA883" i="87"/>
  <c r="AA879" i="87"/>
  <c r="AA875" i="87"/>
  <c r="AA871" i="87"/>
  <c r="AA867" i="87"/>
  <c r="AA863" i="87"/>
  <c r="AA859" i="87"/>
  <c r="AA855" i="87"/>
  <c r="AA851" i="87"/>
  <c r="AA847" i="87"/>
  <c r="AA843" i="87"/>
  <c r="AA839" i="87"/>
  <c r="AA835" i="87"/>
  <c r="AA831" i="87"/>
  <c r="AA827" i="87"/>
  <c r="AA823" i="87"/>
  <c r="AA819" i="87"/>
  <c r="AA815" i="87"/>
  <c r="AA811" i="87"/>
  <c r="AA807" i="87"/>
  <c r="AA803" i="87"/>
  <c r="AA799" i="87"/>
  <c r="AA795" i="87"/>
  <c r="AA791" i="87"/>
  <c r="AA787" i="87"/>
  <c r="AA783" i="87"/>
  <c r="AA779" i="87"/>
  <c r="AA775" i="87"/>
  <c r="AA771" i="87"/>
  <c r="AA767" i="87"/>
  <c r="AA763" i="87"/>
  <c r="AA759" i="87"/>
  <c r="AA755" i="87"/>
  <c r="AA751" i="87"/>
  <c r="AA747" i="87"/>
  <c r="AA743" i="87"/>
  <c r="AA739" i="87"/>
  <c r="AA735" i="87"/>
  <c r="AA731" i="87"/>
  <c r="AA727" i="87"/>
  <c r="AA723" i="87"/>
  <c r="AA719" i="87"/>
  <c r="AA715" i="87"/>
  <c r="AA711" i="87"/>
  <c r="AA707" i="87"/>
  <c r="AA703" i="87"/>
  <c r="AA699" i="87"/>
  <c r="AA695" i="87"/>
  <c r="AA691" i="87"/>
  <c r="AA687" i="87"/>
  <c r="AA683" i="87"/>
  <c r="AA679" i="87"/>
  <c r="AA675" i="87"/>
  <c r="AA671" i="87"/>
  <c r="AA667" i="87"/>
  <c r="AA663" i="87"/>
  <c r="Z999" i="87"/>
  <c r="Z995" i="87"/>
  <c r="Z991" i="87"/>
  <c r="Z987" i="87"/>
  <c r="Z983" i="87"/>
  <c r="Z979" i="87"/>
  <c r="Z975" i="87"/>
  <c r="Z971" i="87"/>
  <c r="Z967" i="87"/>
  <c r="Z963" i="87"/>
  <c r="Z959" i="87"/>
  <c r="Z955" i="87"/>
  <c r="Z951" i="87"/>
  <c r="Z947" i="87"/>
  <c r="Z943" i="87"/>
  <c r="Z939" i="87"/>
  <c r="Z935" i="87"/>
  <c r="Z931" i="87"/>
  <c r="Z927" i="87"/>
  <c r="Z923" i="87"/>
  <c r="Z919" i="87"/>
  <c r="Z915" i="87"/>
  <c r="Z911" i="87"/>
  <c r="Z907" i="87"/>
  <c r="Z903" i="87"/>
  <c r="Z899" i="87"/>
  <c r="Z895" i="87"/>
  <c r="Z891" i="87"/>
  <c r="Z887" i="87"/>
  <c r="Z883" i="87"/>
  <c r="Z879" i="87"/>
  <c r="Z875" i="87"/>
  <c r="Z871" i="87"/>
  <c r="Z867" i="87"/>
  <c r="Z863" i="87"/>
  <c r="Z859" i="87"/>
  <c r="Z855" i="87"/>
  <c r="Z851" i="87"/>
  <c r="Z847" i="87"/>
  <c r="Z843" i="87"/>
  <c r="Z839" i="87"/>
  <c r="Z835" i="87"/>
  <c r="Z831" i="87"/>
  <c r="Z827" i="87"/>
  <c r="Z823" i="87"/>
  <c r="Z819" i="87"/>
  <c r="Z815" i="87"/>
  <c r="Z811" i="87"/>
  <c r="Z807" i="87"/>
  <c r="Z803" i="87"/>
  <c r="Z799" i="87"/>
  <c r="Z795" i="87"/>
  <c r="Z791" i="87"/>
  <c r="Z787" i="87"/>
  <c r="Z783" i="87"/>
  <c r="Z779" i="87"/>
  <c r="Z775" i="87"/>
  <c r="Z771" i="87"/>
  <c r="Z767" i="87"/>
  <c r="Z763" i="87"/>
  <c r="Z759" i="87"/>
  <c r="Z755" i="87"/>
  <c r="Z751" i="87"/>
  <c r="Z747" i="87"/>
  <c r="Z743" i="87"/>
  <c r="Z739" i="87"/>
  <c r="Z735" i="87"/>
  <c r="Z731" i="87"/>
  <c r="Z727" i="87"/>
  <c r="Z723" i="87"/>
  <c r="Z719" i="87"/>
  <c r="Z715" i="87"/>
  <c r="Z711" i="87"/>
  <c r="Z707" i="87"/>
  <c r="Z703" i="87"/>
  <c r="Z699" i="87"/>
  <c r="Z695" i="87"/>
  <c r="Z691" i="87"/>
  <c r="Z687" i="87"/>
  <c r="Z683" i="87"/>
  <c r="Z679" i="87"/>
  <c r="Z675" i="87"/>
  <c r="Z671" i="87"/>
  <c r="Z667" i="87"/>
  <c r="Z663" i="87"/>
  <c r="AA998" i="87"/>
  <c r="AA994" i="87"/>
  <c r="AA990" i="87"/>
  <c r="AA986" i="87"/>
  <c r="AA982" i="87"/>
  <c r="AA978" i="87"/>
  <c r="AA974" i="87"/>
  <c r="AA970" i="87"/>
  <c r="AA966" i="87"/>
  <c r="AA962" i="87"/>
  <c r="AA958" i="87"/>
  <c r="AA954" i="87"/>
  <c r="AA950" i="87"/>
  <c r="AA946" i="87"/>
  <c r="AA942" i="87"/>
  <c r="AA938" i="87"/>
  <c r="AA934" i="87"/>
  <c r="AA930" i="87"/>
  <c r="AA926" i="87"/>
  <c r="AA922" i="87"/>
  <c r="AA918" i="87"/>
  <c r="AA914" i="87"/>
  <c r="AA910" i="87"/>
  <c r="AA906" i="87"/>
  <c r="AA902" i="87"/>
  <c r="AA898" i="87"/>
  <c r="AA894" i="87"/>
  <c r="AA890" i="87"/>
  <c r="AA886" i="87"/>
  <c r="AA882" i="87"/>
  <c r="AA878" i="87"/>
  <c r="AA874" i="87"/>
  <c r="AA870" i="87"/>
  <c r="AA866" i="87"/>
  <c r="AA862" i="87"/>
  <c r="AA858" i="87"/>
  <c r="AA854" i="87"/>
  <c r="AA850" i="87"/>
  <c r="AA846" i="87"/>
  <c r="AA842" i="87"/>
  <c r="AA838" i="87"/>
  <c r="AA834" i="87"/>
  <c r="AA830" i="87"/>
  <c r="AA826" i="87"/>
  <c r="AA822" i="87"/>
  <c r="AA818" i="87"/>
  <c r="AA814" i="87"/>
  <c r="AA810" i="87"/>
  <c r="AA806" i="87"/>
  <c r="AA802" i="87"/>
  <c r="AA798" i="87"/>
  <c r="AA794" i="87"/>
  <c r="AA790" i="87"/>
  <c r="AA786" i="87"/>
  <c r="AA782" i="87"/>
  <c r="AA778" i="87"/>
  <c r="AA774" i="87"/>
  <c r="AA770" i="87"/>
  <c r="AA766" i="87"/>
  <c r="AA762" i="87"/>
  <c r="AA758" i="87"/>
  <c r="AA754" i="87"/>
  <c r="AA750" i="87"/>
  <c r="AA746" i="87"/>
  <c r="AA742" i="87"/>
  <c r="AA738" i="87"/>
  <c r="AA734" i="87"/>
  <c r="AA730" i="87"/>
  <c r="AA726" i="87"/>
  <c r="AA722" i="87"/>
  <c r="AA718" i="87"/>
  <c r="AA714" i="87"/>
  <c r="AA710" i="87"/>
  <c r="AA706" i="87"/>
  <c r="AA702" i="87"/>
  <c r="AA698" i="87"/>
  <c r="AA694" i="87"/>
  <c r="AA690" i="87"/>
  <c r="AA686" i="87"/>
  <c r="AA682" i="87"/>
  <c r="AA678" i="87"/>
  <c r="AA674" i="87"/>
  <c r="AA670" i="87"/>
  <c r="AA666" i="87"/>
  <c r="AA662" i="87"/>
  <c r="Z998" i="87"/>
  <c r="Z966" i="87"/>
  <c r="Z934" i="87"/>
  <c r="Z902" i="87"/>
  <c r="Z870" i="87"/>
  <c r="Z838" i="87"/>
  <c r="Z806" i="87"/>
  <c r="Z774" i="87"/>
  <c r="Z742" i="87"/>
  <c r="Z710" i="87"/>
  <c r="Z678" i="87"/>
  <c r="Z660" i="87"/>
  <c r="Z656" i="87"/>
  <c r="Z652" i="87"/>
  <c r="Z648" i="87"/>
  <c r="Z644" i="87"/>
  <c r="Z640" i="87"/>
  <c r="Z636" i="87"/>
  <c r="Z632" i="87"/>
  <c r="Z628" i="87"/>
  <c r="Z624" i="87"/>
  <c r="Z620" i="87"/>
  <c r="Z616" i="87"/>
  <c r="Z612" i="87"/>
  <c r="Z608" i="87"/>
  <c r="Z604" i="87"/>
  <c r="Z600" i="87"/>
  <c r="Z596" i="87"/>
  <c r="Z592" i="87"/>
  <c r="Z588" i="87"/>
  <c r="Z584" i="87"/>
  <c r="Z580" i="87"/>
  <c r="Z576" i="87"/>
  <c r="Z572" i="87"/>
  <c r="Z568" i="87"/>
  <c r="Z564" i="87"/>
  <c r="Z560" i="87"/>
  <c r="Z556" i="87"/>
  <c r="Z552" i="87"/>
  <c r="Z548" i="87"/>
  <c r="Z544" i="87"/>
  <c r="Z540" i="87"/>
  <c r="Z536" i="87"/>
  <c r="Z532" i="87"/>
  <c r="Z528" i="87"/>
  <c r="Z524" i="87"/>
  <c r="Z520" i="87"/>
  <c r="Z516" i="87"/>
  <c r="Z512" i="87"/>
  <c r="Z508" i="87"/>
  <c r="Z504" i="87"/>
  <c r="Z500" i="87"/>
  <c r="Z496" i="87"/>
  <c r="Z492" i="87"/>
  <c r="Z488" i="87"/>
  <c r="Z484" i="87"/>
  <c r="Z480" i="87"/>
  <c r="Z476" i="87"/>
  <c r="Z472" i="87"/>
  <c r="Z468" i="87"/>
  <c r="Z464" i="87"/>
  <c r="Z460" i="87"/>
  <c r="Z456" i="87"/>
  <c r="Z452" i="87"/>
  <c r="Z448" i="87"/>
  <c r="Z444" i="87"/>
  <c r="Z440" i="87"/>
  <c r="Z436" i="87"/>
  <c r="Z432" i="87"/>
  <c r="Z428" i="87"/>
  <c r="Z424" i="87"/>
  <c r="Z420" i="87"/>
  <c r="Z416" i="87"/>
  <c r="Z412" i="87"/>
  <c r="Z408" i="87"/>
  <c r="Z404" i="87"/>
  <c r="Z400" i="87"/>
  <c r="Z396" i="87"/>
  <c r="Z392" i="87"/>
  <c r="Z388" i="87"/>
  <c r="Z384" i="87"/>
  <c r="Z380" i="87"/>
  <c r="Z994" i="87"/>
  <c r="Z962" i="87"/>
  <c r="Z930" i="87"/>
  <c r="Z898" i="87"/>
  <c r="Z866" i="87"/>
  <c r="Z834" i="87"/>
  <c r="Z802" i="87"/>
  <c r="Z770" i="87"/>
  <c r="Z738" i="87"/>
  <c r="Z706" i="87"/>
  <c r="Z674" i="87"/>
  <c r="AA659" i="87"/>
  <c r="AA655" i="87"/>
  <c r="AA651" i="87"/>
  <c r="AA647" i="87"/>
  <c r="AA643" i="87"/>
  <c r="AA639" i="87"/>
  <c r="AA635" i="87"/>
  <c r="AA631" i="87"/>
  <c r="AA627" i="87"/>
  <c r="AA623" i="87"/>
  <c r="AA619" i="87"/>
  <c r="AA615" i="87"/>
  <c r="AA611" i="87"/>
  <c r="AA607" i="87"/>
  <c r="AA603" i="87"/>
  <c r="AA599" i="87"/>
  <c r="AA595" i="87"/>
  <c r="AA591" i="87"/>
  <c r="AA587" i="87"/>
  <c r="AA583" i="87"/>
  <c r="AA579" i="87"/>
  <c r="AA575" i="87"/>
  <c r="AA571" i="87"/>
  <c r="AA567" i="87"/>
  <c r="AA563" i="87"/>
  <c r="AA559" i="87"/>
  <c r="AA555" i="87"/>
  <c r="AA551" i="87"/>
  <c r="AA547" i="87"/>
  <c r="AA543" i="87"/>
  <c r="AA539" i="87"/>
  <c r="AA535" i="87"/>
  <c r="AA531" i="87"/>
  <c r="AA527" i="87"/>
  <c r="AA523" i="87"/>
  <c r="AA519" i="87"/>
  <c r="AA515" i="87"/>
  <c r="AA511" i="87"/>
  <c r="AA507" i="87"/>
  <c r="AA503" i="87"/>
  <c r="AA499" i="87"/>
  <c r="AA495" i="87"/>
  <c r="AA491" i="87"/>
  <c r="AA487" i="87"/>
  <c r="AA483" i="87"/>
  <c r="AA479" i="87"/>
  <c r="AA475" i="87"/>
  <c r="AA471" i="87"/>
  <c r="AA467" i="87"/>
  <c r="AA463" i="87"/>
  <c r="AA459" i="87"/>
  <c r="AA455" i="87"/>
  <c r="AA451" i="87"/>
  <c r="AA447" i="87"/>
  <c r="AA443" i="87"/>
  <c r="AA439" i="87"/>
  <c r="AA435" i="87"/>
  <c r="AA431" i="87"/>
  <c r="AA427" i="87"/>
  <c r="AA423" i="87"/>
  <c r="AA419" i="87"/>
  <c r="AA415" i="87"/>
  <c r="AA411" i="87"/>
  <c r="AA407" i="87"/>
  <c r="AA403" i="87"/>
  <c r="AA399" i="87"/>
  <c r="AA395" i="87"/>
  <c r="AA391" i="87"/>
  <c r="AA387" i="87"/>
  <c r="AA383" i="87"/>
  <c r="AA379" i="87"/>
  <c r="AA375" i="87"/>
  <c r="AA371" i="87"/>
  <c r="Z990" i="87"/>
  <c r="Z958" i="87"/>
  <c r="Z926" i="87"/>
  <c r="Z894" i="87"/>
  <c r="Z862" i="87"/>
  <c r="Z830" i="87"/>
  <c r="Z798" i="87"/>
  <c r="Z766" i="87"/>
  <c r="Z734" i="87"/>
  <c r="Z702" i="87"/>
  <c r="Z670" i="87"/>
  <c r="Z659" i="87"/>
  <c r="Z655" i="87"/>
  <c r="Z651" i="87"/>
  <c r="Z647" i="87"/>
  <c r="Z643" i="87"/>
  <c r="Z639" i="87"/>
  <c r="Z635" i="87"/>
  <c r="Z631" i="87"/>
  <c r="Z627" i="87"/>
  <c r="Z623" i="87"/>
  <c r="Z619" i="87"/>
  <c r="Z615" i="87"/>
  <c r="Z611" i="87"/>
  <c r="Z607" i="87"/>
  <c r="Z603" i="87"/>
  <c r="Z599" i="87"/>
  <c r="Z595" i="87"/>
  <c r="Z591" i="87"/>
  <c r="Z587" i="87"/>
  <c r="Z583" i="87"/>
  <c r="Z579" i="87"/>
  <c r="Z575" i="87"/>
  <c r="Z571" i="87"/>
  <c r="Z567" i="87"/>
  <c r="Z563" i="87"/>
  <c r="Z559" i="87"/>
  <c r="Z555" i="87"/>
  <c r="Z551" i="87"/>
  <c r="Z547" i="87"/>
  <c r="Z543" i="87"/>
  <c r="Z539" i="87"/>
  <c r="Z535" i="87"/>
  <c r="Z531" i="87"/>
  <c r="Z527" i="87"/>
  <c r="Z523" i="87"/>
  <c r="Z519" i="87"/>
  <c r="Z515" i="87"/>
  <c r="Z511" i="87"/>
  <c r="Z507" i="87"/>
  <c r="Z503" i="87"/>
  <c r="Z499" i="87"/>
  <c r="Z495" i="87"/>
  <c r="Z491" i="87"/>
  <c r="Z487" i="87"/>
  <c r="Z483" i="87"/>
  <c r="Z479" i="87"/>
  <c r="Z475" i="87"/>
  <c r="Z471" i="87"/>
  <c r="Z467" i="87"/>
  <c r="Z463" i="87"/>
  <c r="Z459" i="87"/>
  <c r="Z455" i="87"/>
  <c r="Z451" i="87"/>
  <c r="Z447" i="87"/>
  <c r="Z443" i="87"/>
  <c r="Z439" i="87"/>
  <c r="Z435" i="87"/>
  <c r="Z431" i="87"/>
  <c r="Z427" i="87"/>
  <c r="Z423" i="87"/>
  <c r="Z419" i="87"/>
  <c r="Z415" i="87"/>
  <c r="Z411" i="87"/>
  <c r="Z407" i="87"/>
  <c r="Z403" i="87"/>
  <c r="Z986" i="87"/>
  <c r="Z954" i="87"/>
  <c r="Z922" i="87"/>
  <c r="Z890" i="87"/>
  <c r="Z858" i="87"/>
  <c r="Z826" i="87"/>
  <c r="Z794" i="87"/>
  <c r="Z762" i="87"/>
  <c r="Z730" i="87"/>
  <c r="Z698" i="87"/>
  <c r="Z666" i="87"/>
  <c r="AA658" i="87"/>
  <c r="AA654" i="87"/>
  <c r="AA650" i="87"/>
  <c r="AA646" i="87"/>
  <c r="AA642" i="87"/>
  <c r="AA638" i="87"/>
  <c r="AA634" i="87"/>
  <c r="AA630" i="87"/>
  <c r="AA626" i="87"/>
  <c r="AA622" i="87"/>
  <c r="AA618" i="87"/>
  <c r="AA614" i="87"/>
  <c r="AA610" i="87"/>
  <c r="AA606" i="87"/>
  <c r="AA602" i="87"/>
  <c r="AA598" i="87"/>
  <c r="AA594" i="87"/>
  <c r="AA590" i="87"/>
  <c r="AA586" i="87"/>
  <c r="AA582" i="87"/>
  <c r="AA578" i="87"/>
  <c r="AA574" i="87"/>
  <c r="AA570" i="87"/>
  <c r="AA566" i="87"/>
  <c r="AA562" i="87"/>
  <c r="AA558" i="87"/>
  <c r="AA554" i="87"/>
  <c r="AA550" i="87"/>
  <c r="AA546" i="87"/>
  <c r="AA542" i="87"/>
  <c r="AA538" i="87"/>
  <c r="AA534" i="87"/>
  <c r="AA530" i="87"/>
  <c r="AA526" i="87"/>
  <c r="AA522" i="87"/>
  <c r="AA518" i="87"/>
  <c r="AA514" i="87"/>
  <c r="AA510" i="87"/>
  <c r="AA506" i="87"/>
  <c r="AA502" i="87"/>
  <c r="AA498" i="87"/>
  <c r="AA494" i="87"/>
  <c r="AA490" i="87"/>
  <c r="AA486" i="87"/>
  <c r="AA482" i="87"/>
  <c r="AA478" i="87"/>
  <c r="AA474" i="87"/>
  <c r="AA470" i="87"/>
  <c r="AA466" i="87"/>
  <c r="AA462" i="87"/>
  <c r="AA458" i="87"/>
  <c r="AA454" i="87"/>
  <c r="AA450" i="87"/>
  <c r="AA446" i="87"/>
  <c r="AA442" i="87"/>
  <c r="AA438" i="87"/>
  <c r="AA434" i="87"/>
  <c r="AA430" i="87"/>
  <c r="AA426" i="87"/>
  <c r="AA422" i="87"/>
  <c r="AA418" i="87"/>
  <c r="AA414" i="87"/>
  <c r="AA410" i="87"/>
  <c r="AA406" i="87"/>
  <c r="AA402" i="87"/>
  <c r="AA398" i="87"/>
  <c r="AA394" i="87"/>
  <c r="AA390" i="87"/>
  <c r="AA386" i="87"/>
  <c r="AA382" i="87"/>
  <c r="AA378" i="87"/>
  <c r="AA374" i="87"/>
  <c r="AA370" i="87"/>
  <c r="AA366" i="87"/>
  <c r="Z978" i="87"/>
  <c r="Z946" i="87"/>
  <c r="Z914" i="87"/>
  <c r="Z882" i="87"/>
  <c r="Z850" i="87"/>
  <c r="Z818" i="87"/>
  <c r="Z786" i="87"/>
  <c r="Z754" i="87"/>
  <c r="Z722" i="87"/>
  <c r="Z690" i="87"/>
  <c r="AA661" i="87"/>
  <c r="AA657" i="87"/>
  <c r="AA653" i="87"/>
  <c r="AA649" i="87"/>
  <c r="AA645" i="87"/>
  <c r="AA641" i="87"/>
  <c r="AA637" i="87"/>
  <c r="AA633" i="87"/>
  <c r="AA629" i="87"/>
  <c r="AA625" i="87"/>
  <c r="AA621" i="87"/>
  <c r="AA617" i="87"/>
  <c r="AA613" i="87"/>
  <c r="AA609" i="87"/>
  <c r="AA605" i="87"/>
  <c r="AA601" i="87"/>
  <c r="AA597" i="87"/>
  <c r="AA593" i="87"/>
  <c r="AA589" i="87"/>
  <c r="AA585" i="87"/>
  <c r="AA581" i="87"/>
  <c r="AA577" i="87"/>
  <c r="AA573" i="87"/>
  <c r="AA569" i="87"/>
  <c r="AA565" i="87"/>
  <c r="AA561" i="87"/>
  <c r="AA557" i="87"/>
  <c r="AA553" i="87"/>
  <c r="AA549" i="87"/>
  <c r="AA545" i="87"/>
  <c r="AA541" i="87"/>
  <c r="AA537" i="87"/>
  <c r="AA533" i="87"/>
  <c r="AA529" i="87"/>
  <c r="AA525" i="87"/>
  <c r="AA521" i="87"/>
  <c r="AA517" i="87"/>
  <c r="AA513" i="87"/>
  <c r="AA509" i="87"/>
  <c r="AA505" i="87"/>
  <c r="AA501" i="87"/>
  <c r="AA497" i="87"/>
  <c r="AA493" i="87"/>
  <c r="AA489" i="87"/>
  <c r="AA485" i="87"/>
  <c r="AA481" i="87"/>
  <c r="AA477" i="87"/>
  <c r="AA473" i="87"/>
  <c r="AA469" i="87"/>
  <c r="AA465" i="87"/>
  <c r="AA461" i="87"/>
  <c r="AA457" i="87"/>
  <c r="AA453" i="87"/>
  <c r="AA449" i="87"/>
  <c r="AA445" i="87"/>
  <c r="AA441" i="87"/>
  <c r="AA437" i="87"/>
  <c r="AA433" i="87"/>
  <c r="AA429" i="87"/>
  <c r="AA425" i="87"/>
  <c r="AA421" i="87"/>
  <c r="AA417" i="87"/>
  <c r="AA413" i="87"/>
  <c r="AA409" i="87"/>
  <c r="AA405" i="87"/>
  <c r="AA401" i="87"/>
  <c r="AA397" i="87"/>
  <c r="AA393" i="87"/>
  <c r="AA389" i="87"/>
  <c r="AA385" i="87"/>
  <c r="AA381" i="87"/>
  <c r="AA377" i="87"/>
  <c r="AA373" i="87"/>
  <c r="AA369" i="87"/>
  <c r="AA365" i="87"/>
  <c r="Z974" i="87"/>
  <c r="Z942" i="87"/>
  <c r="Z910" i="87"/>
  <c r="Z878" i="87"/>
  <c r="Z846" i="87"/>
  <c r="Z814" i="87"/>
  <c r="Z782" i="87"/>
  <c r="Z750" i="87"/>
  <c r="Z718" i="87"/>
  <c r="Z686" i="87"/>
  <c r="Z661" i="87"/>
  <c r="Z657" i="87"/>
  <c r="Z653" i="87"/>
  <c r="Z649" i="87"/>
  <c r="Z645" i="87"/>
  <c r="Z641" i="87"/>
  <c r="Z637" i="87"/>
  <c r="Z633" i="87"/>
  <c r="Z629" i="87"/>
  <c r="Z625" i="87"/>
  <c r="Z621" i="87"/>
  <c r="Z617" i="87"/>
  <c r="Z613" i="87"/>
  <c r="Z609" i="87"/>
  <c r="Z605" i="87"/>
  <c r="Z601" i="87"/>
  <c r="Z597" i="87"/>
  <c r="Z593" i="87"/>
  <c r="Z589" i="87"/>
  <c r="Z585" i="87"/>
  <c r="Z581" i="87"/>
  <c r="Z577" i="87"/>
  <c r="Z573" i="87"/>
  <c r="Z569" i="87"/>
  <c r="Z565" i="87"/>
  <c r="Z561" i="87"/>
  <c r="Z557" i="87"/>
  <c r="Z553" i="87"/>
  <c r="Z549" i="87"/>
  <c r="Z545" i="87"/>
  <c r="Z541" i="87"/>
  <c r="Z537" i="87"/>
  <c r="Z533" i="87"/>
  <c r="Z529" i="87"/>
  <c r="Z525" i="87"/>
  <c r="Z521" i="87"/>
  <c r="Z517" i="87"/>
  <c r="Z513" i="87"/>
  <c r="Z509" i="87"/>
  <c r="Z505" i="87"/>
  <c r="Z501" i="87"/>
  <c r="Z497" i="87"/>
  <c r="Z493" i="87"/>
  <c r="Z489" i="87"/>
  <c r="Z485" i="87"/>
  <c r="Z481" i="87"/>
  <c r="Z477" i="87"/>
  <c r="Z473" i="87"/>
  <c r="Z469" i="87"/>
  <c r="Z465" i="87"/>
  <c r="Z461" i="87"/>
  <c r="Z457" i="87"/>
  <c r="Z453" i="87"/>
  <c r="Z449" i="87"/>
  <c r="Z445" i="87"/>
  <c r="Z441" i="87"/>
  <c r="Z437" i="87"/>
  <c r="Z433" i="87"/>
  <c r="Z429" i="87"/>
  <c r="Z425" i="87"/>
  <c r="Z421" i="87"/>
  <c r="Z417" i="87"/>
  <c r="Z413" i="87"/>
  <c r="Z409" i="87"/>
  <c r="Z405" i="87"/>
  <c r="Z401" i="87"/>
  <c r="Z397" i="87"/>
  <c r="Z393" i="87"/>
  <c r="Z389" i="87"/>
  <c r="Z385" i="87"/>
  <c r="Z381" i="87"/>
  <c r="Z377" i="87"/>
  <c r="Z373" i="87"/>
  <c r="Z369" i="87"/>
  <c r="Z365" i="87"/>
  <c r="Z982" i="87"/>
  <c r="Z854" i="87"/>
  <c r="Z726" i="87"/>
  <c r="Z654" i="87"/>
  <c r="Z638" i="87"/>
  <c r="Z622" i="87"/>
  <c r="Z606" i="87"/>
  <c r="Z590" i="87"/>
  <c r="Z574" i="87"/>
  <c r="Z558" i="87"/>
  <c r="Z542" i="87"/>
  <c r="Z526" i="87"/>
  <c r="Z510" i="87"/>
  <c r="Z494" i="87"/>
  <c r="Z478" i="87"/>
  <c r="Z462" i="87"/>
  <c r="Z446" i="87"/>
  <c r="Z430" i="87"/>
  <c r="Z414" i="87"/>
  <c r="Z399" i="87"/>
  <c r="AA388" i="87"/>
  <c r="Z378" i="87"/>
  <c r="Z370" i="87"/>
  <c r="AA363" i="87"/>
  <c r="AA359" i="87"/>
  <c r="AA355" i="87"/>
  <c r="AA351" i="87"/>
  <c r="AA347" i="87"/>
  <c r="AA343" i="87"/>
  <c r="AA339" i="87"/>
  <c r="AA335" i="87"/>
  <c r="AA331" i="87"/>
  <c r="AA327" i="87"/>
  <c r="AA323" i="87"/>
  <c r="AA319" i="87"/>
  <c r="AA315" i="87"/>
  <c r="AA311" i="87"/>
  <c r="AA307" i="87"/>
  <c r="AA303" i="87"/>
  <c r="AA299" i="87"/>
  <c r="AA295" i="87"/>
  <c r="AA291" i="87"/>
  <c r="AA287" i="87"/>
  <c r="AA283" i="87"/>
  <c r="AA279" i="87"/>
  <c r="AA275" i="87"/>
  <c r="AA271" i="87"/>
  <c r="AA267" i="87"/>
  <c r="AA263" i="87"/>
  <c r="AA259" i="87"/>
  <c r="AA255" i="87"/>
  <c r="AA251" i="87"/>
  <c r="AA247" i="87"/>
  <c r="AA243" i="87"/>
  <c r="AA239" i="87"/>
  <c r="AA235" i="87"/>
  <c r="AA231" i="87"/>
  <c r="AA227" i="87"/>
  <c r="AA223" i="87"/>
  <c r="AA219" i="87"/>
  <c r="AA215" i="87"/>
  <c r="AA211" i="87"/>
  <c r="AA207" i="87"/>
  <c r="AA203" i="87"/>
  <c r="AA199" i="87"/>
  <c r="AA195" i="87"/>
  <c r="AA191" i="87"/>
  <c r="AA187" i="87"/>
  <c r="AA183" i="87"/>
  <c r="AA179" i="87"/>
  <c r="AA175" i="87"/>
  <c r="AA171" i="87"/>
  <c r="AA167" i="87"/>
  <c r="AA163" i="87"/>
  <c r="AA159" i="87"/>
  <c r="Z970" i="87"/>
  <c r="Z842" i="87"/>
  <c r="Z714" i="87"/>
  <c r="AA652" i="87"/>
  <c r="AA636" i="87"/>
  <c r="AA620" i="87"/>
  <c r="AA604" i="87"/>
  <c r="AA588" i="87"/>
  <c r="AA572" i="87"/>
  <c r="AA556" i="87"/>
  <c r="AA540" i="87"/>
  <c r="AA524" i="87"/>
  <c r="AA508" i="87"/>
  <c r="AA492" i="87"/>
  <c r="AA476" i="87"/>
  <c r="AA460" i="87"/>
  <c r="AA444" i="87"/>
  <c r="AA428" i="87"/>
  <c r="AA412" i="87"/>
  <c r="Z398" i="87"/>
  <c r="Z387" i="87"/>
  <c r="AA376" i="87"/>
  <c r="AA368" i="87"/>
  <c r="Z363" i="87"/>
  <c r="Z359" i="87"/>
  <c r="Z355" i="87"/>
  <c r="Z351" i="87"/>
  <c r="Z347" i="87"/>
  <c r="Z343" i="87"/>
  <c r="Z339" i="87"/>
  <c r="Z335" i="87"/>
  <c r="Z331" i="87"/>
  <c r="Z327" i="87"/>
  <c r="Z323" i="87"/>
  <c r="Z319" i="87"/>
  <c r="Z315" i="87"/>
  <c r="Z311" i="87"/>
  <c r="Z307" i="87"/>
  <c r="Z303" i="87"/>
  <c r="Z299" i="87"/>
  <c r="Z295" i="87"/>
  <c r="Z291" i="87"/>
  <c r="Z287" i="87"/>
  <c r="Z283" i="87"/>
  <c r="Z279" i="87"/>
  <c r="Z275" i="87"/>
  <c r="Z271" i="87"/>
  <c r="Z267" i="87"/>
  <c r="Z263" i="87"/>
  <c r="Z259" i="87"/>
  <c r="Z255" i="87"/>
  <c r="Z251" i="87"/>
  <c r="Z247" i="87"/>
  <c r="Z243" i="87"/>
  <c r="Z239" i="87"/>
  <c r="Z235" i="87"/>
  <c r="Z231" i="87"/>
  <c r="Z227" i="87"/>
  <c r="Z223" i="87"/>
  <c r="Z219" i="87"/>
  <c r="Z215" i="87"/>
  <c r="Z211" i="87"/>
  <c r="Z207" i="87"/>
  <c r="Z203" i="87"/>
  <c r="Z199" i="87"/>
  <c r="Z195" i="87"/>
  <c r="Z191" i="87"/>
  <c r="Z187" i="87"/>
  <c r="Z183" i="87"/>
  <c r="Z179" i="87"/>
  <c r="Z175" i="87"/>
  <c r="Z171" i="87"/>
  <c r="Z167" i="87"/>
  <c r="Z163" i="87"/>
  <c r="Z159" i="87"/>
  <c r="Z155" i="87"/>
  <c r="Z151" i="87"/>
  <c r="Z147" i="87"/>
  <c r="Z143" i="87"/>
  <c r="Z950" i="87"/>
  <c r="Z822" i="87"/>
  <c r="Z694" i="87"/>
  <c r="Z650" i="87"/>
  <c r="Z634" i="87"/>
  <c r="Z618" i="87"/>
  <c r="Z602" i="87"/>
  <c r="Z586" i="87"/>
  <c r="Z570" i="87"/>
  <c r="Z554" i="87"/>
  <c r="Z538" i="87"/>
  <c r="Z522" i="87"/>
  <c r="Z506" i="87"/>
  <c r="Z490" i="87"/>
  <c r="Z474" i="87"/>
  <c r="Z458" i="87"/>
  <c r="Z442" i="87"/>
  <c r="Z426" i="87"/>
  <c r="Z410" i="87"/>
  <c r="AA396" i="87"/>
  <c r="Z386" i="87"/>
  <c r="Z376" i="87"/>
  <c r="Z368" i="87"/>
  <c r="AA362" i="87"/>
  <c r="AA358" i="87"/>
  <c r="AA354" i="87"/>
  <c r="AA350" i="87"/>
  <c r="AA346" i="87"/>
  <c r="AA342" i="87"/>
  <c r="AA338" i="87"/>
  <c r="AA334" i="87"/>
  <c r="AA330" i="87"/>
  <c r="AA326" i="87"/>
  <c r="AA322" i="87"/>
  <c r="AA318" i="87"/>
  <c r="AA314" i="87"/>
  <c r="AA310" i="87"/>
  <c r="AA306" i="87"/>
  <c r="AA302" i="87"/>
  <c r="AA298" i="87"/>
  <c r="AA294" i="87"/>
  <c r="AA290" i="87"/>
  <c r="AA286" i="87"/>
  <c r="AA282" i="87"/>
  <c r="AA278" i="87"/>
  <c r="AA274" i="87"/>
  <c r="AA270" i="87"/>
  <c r="AA266" i="87"/>
  <c r="AA262" i="87"/>
  <c r="AA258" i="87"/>
  <c r="AA254" i="87"/>
  <c r="AA250" i="87"/>
  <c r="AA246" i="87"/>
  <c r="AA242" i="87"/>
  <c r="AA238" i="87"/>
  <c r="AA234" i="87"/>
  <c r="AA230" i="87"/>
  <c r="AA226" i="87"/>
  <c r="AA222" i="87"/>
  <c r="AA218" i="87"/>
  <c r="AA214" i="87"/>
  <c r="AA210" i="87"/>
  <c r="AA206" i="87"/>
  <c r="AA202" i="87"/>
  <c r="AA198" i="87"/>
  <c r="AA194" i="87"/>
  <c r="AA190" i="87"/>
  <c r="AA186" i="87"/>
  <c r="AA182" i="87"/>
  <c r="AA178" i="87"/>
  <c r="AA174" i="87"/>
  <c r="AA170" i="87"/>
  <c r="AA166" i="87"/>
  <c r="AA162" i="87"/>
  <c r="Z938" i="87"/>
  <c r="Z810" i="87"/>
  <c r="Z682" i="87"/>
  <c r="AA648" i="87"/>
  <c r="AA632" i="87"/>
  <c r="AA616" i="87"/>
  <c r="AA600" i="87"/>
  <c r="AA584" i="87"/>
  <c r="AA568" i="87"/>
  <c r="AA552" i="87"/>
  <c r="AA536" i="87"/>
  <c r="AA520" i="87"/>
  <c r="AA504" i="87"/>
  <c r="AA488" i="87"/>
  <c r="AA472" i="87"/>
  <c r="AA456" i="87"/>
  <c r="AA440" i="87"/>
  <c r="AA424" i="87"/>
  <c r="AA408" i="87"/>
  <c r="Z395" i="87"/>
  <c r="AA384" i="87"/>
  <c r="Z375" i="87"/>
  <c r="AA367" i="87"/>
  <c r="Z362" i="87"/>
  <c r="Z358" i="87"/>
  <c r="Z354" i="87"/>
  <c r="Z350" i="87"/>
  <c r="Z346" i="87"/>
  <c r="Z342" i="87"/>
  <c r="Z338" i="87"/>
  <c r="Z334" i="87"/>
  <c r="Z330" i="87"/>
  <c r="Z326" i="87"/>
  <c r="Z322" i="87"/>
  <c r="Z318" i="87"/>
  <c r="Z314" i="87"/>
  <c r="Z310" i="87"/>
  <c r="Z306" i="87"/>
  <c r="Z302" i="87"/>
  <c r="Z298" i="87"/>
  <c r="Z294" i="87"/>
  <c r="Z290" i="87"/>
  <c r="Z286" i="87"/>
  <c r="Z282" i="87"/>
  <c r="Z278" i="87"/>
  <c r="Z274" i="87"/>
  <c r="Z270" i="87"/>
  <c r="Z266" i="87"/>
  <c r="Z262" i="87"/>
  <c r="Z258" i="87"/>
  <c r="Z254" i="87"/>
  <c r="Z250" i="87"/>
  <c r="Z246" i="87"/>
  <c r="Z242" i="87"/>
  <c r="Z238" i="87"/>
  <c r="Z234" i="87"/>
  <c r="Z230" i="87"/>
  <c r="Z226" i="87"/>
  <c r="Z222" i="87"/>
  <c r="Z218" i="87"/>
  <c r="Z214" i="87"/>
  <c r="Z210" i="87"/>
  <c r="Z206" i="87"/>
  <c r="Z202" i="87"/>
  <c r="Z198" i="87"/>
  <c r="Z194" i="87"/>
  <c r="Z190" i="87"/>
  <c r="Z186" i="87"/>
  <c r="Z182" i="87"/>
  <c r="Z178" i="87"/>
  <c r="Z174" i="87"/>
  <c r="Z170" i="87"/>
  <c r="Z166" i="87"/>
  <c r="Z918" i="87"/>
  <c r="Z790" i="87"/>
  <c r="Z662" i="87"/>
  <c r="Z646" i="87"/>
  <c r="Z630" i="87"/>
  <c r="Z614" i="87"/>
  <c r="Z598" i="87"/>
  <c r="Z582" i="87"/>
  <c r="Z566" i="87"/>
  <c r="Z550" i="87"/>
  <c r="Z534" i="87"/>
  <c r="Z518" i="87"/>
  <c r="Z502" i="87"/>
  <c r="Z486" i="87"/>
  <c r="Z470" i="87"/>
  <c r="Z454" i="87"/>
  <c r="Z438" i="87"/>
  <c r="Z422" i="87"/>
  <c r="Z406" i="87"/>
  <c r="Z394" i="87"/>
  <c r="Z383" i="87"/>
  <c r="Z374" i="87"/>
  <c r="Z367" i="87"/>
  <c r="AA361" i="87"/>
  <c r="AA357" i="87"/>
  <c r="AA353" i="87"/>
  <c r="AA349" i="87"/>
  <c r="AA345" i="87"/>
  <c r="AA341" i="87"/>
  <c r="AA337" i="87"/>
  <c r="AA333" i="87"/>
  <c r="AA329" i="87"/>
  <c r="AA325" i="87"/>
  <c r="AA321" i="87"/>
  <c r="AA317" i="87"/>
  <c r="AA313" i="87"/>
  <c r="AA309" i="87"/>
  <c r="AA305" i="87"/>
  <c r="AA301" i="87"/>
  <c r="AA297" i="87"/>
  <c r="AA293" i="87"/>
  <c r="AA289" i="87"/>
  <c r="AA285" i="87"/>
  <c r="AA281" i="87"/>
  <c r="AA277" i="87"/>
  <c r="AA273" i="87"/>
  <c r="AA269" i="87"/>
  <c r="AA265" i="87"/>
  <c r="AA261" i="87"/>
  <c r="AA257" i="87"/>
  <c r="AA253" i="87"/>
  <c r="AA249" i="87"/>
  <c r="AA245" i="87"/>
  <c r="AA241" i="87"/>
  <c r="AA237" i="87"/>
  <c r="AA233" i="87"/>
  <c r="AA229" i="87"/>
  <c r="AA225" i="87"/>
  <c r="AA221" i="87"/>
  <c r="AA217" i="87"/>
  <c r="AA213" i="87"/>
  <c r="AA209" i="87"/>
  <c r="AA205" i="87"/>
  <c r="AA201" i="87"/>
  <c r="AA197" i="87"/>
  <c r="AA193" i="87"/>
  <c r="AA189" i="87"/>
  <c r="AA185" i="87"/>
  <c r="AA181" i="87"/>
  <c r="AA177" i="87"/>
  <c r="AA173" i="87"/>
  <c r="AA169" i="87"/>
  <c r="AA165" i="87"/>
  <c r="AA161" i="87"/>
  <c r="AA157" i="87"/>
  <c r="AA153" i="87"/>
  <c r="AA149" i="87"/>
  <c r="AA145" i="87"/>
  <c r="Z906" i="87"/>
  <c r="Z778" i="87"/>
  <c r="AA660" i="87"/>
  <c r="AA644" i="87"/>
  <c r="AA628" i="87"/>
  <c r="AA612" i="87"/>
  <c r="AA596" i="87"/>
  <c r="AA580" i="87"/>
  <c r="AA564" i="87"/>
  <c r="AA548" i="87"/>
  <c r="AA532" i="87"/>
  <c r="AA516" i="87"/>
  <c r="AA500" i="87"/>
  <c r="AA484" i="87"/>
  <c r="AA468" i="87"/>
  <c r="AA452" i="87"/>
  <c r="AA436" i="87"/>
  <c r="AA420" i="87"/>
  <c r="AA404" i="87"/>
  <c r="AA392" i="87"/>
  <c r="Z382" i="87"/>
  <c r="AA372" i="87"/>
  <c r="Z366" i="87"/>
  <c r="Z361" i="87"/>
  <c r="Z357" i="87"/>
  <c r="Z353" i="87"/>
  <c r="Z349" i="87"/>
  <c r="Z345" i="87"/>
  <c r="Z341" i="87"/>
  <c r="Z337" i="87"/>
  <c r="Z333" i="87"/>
  <c r="Z329" i="87"/>
  <c r="Z325" i="87"/>
  <c r="Z321" i="87"/>
  <c r="Z317" i="87"/>
  <c r="Z313" i="87"/>
  <c r="Z309" i="87"/>
  <c r="Z305" i="87"/>
  <c r="Z301" i="87"/>
  <c r="Z297" i="87"/>
  <c r="Z293" i="87"/>
  <c r="Z289" i="87"/>
  <c r="Z285" i="87"/>
  <c r="Z281" i="87"/>
  <c r="Z277" i="87"/>
  <c r="Z273" i="87"/>
  <c r="Z269" i="87"/>
  <c r="Z265" i="87"/>
  <c r="Z261" i="87"/>
  <c r="Z257" i="87"/>
  <c r="Z253" i="87"/>
  <c r="Z249" i="87"/>
  <c r="Z245" i="87"/>
  <c r="Z241" i="87"/>
  <c r="Z237" i="87"/>
  <c r="Z233" i="87"/>
  <c r="Z229" i="87"/>
  <c r="Z225" i="87"/>
  <c r="Z221" i="87"/>
  <c r="Z217" i="87"/>
  <c r="Z213" i="87"/>
  <c r="Z209" i="87"/>
  <c r="Z205" i="87"/>
  <c r="Z201" i="87"/>
  <c r="Z197" i="87"/>
  <c r="Z193" i="87"/>
  <c r="Z189" i="87"/>
  <c r="Z185" i="87"/>
  <c r="Z181" i="87"/>
  <c r="Z177" i="87"/>
  <c r="Z173" i="87"/>
  <c r="Z169" i="87"/>
  <c r="Z165" i="87"/>
  <c r="Z161" i="87"/>
  <c r="Z157" i="87"/>
  <c r="Z886" i="87"/>
  <c r="Z626" i="87"/>
  <c r="Z562" i="87"/>
  <c r="Z498" i="87"/>
  <c r="Z434" i="87"/>
  <c r="AA380" i="87"/>
  <c r="AA356" i="87"/>
  <c r="AA340" i="87"/>
  <c r="AA324" i="87"/>
  <c r="AA308" i="87"/>
  <c r="AA292" i="87"/>
  <c r="AA276" i="87"/>
  <c r="AA260" i="87"/>
  <c r="AA244" i="87"/>
  <c r="AA228" i="87"/>
  <c r="Z746" i="87"/>
  <c r="AA608" i="87"/>
  <c r="AA544" i="87"/>
  <c r="AA480" i="87"/>
  <c r="AA416" i="87"/>
  <c r="Z371" i="87"/>
  <c r="Z352" i="87"/>
  <c r="Z336" i="87"/>
  <c r="Z320" i="87"/>
  <c r="Z304" i="87"/>
  <c r="Z288" i="87"/>
  <c r="Z272" i="87"/>
  <c r="Z256" i="87"/>
  <c r="Z240" i="87"/>
  <c r="Z224" i="87"/>
  <c r="Z208" i="87"/>
  <c r="Z192" i="87"/>
  <c r="Z176" i="87"/>
  <c r="AA160" i="87"/>
  <c r="Z154" i="87"/>
  <c r="AA143" i="87"/>
  <c r="Z141" i="87"/>
  <c r="Z137" i="87"/>
  <c r="AA131" i="87"/>
  <c r="AA127" i="87"/>
  <c r="AA123" i="87"/>
  <c r="Z118" i="87"/>
  <c r="I118" i="87"/>
  <c r="K118" i="87" s="1"/>
  <c r="Z113" i="87"/>
  <c r="Z112" i="87"/>
  <c r="Z111" i="87"/>
  <c r="Z110" i="87"/>
  <c r="Z109" i="87"/>
  <c r="Z106" i="87"/>
  <c r="AA103" i="87"/>
  <c r="Z101" i="87"/>
  <c r="Z97" i="87"/>
  <c r="AA93" i="87"/>
  <c r="AA81" i="87"/>
  <c r="Z73" i="87"/>
  <c r="Z69" i="87"/>
  <c r="Z65" i="87"/>
  <c r="Z61" i="87"/>
  <c r="Z57" i="87"/>
  <c r="Z53" i="87"/>
  <c r="Z49" i="87"/>
  <c r="Z45" i="87"/>
  <c r="Z41" i="87"/>
  <c r="Z37" i="87"/>
  <c r="Z33" i="87"/>
  <c r="Z30" i="87"/>
  <c r="Z26" i="87"/>
  <c r="Z658" i="87"/>
  <c r="Z594" i="87"/>
  <c r="Z530" i="87"/>
  <c r="Z466" i="87"/>
  <c r="Z402" i="87"/>
  <c r="AA364" i="87"/>
  <c r="AA348" i="87"/>
  <c r="AA332" i="87"/>
  <c r="AA316" i="87"/>
  <c r="AA300" i="87"/>
  <c r="AA284" i="87"/>
  <c r="AA268" i="87"/>
  <c r="AA252" i="87"/>
  <c r="AA236" i="87"/>
  <c r="AA220" i="87"/>
  <c r="AA656" i="87"/>
  <c r="AA592" i="87"/>
  <c r="AA528" i="87"/>
  <c r="AA464" i="87"/>
  <c r="AA400" i="87"/>
  <c r="Z364" i="87"/>
  <c r="Z348" i="87"/>
  <c r="Z332" i="87"/>
  <c r="Z316" i="87"/>
  <c r="Z300" i="87"/>
  <c r="Z284" i="87"/>
  <c r="Z268" i="87"/>
  <c r="Z252" i="87"/>
  <c r="Z236" i="87"/>
  <c r="Z220" i="87"/>
  <c r="Z204" i="87"/>
  <c r="Z188" i="87"/>
  <c r="Z172" i="87"/>
  <c r="AA158" i="87"/>
  <c r="AA152" i="87"/>
  <c r="Z642" i="87"/>
  <c r="Z578" i="87"/>
  <c r="Z514" i="87"/>
  <c r="Z450" i="87"/>
  <c r="Z391" i="87"/>
  <c r="AA360" i="87"/>
  <c r="AA344" i="87"/>
  <c r="AA328" i="87"/>
  <c r="AA312" i="87"/>
  <c r="AA296" i="87"/>
  <c r="AA280" i="87"/>
  <c r="AA264" i="87"/>
  <c r="AA248" i="87"/>
  <c r="AA232" i="87"/>
  <c r="AA216" i="87"/>
  <c r="AA200" i="87"/>
  <c r="AA184" i="87"/>
  <c r="AA168" i="87"/>
  <c r="Z158" i="87"/>
  <c r="Z152" i="87"/>
  <c r="AA146" i="87"/>
  <c r="AA142" i="87"/>
  <c r="AA139" i="87"/>
  <c r="AA135" i="87"/>
  <c r="Z130" i="87"/>
  <c r="H128" i="87"/>
  <c r="Z126" i="87"/>
  <c r="Z122" i="87"/>
  <c r="Z117" i="87"/>
  <c r="AA116" i="87"/>
  <c r="AA115" i="87"/>
  <c r="AA108" i="87"/>
  <c r="Z105" i="87"/>
  <c r="AA102" i="87"/>
  <c r="AA99" i="87"/>
  <c r="Z92" i="87"/>
  <c r="AA83" i="87"/>
  <c r="AA80" i="87"/>
  <c r="AA75" i="87"/>
  <c r="AA71" i="87"/>
  <c r="AA67" i="87"/>
  <c r="AA63" i="87"/>
  <c r="AA59" i="87"/>
  <c r="AA55" i="87"/>
  <c r="AA51" i="87"/>
  <c r="AA47" i="87"/>
  <c r="AA43" i="87"/>
  <c r="AA39" i="87"/>
  <c r="AA35" i="87"/>
  <c r="AA32" i="87"/>
  <c r="Z874" i="87"/>
  <c r="AA512" i="87"/>
  <c r="Z372" i="87"/>
  <c r="Z324" i="87"/>
  <c r="Z280" i="87"/>
  <c r="AA240" i="87"/>
  <c r="AA204" i="87"/>
  <c r="Z180" i="87"/>
  <c r="AA156" i="87"/>
  <c r="Z148" i="87"/>
  <c r="Z758" i="87"/>
  <c r="AA496" i="87"/>
  <c r="Z360" i="87"/>
  <c r="AA320" i="87"/>
  <c r="Z276" i="87"/>
  <c r="Z232" i="87"/>
  <c r="Z200" i="87"/>
  <c r="AA176" i="87"/>
  <c r="Z156" i="87"/>
  <c r="Z146" i="87"/>
  <c r="Z140" i="87"/>
  <c r="Z135" i="87"/>
  <c r="AA132" i="87"/>
  <c r="AA125" i="87"/>
  <c r="Z115" i="87"/>
  <c r="Z114" i="87"/>
  <c r="E102" i="87"/>
  <c r="AA96" i="87"/>
  <c r="AA91" i="87"/>
  <c r="AA87" i="87"/>
  <c r="Z80" i="87"/>
  <c r="Z77" i="87"/>
  <c r="AA72" i="87"/>
  <c r="Z67" i="87"/>
  <c r="Z62" i="87"/>
  <c r="AA56" i="87"/>
  <c r="Z51" i="87"/>
  <c r="Z46" i="87"/>
  <c r="AA40" i="87"/>
  <c r="Z35" i="87"/>
  <c r="AA31" i="87"/>
  <c r="AA28" i="87"/>
  <c r="AA23" i="87"/>
  <c r="AA19" i="87"/>
  <c r="Z13" i="87"/>
  <c r="Z10" i="87"/>
  <c r="Z6" i="87"/>
  <c r="Z3" i="87"/>
  <c r="Z132" i="87"/>
  <c r="Z125" i="87"/>
  <c r="AA110" i="87"/>
  <c r="AA640" i="87"/>
  <c r="Z482" i="87"/>
  <c r="Z356" i="87"/>
  <c r="Z312" i="87"/>
  <c r="AA272" i="87"/>
  <c r="Z228" i="87"/>
  <c r="AA196" i="87"/>
  <c r="AA172" i="87"/>
  <c r="AA155" i="87"/>
  <c r="Z145" i="87"/>
  <c r="AA624" i="87"/>
  <c r="AA448" i="87"/>
  <c r="AA352" i="87"/>
  <c r="Z308" i="87"/>
  <c r="Z264" i="87"/>
  <c r="AA224" i="87"/>
  <c r="Z196" i="87"/>
  <c r="Z168" i="87"/>
  <c r="AA154" i="87"/>
  <c r="Z149" i="87"/>
  <c r="AA144" i="87"/>
  <c r="Z139" i="87"/>
  <c r="Z610" i="87"/>
  <c r="AA432" i="87"/>
  <c r="Z344" i="87"/>
  <c r="AA304" i="87"/>
  <c r="Z260" i="87"/>
  <c r="Z216" i="87"/>
  <c r="AA192" i="87"/>
  <c r="AA164" i="87"/>
  <c r="Z153" i="87"/>
  <c r="AA147" i="87"/>
  <c r="Z144" i="87"/>
  <c r="Z142" i="87"/>
  <c r="AA138" i="87"/>
  <c r="AA130" i="87"/>
  <c r="Z124" i="87"/>
  <c r="AA119" i="87"/>
  <c r="AA118" i="87"/>
  <c r="AA117" i="87"/>
  <c r="AA111" i="87"/>
  <c r="AA107" i="87"/>
  <c r="Z100" i="87"/>
  <c r="Z95" i="87"/>
  <c r="Z90" i="87"/>
  <c r="Z86" i="87"/>
  <c r="AA82" i="87"/>
  <c r="Z76" i="87"/>
  <c r="AA70" i="87"/>
  <c r="AA65" i="87"/>
  <c r="Z60" i="87"/>
  <c r="AA54" i="87"/>
  <c r="AA49" i="87"/>
  <c r="Z44" i="87"/>
  <c r="AA38" i="87"/>
  <c r="AA33" i="87"/>
  <c r="AA30" i="87"/>
  <c r="Z24" i="87"/>
  <c r="Z18" i="87"/>
  <c r="AA8" i="87"/>
  <c r="AA4" i="87"/>
  <c r="Z390" i="87"/>
  <c r="AA336" i="87"/>
  <c r="Z248" i="87"/>
  <c r="Z184" i="87"/>
  <c r="AA150" i="87"/>
  <c r="AA576" i="87"/>
  <c r="Z418" i="87"/>
  <c r="Z340" i="87"/>
  <c r="Z296" i="87"/>
  <c r="AA256" i="87"/>
  <c r="AA212" i="87"/>
  <c r="AA188" i="87"/>
  <c r="Z164" i="87"/>
  <c r="AA151" i="87"/>
  <c r="AA141" i="87"/>
  <c r="Z138" i="87"/>
  <c r="AA134" i="87"/>
  <c r="AA129" i="87"/>
  <c r="Z123" i="87"/>
  <c r="Z119" i="87"/>
  <c r="Z107" i="87"/>
  <c r="Z103" i="87"/>
  <c r="Z99" i="87"/>
  <c r="AA94" i="87"/>
  <c r="AA89" i="87"/>
  <c r="AA85" i="87"/>
  <c r="Z82" i="87"/>
  <c r="AA78" i="87"/>
  <c r="Z75" i="87"/>
  <c r="Z70" i="87"/>
  <c r="AA64" i="87"/>
  <c r="Z59" i="87"/>
  <c r="Z54" i="87"/>
  <c r="AA48" i="87"/>
  <c r="Z43" i="87"/>
  <c r="Z38" i="87"/>
  <c r="AA27" i="87"/>
  <c r="AA21" i="87"/>
  <c r="AA17" i="87"/>
  <c r="AA14" i="87"/>
  <c r="AA11" i="87"/>
  <c r="Z8" i="87"/>
  <c r="Z4" i="87"/>
  <c r="AA560" i="87"/>
  <c r="Z292" i="87"/>
  <c r="Z212" i="87"/>
  <c r="Z162" i="87"/>
  <c r="AA137" i="87"/>
  <c r="Z134" i="87"/>
  <c r="Z129" i="87"/>
  <c r="Z546" i="87"/>
  <c r="Z150" i="87"/>
  <c r="Z58" i="87"/>
  <c r="Z379" i="87"/>
  <c r="AA148" i="87"/>
  <c r="AA133" i="87"/>
  <c r="AA126" i="87"/>
  <c r="AA113" i="87"/>
  <c r="AA100" i="87"/>
  <c r="AA92" i="87"/>
  <c r="Z85" i="87"/>
  <c r="AA79" i="87"/>
  <c r="Z74" i="87"/>
  <c r="Z66" i="87"/>
  <c r="AA57" i="87"/>
  <c r="Z48" i="87"/>
  <c r="Z40" i="87"/>
  <c r="Z32" i="87"/>
  <c r="AA18" i="87"/>
  <c r="Z9" i="87"/>
  <c r="AA3" i="87"/>
  <c r="Z133" i="87"/>
  <c r="AA124" i="87"/>
  <c r="AA25" i="87"/>
  <c r="Z17" i="87"/>
  <c r="AA7" i="87"/>
  <c r="Z131" i="87"/>
  <c r="AA122" i="87"/>
  <c r="AA104" i="87"/>
  <c r="AA90" i="87"/>
  <c r="Z78" i="87"/>
  <c r="Z63" i="87"/>
  <c r="AA46" i="87"/>
  <c r="Z27" i="87"/>
  <c r="Z25" i="87"/>
  <c r="Z328" i="87"/>
  <c r="AA105" i="87"/>
  <c r="AA98" i="87"/>
  <c r="Z91" i="87"/>
  <c r="AA84" i="87"/>
  <c r="Z79" i="87"/>
  <c r="AA73" i="87"/>
  <c r="Z64" i="87"/>
  <c r="Z56" i="87"/>
  <c r="Z47" i="87"/>
  <c r="Z39" i="87"/>
  <c r="AA13" i="87"/>
  <c r="AA2" i="87"/>
  <c r="AA140" i="87"/>
  <c r="AA112" i="87"/>
  <c r="Z98" i="87"/>
  <c r="Z84" i="87"/>
  <c r="Z72" i="87"/>
  <c r="Z55" i="87"/>
  <c r="AA37" i="87"/>
  <c r="AA26" i="87"/>
  <c r="AA24" i="87"/>
  <c r="Z2" i="87"/>
  <c r="AA288" i="87"/>
  <c r="Z244" i="87"/>
  <c r="AA128" i="87"/>
  <c r="AA121" i="87"/>
  <c r="Z104" i="87"/>
  <c r="AA97" i="87"/>
  <c r="Z89" i="87"/>
  <c r="Z71" i="87"/>
  <c r="AA62" i="87"/>
  <c r="AA53" i="87"/>
  <c r="AA45" i="87"/>
  <c r="AA36" i="87"/>
  <c r="AA29" i="87"/>
  <c r="Z28" i="87"/>
  <c r="Z23" i="87"/>
  <c r="AA22" i="87"/>
  <c r="Z16" i="87"/>
  <c r="Z12" i="87"/>
  <c r="AA6" i="87"/>
  <c r="Z88" i="87"/>
  <c r="AA68" i="87"/>
  <c r="AA60" i="87"/>
  <c r="Z52" i="87"/>
  <c r="AA42" i="87"/>
  <c r="AA20" i="87"/>
  <c r="Z5" i="87"/>
  <c r="AA10" i="87"/>
  <c r="AA106" i="87"/>
  <c r="AA9" i="87"/>
  <c r="AA12" i="87"/>
  <c r="AA208" i="87"/>
  <c r="Z128" i="87"/>
  <c r="Z121" i="87"/>
  <c r="AA114" i="87"/>
  <c r="AA109" i="87"/>
  <c r="E103" i="87"/>
  <c r="Z96" i="87"/>
  <c r="AA88" i="87"/>
  <c r="Z83" i="87"/>
  <c r="AA77" i="87"/>
  <c r="AA69" i="87"/>
  <c r="AA61" i="87"/>
  <c r="AA52" i="87"/>
  <c r="AA44" i="87"/>
  <c r="Z36" i="87"/>
  <c r="Z29" i="87"/>
  <c r="Z22" i="87"/>
  <c r="Z21" i="87"/>
  <c r="AA15" i="87"/>
  <c r="Z11" i="87"/>
  <c r="AA5" i="87"/>
  <c r="Z116" i="87"/>
  <c r="Z102" i="87"/>
  <c r="AA95" i="87"/>
  <c r="AA34" i="87"/>
  <c r="Z15" i="87"/>
  <c r="Z20" i="87"/>
  <c r="Z120" i="87"/>
  <c r="AA101" i="87"/>
  <c r="AA86" i="87"/>
  <c r="AA66" i="87"/>
  <c r="AA41" i="87"/>
  <c r="Z19" i="87"/>
  <c r="AA16" i="87"/>
  <c r="AA180" i="87"/>
  <c r="Z136" i="87"/>
  <c r="Z93" i="87"/>
  <c r="Z50" i="87"/>
  <c r="Z31" i="87"/>
  <c r="Z7" i="87"/>
  <c r="Z160" i="87"/>
  <c r="AA136" i="87"/>
  <c r="C128" i="87"/>
  <c r="AA120" i="87"/>
  <c r="Z108" i="87"/>
  <c r="Z94" i="87"/>
  <c r="Z87" i="87"/>
  <c r="Z81" i="87"/>
  <c r="AA76" i="87"/>
  <c r="Z68" i="87"/>
  <c r="AA58" i="87"/>
  <c r="AA50" i="87"/>
  <c r="Z42" i="87"/>
  <c r="Z34" i="87"/>
  <c r="Z127" i="87"/>
  <c r="AA74" i="87"/>
  <c r="Z14" i="87"/>
  <c r="D84" i="87"/>
  <c r="I119" i="87"/>
  <c r="K119" i="87" s="1"/>
  <c r="O148" i="87"/>
  <c r="P150" i="87"/>
  <c r="O150" i="87"/>
  <c r="P148" i="87"/>
  <c r="R135" i="87"/>
  <c r="P135" i="87"/>
  <c r="P149" i="87"/>
  <c r="O149" i="87"/>
  <c r="P147" i="87"/>
  <c r="O147" i="87"/>
  <c r="K128" i="87"/>
  <c r="F128" i="87"/>
  <c r="E114" i="87"/>
  <c r="J134" i="86"/>
  <c r="J135" i="86" s="1"/>
  <c r="K128" i="86"/>
  <c r="F128" i="86"/>
  <c r="E115" i="86"/>
  <c r="D14" i="86"/>
  <c r="D16" i="86" s="1"/>
  <c r="AA1001" i="86"/>
  <c r="AA997" i="86"/>
  <c r="AA993" i="86"/>
  <c r="AA989" i="86"/>
  <c r="AA985" i="86"/>
  <c r="AA981" i="86"/>
  <c r="AA977" i="86"/>
  <c r="AA973" i="86"/>
  <c r="AA969" i="86"/>
  <c r="AA965" i="86"/>
  <c r="AA961" i="86"/>
  <c r="AA957" i="86"/>
  <c r="AA953" i="86"/>
  <c r="AA949" i="86"/>
  <c r="AA945" i="86"/>
  <c r="AA941" i="86"/>
  <c r="AA937" i="86"/>
  <c r="AA933" i="86"/>
  <c r="AA929" i="86"/>
  <c r="AA925" i="86"/>
  <c r="AA921" i="86"/>
  <c r="AA917" i="86"/>
  <c r="AA913" i="86"/>
  <c r="AA909" i="86"/>
  <c r="AA905" i="86"/>
  <c r="AA901" i="86"/>
  <c r="AA897" i="86"/>
  <c r="AA893" i="86"/>
  <c r="AA889" i="86"/>
  <c r="AA885" i="86"/>
  <c r="AA881" i="86"/>
  <c r="AA877" i="86"/>
  <c r="AA873" i="86"/>
  <c r="AA869" i="86"/>
  <c r="AA865" i="86"/>
  <c r="AA861" i="86"/>
  <c r="AA857" i="86"/>
  <c r="AA853" i="86"/>
  <c r="AA849" i="86"/>
  <c r="AA845" i="86"/>
  <c r="AA841" i="86"/>
  <c r="AA837" i="86"/>
  <c r="AA833" i="86"/>
  <c r="AA829" i="86"/>
  <c r="AA825" i="86"/>
  <c r="AA821" i="86"/>
  <c r="AA817" i="86"/>
  <c r="AA813" i="86"/>
  <c r="AA809" i="86"/>
  <c r="AA805" i="86"/>
  <c r="AA801" i="86"/>
  <c r="AA797" i="86"/>
  <c r="AA793" i="86"/>
  <c r="AA789" i="86"/>
  <c r="AA785" i="86"/>
  <c r="AA781" i="86"/>
  <c r="AA777" i="86"/>
  <c r="AA773" i="86"/>
  <c r="AA769" i="86"/>
  <c r="AA765" i="86"/>
  <c r="AA761" i="86"/>
  <c r="AA757" i="86"/>
  <c r="AA753" i="86"/>
  <c r="AA749" i="86"/>
  <c r="AA745" i="86"/>
  <c r="AA741" i="86"/>
  <c r="AA737" i="86"/>
  <c r="AA733" i="86"/>
  <c r="AA729" i="86"/>
  <c r="AA725" i="86"/>
  <c r="AA721" i="86"/>
  <c r="AA717" i="86"/>
  <c r="AA713" i="86"/>
  <c r="AA709" i="86"/>
  <c r="AA705" i="86"/>
  <c r="AA701" i="86"/>
  <c r="AA697" i="86"/>
  <c r="AA693" i="86"/>
  <c r="AA689" i="86"/>
  <c r="AA685" i="86"/>
  <c r="AA681" i="86"/>
  <c r="AA677" i="86"/>
  <c r="AA673" i="86"/>
  <c r="AA669" i="86"/>
  <c r="AA665" i="86"/>
  <c r="Z1001" i="86"/>
  <c r="Z997" i="86"/>
  <c r="Z993" i="86"/>
  <c r="Z989" i="86"/>
  <c r="Z985" i="86"/>
  <c r="Z981" i="86"/>
  <c r="Z977" i="86"/>
  <c r="Z973" i="86"/>
  <c r="Z969" i="86"/>
  <c r="Z965" i="86"/>
  <c r="Z961" i="86"/>
  <c r="Z957" i="86"/>
  <c r="Z953" i="86"/>
  <c r="Z949" i="86"/>
  <c r="Z945" i="86"/>
  <c r="Z941" i="86"/>
  <c r="Z937" i="86"/>
  <c r="Z933" i="86"/>
  <c r="Z929" i="86"/>
  <c r="Z925" i="86"/>
  <c r="Z921" i="86"/>
  <c r="Z917" i="86"/>
  <c r="Z913" i="86"/>
  <c r="Z909" i="86"/>
  <c r="Z905" i="86"/>
  <c r="Z901" i="86"/>
  <c r="Z897" i="86"/>
  <c r="Z893" i="86"/>
  <c r="Z889" i="86"/>
  <c r="Z885" i="86"/>
  <c r="Z881" i="86"/>
  <c r="Z877" i="86"/>
  <c r="Z873" i="86"/>
  <c r="Z869" i="86"/>
  <c r="Z865" i="86"/>
  <c r="Z861" i="86"/>
  <c r="Z857" i="86"/>
  <c r="Z853" i="86"/>
  <c r="Z849" i="86"/>
  <c r="Z845" i="86"/>
  <c r="Z841" i="86"/>
  <c r="Z837" i="86"/>
  <c r="Z833" i="86"/>
  <c r="Z829" i="86"/>
  <c r="Z825" i="86"/>
  <c r="Z821" i="86"/>
  <c r="Z817" i="86"/>
  <c r="Z813" i="86"/>
  <c r="Z809" i="86"/>
  <c r="Z805" i="86"/>
  <c r="Z801" i="86"/>
  <c r="Z797" i="86"/>
  <c r="Z793" i="86"/>
  <c r="Z789" i="86"/>
  <c r="Z785" i="86"/>
  <c r="Z781" i="86"/>
  <c r="Z777" i="86"/>
  <c r="Z773" i="86"/>
  <c r="Z769" i="86"/>
  <c r="Z765" i="86"/>
  <c r="Z761" i="86"/>
  <c r="Z757" i="86"/>
  <c r="Z753" i="86"/>
  <c r="Z749" i="86"/>
  <c r="Z745" i="86"/>
  <c r="Z741" i="86"/>
  <c r="Z737" i="86"/>
  <c r="Z733" i="86"/>
  <c r="Z729" i="86"/>
  <c r="Z725" i="86"/>
  <c r="Z721" i="86"/>
  <c r="Z717" i="86"/>
  <c r="Z713" i="86"/>
  <c r="Z709" i="86"/>
  <c r="Z705" i="86"/>
  <c r="Z701" i="86"/>
  <c r="Z697" i="86"/>
  <c r="Z693" i="86"/>
  <c r="Z689" i="86"/>
  <c r="Z685" i="86"/>
  <c r="Z681" i="86"/>
  <c r="Z677" i="86"/>
  <c r="Z673" i="86"/>
  <c r="Z669" i="86"/>
  <c r="Z665" i="86"/>
  <c r="AA1000" i="86"/>
  <c r="AA996" i="86"/>
  <c r="AA992" i="86"/>
  <c r="AA988" i="86"/>
  <c r="AA984" i="86"/>
  <c r="AA980" i="86"/>
  <c r="AA976" i="86"/>
  <c r="AA972" i="86"/>
  <c r="AA968" i="86"/>
  <c r="AA964" i="86"/>
  <c r="AA960" i="86"/>
  <c r="AA956" i="86"/>
  <c r="AA952" i="86"/>
  <c r="AA948" i="86"/>
  <c r="AA944" i="86"/>
  <c r="AA940" i="86"/>
  <c r="AA936" i="86"/>
  <c r="AA932" i="86"/>
  <c r="AA928" i="86"/>
  <c r="AA924" i="86"/>
  <c r="AA920" i="86"/>
  <c r="AA916" i="86"/>
  <c r="AA912" i="86"/>
  <c r="AA908" i="86"/>
  <c r="AA904" i="86"/>
  <c r="AA900" i="86"/>
  <c r="AA896" i="86"/>
  <c r="AA892" i="86"/>
  <c r="AA888" i="86"/>
  <c r="AA884" i="86"/>
  <c r="AA880" i="86"/>
  <c r="AA876" i="86"/>
  <c r="AA872" i="86"/>
  <c r="AA868" i="86"/>
  <c r="AA864" i="86"/>
  <c r="AA860" i="86"/>
  <c r="AA856" i="86"/>
  <c r="AA852" i="86"/>
  <c r="AA848" i="86"/>
  <c r="AA844" i="86"/>
  <c r="AA840" i="86"/>
  <c r="AA836" i="86"/>
  <c r="AA832" i="86"/>
  <c r="AA828" i="86"/>
  <c r="AA824" i="86"/>
  <c r="AA820" i="86"/>
  <c r="AA816" i="86"/>
  <c r="AA812" i="86"/>
  <c r="AA808" i="86"/>
  <c r="AA804" i="86"/>
  <c r="AA800" i="86"/>
  <c r="AA796" i="86"/>
  <c r="AA792" i="86"/>
  <c r="AA788" i="86"/>
  <c r="AA784" i="86"/>
  <c r="AA780" i="86"/>
  <c r="AA776" i="86"/>
  <c r="AA772" i="86"/>
  <c r="AA768" i="86"/>
  <c r="AA764" i="86"/>
  <c r="AA760" i="86"/>
  <c r="AA756" i="86"/>
  <c r="AA752" i="86"/>
  <c r="AA748" i="86"/>
  <c r="AA744" i="86"/>
  <c r="AA740" i="86"/>
  <c r="AA736" i="86"/>
  <c r="AA732" i="86"/>
  <c r="AA728" i="86"/>
  <c r="AA724" i="86"/>
  <c r="AA720" i="86"/>
  <c r="AA716" i="86"/>
  <c r="AA712" i="86"/>
  <c r="AA708" i="86"/>
  <c r="AA704" i="86"/>
  <c r="AA700" i="86"/>
  <c r="AA696" i="86"/>
  <c r="AA692" i="86"/>
  <c r="AA688" i="86"/>
  <c r="AA684" i="86"/>
  <c r="AA680" i="86"/>
  <c r="AA676" i="86"/>
  <c r="AA672" i="86"/>
  <c r="AA668" i="86"/>
  <c r="AA664" i="86"/>
  <c r="Z1000" i="86"/>
  <c r="Z996" i="86"/>
  <c r="Z992" i="86"/>
  <c r="Z988" i="86"/>
  <c r="Z984" i="86"/>
  <c r="Z980" i="86"/>
  <c r="Z976" i="86"/>
  <c r="Z972" i="86"/>
  <c r="Z968" i="86"/>
  <c r="Z964" i="86"/>
  <c r="Z960" i="86"/>
  <c r="Z956" i="86"/>
  <c r="Z952" i="86"/>
  <c r="Z948" i="86"/>
  <c r="Z944" i="86"/>
  <c r="Z940" i="86"/>
  <c r="Z936" i="86"/>
  <c r="Z932" i="86"/>
  <c r="Z928" i="86"/>
  <c r="Z924" i="86"/>
  <c r="Z920" i="86"/>
  <c r="Z916" i="86"/>
  <c r="Z912" i="86"/>
  <c r="Z908" i="86"/>
  <c r="Z904" i="86"/>
  <c r="Z900" i="86"/>
  <c r="Z896" i="86"/>
  <c r="Z892" i="86"/>
  <c r="Z888" i="86"/>
  <c r="Z884" i="86"/>
  <c r="Z880" i="86"/>
  <c r="Z876" i="86"/>
  <c r="Z872" i="86"/>
  <c r="Z868" i="86"/>
  <c r="Z864" i="86"/>
  <c r="Z860" i="86"/>
  <c r="Z856" i="86"/>
  <c r="Z852" i="86"/>
  <c r="Z848" i="86"/>
  <c r="Z844" i="86"/>
  <c r="Z840" i="86"/>
  <c r="Z836" i="86"/>
  <c r="Z832" i="86"/>
  <c r="Z828" i="86"/>
  <c r="Z824" i="86"/>
  <c r="Z820" i="86"/>
  <c r="Z816" i="86"/>
  <c r="Z812" i="86"/>
  <c r="Z808" i="86"/>
  <c r="Z804" i="86"/>
  <c r="Z800" i="86"/>
  <c r="Z796" i="86"/>
  <c r="Z792" i="86"/>
  <c r="Z788" i="86"/>
  <c r="Z784" i="86"/>
  <c r="Z780" i="86"/>
  <c r="Z776" i="86"/>
  <c r="Z772" i="86"/>
  <c r="Z768" i="86"/>
  <c r="Z764" i="86"/>
  <c r="Z760" i="86"/>
  <c r="Z756" i="86"/>
  <c r="Z752" i="86"/>
  <c r="Z748" i="86"/>
  <c r="Z744" i="86"/>
  <c r="Z740" i="86"/>
  <c r="Z736" i="86"/>
  <c r="Z732" i="86"/>
  <c r="Z728" i="86"/>
  <c r="Z724" i="86"/>
  <c r="Z720" i="86"/>
  <c r="Z716" i="86"/>
  <c r="Z712" i="86"/>
  <c r="Z708" i="86"/>
  <c r="Z704" i="86"/>
  <c r="Z700" i="86"/>
  <c r="Z696" i="86"/>
  <c r="Z692" i="86"/>
  <c r="Z688" i="86"/>
  <c r="Z684" i="86"/>
  <c r="Z680" i="86"/>
  <c r="Z676" i="86"/>
  <c r="Z672" i="86"/>
  <c r="Z668" i="86"/>
  <c r="AA999" i="86"/>
  <c r="AA995" i="86"/>
  <c r="AA991" i="86"/>
  <c r="AA987" i="86"/>
  <c r="AA983" i="86"/>
  <c r="AA979" i="86"/>
  <c r="AA975" i="86"/>
  <c r="AA971" i="86"/>
  <c r="AA967" i="86"/>
  <c r="AA963" i="86"/>
  <c r="AA959" i="86"/>
  <c r="AA955" i="86"/>
  <c r="AA951" i="86"/>
  <c r="AA947" i="86"/>
  <c r="AA943" i="86"/>
  <c r="AA939" i="86"/>
  <c r="AA935" i="86"/>
  <c r="AA931" i="86"/>
  <c r="AA927" i="86"/>
  <c r="AA923" i="86"/>
  <c r="AA919" i="86"/>
  <c r="AA915" i="86"/>
  <c r="AA911" i="86"/>
  <c r="AA907" i="86"/>
  <c r="AA903" i="86"/>
  <c r="AA899" i="86"/>
  <c r="AA895" i="86"/>
  <c r="AA891" i="86"/>
  <c r="AA887" i="86"/>
  <c r="AA883" i="86"/>
  <c r="AA879" i="86"/>
  <c r="AA875" i="86"/>
  <c r="AA871" i="86"/>
  <c r="AA867" i="86"/>
  <c r="AA863" i="86"/>
  <c r="AA859" i="86"/>
  <c r="AA855" i="86"/>
  <c r="AA851" i="86"/>
  <c r="AA847" i="86"/>
  <c r="AA843" i="86"/>
  <c r="AA839" i="86"/>
  <c r="AA835" i="86"/>
  <c r="AA831" i="86"/>
  <c r="AA827" i="86"/>
  <c r="AA823" i="86"/>
  <c r="AA819" i="86"/>
  <c r="AA815" i="86"/>
  <c r="AA811" i="86"/>
  <c r="AA807" i="86"/>
  <c r="AA803" i="86"/>
  <c r="AA799" i="86"/>
  <c r="AA795" i="86"/>
  <c r="AA791" i="86"/>
  <c r="AA787" i="86"/>
  <c r="AA783" i="86"/>
  <c r="AA779" i="86"/>
  <c r="AA775" i="86"/>
  <c r="AA771" i="86"/>
  <c r="AA767" i="86"/>
  <c r="AA763" i="86"/>
  <c r="AA759" i="86"/>
  <c r="AA755" i="86"/>
  <c r="AA751" i="86"/>
  <c r="AA747" i="86"/>
  <c r="AA743" i="86"/>
  <c r="AA739" i="86"/>
  <c r="AA735" i="86"/>
  <c r="AA731" i="86"/>
  <c r="AA727" i="86"/>
  <c r="AA723" i="86"/>
  <c r="AA719" i="86"/>
  <c r="AA715" i="86"/>
  <c r="AA711" i="86"/>
  <c r="AA707" i="86"/>
  <c r="AA703" i="86"/>
  <c r="AA699" i="86"/>
  <c r="AA695" i="86"/>
  <c r="AA691" i="86"/>
  <c r="AA687" i="86"/>
  <c r="AA683" i="86"/>
  <c r="AA679" i="86"/>
  <c r="AA675" i="86"/>
  <c r="AA671" i="86"/>
  <c r="AA667" i="86"/>
  <c r="AA663" i="86"/>
  <c r="Z999" i="86"/>
  <c r="Z995" i="86"/>
  <c r="Z991" i="86"/>
  <c r="Z987" i="86"/>
  <c r="Z983" i="86"/>
  <c r="Z979" i="86"/>
  <c r="Z975" i="86"/>
  <c r="Z971" i="86"/>
  <c r="Z967" i="86"/>
  <c r="Z963" i="86"/>
  <c r="Z959" i="86"/>
  <c r="Z955" i="86"/>
  <c r="Z951" i="86"/>
  <c r="Z947" i="86"/>
  <c r="Z943" i="86"/>
  <c r="Z939" i="86"/>
  <c r="Z935" i="86"/>
  <c r="Z931" i="86"/>
  <c r="Z927" i="86"/>
  <c r="Z923" i="86"/>
  <c r="Z919" i="86"/>
  <c r="Z915" i="86"/>
  <c r="Z911" i="86"/>
  <c r="Z907" i="86"/>
  <c r="Z903" i="86"/>
  <c r="Z899" i="86"/>
  <c r="Z895" i="86"/>
  <c r="Z891" i="86"/>
  <c r="Z887" i="86"/>
  <c r="Z883" i="86"/>
  <c r="Z879" i="86"/>
  <c r="Z875" i="86"/>
  <c r="Z871" i="86"/>
  <c r="Z867" i="86"/>
  <c r="Z863" i="86"/>
  <c r="Z859" i="86"/>
  <c r="Z855" i="86"/>
  <c r="Z851" i="86"/>
  <c r="Z847" i="86"/>
  <c r="Z843" i="86"/>
  <c r="Z839" i="86"/>
  <c r="Z835" i="86"/>
  <c r="Z831" i="86"/>
  <c r="Z827" i="86"/>
  <c r="Z823" i="86"/>
  <c r="Z819" i="86"/>
  <c r="Z815" i="86"/>
  <c r="Z811" i="86"/>
  <c r="Z807" i="86"/>
  <c r="Z803" i="86"/>
  <c r="Z799" i="86"/>
  <c r="Z795" i="86"/>
  <c r="Z791" i="86"/>
  <c r="Z787" i="86"/>
  <c r="Z783" i="86"/>
  <c r="Z779" i="86"/>
  <c r="Z775" i="86"/>
  <c r="Z771" i="86"/>
  <c r="Z767" i="86"/>
  <c r="Z763" i="86"/>
  <c r="Z759" i="86"/>
  <c r="Z755" i="86"/>
  <c r="Z751" i="86"/>
  <c r="Z747" i="86"/>
  <c r="Z743" i="86"/>
  <c r="Z739" i="86"/>
  <c r="Z735" i="86"/>
  <c r="Z731" i="86"/>
  <c r="Z727" i="86"/>
  <c r="Z723" i="86"/>
  <c r="Z719" i="86"/>
  <c r="Z715" i="86"/>
  <c r="Z711" i="86"/>
  <c r="Z707" i="86"/>
  <c r="Z703" i="86"/>
  <c r="Z699" i="86"/>
  <c r="Z695" i="86"/>
  <c r="Z691" i="86"/>
  <c r="Z687" i="86"/>
  <c r="Z683" i="86"/>
  <c r="Z679" i="86"/>
  <c r="Z675" i="86"/>
  <c r="Z671" i="86"/>
  <c r="Z667" i="86"/>
  <c r="Z663" i="86"/>
  <c r="AA998" i="86"/>
  <c r="AA994" i="86"/>
  <c r="AA990" i="86"/>
  <c r="AA986" i="86"/>
  <c r="AA982" i="86"/>
  <c r="AA978" i="86"/>
  <c r="AA974" i="86"/>
  <c r="AA970" i="86"/>
  <c r="AA966" i="86"/>
  <c r="AA962" i="86"/>
  <c r="AA958" i="86"/>
  <c r="AA954" i="86"/>
  <c r="AA950" i="86"/>
  <c r="AA946" i="86"/>
  <c r="AA942" i="86"/>
  <c r="AA938" i="86"/>
  <c r="AA934" i="86"/>
  <c r="AA930" i="86"/>
  <c r="AA926" i="86"/>
  <c r="AA922" i="86"/>
  <c r="AA918" i="86"/>
  <c r="AA914" i="86"/>
  <c r="AA910" i="86"/>
  <c r="AA906" i="86"/>
  <c r="AA902" i="86"/>
  <c r="AA898" i="86"/>
  <c r="AA894" i="86"/>
  <c r="AA890" i="86"/>
  <c r="AA886" i="86"/>
  <c r="AA882" i="86"/>
  <c r="AA878" i="86"/>
  <c r="AA874" i="86"/>
  <c r="AA870" i="86"/>
  <c r="AA866" i="86"/>
  <c r="AA862" i="86"/>
  <c r="AA858" i="86"/>
  <c r="AA854" i="86"/>
  <c r="AA850" i="86"/>
  <c r="AA846" i="86"/>
  <c r="AA842" i="86"/>
  <c r="AA838" i="86"/>
  <c r="AA834" i="86"/>
  <c r="AA830" i="86"/>
  <c r="AA826" i="86"/>
  <c r="AA822" i="86"/>
  <c r="AA818" i="86"/>
  <c r="AA814" i="86"/>
  <c r="AA810" i="86"/>
  <c r="AA806" i="86"/>
  <c r="AA802" i="86"/>
  <c r="AA798" i="86"/>
  <c r="AA794" i="86"/>
  <c r="AA790" i="86"/>
  <c r="AA786" i="86"/>
  <c r="AA782" i="86"/>
  <c r="AA778" i="86"/>
  <c r="AA774" i="86"/>
  <c r="AA770" i="86"/>
  <c r="AA766" i="86"/>
  <c r="AA762" i="86"/>
  <c r="AA758" i="86"/>
  <c r="AA754" i="86"/>
  <c r="AA750" i="86"/>
  <c r="AA746" i="86"/>
  <c r="AA742" i="86"/>
  <c r="AA738" i="86"/>
  <c r="AA734" i="86"/>
  <c r="AA730" i="86"/>
  <c r="AA726" i="86"/>
  <c r="AA722" i="86"/>
  <c r="AA718" i="86"/>
  <c r="AA714" i="86"/>
  <c r="AA710" i="86"/>
  <c r="AA706" i="86"/>
  <c r="AA702" i="86"/>
  <c r="AA698" i="86"/>
  <c r="AA694" i="86"/>
  <c r="AA690" i="86"/>
  <c r="AA686" i="86"/>
  <c r="AA682" i="86"/>
  <c r="AA678" i="86"/>
  <c r="AA674" i="86"/>
  <c r="AA670" i="86"/>
  <c r="Z998" i="86"/>
  <c r="Z966" i="86"/>
  <c r="Z934" i="86"/>
  <c r="Z902" i="86"/>
  <c r="Z870" i="86"/>
  <c r="Z838" i="86"/>
  <c r="Z806" i="86"/>
  <c r="Z774" i="86"/>
  <c r="Z742" i="86"/>
  <c r="Z710" i="86"/>
  <c r="Z678" i="86"/>
  <c r="AA661" i="86"/>
  <c r="AA657" i="86"/>
  <c r="AA653" i="86"/>
  <c r="AA649" i="86"/>
  <c r="AA645" i="86"/>
  <c r="AA641" i="86"/>
  <c r="AA637" i="86"/>
  <c r="AA633" i="86"/>
  <c r="AA629" i="86"/>
  <c r="AA625" i="86"/>
  <c r="AA621" i="86"/>
  <c r="AA617" i="86"/>
  <c r="AA613" i="86"/>
  <c r="AA609" i="86"/>
  <c r="AA605" i="86"/>
  <c r="AA601" i="86"/>
  <c r="AA597" i="86"/>
  <c r="AA593" i="86"/>
  <c r="AA589" i="86"/>
  <c r="AA585" i="86"/>
  <c r="AA581" i="86"/>
  <c r="AA577" i="86"/>
  <c r="AA573" i="86"/>
  <c r="AA569" i="86"/>
  <c r="AA565" i="86"/>
  <c r="AA561" i="86"/>
  <c r="AA557" i="86"/>
  <c r="AA553" i="86"/>
  <c r="AA549" i="86"/>
  <c r="AA545" i="86"/>
  <c r="AA541" i="86"/>
  <c r="AA537" i="86"/>
  <c r="AA533" i="86"/>
  <c r="AA529" i="86"/>
  <c r="AA525" i="86"/>
  <c r="AA521" i="86"/>
  <c r="AA517" i="86"/>
  <c r="AA513" i="86"/>
  <c r="AA509" i="86"/>
  <c r="AA505" i="86"/>
  <c r="AA501" i="86"/>
  <c r="AA497" i="86"/>
  <c r="AA493" i="86"/>
  <c r="AA489" i="86"/>
  <c r="AA485" i="86"/>
  <c r="AA481" i="86"/>
  <c r="AA477" i="86"/>
  <c r="AA473" i="86"/>
  <c r="AA469" i="86"/>
  <c r="AA465" i="86"/>
  <c r="AA461" i="86"/>
  <c r="AA457" i="86"/>
  <c r="AA453" i="86"/>
  <c r="AA449" i="86"/>
  <c r="AA445" i="86"/>
  <c r="AA441" i="86"/>
  <c r="AA437" i="86"/>
  <c r="AA433" i="86"/>
  <c r="AA429" i="86"/>
  <c r="AA425" i="86"/>
  <c r="AA421" i="86"/>
  <c r="AA417" i="86"/>
  <c r="AA413" i="86"/>
  <c r="AA409" i="86"/>
  <c r="AA405" i="86"/>
  <c r="AA401" i="86"/>
  <c r="AA397" i="86"/>
  <c r="AA393" i="86"/>
  <c r="AA389" i="86"/>
  <c r="AA385" i="86"/>
  <c r="AA381" i="86"/>
  <c r="AA377" i="86"/>
  <c r="AA373" i="86"/>
  <c r="AA369" i="86"/>
  <c r="Z994" i="86"/>
  <c r="Z962" i="86"/>
  <c r="Z930" i="86"/>
  <c r="Z898" i="86"/>
  <c r="Z866" i="86"/>
  <c r="Z834" i="86"/>
  <c r="Z802" i="86"/>
  <c r="Z770" i="86"/>
  <c r="Z738" i="86"/>
  <c r="Z706" i="86"/>
  <c r="Z674" i="86"/>
  <c r="Z661" i="86"/>
  <c r="Z657" i="86"/>
  <c r="Z653" i="86"/>
  <c r="Z649" i="86"/>
  <c r="Z645" i="86"/>
  <c r="Z641" i="86"/>
  <c r="Z637" i="86"/>
  <c r="Z633" i="86"/>
  <c r="Z629" i="86"/>
  <c r="Z625" i="86"/>
  <c r="Z621" i="86"/>
  <c r="Z617" i="86"/>
  <c r="Z613" i="86"/>
  <c r="Z609" i="86"/>
  <c r="Z605" i="86"/>
  <c r="Z601" i="86"/>
  <c r="Z597" i="86"/>
  <c r="Z593" i="86"/>
  <c r="Z589" i="86"/>
  <c r="Z585" i="86"/>
  <c r="Z581" i="86"/>
  <c r="Z577" i="86"/>
  <c r="Z573" i="86"/>
  <c r="Z569" i="86"/>
  <c r="Z565" i="86"/>
  <c r="Z561" i="86"/>
  <c r="Z557" i="86"/>
  <c r="Z553" i="86"/>
  <c r="Z549" i="86"/>
  <c r="Z545" i="86"/>
  <c r="Z541" i="86"/>
  <c r="Z537" i="86"/>
  <c r="Z533" i="86"/>
  <c r="Z529" i="86"/>
  <c r="Z525" i="86"/>
  <c r="Z521" i="86"/>
  <c r="Z517" i="86"/>
  <c r="Z513" i="86"/>
  <c r="Z509" i="86"/>
  <c r="Z505" i="86"/>
  <c r="Z501" i="86"/>
  <c r="Z497" i="86"/>
  <c r="Z493" i="86"/>
  <c r="Z489" i="86"/>
  <c r="Z485" i="86"/>
  <c r="Z481" i="86"/>
  <c r="Z477" i="86"/>
  <c r="Z473" i="86"/>
  <c r="Z469" i="86"/>
  <c r="Z465" i="86"/>
  <c r="Z461" i="86"/>
  <c r="Z457" i="86"/>
  <c r="Z453" i="86"/>
  <c r="Z449" i="86"/>
  <c r="Z445" i="86"/>
  <c r="Z441" i="86"/>
  <c r="Z437" i="86"/>
  <c r="Z433" i="86"/>
  <c r="Z429" i="86"/>
  <c r="Z425" i="86"/>
  <c r="Z421" i="86"/>
  <c r="Z417" i="86"/>
  <c r="Z413" i="86"/>
  <c r="Z409" i="86"/>
  <c r="Z405" i="86"/>
  <c r="Z401" i="86"/>
  <c r="Z397" i="86"/>
  <c r="Z393" i="86"/>
  <c r="Z389" i="86"/>
  <c r="Z385" i="86"/>
  <c r="Z381" i="86"/>
  <c r="Z377" i="86"/>
  <c r="Z373" i="86"/>
  <c r="Z369" i="86"/>
  <c r="Z990" i="86"/>
  <c r="Z958" i="86"/>
  <c r="Z926" i="86"/>
  <c r="Z894" i="86"/>
  <c r="Z862" i="86"/>
  <c r="Z830" i="86"/>
  <c r="Z798" i="86"/>
  <c r="Z766" i="86"/>
  <c r="Z734" i="86"/>
  <c r="Z702" i="86"/>
  <c r="Z670" i="86"/>
  <c r="AA660" i="86"/>
  <c r="AA656" i="86"/>
  <c r="AA652" i="86"/>
  <c r="AA648" i="86"/>
  <c r="AA644" i="86"/>
  <c r="AA640" i="86"/>
  <c r="AA636" i="86"/>
  <c r="AA632" i="86"/>
  <c r="AA628" i="86"/>
  <c r="AA624" i="86"/>
  <c r="AA620" i="86"/>
  <c r="AA616" i="86"/>
  <c r="AA612" i="86"/>
  <c r="AA608" i="86"/>
  <c r="AA604" i="86"/>
  <c r="AA600" i="86"/>
  <c r="AA596" i="86"/>
  <c r="AA592" i="86"/>
  <c r="AA588" i="86"/>
  <c r="AA584" i="86"/>
  <c r="AA580" i="86"/>
  <c r="AA576" i="86"/>
  <c r="AA572" i="86"/>
  <c r="AA568" i="86"/>
  <c r="AA564" i="86"/>
  <c r="AA560" i="86"/>
  <c r="AA556" i="86"/>
  <c r="AA552" i="86"/>
  <c r="AA548" i="86"/>
  <c r="AA544" i="86"/>
  <c r="AA540" i="86"/>
  <c r="AA536" i="86"/>
  <c r="AA532" i="86"/>
  <c r="AA528" i="86"/>
  <c r="AA524" i="86"/>
  <c r="AA520" i="86"/>
  <c r="AA516" i="86"/>
  <c r="AA512" i="86"/>
  <c r="AA508" i="86"/>
  <c r="AA504" i="86"/>
  <c r="AA500" i="86"/>
  <c r="AA496" i="86"/>
  <c r="AA492" i="86"/>
  <c r="AA488" i="86"/>
  <c r="AA484" i="86"/>
  <c r="AA480" i="86"/>
  <c r="AA476" i="86"/>
  <c r="AA472" i="86"/>
  <c r="AA468" i="86"/>
  <c r="AA464" i="86"/>
  <c r="AA460" i="86"/>
  <c r="AA456" i="86"/>
  <c r="AA452" i="86"/>
  <c r="AA448" i="86"/>
  <c r="AA444" i="86"/>
  <c r="AA440" i="86"/>
  <c r="AA436" i="86"/>
  <c r="AA432" i="86"/>
  <c r="AA428" i="86"/>
  <c r="AA424" i="86"/>
  <c r="AA420" i="86"/>
  <c r="AA416" i="86"/>
  <c r="AA412" i="86"/>
  <c r="AA408" i="86"/>
  <c r="AA404" i="86"/>
  <c r="AA400" i="86"/>
  <c r="AA396" i="86"/>
  <c r="AA392" i="86"/>
  <c r="AA388" i="86"/>
  <c r="AA384" i="86"/>
  <c r="AA380" i="86"/>
  <c r="AA376" i="86"/>
  <c r="AA372" i="86"/>
  <c r="Z986" i="86"/>
  <c r="Z954" i="86"/>
  <c r="Z922" i="86"/>
  <c r="Z890" i="86"/>
  <c r="Z858" i="86"/>
  <c r="Z826" i="86"/>
  <c r="Z794" i="86"/>
  <c r="Z762" i="86"/>
  <c r="Z730" i="86"/>
  <c r="Z698" i="86"/>
  <c r="AA666" i="86"/>
  <c r="Z660" i="86"/>
  <c r="Z656" i="86"/>
  <c r="Z652" i="86"/>
  <c r="Z648" i="86"/>
  <c r="Z644" i="86"/>
  <c r="Z640" i="86"/>
  <c r="Z636" i="86"/>
  <c r="Z632" i="86"/>
  <c r="Z628" i="86"/>
  <c r="Z624" i="86"/>
  <c r="Z620" i="86"/>
  <c r="Z616" i="86"/>
  <c r="Z612" i="86"/>
  <c r="Z608" i="86"/>
  <c r="Z604" i="86"/>
  <c r="Z600" i="86"/>
  <c r="Z596" i="86"/>
  <c r="Z592" i="86"/>
  <c r="Z588" i="86"/>
  <c r="Z584" i="86"/>
  <c r="Z580" i="86"/>
  <c r="Z576" i="86"/>
  <c r="Z572" i="86"/>
  <c r="Z568" i="86"/>
  <c r="Z564" i="86"/>
  <c r="Z560" i="86"/>
  <c r="Z556" i="86"/>
  <c r="Z552" i="86"/>
  <c r="Z548" i="86"/>
  <c r="Z544" i="86"/>
  <c r="Z540" i="86"/>
  <c r="Z536" i="86"/>
  <c r="Z532" i="86"/>
  <c r="Z528" i="86"/>
  <c r="Z524" i="86"/>
  <c r="Z520" i="86"/>
  <c r="Z516" i="86"/>
  <c r="Z512" i="86"/>
  <c r="Z508" i="86"/>
  <c r="Z504" i="86"/>
  <c r="Z500" i="86"/>
  <c r="Z496" i="86"/>
  <c r="Z492" i="86"/>
  <c r="Z488" i="86"/>
  <c r="Z484" i="86"/>
  <c r="Z480" i="86"/>
  <c r="Z476" i="86"/>
  <c r="Z472" i="86"/>
  <c r="Z468" i="86"/>
  <c r="Z464" i="86"/>
  <c r="Z460" i="86"/>
  <c r="Z456" i="86"/>
  <c r="Z452" i="86"/>
  <c r="Z448" i="86"/>
  <c r="Z444" i="86"/>
  <c r="Z440" i="86"/>
  <c r="Z436" i="86"/>
  <c r="Z432" i="86"/>
  <c r="Z428" i="86"/>
  <c r="Z424" i="86"/>
  <c r="Z982" i="86"/>
  <c r="Z950" i="86"/>
  <c r="Z918" i="86"/>
  <c r="Z886" i="86"/>
  <c r="Z854" i="86"/>
  <c r="Z822" i="86"/>
  <c r="Z790" i="86"/>
  <c r="Z758" i="86"/>
  <c r="Z726" i="86"/>
  <c r="Z694" i="86"/>
  <c r="Z666" i="86"/>
  <c r="AA659" i="86"/>
  <c r="AA655" i="86"/>
  <c r="AA651" i="86"/>
  <c r="AA647" i="86"/>
  <c r="AA643" i="86"/>
  <c r="AA639" i="86"/>
  <c r="AA635" i="86"/>
  <c r="AA631" i="86"/>
  <c r="AA627" i="86"/>
  <c r="AA623" i="86"/>
  <c r="AA619" i="86"/>
  <c r="AA615" i="86"/>
  <c r="AA611" i="86"/>
  <c r="AA607" i="86"/>
  <c r="AA603" i="86"/>
  <c r="AA599" i="86"/>
  <c r="AA595" i="86"/>
  <c r="AA591" i="86"/>
  <c r="AA587" i="86"/>
  <c r="AA583" i="86"/>
  <c r="AA579" i="86"/>
  <c r="AA575" i="86"/>
  <c r="AA571" i="86"/>
  <c r="AA567" i="86"/>
  <c r="AA563" i="86"/>
  <c r="AA559" i="86"/>
  <c r="AA555" i="86"/>
  <c r="AA551" i="86"/>
  <c r="AA547" i="86"/>
  <c r="AA543" i="86"/>
  <c r="AA539" i="86"/>
  <c r="AA535" i="86"/>
  <c r="AA531" i="86"/>
  <c r="AA527" i="86"/>
  <c r="AA523" i="86"/>
  <c r="AA519" i="86"/>
  <c r="AA515" i="86"/>
  <c r="AA511" i="86"/>
  <c r="AA507" i="86"/>
  <c r="AA503" i="86"/>
  <c r="AA499" i="86"/>
  <c r="AA495" i="86"/>
  <c r="AA491" i="86"/>
  <c r="AA487" i="86"/>
  <c r="AA483" i="86"/>
  <c r="AA479" i="86"/>
  <c r="AA475" i="86"/>
  <c r="AA471" i="86"/>
  <c r="AA467" i="86"/>
  <c r="AA463" i="86"/>
  <c r="AA459" i="86"/>
  <c r="AA455" i="86"/>
  <c r="AA451" i="86"/>
  <c r="AA447" i="86"/>
  <c r="AA443" i="86"/>
  <c r="AA439" i="86"/>
  <c r="AA435" i="86"/>
  <c r="AA431" i="86"/>
  <c r="AA427" i="86"/>
  <c r="AA423" i="86"/>
  <c r="AA419" i="86"/>
  <c r="AA415" i="86"/>
  <c r="AA411" i="86"/>
  <c r="AA407" i="86"/>
  <c r="AA403" i="86"/>
  <c r="AA399" i="86"/>
  <c r="AA395" i="86"/>
  <c r="AA391" i="86"/>
  <c r="AA387" i="86"/>
  <c r="AA383" i="86"/>
  <c r="AA379" i="86"/>
  <c r="AA375" i="86"/>
  <c r="AA371" i="86"/>
  <c r="AA367" i="86"/>
  <c r="Z978" i="86"/>
  <c r="Z946" i="86"/>
  <c r="Z914" i="86"/>
  <c r="Z882" i="86"/>
  <c r="Z850" i="86"/>
  <c r="Z818" i="86"/>
  <c r="Z786" i="86"/>
  <c r="Z754" i="86"/>
  <c r="Z722" i="86"/>
  <c r="Z690" i="86"/>
  <c r="Z664" i="86"/>
  <c r="Z659" i="86"/>
  <c r="Z655" i="86"/>
  <c r="Z651" i="86"/>
  <c r="Z647" i="86"/>
  <c r="Z643" i="86"/>
  <c r="Z639" i="86"/>
  <c r="Z635" i="86"/>
  <c r="Z631" i="86"/>
  <c r="Z627" i="86"/>
  <c r="Z623" i="86"/>
  <c r="Z619" i="86"/>
  <c r="Z615" i="86"/>
  <c r="Z611" i="86"/>
  <c r="Z607" i="86"/>
  <c r="Z603" i="86"/>
  <c r="Z599" i="86"/>
  <c r="Z595" i="86"/>
  <c r="Z591" i="86"/>
  <c r="Z587" i="86"/>
  <c r="Z583" i="86"/>
  <c r="Z579" i="86"/>
  <c r="Z575" i="86"/>
  <c r="Z571" i="86"/>
  <c r="Z567" i="86"/>
  <c r="Z563" i="86"/>
  <c r="Z559" i="86"/>
  <c r="Z555" i="86"/>
  <c r="Z551" i="86"/>
  <c r="Z547" i="86"/>
  <c r="Z543" i="86"/>
  <c r="Z539" i="86"/>
  <c r="Z535" i="86"/>
  <c r="Z531" i="86"/>
  <c r="Z527" i="86"/>
  <c r="Z523" i="86"/>
  <c r="Z519" i="86"/>
  <c r="Z515" i="86"/>
  <c r="Z511" i="86"/>
  <c r="Z507" i="86"/>
  <c r="Z503" i="86"/>
  <c r="Z499" i="86"/>
  <c r="Z495" i="86"/>
  <c r="Z491" i="86"/>
  <c r="Z487" i="86"/>
  <c r="Z483" i="86"/>
  <c r="Z479" i="86"/>
  <c r="Z475" i="86"/>
  <c r="Z471" i="86"/>
  <c r="Z467" i="86"/>
  <c r="Z463" i="86"/>
  <c r="Z459" i="86"/>
  <c r="Z455" i="86"/>
  <c r="Z451" i="86"/>
  <c r="Z447" i="86"/>
  <c r="Z443" i="86"/>
  <c r="Z439" i="86"/>
  <c r="Z435" i="86"/>
  <c r="Z431" i="86"/>
  <c r="Z427" i="86"/>
  <c r="Z423" i="86"/>
  <c r="Z419" i="86"/>
  <c r="Z415" i="86"/>
  <c r="Z411" i="86"/>
  <c r="Z407" i="86"/>
  <c r="Z403" i="86"/>
  <c r="Z399" i="86"/>
  <c r="Z395" i="86"/>
  <c r="Z391" i="86"/>
  <c r="Z387" i="86"/>
  <c r="Z383" i="86"/>
  <c r="Z379" i="86"/>
  <c r="Z375" i="86"/>
  <c r="Z371" i="86"/>
  <c r="Z367" i="86"/>
  <c r="Z974" i="86"/>
  <c r="Z942" i="86"/>
  <c r="Z910" i="86"/>
  <c r="Z878" i="86"/>
  <c r="Z846" i="86"/>
  <c r="Z814" i="86"/>
  <c r="Z782" i="86"/>
  <c r="Z750" i="86"/>
  <c r="Z718" i="86"/>
  <c r="Z686" i="86"/>
  <c r="AA662" i="86"/>
  <c r="AA658" i="86"/>
  <c r="Z970" i="86"/>
  <c r="Z714" i="86"/>
  <c r="AA646" i="86"/>
  <c r="AA630" i="86"/>
  <c r="AA614" i="86"/>
  <c r="AA598" i="86"/>
  <c r="AA582" i="86"/>
  <c r="AA566" i="86"/>
  <c r="AA550" i="86"/>
  <c r="AA534" i="86"/>
  <c r="AA518" i="86"/>
  <c r="AA502" i="86"/>
  <c r="AA486" i="86"/>
  <c r="AA470" i="86"/>
  <c r="AA454" i="86"/>
  <c r="AA438" i="86"/>
  <c r="AA422" i="86"/>
  <c r="Z412" i="86"/>
  <c r="Z402" i="86"/>
  <c r="AA390" i="86"/>
  <c r="Z380" i="86"/>
  <c r="Z370" i="86"/>
  <c r="Z364" i="86"/>
  <c r="Z360" i="86"/>
  <c r="Z356" i="86"/>
  <c r="Z352" i="86"/>
  <c r="Z348" i="86"/>
  <c r="Z344" i="86"/>
  <c r="Z340" i="86"/>
  <c r="Z336" i="86"/>
  <c r="Z332" i="86"/>
  <c r="Z328" i="86"/>
  <c r="Z324" i="86"/>
  <c r="Z320" i="86"/>
  <c r="Z316" i="86"/>
  <c r="Z312" i="86"/>
  <c r="Z308" i="86"/>
  <c r="Z304" i="86"/>
  <c r="Z300" i="86"/>
  <c r="Z296" i="86"/>
  <c r="Z292" i="86"/>
  <c r="Z288" i="86"/>
  <c r="Z284" i="86"/>
  <c r="Z280" i="86"/>
  <c r="Z276" i="86"/>
  <c r="Z938" i="86"/>
  <c r="Z682" i="86"/>
  <c r="Z646" i="86"/>
  <c r="Z630" i="86"/>
  <c r="Z614" i="86"/>
  <c r="Z598" i="86"/>
  <c r="Z582" i="86"/>
  <c r="Z566" i="86"/>
  <c r="Z550" i="86"/>
  <c r="Z534" i="86"/>
  <c r="Z518" i="86"/>
  <c r="Z502" i="86"/>
  <c r="Z486" i="86"/>
  <c r="Z470" i="86"/>
  <c r="Z454" i="86"/>
  <c r="Z438" i="86"/>
  <c r="Z422" i="86"/>
  <c r="AA410" i="86"/>
  <c r="Z400" i="86"/>
  <c r="Z390" i="86"/>
  <c r="AA378" i="86"/>
  <c r="AA368" i="86"/>
  <c r="AA363" i="86"/>
  <c r="AA359" i="86"/>
  <c r="AA355" i="86"/>
  <c r="AA351" i="86"/>
  <c r="AA347" i="86"/>
  <c r="AA343" i="86"/>
  <c r="AA339" i="86"/>
  <c r="AA335" i="86"/>
  <c r="AA331" i="86"/>
  <c r="AA327" i="86"/>
  <c r="AA323" i="86"/>
  <c r="AA319" i="86"/>
  <c r="AA315" i="86"/>
  <c r="AA311" i="86"/>
  <c r="AA307" i="86"/>
  <c r="AA303" i="86"/>
  <c r="AA299" i="86"/>
  <c r="AA295" i="86"/>
  <c r="AA291" i="86"/>
  <c r="AA287" i="86"/>
  <c r="AA283" i="86"/>
  <c r="AA279" i="86"/>
  <c r="AA275" i="86"/>
  <c r="AA271" i="86"/>
  <c r="AA267" i="86"/>
  <c r="AA263" i="86"/>
  <c r="AA259" i="86"/>
  <c r="AA255" i="86"/>
  <c r="AA251" i="86"/>
  <c r="AA247" i="86"/>
  <c r="AA243" i="86"/>
  <c r="AA239" i="86"/>
  <c r="AA235" i="86"/>
  <c r="AA231" i="86"/>
  <c r="AA227" i="86"/>
  <c r="AA223" i="86"/>
  <c r="AA219" i="86"/>
  <c r="AA215" i="86"/>
  <c r="AA211" i="86"/>
  <c r="AA207" i="86"/>
  <c r="AA203" i="86"/>
  <c r="AA199" i="86"/>
  <c r="AA195" i="86"/>
  <c r="AA191" i="86"/>
  <c r="AA187" i="86"/>
  <c r="AA183" i="86"/>
  <c r="AA179" i="86"/>
  <c r="AA175" i="86"/>
  <c r="AA171" i="86"/>
  <c r="AA167" i="86"/>
  <c r="AA163" i="86"/>
  <c r="AA159" i="86"/>
  <c r="AA155" i="86"/>
  <c r="AA151" i="86"/>
  <c r="AA147" i="86"/>
  <c r="AA143" i="86"/>
  <c r="Z906" i="86"/>
  <c r="Z662" i="86"/>
  <c r="AA642" i="86"/>
  <c r="AA626" i="86"/>
  <c r="AA610" i="86"/>
  <c r="AA594" i="86"/>
  <c r="AA578" i="86"/>
  <c r="AA562" i="86"/>
  <c r="AA546" i="86"/>
  <c r="AA530" i="86"/>
  <c r="AA514" i="86"/>
  <c r="AA498" i="86"/>
  <c r="AA482" i="86"/>
  <c r="AA466" i="86"/>
  <c r="AA450" i="86"/>
  <c r="AA434" i="86"/>
  <c r="Z420" i="86"/>
  <c r="Z410" i="86"/>
  <c r="AA398" i="86"/>
  <c r="Z388" i="86"/>
  <c r="Z378" i="86"/>
  <c r="Z368" i="86"/>
  <c r="Z363" i="86"/>
  <c r="Z359" i="86"/>
  <c r="Z355" i="86"/>
  <c r="Z351" i="86"/>
  <c r="Z347" i="86"/>
  <c r="Z343" i="86"/>
  <c r="Z339" i="86"/>
  <c r="Z335" i="86"/>
  <c r="Z331" i="86"/>
  <c r="Z327" i="86"/>
  <c r="Z323" i="86"/>
  <c r="Z319" i="86"/>
  <c r="Z315" i="86"/>
  <c r="Z311" i="86"/>
  <c r="Z307" i="86"/>
  <c r="Z303" i="86"/>
  <c r="Z299" i="86"/>
  <c r="Z295" i="86"/>
  <c r="Z291" i="86"/>
  <c r="Z287" i="86"/>
  <c r="Z283" i="86"/>
  <c r="Z279" i="86"/>
  <c r="Z275" i="86"/>
  <c r="Z271" i="86"/>
  <c r="Z267" i="86"/>
  <c r="Z263" i="86"/>
  <c r="Z259" i="86"/>
  <c r="Z255" i="86"/>
  <c r="Z251" i="86"/>
  <c r="Z247" i="86"/>
  <c r="Z243" i="86"/>
  <c r="Z239" i="86"/>
  <c r="Z235" i="86"/>
  <c r="Z231" i="86"/>
  <c r="Z227" i="86"/>
  <c r="Z223" i="86"/>
  <c r="Z219" i="86"/>
  <c r="Z215" i="86"/>
  <c r="Z211" i="86"/>
  <c r="Z207" i="86"/>
  <c r="Z203" i="86"/>
  <c r="Z199" i="86"/>
  <c r="Z195" i="86"/>
  <c r="Z191" i="86"/>
  <c r="Z187" i="86"/>
  <c r="Z183" i="86"/>
  <c r="Z179" i="86"/>
  <c r="Z175" i="86"/>
  <c r="Z171" i="86"/>
  <c r="Z167" i="86"/>
  <c r="Z163" i="86"/>
  <c r="Z159" i="86"/>
  <c r="Z155" i="86"/>
  <c r="Z151" i="86"/>
  <c r="Z147" i="86"/>
  <c r="Z143" i="86"/>
  <c r="Z874" i="86"/>
  <c r="Z658" i="86"/>
  <c r="Z642" i="86"/>
  <c r="Z626" i="86"/>
  <c r="Z610" i="86"/>
  <c r="Z594" i="86"/>
  <c r="Z578" i="86"/>
  <c r="Z562" i="86"/>
  <c r="Z546" i="86"/>
  <c r="Z530" i="86"/>
  <c r="Z514" i="86"/>
  <c r="Z498" i="86"/>
  <c r="Z482" i="86"/>
  <c r="Z466" i="86"/>
  <c r="Z450" i="86"/>
  <c r="Z434" i="86"/>
  <c r="AA418" i="86"/>
  <c r="Z408" i="86"/>
  <c r="Z398" i="86"/>
  <c r="AA386" i="86"/>
  <c r="Z376" i="86"/>
  <c r="AA366" i="86"/>
  <c r="AA362" i="86"/>
  <c r="AA358" i="86"/>
  <c r="AA354" i="86"/>
  <c r="AA350" i="86"/>
  <c r="AA346" i="86"/>
  <c r="AA342" i="86"/>
  <c r="AA338" i="86"/>
  <c r="AA334" i="86"/>
  <c r="AA330" i="86"/>
  <c r="AA326" i="86"/>
  <c r="AA322" i="86"/>
  <c r="AA318" i="86"/>
  <c r="AA314" i="86"/>
  <c r="AA310" i="86"/>
  <c r="AA306" i="86"/>
  <c r="AA302" i="86"/>
  <c r="AA298" i="86"/>
  <c r="AA294" i="86"/>
  <c r="AA290" i="86"/>
  <c r="AA286" i="86"/>
  <c r="AA282" i="86"/>
  <c r="AA278" i="86"/>
  <c r="AA274" i="86"/>
  <c r="AA270" i="86"/>
  <c r="AA266" i="86"/>
  <c r="AA262" i="86"/>
  <c r="AA258" i="86"/>
  <c r="AA254" i="86"/>
  <c r="AA250" i="86"/>
  <c r="AA246" i="86"/>
  <c r="AA242" i="86"/>
  <c r="AA238" i="86"/>
  <c r="AA234" i="86"/>
  <c r="AA230" i="86"/>
  <c r="AA226" i="86"/>
  <c r="AA222" i="86"/>
  <c r="AA218" i="86"/>
  <c r="AA214" i="86"/>
  <c r="AA210" i="86"/>
  <c r="AA206" i="86"/>
  <c r="AA202" i="86"/>
  <c r="AA198" i="86"/>
  <c r="AA194" i="86"/>
  <c r="AA190" i="86"/>
  <c r="AA186" i="86"/>
  <c r="AA182" i="86"/>
  <c r="AA178" i="86"/>
  <c r="AA174" i="86"/>
  <c r="AA170" i="86"/>
  <c r="AA166" i="86"/>
  <c r="AA162" i="86"/>
  <c r="AA158" i="86"/>
  <c r="AA154" i="86"/>
  <c r="AA150" i="86"/>
  <c r="AA146" i="86"/>
  <c r="Z842" i="86"/>
  <c r="AA654" i="86"/>
  <c r="AA638" i="86"/>
  <c r="AA622" i="86"/>
  <c r="AA606" i="86"/>
  <c r="AA590" i="86"/>
  <c r="AA574" i="86"/>
  <c r="AA558" i="86"/>
  <c r="AA542" i="86"/>
  <c r="AA526" i="86"/>
  <c r="AA510" i="86"/>
  <c r="AA494" i="86"/>
  <c r="AA478" i="86"/>
  <c r="AA462" i="86"/>
  <c r="AA446" i="86"/>
  <c r="AA430" i="86"/>
  <c r="Z418" i="86"/>
  <c r="AA406" i="86"/>
  <c r="Z396" i="86"/>
  <c r="Z386" i="86"/>
  <c r="AA374" i="86"/>
  <c r="Z366" i="86"/>
  <c r="Z362" i="86"/>
  <c r="Z358" i="86"/>
  <c r="Z354" i="86"/>
  <c r="Z350" i="86"/>
  <c r="Z346" i="86"/>
  <c r="Z342" i="86"/>
  <c r="Z338" i="86"/>
  <c r="Z334" i="86"/>
  <c r="Z330" i="86"/>
  <c r="Z326" i="86"/>
  <c r="Z322" i="86"/>
  <c r="Z318" i="86"/>
  <c r="Z314" i="86"/>
  <c r="Z310" i="86"/>
  <c r="Z306" i="86"/>
  <c r="Z302" i="86"/>
  <c r="Z298" i="86"/>
  <c r="Z294" i="86"/>
  <c r="Z290" i="86"/>
  <c r="Z286" i="86"/>
  <c r="Z282" i="86"/>
  <c r="Z278" i="86"/>
  <c r="Z274" i="86"/>
  <c r="Z270" i="86"/>
  <c r="Z266" i="86"/>
  <c r="Z262" i="86"/>
  <c r="Z258" i="86"/>
  <c r="Z810" i="86"/>
  <c r="Z654" i="86"/>
  <c r="Z638" i="86"/>
  <c r="Z622" i="86"/>
  <c r="Z606" i="86"/>
  <c r="Z590" i="86"/>
  <c r="Z574" i="86"/>
  <c r="Z558" i="86"/>
  <c r="Z542" i="86"/>
  <c r="Z526" i="86"/>
  <c r="Z510" i="86"/>
  <c r="Z494" i="86"/>
  <c r="Z478" i="86"/>
  <c r="Z462" i="86"/>
  <c r="Z446" i="86"/>
  <c r="Z430" i="86"/>
  <c r="Z416" i="86"/>
  <c r="Z406" i="86"/>
  <c r="AA394" i="86"/>
  <c r="Z384" i="86"/>
  <c r="Z374" i="86"/>
  <c r="AA365" i="86"/>
  <c r="AA361" i="86"/>
  <c r="AA357" i="86"/>
  <c r="AA353" i="86"/>
  <c r="AA349" i="86"/>
  <c r="AA345" i="86"/>
  <c r="AA341" i="86"/>
  <c r="AA337" i="86"/>
  <c r="AA333" i="86"/>
  <c r="AA329" i="86"/>
  <c r="AA325" i="86"/>
  <c r="AA321" i="86"/>
  <c r="AA317" i="86"/>
  <c r="AA313" i="86"/>
  <c r="AA309" i="86"/>
  <c r="AA305" i="86"/>
  <c r="AA301" i="86"/>
  <c r="AA297" i="86"/>
  <c r="AA293" i="86"/>
  <c r="AA289" i="86"/>
  <c r="AA285" i="86"/>
  <c r="AA281" i="86"/>
  <c r="AA277" i="86"/>
  <c r="AA273" i="86"/>
  <c r="AA269" i="86"/>
  <c r="AA265" i="86"/>
  <c r="AA261" i="86"/>
  <c r="AA257" i="86"/>
  <c r="AA253" i="86"/>
  <c r="AA249" i="86"/>
  <c r="AA245" i="86"/>
  <c r="AA241" i="86"/>
  <c r="AA237" i="86"/>
  <c r="AA233" i="86"/>
  <c r="AA229" i="86"/>
  <c r="AA225" i="86"/>
  <c r="AA221" i="86"/>
  <c r="AA217" i="86"/>
  <c r="AA213" i="86"/>
  <c r="AA209" i="86"/>
  <c r="AA205" i="86"/>
  <c r="AA201" i="86"/>
  <c r="AA197" i="86"/>
  <c r="AA193" i="86"/>
  <c r="AA189" i="86"/>
  <c r="AA185" i="86"/>
  <c r="AA181" i="86"/>
  <c r="AA177" i="86"/>
  <c r="AA173" i="86"/>
  <c r="AA169" i="86"/>
  <c r="AA165" i="86"/>
  <c r="AA161" i="86"/>
  <c r="AA157" i="86"/>
  <c r="AA153" i="86"/>
  <c r="AA149" i="86"/>
  <c r="AA145" i="86"/>
  <c r="AA141" i="86"/>
  <c r="Z778" i="86"/>
  <c r="AA650" i="86"/>
  <c r="AA634" i="86"/>
  <c r="AA618" i="86"/>
  <c r="AA602" i="86"/>
  <c r="AA586" i="86"/>
  <c r="AA570" i="86"/>
  <c r="AA554" i="86"/>
  <c r="AA538" i="86"/>
  <c r="AA522" i="86"/>
  <c r="AA506" i="86"/>
  <c r="AA490" i="86"/>
  <c r="AA474" i="86"/>
  <c r="AA458" i="86"/>
  <c r="AA442" i="86"/>
  <c r="AA426" i="86"/>
  <c r="AA414" i="86"/>
  <c r="Z404" i="86"/>
  <c r="Z394" i="86"/>
  <c r="AA382" i="86"/>
  <c r="Z372" i="86"/>
  <c r="Z365" i="86"/>
  <c r="Z361" i="86"/>
  <c r="Z357" i="86"/>
  <c r="Z353" i="86"/>
  <c r="Z349" i="86"/>
  <c r="Z345" i="86"/>
  <c r="Z341" i="86"/>
  <c r="Z337" i="86"/>
  <c r="Z333" i="86"/>
  <c r="Z329" i="86"/>
  <c r="Z325" i="86"/>
  <c r="Z321" i="86"/>
  <c r="Z317" i="86"/>
  <c r="Z313" i="86"/>
  <c r="Z309" i="86"/>
  <c r="Z305" i="86"/>
  <c r="Z301" i="86"/>
  <c r="Z297" i="86"/>
  <c r="Z293" i="86"/>
  <c r="Z289" i="86"/>
  <c r="Z285" i="86"/>
  <c r="Z281" i="86"/>
  <c r="Z277" i="86"/>
  <c r="Z273" i="86"/>
  <c r="Z269" i="86"/>
  <c r="Z265" i="86"/>
  <c r="Z261" i="86"/>
  <c r="Z257" i="86"/>
  <c r="Z253" i="86"/>
  <c r="Z249" i="86"/>
  <c r="Z245" i="86"/>
  <c r="Z241" i="86"/>
  <c r="Z237" i="86"/>
  <c r="Z233" i="86"/>
  <c r="Z229" i="86"/>
  <c r="Z225" i="86"/>
  <c r="Z221" i="86"/>
  <c r="Z217" i="86"/>
  <c r="Z213" i="86"/>
  <c r="Z209" i="86"/>
  <c r="Z205" i="86"/>
  <c r="Z201" i="86"/>
  <c r="Z197" i="86"/>
  <c r="Z193" i="86"/>
  <c r="Z189" i="86"/>
  <c r="Z185" i="86"/>
  <c r="Z181" i="86"/>
  <c r="Z177" i="86"/>
  <c r="Z173" i="86"/>
  <c r="Z169" i="86"/>
  <c r="Z165" i="86"/>
  <c r="Z161" i="86"/>
  <c r="Z157" i="86"/>
  <c r="Z153" i="86"/>
  <c r="Z149" i="86"/>
  <c r="Z145" i="86"/>
  <c r="Z141" i="86"/>
  <c r="Z746" i="86"/>
  <c r="Z538" i="86"/>
  <c r="Z414" i="86"/>
  <c r="AA352" i="86"/>
  <c r="AA320" i="86"/>
  <c r="AA288" i="86"/>
  <c r="AA264" i="86"/>
  <c r="Z252" i="86"/>
  <c r="AA240" i="86"/>
  <c r="Z230" i="86"/>
  <c r="Z220" i="86"/>
  <c r="AA208" i="86"/>
  <c r="Z198" i="86"/>
  <c r="Z188" i="86"/>
  <c r="AA176" i="86"/>
  <c r="Z166" i="86"/>
  <c r="Z156" i="86"/>
  <c r="Z650" i="86"/>
  <c r="Z522" i="86"/>
  <c r="AA402" i="86"/>
  <c r="AA348" i="86"/>
  <c r="AA316" i="86"/>
  <c r="AA284" i="86"/>
  <c r="Z264" i="86"/>
  <c r="Z250" i="86"/>
  <c r="Z240" i="86"/>
  <c r="AA228" i="86"/>
  <c r="Z218" i="86"/>
  <c r="Z208" i="86"/>
  <c r="AA196" i="86"/>
  <c r="Z186" i="86"/>
  <c r="Z176" i="86"/>
  <c r="AA164" i="86"/>
  <c r="Z154" i="86"/>
  <c r="Z634" i="86"/>
  <c r="Z506" i="86"/>
  <c r="Z392" i="86"/>
  <c r="AA344" i="86"/>
  <c r="AA312" i="86"/>
  <c r="AA280" i="86"/>
  <c r="AA260" i="86"/>
  <c r="AA248" i="86"/>
  <c r="Z238" i="86"/>
  <c r="Z228" i="86"/>
  <c r="AA216" i="86"/>
  <c r="Z206" i="86"/>
  <c r="Z196" i="86"/>
  <c r="AA184" i="86"/>
  <c r="Z174" i="86"/>
  <c r="Z164" i="86"/>
  <c r="AA152" i="86"/>
  <c r="Z136" i="86"/>
  <c r="Z134" i="86"/>
  <c r="AA130" i="86"/>
  <c r="AA126" i="86"/>
  <c r="AA122" i="86"/>
  <c r="AA117" i="86"/>
  <c r="AA105" i="86"/>
  <c r="E103" i="86"/>
  <c r="Z100" i="86"/>
  <c r="Z96" i="86"/>
  <c r="AA92" i="86"/>
  <c r="Z89" i="86"/>
  <c r="Z86" i="86"/>
  <c r="Z78" i="86"/>
  <c r="Z76" i="86"/>
  <c r="Z72" i="86"/>
  <c r="Z68" i="86"/>
  <c r="Z64" i="86"/>
  <c r="Z60" i="86"/>
  <c r="Z56" i="86"/>
  <c r="Z52" i="86"/>
  <c r="Z48" i="86"/>
  <c r="Z44" i="86"/>
  <c r="Z40" i="86"/>
  <c r="Z36" i="86"/>
  <c r="Z31" i="86"/>
  <c r="Z27" i="86"/>
  <c r="Z23" i="86"/>
  <c r="Z19" i="86"/>
  <c r="Z618" i="86"/>
  <c r="Z490" i="86"/>
  <c r="Z382" i="86"/>
  <c r="AA340" i="86"/>
  <c r="AA308" i="86"/>
  <c r="AA276" i="86"/>
  <c r="Z260" i="86"/>
  <c r="Z248" i="86"/>
  <c r="AA236" i="86"/>
  <c r="Z226" i="86"/>
  <c r="Z216" i="86"/>
  <c r="AA204" i="86"/>
  <c r="Z194" i="86"/>
  <c r="Z184" i="86"/>
  <c r="AA172" i="86"/>
  <c r="Z162" i="86"/>
  <c r="Z152" i="86"/>
  <c r="AA148" i="86"/>
  <c r="Z146" i="86"/>
  <c r="Z602" i="86"/>
  <c r="Z474" i="86"/>
  <c r="AA370" i="86"/>
  <c r="AA336" i="86"/>
  <c r="AA304" i="86"/>
  <c r="AA272" i="86"/>
  <c r="AA256" i="86"/>
  <c r="Z246" i="86"/>
  <c r="Z236" i="86"/>
  <c r="AA224" i="86"/>
  <c r="Z214" i="86"/>
  <c r="Z204" i="86"/>
  <c r="AA192" i="86"/>
  <c r="Z182" i="86"/>
  <c r="Z172" i="86"/>
  <c r="AA160" i="86"/>
  <c r="Z150" i="86"/>
  <c r="Z148" i="86"/>
  <c r="AA144" i="86"/>
  <c r="AA142" i="86"/>
  <c r="Z586" i="86"/>
  <c r="Z458" i="86"/>
  <c r="AA364" i="86"/>
  <c r="AA332" i="86"/>
  <c r="AA300" i="86"/>
  <c r="Z272" i="86"/>
  <c r="Z256" i="86"/>
  <c r="AA244" i="86"/>
  <c r="Z234" i="86"/>
  <c r="Z224" i="86"/>
  <c r="AA212" i="86"/>
  <c r="Z202" i="86"/>
  <c r="Z192" i="86"/>
  <c r="AA180" i="86"/>
  <c r="Z170" i="86"/>
  <c r="Z160" i="86"/>
  <c r="Z144" i="86"/>
  <c r="Z142" i="86"/>
  <c r="AA140" i="86"/>
  <c r="AA138" i="86"/>
  <c r="Z133" i="86"/>
  <c r="Z129" i="86"/>
  <c r="Z125" i="86"/>
  <c r="Z121" i="86"/>
  <c r="AA120" i="86"/>
  <c r="AA119" i="86"/>
  <c r="AA114" i="86"/>
  <c r="AA107" i="86"/>
  <c r="AA104" i="86"/>
  <c r="AA98" i="86"/>
  <c r="Z95" i="86"/>
  <c r="Z91" i="86"/>
  <c r="Z88" i="86"/>
  <c r="Z85" i="86"/>
  <c r="AA82" i="86"/>
  <c r="AA79" i="86"/>
  <c r="AA77" i="86"/>
  <c r="AA74" i="86"/>
  <c r="AA70" i="86"/>
  <c r="AA66" i="86"/>
  <c r="AA62" i="86"/>
  <c r="AA58" i="86"/>
  <c r="AA54" i="86"/>
  <c r="AA50" i="86"/>
  <c r="AA46" i="86"/>
  <c r="AA42" i="86"/>
  <c r="AA38" i="86"/>
  <c r="AA34" i="86"/>
  <c r="AA29" i="86"/>
  <c r="AA25" i="86"/>
  <c r="Z570" i="86"/>
  <c r="Z442" i="86"/>
  <c r="AA360" i="86"/>
  <c r="AA328" i="86"/>
  <c r="AA296" i="86"/>
  <c r="AA268" i="86"/>
  <c r="Z254" i="86"/>
  <c r="Z244" i="86"/>
  <c r="AA232" i="86"/>
  <c r="Z222" i="86"/>
  <c r="Z212" i="86"/>
  <c r="AA200" i="86"/>
  <c r="Z190" i="86"/>
  <c r="Z180" i="86"/>
  <c r="AA168" i="86"/>
  <c r="Z158" i="86"/>
  <c r="Z140" i="86"/>
  <c r="Z138" i="86"/>
  <c r="AA132" i="86"/>
  <c r="AA128" i="86"/>
  <c r="AA124" i="86"/>
  <c r="Z120" i="86"/>
  <c r="Z119" i="86"/>
  <c r="Z114" i="86"/>
  <c r="Z107" i="86"/>
  <c r="Z104" i="86"/>
  <c r="E102" i="86"/>
  <c r="Z98" i="86"/>
  <c r="AA94" i="86"/>
  <c r="AA90" i="86"/>
  <c r="AA87" i="86"/>
  <c r="AA84" i="86"/>
  <c r="Z82" i="86"/>
  <c r="Z79" i="86"/>
  <c r="Z77" i="86"/>
  <c r="Z74" i="86"/>
  <c r="Z70" i="86"/>
  <c r="Z66" i="86"/>
  <c r="Z62" i="86"/>
  <c r="Z58" i="86"/>
  <c r="Z54" i="86"/>
  <c r="Z50" i="86"/>
  <c r="Z46" i="86"/>
  <c r="Z42" i="86"/>
  <c r="Z38" i="86"/>
  <c r="Z34" i="86"/>
  <c r="Z29" i="86"/>
  <c r="Z25" i="86"/>
  <c r="Z21" i="86"/>
  <c r="Z17" i="86"/>
  <c r="Z554" i="86"/>
  <c r="Z232" i="86"/>
  <c r="AA139" i="86"/>
  <c r="AA129" i="86"/>
  <c r="Z127" i="86"/>
  <c r="Z118" i="86"/>
  <c r="Z111" i="86"/>
  <c r="Z426" i="86"/>
  <c r="AA220" i="86"/>
  <c r="Z139" i="86"/>
  <c r="AA134" i="86"/>
  <c r="Z128" i="86"/>
  <c r="Z126" i="86"/>
  <c r="AA115" i="86"/>
  <c r="AA109" i="86"/>
  <c r="Z105" i="86"/>
  <c r="Z101" i="86"/>
  <c r="AA95" i="86"/>
  <c r="AA89" i="86"/>
  <c r="Z84" i="86"/>
  <c r="AA80" i="86"/>
  <c r="Z71" i="86"/>
  <c r="AA64" i="86"/>
  <c r="AA57" i="86"/>
  <c r="AA51" i="86"/>
  <c r="Z45" i="86"/>
  <c r="Z39" i="86"/>
  <c r="AA24" i="86"/>
  <c r="AA21" i="86"/>
  <c r="Z16" i="86"/>
  <c r="AA13" i="86"/>
  <c r="AA10" i="86"/>
  <c r="AA6" i="86"/>
  <c r="AA3" i="86"/>
  <c r="AA356" i="86"/>
  <c r="Z210" i="86"/>
  <c r="AA137" i="86"/>
  <c r="AA125" i="86"/>
  <c r="Z115" i="86"/>
  <c r="AA112" i="86"/>
  <c r="Z109" i="86"/>
  <c r="AA100" i="86"/>
  <c r="Z94" i="86"/>
  <c r="AA324" i="86"/>
  <c r="Z200" i="86"/>
  <c r="Z137" i="86"/>
  <c r="AA133" i="86"/>
  <c r="Z124" i="86"/>
  <c r="Z112" i="86"/>
  <c r="AA99" i="86"/>
  <c r="AA93" i="86"/>
  <c r="AA88" i="86"/>
  <c r="AA75" i="86"/>
  <c r="Z69" i="86"/>
  <c r="Z63" i="86"/>
  <c r="AA56" i="86"/>
  <c r="AA49" i="86"/>
  <c r="AA43" i="86"/>
  <c r="Z37" i="86"/>
  <c r="Z32" i="86"/>
  <c r="AA31" i="86"/>
  <c r="AA30" i="86"/>
  <c r="Z20" i="86"/>
  <c r="AA15" i="86"/>
  <c r="AA12" i="86"/>
  <c r="AA9" i="86"/>
  <c r="AA5" i="86"/>
  <c r="AA2" i="86"/>
  <c r="Z15" i="86"/>
  <c r="Z9" i="86"/>
  <c r="Z2" i="86"/>
  <c r="AA8" i="86"/>
  <c r="AA4" i="86"/>
  <c r="Z11" i="86"/>
  <c r="AA101" i="86"/>
  <c r="Z81" i="86"/>
  <c r="AA71" i="86"/>
  <c r="Z59" i="86"/>
  <c r="AA45" i="86"/>
  <c r="Z33" i="86"/>
  <c r="AA292" i="86"/>
  <c r="AA188" i="86"/>
  <c r="AA136" i="86"/>
  <c r="Z132" i="86"/>
  <c r="H128" i="86"/>
  <c r="AA123" i="86"/>
  <c r="AA116" i="86"/>
  <c r="AA110" i="86"/>
  <c r="AA108" i="86"/>
  <c r="AA103" i="86"/>
  <c r="Z99" i="86"/>
  <c r="Z93" i="86"/>
  <c r="Z87" i="86"/>
  <c r="AA83" i="86"/>
  <c r="Z75" i="86"/>
  <c r="AA68" i="86"/>
  <c r="AA61" i="86"/>
  <c r="AA55" i="86"/>
  <c r="Z49" i="86"/>
  <c r="Z43" i="86"/>
  <c r="AA36" i="86"/>
  <c r="Z30" i="86"/>
  <c r="AA23" i="86"/>
  <c r="AA19" i="86"/>
  <c r="Z12" i="86"/>
  <c r="Z5" i="86"/>
  <c r="AA81" i="86"/>
  <c r="Z47" i="86"/>
  <c r="Z26" i="86"/>
  <c r="Z22" i="86"/>
  <c r="Z14" i="86"/>
  <c r="Z268" i="86"/>
  <c r="Z178" i="86"/>
  <c r="AA135" i="86"/>
  <c r="AA131" i="86"/>
  <c r="Z123" i="86"/>
  <c r="I118" i="86"/>
  <c r="K118" i="86" s="1"/>
  <c r="Z116" i="86"/>
  <c r="AA113" i="86"/>
  <c r="Z110" i="86"/>
  <c r="Z108" i="86"/>
  <c r="Z103" i="86"/>
  <c r="AA97" i="86"/>
  <c r="Z92" i="86"/>
  <c r="Z83" i="86"/>
  <c r="AA78" i="86"/>
  <c r="AA73" i="86"/>
  <c r="AA67" i="86"/>
  <c r="Z61" i="86"/>
  <c r="Z55" i="86"/>
  <c r="AA48" i="86"/>
  <c r="AA41" i="86"/>
  <c r="AA35" i="86"/>
  <c r="AA28" i="86"/>
  <c r="AA18" i="86"/>
  <c r="AA72" i="86"/>
  <c r="AA40" i="86"/>
  <c r="AA17" i="86"/>
  <c r="AA252" i="86"/>
  <c r="Z168" i="86"/>
  <c r="Z135" i="86"/>
  <c r="Z131" i="86"/>
  <c r="C128" i="86"/>
  <c r="Z122" i="86"/>
  <c r="Z113" i="86"/>
  <c r="AA106" i="86"/>
  <c r="AA102" i="86"/>
  <c r="Z97" i="86"/>
  <c r="AA91" i="86"/>
  <c r="AA86" i="86"/>
  <c r="Z73" i="86"/>
  <c r="Z67" i="86"/>
  <c r="AA60" i="86"/>
  <c r="AA53" i="86"/>
  <c r="AA47" i="86"/>
  <c r="Z41" i="86"/>
  <c r="Z35" i="86"/>
  <c r="Z28" i="86"/>
  <c r="AA27" i="86"/>
  <c r="AA26" i="86"/>
  <c r="AA22" i="86"/>
  <c r="Z18" i="86"/>
  <c r="AA14" i="86"/>
  <c r="AA11" i="86"/>
  <c r="Z8" i="86"/>
  <c r="Z4" i="86"/>
  <c r="Z242" i="86"/>
  <c r="AA156" i="86"/>
  <c r="Z130" i="86"/>
  <c r="AA127" i="86"/>
  <c r="AA121" i="86"/>
  <c r="AA118" i="86"/>
  <c r="Z117" i="86"/>
  <c r="AA111" i="86"/>
  <c r="Z106" i="86"/>
  <c r="Z102" i="86"/>
  <c r="AA96" i="86"/>
  <c r="Z90" i="86"/>
  <c r="AA65" i="86"/>
  <c r="AA59" i="86"/>
  <c r="Z53" i="86"/>
  <c r="AA33" i="86"/>
  <c r="AA7" i="86"/>
  <c r="AA85" i="86"/>
  <c r="Z65" i="86"/>
  <c r="AA52" i="86"/>
  <c r="AA39" i="86"/>
  <c r="AA63" i="86"/>
  <c r="Z10" i="86"/>
  <c r="Z6" i="86"/>
  <c r="AA44" i="86"/>
  <c r="AA69" i="86"/>
  <c r="Z57" i="86"/>
  <c r="Z7" i="86"/>
  <c r="Z51" i="86"/>
  <c r="AA16" i="86"/>
  <c r="AA37" i="86"/>
  <c r="Z80" i="86"/>
  <c r="AA32" i="86"/>
  <c r="Z3" i="86"/>
  <c r="AA76" i="86"/>
  <c r="Z13" i="86"/>
  <c r="Z24" i="86"/>
  <c r="AA20" i="86"/>
  <c r="D84" i="86"/>
  <c r="I119" i="86"/>
  <c r="K119" i="86" s="1"/>
  <c r="P148" i="86"/>
  <c r="O148" i="86"/>
  <c r="P147" i="86"/>
  <c r="P150" i="86"/>
  <c r="O150" i="86"/>
  <c r="P149" i="86"/>
  <c r="O147" i="86"/>
  <c r="O149" i="86"/>
  <c r="R135" i="86"/>
  <c r="P135" i="86"/>
  <c r="N135" i="86"/>
  <c r="J134" i="85"/>
  <c r="J135" i="85" s="1"/>
  <c r="O150" i="85"/>
  <c r="P149" i="85"/>
  <c r="O149" i="85"/>
  <c r="P148" i="85"/>
  <c r="O148" i="85"/>
  <c r="P147" i="85"/>
  <c r="R135" i="85"/>
  <c r="P135" i="85"/>
  <c r="O147" i="85"/>
  <c r="P150" i="85"/>
  <c r="E128" i="85"/>
  <c r="N135" i="85"/>
  <c r="J128" i="85"/>
  <c r="E115" i="85"/>
  <c r="D14" i="85"/>
  <c r="D16" i="85" s="1"/>
  <c r="D23" i="85" s="1"/>
  <c r="E114" i="85"/>
  <c r="AA1001" i="85"/>
  <c r="AA997" i="85"/>
  <c r="AA993" i="85"/>
  <c r="AA989" i="85"/>
  <c r="AA985" i="85"/>
  <c r="AA981" i="85"/>
  <c r="AA977" i="85"/>
  <c r="AA973" i="85"/>
  <c r="AA969" i="85"/>
  <c r="AA965" i="85"/>
  <c r="AA961" i="85"/>
  <c r="AA957" i="85"/>
  <c r="AA953" i="85"/>
  <c r="AA949" i="85"/>
  <c r="AA945" i="85"/>
  <c r="AA941" i="85"/>
  <c r="AA937" i="85"/>
  <c r="AA933" i="85"/>
  <c r="AA929" i="85"/>
  <c r="AA925" i="85"/>
  <c r="AA921" i="85"/>
  <c r="AA917" i="85"/>
  <c r="AA913" i="85"/>
  <c r="AA909" i="85"/>
  <c r="AA905" i="85"/>
  <c r="AA901" i="85"/>
  <c r="AA897" i="85"/>
  <c r="AA893" i="85"/>
  <c r="AA889" i="85"/>
  <c r="AA885" i="85"/>
  <c r="AA881" i="85"/>
  <c r="AA877" i="85"/>
  <c r="AA873" i="85"/>
  <c r="AA869" i="85"/>
  <c r="AA865" i="85"/>
  <c r="AA861" i="85"/>
  <c r="AA857" i="85"/>
  <c r="AA853" i="85"/>
  <c r="AA849" i="85"/>
  <c r="AA845" i="85"/>
  <c r="AA841" i="85"/>
  <c r="AA837" i="85"/>
  <c r="AA833" i="85"/>
  <c r="AA829" i="85"/>
  <c r="AA825" i="85"/>
  <c r="AA821" i="85"/>
  <c r="AA817" i="85"/>
  <c r="AA813" i="85"/>
  <c r="AA809" i="85"/>
  <c r="AA805" i="85"/>
  <c r="AA801" i="85"/>
  <c r="AA797" i="85"/>
  <c r="AA793" i="85"/>
  <c r="AA789" i="85"/>
  <c r="AA785" i="85"/>
  <c r="AA781" i="85"/>
  <c r="AA777" i="85"/>
  <c r="AA773" i="85"/>
  <c r="AA769" i="85"/>
  <c r="AA765" i="85"/>
  <c r="AA761" i="85"/>
  <c r="AA757" i="85"/>
  <c r="AA753" i="85"/>
  <c r="AA749" i="85"/>
  <c r="AA745" i="85"/>
  <c r="AA741" i="85"/>
  <c r="AA737" i="85"/>
  <c r="AA733" i="85"/>
  <c r="AA729" i="85"/>
  <c r="AA725" i="85"/>
  <c r="AA721" i="85"/>
  <c r="AA717" i="85"/>
  <c r="AA713" i="85"/>
  <c r="AA709" i="85"/>
  <c r="AA705" i="85"/>
  <c r="AA701" i="85"/>
  <c r="AA697" i="85"/>
  <c r="AA693" i="85"/>
  <c r="AA689" i="85"/>
  <c r="AA685" i="85"/>
  <c r="AA681" i="85"/>
  <c r="AA677" i="85"/>
  <c r="AA673" i="85"/>
  <c r="AA669" i="85"/>
  <c r="AA665" i="85"/>
  <c r="Z1001" i="85"/>
  <c r="Z997" i="85"/>
  <c r="Z993" i="85"/>
  <c r="Z989" i="85"/>
  <c r="Z985" i="85"/>
  <c r="Z981" i="85"/>
  <c r="Z977" i="85"/>
  <c r="Z973" i="85"/>
  <c r="Z969" i="85"/>
  <c r="Z965" i="85"/>
  <c r="Z961" i="85"/>
  <c r="Z957" i="85"/>
  <c r="Z953" i="85"/>
  <c r="Z949" i="85"/>
  <c r="Z945" i="85"/>
  <c r="Z941" i="85"/>
  <c r="Z937" i="85"/>
  <c r="Z933" i="85"/>
  <c r="Z929" i="85"/>
  <c r="Z925" i="85"/>
  <c r="Z921" i="85"/>
  <c r="Z917" i="85"/>
  <c r="Z913" i="85"/>
  <c r="Z909" i="85"/>
  <c r="Z905" i="85"/>
  <c r="Z901" i="85"/>
  <c r="Z897" i="85"/>
  <c r="Z893" i="85"/>
  <c r="Z889" i="85"/>
  <c r="Z885" i="85"/>
  <c r="Z881" i="85"/>
  <c r="Z877" i="85"/>
  <c r="Z873" i="85"/>
  <c r="Z869" i="85"/>
  <c r="Z865" i="85"/>
  <c r="Z861" i="85"/>
  <c r="Z857" i="85"/>
  <c r="Z853" i="85"/>
  <c r="Z849" i="85"/>
  <c r="Z845" i="85"/>
  <c r="Z841" i="85"/>
  <c r="Z837" i="85"/>
  <c r="Z833" i="85"/>
  <c r="Z829" i="85"/>
  <c r="Z825" i="85"/>
  <c r="Z821" i="85"/>
  <c r="Z817" i="85"/>
  <c r="Z813" i="85"/>
  <c r="Z809" i="85"/>
  <c r="Z805" i="85"/>
  <c r="Z801" i="85"/>
  <c r="Z797" i="85"/>
  <c r="Z793" i="85"/>
  <c r="Z789" i="85"/>
  <c r="Z785" i="85"/>
  <c r="Z781" i="85"/>
  <c r="Z777" i="85"/>
  <c r="Z773" i="85"/>
  <c r="Z769" i="85"/>
  <c r="Z765" i="85"/>
  <c r="Z761" i="85"/>
  <c r="Z757" i="85"/>
  <c r="Z753" i="85"/>
  <c r="Z749" i="85"/>
  <c r="Z745" i="85"/>
  <c r="Z741" i="85"/>
  <c r="Z737" i="85"/>
  <c r="Z733" i="85"/>
  <c r="Z729" i="85"/>
  <c r="Z725" i="85"/>
  <c r="Z721" i="85"/>
  <c r="Z717" i="85"/>
  <c r="Z713" i="85"/>
  <c r="Z709" i="85"/>
  <c r="Z705" i="85"/>
  <c r="Z701" i="85"/>
  <c r="Z697" i="85"/>
  <c r="Z693" i="85"/>
  <c r="Z689" i="85"/>
  <c r="Z685" i="85"/>
  <c r="Z681" i="85"/>
  <c r="Z677" i="85"/>
  <c r="Z673" i="85"/>
  <c r="Z669" i="85"/>
  <c r="AA1000" i="85"/>
  <c r="AA996" i="85"/>
  <c r="AA992" i="85"/>
  <c r="AA988" i="85"/>
  <c r="AA984" i="85"/>
  <c r="AA980" i="85"/>
  <c r="AA976" i="85"/>
  <c r="AA972" i="85"/>
  <c r="AA968" i="85"/>
  <c r="AA964" i="85"/>
  <c r="AA960" i="85"/>
  <c r="AA956" i="85"/>
  <c r="AA952" i="85"/>
  <c r="AA948" i="85"/>
  <c r="AA944" i="85"/>
  <c r="AA940" i="85"/>
  <c r="AA936" i="85"/>
  <c r="AA932" i="85"/>
  <c r="AA928" i="85"/>
  <c r="AA924" i="85"/>
  <c r="AA920" i="85"/>
  <c r="AA916" i="85"/>
  <c r="AA912" i="85"/>
  <c r="AA908" i="85"/>
  <c r="AA904" i="85"/>
  <c r="AA900" i="85"/>
  <c r="AA896" i="85"/>
  <c r="AA892" i="85"/>
  <c r="AA888" i="85"/>
  <c r="AA884" i="85"/>
  <c r="AA880" i="85"/>
  <c r="AA876" i="85"/>
  <c r="AA872" i="85"/>
  <c r="AA868" i="85"/>
  <c r="AA864" i="85"/>
  <c r="AA860" i="85"/>
  <c r="AA856" i="85"/>
  <c r="AA852" i="85"/>
  <c r="AA848" i="85"/>
  <c r="AA844" i="85"/>
  <c r="AA840" i="85"/>
  <c r="AA836" i="85"/>
  <c r="AA832" i="85"/>
  <c r="AA828" i="85"/>
  <c r="AA824" i="85"/>
  <c r="AA820" i="85"/>
  <c r="AA816" i="85"/>
  <c r="AA812" i="85"/>
  <c r="AA808" i="85"/>
  <c r="AA804" i="85"/>
  <c r="AA800" i="85"/>
  <c r="AA796" i="85"/>
  <c r="AA792" i="85"/>
  <c r="AA788" i="85"/>
  <c r="AA784" i="85"/>
  <c r="AA780" i="85"/>
  <c r="AA776" i="85"/>
  <c r="AA772" i="85"/>
  <c r="AA768" i="85"/>
  <c r="AA764" i="85"/>
  <c r="AA760" i="85"/>
  <c r="AA756" i="85"/>
  <c r="AA752" i="85"/>
  <c r="AA748" i="85"/>
  <c r="AA744" i="85"/>
  <c r="AA740" i="85"/>
  <c r="AA736" i="85"/>
  <c r="AA732" i="85"/>
  <c r="AA728" i="85"/>
  <c r="AA724" i="85"/>
  <c r="AA720" i="85"/>
  <c r="AA716" i="85"/>
  <c r="AA712" i="85"/>
  <c r="AA708" i="85"/>
  <c r="AA704" i="85"/>
  <c r="AA700" i="85"/>
  <c r="AA696" i="85"/>
  <c r="AA692" i="85"/>
  <c r="AA688" i="85"/>
  <c r="AA684" i="85"/>
  <c r="AA680" i="85"/>
  <c r="AA676" i="85"/>
  <c r="AA672" i="85"/>
  <c r="AA668" i="85"/>
  <c r="AA664" i="85"/>
  <c r="Z1000" i="85"/>
  <c r="Z996" i="85"/>
  <c r="Z992" i="85"/>
  <c r="Z988" i="85"/>
  <c r="Z984" i="85"/>
  <c r="Z980" i="85"/>
  <c r="Z976" i="85"/>
  <c r="Z972" i="85"/>
  <c r="Z968" i="85"/>
  <c r="Z964" i="85"/>
  <c r="Z960" i="85"/>
  <c r="Z956" i="85"/>
  <c r="Z952" i="85"/>
  <c r="Z948" i="85"/>
  <c r="Z944" i="85"/>
  <c r="Z940" i="85"/>
  <c r="Z936" i="85"/>
  <c r="Z932" i="85"/>
  <c r="Z928" i="85"/>
  <c r="Z924" i="85"/>
  <c r="Z920" i="85"/>
  <c r="Z916" i="85"/>
  <c r="Z912" i="85"/>
  <c r="Z908" i="85"/>
  <c r="Z904" i="85"/>
  <c r="Z900" i="85"/>
  <c r="Z896" i="85"/>
  <c r="Z892" i="85"/>
  <c r="Z888" i="85"/>
  <c r="Z884" i="85"/>
  <c r="Z880" i="85"/>
  <c r="Z876" i="85"/>
  <c r="Z872" i="85"/>
  <c r="Z868" i="85"/>
  <c r="Z864" i="85"/>
  <c r="Z860" i="85"/>
  <c r="Z856" i="85"/>
  <c r="Z852" i="85"/>
  <c r="Z848" i="85"/>
  <c r="Z844" i="85"/>
  <c r="Z840" i="85"/>
  <c r="Z836" i="85"/>
  <c r="Z832" i="85"/>
  <c r="Z828" i="85"/>
  <c r="Z824" i="85"/>
  <c r="Z820" i="85"/>
  <c r="Z816" i="85"/>
  <c r="Z812" i="85"/>
  <c r="Z808" i="85"/>
  <c r="Z804" i="85"/>
  <c r="Z800" i="85"/>
  <c r="Z796" i="85"/>
  <c r="Z792" i="85"/>
  <c r="Z788" i="85"/>
  <c r="Z784" i="85"/>
  <c r="Z780" i="85"/>
  <c r="Z776" i="85"/>
  <c r="Z772" i="85"/>
  <c r="Z768" i="85"/>
  <c r="Z764" i="85"/>
  <c r="Z760" i="85"/>
  <c r="Z756" i="85"/>
  <c r="Z752" i="85"/>
  <c r="Z748" i="85"/>
  <c r="Z744" i="85"/>
  <c r="AA999" i="85"/>
  <c r="AA995" i="85"/>
  <c r="AA991" i="85"/>
  <c r="AA987" i="85"/>
  <c r="AA983" i="85"/>
  <c r="AA979" i="85"/>
  <c r="AA975" i="85"/>
  <c r="AA971" i="85"/>
  <c r="AA967" i="85"/>
  <c r="AA963" i="85"/>
  <c r="AA959" i="85"/>
  <c r="AA955" i="85"/>
  <c r="AA951" i="85"/>
  <c r="AA947" i="85"/>
  <c r="AA943" i="85"/>
  <c r="AA939" i="85"/>
  <c r="AA935" i="85"/>
  <c r="AA931" i="85"/>
  <c r="AA927" i="85"/>
  <c r="AA923" i="85"/>
  <c r="AA919" i="85"/>
  <c r="AA915" i="85"/>
  <c r="AA911" i="85"/>
  <c r="AA907" i="85"/>
  <c r="AA903" i="85"/>
  <c r="AA899" i="85"/>
  <c r="AA895" i="85"/>
  <c r="AA891" i="85"/>
  <c r="AA887" i="85"/>
  <c r="AA883" i="85"/>
  <c r="AA879" i="85"/>
  <c r="AA875" i="85"/>
  <c r="AA871" i="85"/>
  <c r="AA867" i="85"/>
  <c r="AA863" i="85"/>
  <c r="AA859" i="85"/>
  <c r="AA855" i="85"/>
  <c r="AA851" i="85"/>
  <c r="AA847" i="85"/>
  <c r="AA843" i="85"/>
  <c r="AA839" i="85"/>
  <c r="AA835" i="85"/>
  <c r="AA831" i="85"/>
  <c r="AA827" i="85"/>
  <c r="AA823" i="85"/>
  <c r="AA819" i="85"/>
  <c r="AA815" i="85"/>
  <c r="AA811" i="85"/>
  <c r="AA807" i="85"/>
  <c r="AA803" i="85"/>
  <c r="AA799" i="85"/>
  <c r="AA795" i="85"/>
  <c r="AA791" i="85"/>
  <c r="AA787" i="85"/>
  <c r="AA783" i="85"/>
  <c r="AA779" i="85"/>
  <c r="AA775" i="85"/>
  <c r="AA771" i="85"/>
  <c r="AA767" i="85"/>
  <c r="AA763" i="85"/>
  <c r="AA759" i="85"/>
  <c r="AA755" i="85"/>
  <c r="AA751" i="85"/>
  <c r="AA747" i="85"/>
  <c r="AA743" i="85"/>
  <c r="AA739" i="85"/>
  <c r="AA735" i="85"/>
  <c r="AA731" i="85"/>
  <c r="AA727" i="85"/>
  <c r="AA723" i="85"/>
  <c r="AA719" i="85"/>
  <c r="AA715" i="85"/>
  <c r="AA711" i="85"/>
  <c r="AA707" i="85"/>
  <c r="AA703" i="85"/>
  <c r="AA699" i="85"/>
  <c r="AA695" i="85"/>
  <c r="AA691" i="85"/>
  <c r="AA687" i="85"/>
  <c r="AA683" i="85"/>
  <c r="AA679" i="85"/>
  <c r="AA675" i="85"/>
  <c r="AA671" i="85"/>
  <c r="AA667" i="85"/>
  <c r="AA663" i="85"/>
  <c r="Z999" i="85"/>
  <c r="Z995" i="85"/>
  <c r="Z991" i="85"/>
  <c r="Z987" i="85"/>
  <c r="Z983" i="85"/>
  <c r="Z979" i="85"/>
  <c r="Z975" i="85"/>
  <c r="Z971" i="85"/>
  <c r="Z967" i="85"/>
  <c r="Z963" i="85"/>
  <c r="Z959" i="85"/>
  <c r="Z955" i="85"/>
  <c r="Z951" i="85"/>
  <c r="Z947" i="85"/>
  <c r="Z943" i="85"/>
  <c r="Z939" i="85"/>
  <c r="Z935" i="85"/>
  <c r="Z931" i="85"/>
  <c r="Z927" i="85"/>
  <c r="Z923" i="85"/>
  <c r="Z919" i="85"/>
  <c r="Z915" i="85"/>
  <c r="Z911" i="85"/>
  <c r="Z907" i="85"/>
  <c r="Z903" i="85"/>
  <c r="Z899" i="85"/>
  <c r="Z895" i="85"/>
  <c r="Z891" i="85"/>
  <c r="Z887" i="85"/>
  <c r="Z883" i="85"/>
  <c r="Z879" i="85"/>
  <c r="Z875" i="85"/>
  <c r="Z871" i="85"/>
  <c r="Z867" i="85"/>
  <c r="Z863" i="85"/>
  <c r="Z859" i="85"/>
  <c r="Z855" i="85"/>
  <c r="Z851" i="85"/>
  <c r="Z847" i="85"/>
  <c r="Z843" i="85"/>
  <c r="Z839" i="85"/>
  <c r="Z835" i="85"/>
  <c r="Z831" i="85"/>
  <c r="Z827" i="85"/>
  <c r="Z823" i="85"/>
  <c r="Z819" i="85"/>
  <c r="Z815" i="85"/>
  <c r="Z811" i="85"/>
  <c r="Z807" i="85"/>
  <c r="Z803" i="85"/>
  <c r="Z799" i="85"/>
  <c r="Z795" i="85"/>
  <c r="Z791" i="85"/>
  <c r="Z787" i="85"/>
  <c r="Z783" i="85"/>
  <c r="Z779" i="85"/>
  <c r="Z775" i="85"/>
  <c r="Z771" i="85"/>
  <c r="Z767" i="85"/>
  <c r="Z763" i="85"/>
  <c r="Z759" i="85"/>
  <c r="Z755" i="85"/>
  <c r="Z751" i="85"/>
  <c r="Z747" i="85"/>
  <c r="Z743" i="85"/>
  <c r="Z739" i="85"/>
  <c r="Z735" i="85"/>
  <c r="Z731" i="85"/>
  <c r="Z727" i="85"/>
  <c r="Z723" i="85"/>
  <c r="Z719" i="85"/>
  <c r="Z715" i="85"/>
  <c r="Z711" i="85"/>
  <c r="Z707" i="85"/>
  <c r="Z703" i="85"/>
  <c r="Z699" i="85"/>
  <c r="Z695" i="85"/>
  <c r="Z691" i="85"/>
  <c r="Z687" i="85"/>
  <c r="Z683" i="85"/>
  <c r="Z679" i="85"/>
  <c r="Z675" i="85"/>
  <c r="Z671" i="85"/>
  <c r="Z667" i="85"/>
  <c r="Z663" i="85"/>
  <c r="AA998" i="85"/>
  <c r="AA982" i="85"/>
  <c r="AA966" i="85"/>
  <c r="AA950" i="85"/>
  <c r="AA934" i="85"/>
  <c r="AA918" i="85"/>
  <c r="AA902" i="85"/>
  <c r="AA886" i="85"/>
  <c r="AA870" i="85"/>
  <c r="AA854" i="85"/>
  <c r="AA838" i="85"/>
  <c r="AA822" i="85"/>
  <c r="AA806" i="85"/>
  <c r="AA790" i="85"/>
  <c r="AA774" i="85"/>
  <c r="AA758" i="85"/>
  <c r="AA742" i="85"/>
  <c r="Z732" i="85"/>
  <c r="Z722" i="85"/>
  <c r="AA710" i="85"/>
  <c r="Z700" i="85"/>
  <c r="Z690" i="85"/>
  <c r="AA678" i="85"/>
  <c r="Z668" i="85"/>
  <c r="Z661" i="85"/>
  <c r="Z657" i="85"/>
  <c r="Z653" i="85"/>
  <c r="Z649" i="85"/>
  <c r="Z645" i="85"/>
  <c r="Z641" i="85"/>
  <c r="Z637" i="85"/>
  <c r="Z633" i="85"/>
  <c r="Z629" i="85"/>
  <c r="Z625" i="85"/>
  <c r="Z621" i="85"/>
  <c r="Z617" i="85"/>
  <c r="Z613" i="85"/>
  <c r="Z609" i="85"/>
  <c r="Z605" i="85"/>
  <c r="Z601" i="85"/>
  <c r="Z597" i="85"/>
  <c r="Z593" i="85"/>
  <c r="Z589" i="85"/>
  <c r="Z585" i="85"/>
  <c r="Z581" i="85"/>
  <c r="Z577" i="85"/>
  <c r="Z573" i="85"/>
  <c r="Z569" i="85"/>
  <c r="Z565" i="85"/>
  <c r="Z561" i="85"/>
  <c r="Z557" i="85"/>
  <c r="Z553" i="85"/>
  <c r="Z549" i="85"/>
  <c r="Z545" i="85"/>
  <c r="Z541" i="85"/>
  <c r="Z537" i="85"/>
  <c r="Z533" i="85"/>
  <c r="Z529" i="85"/>
  <c r="Z525" i="85"/>
  <c r="Z521" i="85"/>
  <c r="Z517" i="85"/>
  <c r="Z513" i="85"/>
  <c r="Z509" i="85"/>
  <c r="Z505" i="85"/>
  <c r="Z501" i="85"/>
  <c r="Z497" i="85"/>
  <c r="Z493" i="85"/>
  <c r="Z489" i="85"/>
  <c r="Z485" i="85"/>
  <c r="Z481" i="85"/>
  <c r="Z477" i="85"/>
  <c r="Z473" i="85"/>
  <c r="Z469" i="85"/>
  <c r="Z465" i="85"/>
  <c r="Z461" i="85"/>
  <c r="Z457" i="85"/>
  <c r="Z453" i="85"/>
  <c r="Z449" i="85"/>
  <c r="Z445" i="85"/>
  <c r="Z441" i="85"/>
  <c r="Z437" i="85"/>
  <c r="Z433" i="85"/>
  <c r="Z429" i="85"/>
  <c r="Z425" i="85"/>
  <c r="Z998" i="85"/>
  <c r="Z982" i="85"/>
  <c r="Z966" i="85"/>
  <c r="Z950" i="85"/>
  <c r="Z934" i="85"/>
  <c r="Z918" i="85"/>
  <c r="Z902" i="85"/>
  <c r="Z886" i="85"/>
  <c r="Z870" i="85"/>
  <c r="Z854" i="85"/>
  <c r="Z838" i="85"/>
  <c r="Z822" i="85"/>
  <c r="Z806" i="85"/>
  <c r="Z790" i="85"/>
  <c r="Z774" i="85"/>
  <c r="Z758" i="85"/>
  <c r="Z742" i="85"/>
  <c r="AA730" i="85"/>
  <c r="Z720" i="85"/>
  <c r="Z710" i="85"/>
  <c r="AA698" i="85"/>
  <c r="Z688" i="85"/>
  <c r="Z678" i="85"/>
  <c r="AA666" i="85"/>
  <c r="AA660" i="85"/>
  <c r="AA656" i="85"/>
  <c r="AA652" i="85"/>
  <c r="AA648" i="85"/>
  <c r="AA644" i="85"/>
  <c r="AA640" i="85"/>
  <c r="AA636" i="85"/>
  <c r="AA632" i="85"/>
  <c r="AA628" i="85"/>
  <c r="AA624" i="85"/>
  <c r="AA620" i="85"/>
  <c r="AA616" i="85"/>
  <c r="AA612" i="85"/>
  <c r="AA608" i="85"/>
  <c r="AA604" i="85"/>
  <c r="AA600" i="85"/>
  <c r="AA596" i="85"/>
  <c r="AA592" i="85"/>
  <c r="AA588" i="85"/>
  <c r="AA584" i="85"/>
  <c r="AA580" i="85"/>
  <c r="AA576" i="85"/>
  <c r="AA572" i="85"/>
  <c r="AA568" i="85"/>
  <c r="AA564" i="85"/>
  <c r="AA560" i="85"/>
  <c r="AA556" i="85"/>
  <c r="AA552" i="85"/>
  <c r="AA548" i="85"/>
  <c r="AA544" i="85"/>
  <c r="AA540" i="85"/>
  <c r="AA536" i="85"/>
  <c r="AA532" i="85"/>
  <c r="AA528" i="85"/>
  <c r="AA524" i="85"/>
  <c r="AA520" i="85"/>
  <c r="AA516" i="85"/>
  <c r="AA512" i="85"/>
  <c r="AA508" i="85"/>
  <c r="AA504" i="85"/>
  <c r="AA500" i="85"/>
  <c r="AA496" i="85"/>
  <c r="AA492" i="85"/>
  <c r="AA488" i="85"/>
  <c r="AA484" i="85"/>
  <c r="AA480" i="85"/>
  <c r="AA476" i="85"/>
  <c r="AA472" i="85"/>
  <c r="AA468" i="85"/>
  <c r="AA464" i="85"/>
  <c r="AA460" i="85"/>
  <c r="AA456" i="85"/>
  <c r="AA452" i="85"/>
  <c r="AA448" i="85"/>
  <c r="AA444" i="85"/>
  <c r="AA440" i="85"/>
  <c r="AA436" i="85"/>
  <c r="AA432" i="85"/>
  <c r="AA428" i="85"/>
  <c r="AA424" i="85"/>
  <c r="AA994" i="85"/>
  <c r="AA978" i="85"/>
  <c r="AA962" i="85"/>
  <c r="AA946" i="85"/>
  <c r="AA930" i="85"/>
  <c r="AA914" i="85"/>
  <c r="AA898" i="85"/>
  <c r="AA882" i="85"/>
  <c r="AA866" i="85"/>
  <c r="AA850" i="85"/>
  <c r="AA834" i="85"/>
  <c r="AA818" i="85"/>
  <c r="AA802" i="85"/>
  <c r="AA786" i="85"/>
  <c r="AA770" i="85"/>
  <c r="AA754" i="85"/>
  <c r="Z740" i="85"/>
  <c r="Z730" i="85"/>
  <c r="AA718" i="85"/>
  <c r="Z708" i="85"/>
  <c r="Z698" i="85"/>
  <c r="AA686" i="85"/>
  <c r="Z676" i="85"/>
  <c r="Z666" i="85"/>
  <c r="Z660" i="85"/>
  <c r="Z656" i="85"/>
  <c r="Z652" i="85"/>
  <c r="Z648" i="85"/>
  <c r="Z644" i="85"/>
  <c r="Z640" i="85"/>
  <c r="Z636" i="85"/>
  <c r="Z632" i="85"/>
  <c r="Z628" i="85"/>
  <c r="Z624" i="85"/>
  <c r="Z620" i="85"/>
  <c r="Z616" i="85"/>
  <c r="Z612" i="85"/>
  <c r="Z608" i="85"/>
  <c r="Z604" i="85"/>
  <c r="Z600" i="85"/>
  <c r="Z596" i="85"/>
  <c r="Z592" i="85"/>
  <c r="Z588" i="85"/>
  <c r="Z584" i="85"/>
  <c r="Z580" i="85"/>
  <c r="Z576" i="85"/>
  <c r="Z572" i="85"/>
  <c r="Z568" i="85"/>
  <c r="Z564" i="85"/>
  <c r="Z560" i="85"/>
  <c r="Z556" i="85"/>
  <c r="Z552" i="85"/>
  <c r="Z548" i="85"/>
  <c r="Z544" i="85"/>
  <c r="Z540" i="85"/>
  <c r="Z536" i="85"/>
  <c r="Z532" i="85"/>
  <c r="Z528" i="85"/>
  <c r="Z524" i="85"/>
  <c r="Z520" i="85"/>
  <c r="Z516" i="85"/>
  <c r="Z512" i="85"/>
  <c r="Z508" i="85"/>
  <c r="Z504" i="85"/>
  <c r="Z500" i="85"/>
  <c r="Z496" i="85"/>
  <c r="Z492" i="85"/>
  <c r="Z488" i="85"/>
  <c r="Z484" i="85"/>
  <c r="Z480" i="85"/>
  <c r="Z476" i="85"/>
  <c r="Z472" i="85"/>
  <c r="Z468" i="85"/>
  <c r="Z464" i="85"/>
  <c r="Z460" i="85"/>
  <c r="Z456" i="85"/>
  <c r="Z452" i="85"/>
  <c r="Z448" i="85"/>
  <c r="Z444" i="85"/>
  <c r="Z440" i="85"/>
  <c r="Z436" i="85"/>
  <c r="Z432" i="85"/>
  <c r="Z428" i="85"/>
  <c r="Z424" i="85"/>
  <c r="Z420" i="85"/>
  <c r="Z994" i="85"/>
  <c r="Z978" i="85"/>
  <c r="Z962" i="85"/>
  <c r="Z946" i="85"/>
  <c r="Z930" i="85"/>
  <c r="Z914" i="85"/>
  <c r="Z898" i="85"/>
  <c r="Z882" i="85"/>
  <c r="Z866" i="85"/>
  <c r="Z850" i="85"/>
  <c r="Z834" i="85"/>
  <c r="Z818" i="85"/>
  <c r="Z802" i="85"/>
  <c r="Z786" i="85"/>
  <c r="Z770" i="85"/>
  <c r="Z754" i="85"/>
  <c r="AA738" i="85"/>
  <c r="Z728" i="85"/>
  <c r="Z718" i="85"/>
  <c r="AA706" i="85"/>
  <c r="Z696" i="85"/>
  <c r="Z686" i="85"/>
  <c r="AA674" i="85"/>
  <c r="Z665" i="85"/>
  <c r="AA659" i="85"/>
  <c r="AA655" i="85"/>
  <c r="AA651" i="85"/>
  <c r="AA647" i="85"/>
  <c r="AA990" i="85"/>
  <c r="AA974" i="85"/>
  <c r="AA958" i="85"/>
  <c r="AA942" i="85"/>
  <c r="AA926" i="85"/>
  <c r="AA910" i="85"/>
  <c r="AA894" i="85"/>
  <c r="AA878" i="85"/>
  <c r="AA862" i="85"/>
  <c r="AA846" i="85"/>
  <c r="AA830" i="85"/>
  <c r="AA814" i="85"/>
  <c r="AA798" i="85"/>
  <c r="AA782" i="85"/>
  <c r="AA766" i="85"/>
  <c r="AA750" i="85"/>
  <c r="Z738" i="85"/>
  <c r="AA726" i="85"/>
  <c r="Z716" i="85"/>
  <c r="Z706" i="85"/>
  <c r="AA694" i="85"/>
  <c r="Z684" i="85"/>
  <c r="Z674" i="85"/>
  <c r="Z664" i="85"/>
  <c r="Z659" i="85"/>
  <c r="Z655" i="85"/>
  <c r="Z651" i="85"/>
  <c r="Z647" i="85"/>
  <c r="Z643" i="85"/>
  <c r="Z639" i="85"/>
  <c r="Z635" i="85"/>
  <c r="Z631" i="85"/>
  <c r="Z627" i="85"/>
  <c r="Z623" i="85"/>
  <c r="Z619" i="85"/>
  <c r="Z615" i="85"/>
  <c r="Z611" i="85"/>
  <c r="Z607" i="85"/>
  <c r="Z603" i="85"/>
  <c r="Z599" i="85"/>
  <c r="Z595" i="85"/>
  <c r="Z591" i="85"/>
  <c r="Z587" i="85"/>
  <c r="Z583" i="85"/>
  <c r="Z579" i="85"/>
  <c r="Z575" i="85"/>
  <c r="Z571" i="85"/>
  <c r="Z567" i="85"/>
  <c r="Z563" i="85"/>
  <c r="Z559" i="85"/>
  <c r="Z555" i="85"/>
  <c r="Z551" i="85"/>
  <c r="Z547" i="85"/>
  <c r="Z543" i="85"/>
  <c r="Z539" i="85"/>
  <c r="Z535" i="85"/>
  <c r="Z531" i="85"/>
  <c r="Z527" i="85"/>
  <c r="Z523" i="85"/>
  <c r="Z519" i="85"/>
  <c r="Z515" i="85"/>
  <c r="Z511" i="85"/>
  <c r="Z507" i="85"/>
  <c r="Z503" i="85"/>
  <c r="Z499" i="85"/>
  <c r="Z495" i="85"/>
  <c r="Z491" i="85"/>
  <c r="Z487" i="85"/>
  <c r="Z483" i="85"/>
  <c r="Z479" i="85"/>
  <c r="Z475" i="85"/>
  <c r="Z471" i="85"/>
  <c r="Z467" i="85"/>
  <c r="Z463" i="85"/>
  <c r="Z459" i="85"/>
  <c r="Z455" i="85"/>
  <c r="Z451" i="85"/>
  <c r="Z447" i="85"/>
  <c r="Z443" i="85"/>
  <c r="Z439" i="85"/>
  <c r="Z435" i="85"/>
  <c r="Z431" i="85"/>
  <c r="Z427" i="85"/>
  <c r="Z423" i="85"/>
  <c r="Z419" i="85"/>
  <c r="Z990" i="85"/>
  <c r="Z974" i="85"/>
  <c r="Z958" i="85"/>
  <c r="Z942" i="85"/>
  <c r="Z926" i="85"/>
  <c r="Z910" i="85"/>
  <c r="Z894" i="85"/>
  <c r="Z878" i="85"/>
  <c r="Z862" i="85"/>
  <c r="Z846" i="85"/>
  <c r="Z830" i="85"/>
  <c r="Z814" i="85"/>
  <c r="Z798" i="85"/>
  <c r="Z782" i="85"/>
  <c r="Z766" i="85"/>
  <c r="Z750" i="85"/>
  <c r="Z736" i="85"/>
  <c r="Z726" i="85"/>
  <c r="AA714" i="85"/>
  <c r="Z704" i="85"/>
  <c r="Z694" i="85"/>
  <c r="AA682" i="85"/>
  <c r="Z672" i="85"/>
  <c r="AA662" i="85"/>
  <c r="AA658" i="85"/>
  <c r="AA654" i="85"/>
  <c r="AA650" i="85"/>
  <c r="AA646" i="85"/>
  <c r="AA642" i="85"/>
  <c r="AA638" i="85"/>
  <c r="AA634" i="85"/>
  <c r="AA630" i="85"/>
  <c r="AA626" i="85"/>
  <c r="AA622" i="85"/>
  <c r="AA618" i="85"/>
  <c r="AA614" i="85"/>
  <c r="AA610" i="85"/>
  <c r="AA606" i="85"/>
  <c r="AA602" i="85"/>
  <c r="AA598" i="85"/>
  <c r="AA594" i="85"/>
  <c r="AA590" i="85"/>
  <c r="AA586" i="85"/>
  <c r="AA582" i="85"/>
  <c r="AA578" i="85"/>
  <c r="AA574" i="85"/>
  <c r="AA570" i="85"/>
  <c r="AA566" i="85"/>
  <c r="AA562" i="85"/>
  <c r="AA558" i="85"/>
  <c r="AA554" i="85"/>
  <c r="AA550" i="85"/>
  <c r="AA546" i="85"/>
  <c r="AA542" i="85"/>
  <c r="AA538" i="85"/>
  <c r="AA534" i="85"/>
  <c r="AA530" i="85"/>
  <c r="AA526" i="85"/>
  <c r="AA522" i="85"/>
  <c r="AA518" i="85"/>
  <c r="AA514" i="85"/>
  <c r="AA510" i="85"/>
  <c r="AA506" i="85"/>
  <c r="AA502" i="85"/>
  <c r="AA498" i="85"/>
  <c r="AA494" i="85"/>
  <c r="AA490" i="85"/>
  <c r="AA486" i="85"/>
  <c r="AA482" i="85"/>
  <c r="AA478" i="85"/>
  <c r="AA474" i="85"/>
  <c r="AA470" i="85"/>
  <c r="AA466" i="85"/>
  <c r="AA462" i="85"/>
  <c r="AA458" i="85"/>
  <c r="AA454" i="85"/>
  <c r="AA450" i="85"/>
  <c r="AA446" i="85"/>
  <c r="AA442" i="85"/>
  <c r="AA438" i="85"/>
  <c r="AA434" i="85"/>
  <c r="AA430" i="85"/>
  <c r="AA426" i="85"/>
  <c r="AA422" i="85"/>
  <c r="AA418" i="85"/>
  <c r="AA986" i="85"/>
  <c r="AA970" i="85"/>
  <c r="AA954" i="85"/>
  <c r="AA938" i="85"/>
  <c r="AA922" i="85"/>
  <c r="AA906" i="85"/>
  <c r="AA890" i="85"/>
  <c r="AA874" i="85"/>
  <c r="AA858" i="85"/>
  <c r="AA842" i="85"/>
  <c r="AA826" i="85"/>
  <c r="AA810" i="85"/>
  <c r="AA794" i="85"/>
  <c r="AA778" i="85"/>
  <c r="AA762" i="85"/>
  <c r="AA746" i="85"/>
  <c r="AA734" i="85"/>
  <c r="Z724" i="85"/>
  <c r="Z714" i="85"/>
  <c r="AA702" i="85"/>
  <c r="Z692" i="85"/>
  <c r="Z682" i="85"/>
  <c r="AA670" i="85"/>
  <c r="Z662" i="85"/>
  <c r="Z658" i="85"/>
  <c r="Z654" i="85"/>
  <c r="Z650" i="85"/>
  <c r="Z646" i="85"/>
  <c r="Z642" i="85"/>
  <c r="Z638" i="85"/>
  <c r="Z634" i="85"/>
  <c r="Z630" i="85"/>
  <c r="Z626" i="85"/>
  <c r="Z622" i="85"/>
  <c r="Z618" i="85"/>
  <c r="Z614" i="85"/>
  <c r="Z610" i="85"/>
  <c r="Z606" i="85"/>
  <c r="Z602" i="85"/>
  <c r="Z598" i="85"/>
  <c r="Z594" i="85"/>
  <c r="Z590" i="85"/>
  <c r="Z586" i="85"/>
  <c r="Z582" i="85"/>
  <c r="Z578" i="85"/>
  <c r="Z574" i="85"/>
  <c r="Z570" i="85"/>
  <c r="Z566" i="85"/>
  <c r="Z562" i="85"/>
  <c r="Z558" i="85"/>
  <c r="Z554" i="85"/>
  <c r="Z550" i="85"/>
  <c r="Z546" i="85"/>
  <c r="Z542" i="85"/>
  <c r="Z538" i="85"/>
  <c r="Z534" i="85"/>
  <c r="Z530" i="85"/>
  <c r="Z526" i="85"/>
  <c r="Z522" i="85"/>
  <c r="Z518" i="85"/>
  <c r="Z514" i="85"/>
  <c r="Z510" i="85"/>
  <c r="Z506" i="85"/>
  <c r="Z502" i="85"/>
  <c r="Z498" i="85"/>
  <c r="Z494" i="85"/>
  <c r="Z490" i="85"/>
  <c r="Z486" i="85"/>
  <c r="Z482" i="85"/>
  <c r="Z478" i="85"/>
  <c r="Z474" i="85"/>
  <c r="Z470" i="85"/>
  <c r="Z466" i="85"/>
  <c r="Z462" i="85"/>
  <c r="Z458" i="85"/>
  <c r="Z454" i="85"/>
  <c r="Z450" i="85"/>
  <c r="Z446" i="85"/>
  <c r="Z442" i="85"/>
  <c r="Z438" i="85"/>
  <c r="Z434" i="85"/>
  <c r="Z430" i="85"/>
  <c r="Z426" i="85"/>
  <c r="Z422" i="85"/>
  <c r="Z418" i="85"/>
  <c r="Z986" i="85"/>
  <c r="Z858" i="85"/>
  <c r="Z734" i="85"/>
  <c r="AA657" i="85"/>
  <c r="AA635" i="85"/>
  <c r="AA619" i="85"/>
  <c r="AA603" i="85"/>
  <c r="AA587" i="85"/>
  <c r="AA571" i="85"/>
  <c r="AA555" i="85"/>
  <c r="AA539" i="85"/>
  <c r="AA523" i="85"/>
  <c r="AA507" i="85"/>
  <c r="AA491" i="85"/>
  <c r="AA475" i="85"/>
  <c r="AA459" i="85"/>
  <c r="AA443" i="85"/>
  <c r="AA427" i="85"/>
  <c r="Z417" i="85"/>
  <c r="Z413" i="85"/>
  <c r="Z409" i="85"/>
  <c r="Z405" i="85"/>
  <c r="Z401" i="85"/>
  <c r="Z397" i="85"/>
  <c r="Z393" i="85"/>
  <c r="Z389" i="85"/>
  <c r="Z385" i="85"/>
  <c r="Z381" i="85"/>
  <c r="Z377" i="85"/>
  <c r="Z373" i="85"/>
  <c r="Z369" i="85"/>
  <c r="Z365" i="85"/>
  <c r="Z361" i="85"/>
  <c r="Z357" i="85"/>
  <c r="Z353" i="85"/>
  <c r="Z349" i="85"/>
  <c r="Z345" i="85"/>
  <c r="Z341" i="85"/>
  <c r="Z337" i="85"/>
  <c r="Z333" i="85"/>
  <c r="Z329" i="85"/>
  <c r="Z325" i="85"/>
  <c r="Z321" i="85"/>
  <c r="Z317" i="85"/>
  <c r="Z313" i="85"/>
  <c r="Z309" i="85"/>
  <c r="Z305" i="85"/>
  <c r="Z301" i="85"/>
  <c r="Z297" i="85"/>
  <c r="Z293" i="85"/>
  <c r="Z289" i="85"/>
  <c r="Z285" i="85"/>
  <c r="Z281" i="85"/>
  <c r="Z277" i="85"/>
  <c r="Z273" i="85"/>
  <c r="Z269" i="85"/>
  <c r="Z265" i="85"/>
  <c r="Z261" i="85"/>
  <c r="Z257" i="85"/>
  <c r="Z253" i="85"/>
  <c r="Z249" i="85"/>
  <c r="Z245" i="85"/>
  <c r="Z241" i="85"/>
  <c r="Z237" i="85"/>
  <c r="Z233" i="85"/>
  <c r="Z229" i="85"/>
  <c r="Z225" i="85"/>
  <c r="Z221" i="85"/>
  <c r="Z217" i="85"/>
  <c r="Z213" i="85"/>
  <c r="Z209" i="85"/>
  <c r="Z205" i="85"/>
  <c r="Z201" i="85"/>
  <c r="Z197" i="85"/>
  <c r="Z193" i="85"/>
  <c r="Z189" i="85"/>
  <c r="Z185" i="85"/>
  <c r="Z181" i="85"/>
  <c r="Z177" i="85"/>
  <c r="Z173" i="85"/>
  <c r="Z169" i="85"/>
  <c r="Z165" i="85"/>
  <c r="Z161" i="85"/>
  <c r="Z970" i="85"/>
  <c r="Z842" i="85"/>
  <c r="AA722" i="85"/>
  <c r="AA653" i="85"/>
  <c r="AA633" i="85"/>
  <c r="AA617" i="85"/>
  <c r="AA601" i="85"/>
  <c r="AA585" i="85"/>
  <c r="AA569" i="85"/>
  <c r="AA553" i="85"/>
  <c r="AA537" i="85"/>
  <c r="AA521" i="85"/>
  <c r="AA505" i="85"/>
  <c r="AA489" i="85"/>
  <c r="AA473" i="85"/>
  <c r="AA457" i="85"/>
  <c r="AA441" i="85"/>
  <c r="AA425" i="85"/>
  <c r="AA416" i="85"/>
  <c r="AA412" i="85"/>
  <c r="AA408" i="85"/>
  <c r="AA404" i="85"/>
  <c r="AA400" i="85"/>
  <c r="AA396" i="85"/>
  <c r="AA392" i="85"/>
  <c r="AA388" i="85"/>
  <c r="AA384" i="85"/>
  <c r="AA380" i="85"/>
  <c r="AA376" i="85"/>
  <c r="AA372" i="85"/>
  <c r="AA368" i="85"/>
  <c r="AA364" i="85"/>
  <c r="AA360" i="85"/>
  <c r="AA356" i="85"/>
  <c r="AA352" i="85"/>
  <c r="AA348" i="85"/>
  <c r="AA344" i="85"/>
  <c r="AA340" i="85"/>
  <c r="AA336" i="85"/>
  <c r="AA332" i="85"/>
  <c r="AA328" i="85"/>
  <c r="AA324" i="85"/>
  <c r="AA320" i="85"/>
  <c r="AA316" i="85"/>
  <c r="AA312" i="85"/>
  <c r="AA308" i="85"/>
  <c r="AA304" i="85"/>
  <c r="AA300" i="85"/>
  <c r="AA296" i="85"/>
  <c r="AA292" i="85"/>
  <c r="AA288" i="85"/>
  <c r="AA284" i="85"/>
  <c r="AA280" i="85"/>
  <c r="AA276" i="85"/>
  <c r="AA272" i="85"/>
  <c r="AA268" i="85"/>
  <c r="AA264" i="85"/>
  <c r="AA260" i="85"/>
  <c r="AA256" i="85"/>
  <c r="AA252" i="85"/>
  <c r="AA248" i="85"/>
  <c r="AA244" i="85"/>
  <c r="AA240" i="85"/>
  <c r="AA236" i="85"/>
  <c r="AA232" i="85"/>
  <c r="AA228" i="85"/>
  <c r="AA224" i="85"/>
  <c r="AA220" i="85"/>
  <c r="AA216" i="85"/>
  <c r="AA212" i="85"/>
  <c r="AA208" i="85"/>
  <c r="AA204" i="85"/>
  <c r="AA200" i="85"/>
  <c r="AA196" i="85"/>
  <c r="AA192" i="85"/>
  <c r="AA188" i="85"/>
  <c r="AA184" i="85"/>
  <c r="AA180" i="85"/>
  <c r="AA176" i="85"/>
  <c r="AA172" i="85"/>
  <c r="AA168" i="85"/>
  <c r="AA164" i="85"/>
  <c r="AA160" i="85"/>
  <c r="AA156" i="85"/>
  <c r="Z954" i="85"/>
  <c r="Z826" i="85"/>
  <c r="Z712" i="85"/>
  <c r="AA649" i="85"/>
  <c r="AA631" i="85"/>
  <c r="AA615" i="85"/>
  <c r="AA599" i="85"/>
  <c r="AA583" i="85"/>
  <c r="AA567" i="85"/>
  <c r="AA551" i="85"/>
  <c r="AA535" i="85"/>
  <c r="AA519" i="85"/>
  <c r="AA503" i="85"/>
  <c r="AA487" i="85"/>
  <c r="AA471" i="85"/>
  <c r="AA455" i="85"/>
  <c r="AA439" i="85"/>
  <c r="AA423" i="85"/>
  <c r="Z416" i="85"/>
  <c r="Z412" i="85"/>
  <c r="Z408" i="85"/>
  <c r="Z404" i="85"/>
  <c r="Z400" i="85"/>
  <c r="Z396" i="85"/>
  <c r="Z392" i="85"/>
  <c r="Z388" i="85"/>
  <c r="Z384" i="85"/>
  <c r="Z380" i="85"/>
  <c r="Z376" i="85"/>
  <c r="Z372" i="85"/>
  <c r="Z368" i="85"/>
  <c r="Z364" i="85"/>
  <c r="Z360" i="85"/>
  <c r="Z356" i="85"/>
  <c r="Z352" i="85"/>
  <c r="Z348" i="85"/>
  <c r="Z344" i="85"/>
  <c r="Z340" i="85"/>
  <c r="Z336" i="85"/>
  <c r="Z332" i="85"/>
  <c r="Z328" i="85"/>
  <c r="Z324" i="85"/>
  <c r="Z320" i="85"/>
  <c r="Z316" i="85"/>
  <c r="Z312" i="85"/>
  <c r="Z308" i="85"/>
  <c r="Z304" i="85"/>
  <c r="Z300" i="85"/>
  <c r="Z296" i="85"/>
  <c r="Z292" i="85"/>
  <c r="Z288" i="85"/>
  <c r="Z284" i="85"/>
  <c r="Z280" i="85"/>
  <c r="Z276" i="85"/>
  <c r="Z272" i="85"/>
  <c r="Z268" i="85"/>
  <c r="Z264" i="85"/>
  <c r="Z260" i="85"/>
  <c r="Z256" i="85"/>
  <c r="Z252" i="85"/>
  <c r="Z248" i="85"/>
  <c r="Z244" i="85"/>
  <c r="Z240" i="85"/>
  <c r="Z236" i="85"/>
  <c r="Z232" i="85"/>
  <c r="Z228" i="85"/>
  <c r="Z224" i="85"/>
  <c r="Z220" i="85"/>
  <c r="Z216" i="85"/>
  <c r="Z212" i="85"/>
  <c r="Z208" i="85"/>
  <c r="Z204" i="85"/>
  <c r="Z200" i="85"/>
  <c r="Z196" i="85"/>
  <c r="Z192" i="85"/>
  <c r="Z188" i="85"/>
  <c r="Z184" i="85"/>
  <c r="Z180" i="85"/>
  <c r="Z176" i="85"/>
  <c r="Z172" i="85"/>
  <c r="Z168" i="85"/>
  <c r="Z164" i="85"/>
  <c r="Z160" i="85"/>
  <c r="Z156" i="85"/>
  <c r="Z152" i="85"/>
  <c r="Z938" i="85"/>
  <c r="Z810" i="85"/>
  <c r="Z702" i="85"/>
  <c r="AA645" i="85"/>
  <c r="AA629" i="85"/>
  <c r="AA613" i="85"/>
  <c r="AA597" i="85"/>
  <c r="AA581" i="85"/>
  <c r="AA565" i="85"/>
  <c r="AA549" i="85"/>
  <c r="AA533" i="85"/>
  <c r="AA517" i="85"/>
  <c r="AA501" i="85"/>
  <c r="AA485" i="85"/>
  <c r="AA469" i="85"/>
  <c r="AA453" i="85"/>
  <c r="AA437" i="85"/>
  <c r="AA421" i="85"/>
  <c r="AA415" i="85"/>
  <c r="AA411" i="85"/>
  <c r="AA407" i="85"/>
  <c r="AA403" i="85"/>
  <c r="AA399" i="85"/>
  <c r="AA395" i="85"/>
  <c r="AA391" i="85"/>
  <c r="AA387" i="85"/>
  <c r="AA383" i="85"/>
  <c r="AA379" i="85"/>
  <c r="AA375" i="85"/>
  <c r="AA371" i="85"/>
  <c r="AA367" i="85"/>
  <c r="AA363" i="85"/>
  <c r="AA359" i="85"/>
  <c r="AA355" i="85"/>
  <c r="AA351" i="85"/>
  <c r="AA347" i="85"/>
  <c r="AA343" i="85"/>
  <c r="AA339" i="85"/>
  <c r="AA335" i="85"/>
  <c r="AA331" i="85"/>
  <c r="AA327" i="85"/>
  <c r="AA323" i="85"/>
  <c r="AA319" i="85"/>
  <c r="AA315" i="85"/>
  <c r="AA311" i="85"/>
  <c r="AA307" i="85"/>
  <c r="AA303" i="85"/>
  <c r="AA299" i="85"/>
  <c r="AA295" i="85"/>
  <c r="AA291" i="85"/>
  <c r="AA287" i="85"/>
  <c r="AA283" i="85"/>
  <c r="AA279" i="85"/>
  <c r="AA275" i="85"/>
  <c r="AA271" i="85"/>
  <c r="AA267" i="85"/>
  <c r="AA263" i="85"/>
  <c r="AA259" i="85"/>
  <c r="AA255" i="85"/>
  <c r="AA251" i="85"/>
  <c r="AA247" i="85"/>
  <c r="AA243" i="85"/>
  <c r="AA239" i="85"/>
  <c r="AA235" i="85"/>
  <c r="AA231" i="85"/>
  <c r="AA227" i="85"/>
  <c r="AA223" i="85"/>
  <c r="AA219" i="85"/>
  <c r="AA215" i="85"/>
  <c r="AA211" i="85"/>
  <c r="AA207" i="85"/>
  <c r="AA203" i="85"/>
  <c r="AA199" i="85"/>
  <c r="AA195" i="85"/>
  <c r="AA191" i="85"/>
  <c r="AA187" i="85"/>
  <c r="AA183" i="85"/>
  <c r="AA179" i="85"/>
  <c r="AA175" i="85"/>
  <c r="AA171" i="85"/>
  <c r="AA167" i="85"/>
  <c r="AA163" i="85"/>
  <c r="AA159" i="85"/>
  <c r="AA155" i="85"/>
  <c r="AA151" i="85"/>
  <c r="Z922" i="85"/>
  <c r="Z794" i="85"/>
  <c r="AA690" i="85"/>
  <c r="AA643" i="85"/>
  <c r="AA627" i="85"/>
  <c r="AA611" i="85"/>
  <c r="AA595" i="85"/>
  <c r="AA579" i="85"/>
  <c r="AA563" i="85"/>
  <c r="AA547" i="85"/>
  <c r="AA531" i="85"/>
  <c r="AA515" i="85"/>
  <c r="AA499" i="85"/>
  <c r="AA483" i="85"/>
  <c r="AA467" i="85"/>
  <c r="AA451" i="85"/>
  <c r="AA435" i="85"/>
  <c r="Z421" i="85"/>
  <c r="Z415" i="85"/>
  <c r="Z411" i="85"/>
  <c r="Z407" i="85"/>
  <c r="Z403" i="85"/>
  <c r="Z399" i="85"/>
  <c r="Z395" i="85"/>
  <c r="Z391" i="85"/>
  <c r="Z387" i="85"/>
  <c r="Z383" i="85"/>
  <c r="Z379" i="85"/>
  <c r="Z375" i="85"/>
  <c r="Z371" i="85"/>
  <c r="Z367" i="85"/>
  <c r="Z363" i="85"/>
  <c r="Z359" i="85"/>
  <c r="Z355" i="85"/>
  <c r="Z351" i="85"/>
  <c r="Z347" i="85"/>
  <c r="Z343" i="85"/>
  <c r="Z339" i="85"/>
  <c r="Z335" i="85"/>
  <c r="Z331" i="85"/>
  <c r="Z327" i="85"/>
  <c r="Z323" i="85"/>
  <c r="Z319" i="85"/>
  <c r="Z315" i="85"/>
  <c r="Z311" i="85"/>
  <c r="Z307" i="85"/>
  <c r="Z303" i="85"/>
  <c r="Z299" i="85"/>
  <c r="Z295" i="85"/>
  <c r="Z291" i="85"/>
  <c r="Z287" i="85"/>
  <c r="Z283" i="85"/>
  <c r="Z279" i="85"/>
  <c r="Z275" i="85"/>
  <c r="Z271" i="85"/>
  <c r="Z267" i="85"/>
  <c r="Z263" i="85"/>
  <c r="Z259" i="85"/>
  <c r="Z255" i="85"/>
  <c r="Z251" i="85"/>
  <c r="Z247" i="85"/>
  <c r="Z243" i="85"/>
  <c r="Z239" i="85"/>
  <c r="Z235" i="85"/>
  <c r="Z231" i="85"/>
  <c r="Z227" i="85"/>
  <c r="Z223" i="85"/>
  <c r="Z219" i="85"/>
  <c r="Z215" i="85"/>
  <c r="Z211" i="85"/>
  <c r="Z207" i="85"/>
  <c r="Z203" i="85"/>
  <c r="Z199" i="85"/>
  <c r="Z195" i="85"/>
  <c r="Z191" i="85"/>
  <c r="Z187" i="85"/>
  <c r="Z183" i="85"/>
  <c r="Z179" i="85"/>
  <c r="Z175" i="85"/>
  <c r="Z171" i="85"/>
  <c r="Z167" i="85"/>
  <c r="Z163" i="85"/>
  <c r="Z159" i="85"/>
  <c r="Z155" i="85"/>
  <c r="Z151" i="85"/>
  <c r="Z906" i="85"/>
  <c r="Z778" i="85"/>
  <c r="Z680" i="85"/>
  <c r="AA641" i="85"/>
  <c r="AA625" i="85"/>
  <c r="AA609" i="85"/>
  <c r="AA593" i="85"/>
  <c r="AA577" i="85"/>
  <c r="AA561" i="85"/>
  <c r="AA545" i="85"/>
  <c r="AA529" i="85"/>
  <c r="AA513" i="85"/>
  <c r="AA497" i="85"/>
  <c r="AA481" i="85"/>
  <c r="AA465" i="85"/>
  <c r="AA449" i="85"/>
  <c r="AA433" i="85"/>
  <c r="AA420" i="85"/>
  <c r="AA414" i="85"/>
  <c r="AA410" i="85"/>
  <c r="AA406" i="85"/>
  <c r="AA402" i="85"/>
  <c r="AA398" i="85"/>
  <c r="AA394" i="85"/>
  <c r="AA390" i="85"/>
  <c r="AA386" i="85"/>
  <c r="AA382" i="85"/>
  <c r="AA378" i="85"/>
  <c r="AA374" i="85"/>
  <c r="AA370" i="85"/>
  <c r="AA366" i="85"/>
  <c r="AA362" i="85"/>
  <c r="AA358" i="85"/>
  <c r="AA354" i="85"/>
  <c r="AA350" i="85"/>
  <c r="AA346" i="85"/>
  <c r="AA342" i="85"/>
  <c r="AA338" i="85"/>
  <c r="AA334" i="85"/>
  <c r="AA330" i="85"/>
  <c r="AA326" i="85"/>
  <c r="AA322" i="85"/>
  <c r="AA318" i="85"/>
  <c r="AA314" i="85"/>
  <c r="AA310" i="85"/>
  <c r="AA306" i="85"/>
  <c r="AA302" i="85"/>
  <c r="AA298" i="85"/>
  <c r="AA294" i="85"/>
  <c r="AA290" i="85"/>
  <c r="AA286" i="85"/>
  <c r="AA282" i="85"/>
  <c r="AA278" i="85"/>
  <c r="AA274" i="85"/>
  <c r="AA270" i="85"/>
  <c r="AA266" i="85"/>
  <c r="AA262" i="85"/>
  <c r="AA258" i="85"/>
  <c r="AA254" i="85"/>
  <c r="AA250" i="85"/>
  <c r="AA246" i="85"/>
  <c r="AA242" i="85"/>
  <c r="AA238" i="85"/>
  <c r="AA234" i="85"/>
  <c r="AA230" i="85"/>
  <c r="AA226" i="85"/>
  <c r="AA222" i="85"/>
  <c r="AA218" i="85"/>
  <c r="AA214" i="85"/>
  <c r="AA210" i="85"/>
  <c r="AA206" i="85"/>
  <c r="AA202" i="85"/>
  <c r="AA198" i="85"/>
  <c r="AA194" i="85"/>
  <c r="AA190" i="85"/>
  <c r="AA186" i="85"/>
  <c r="AA182" i="85"/>
  <c r="AA178" i="85"/>
  <c r="AA174" i="85"/>
  <c r="AA170" i="85"/>
  <c r="AA166" i="85"/>
  <c r="AA162" i="85"/>
  <c r="AA158" i="85"/>
  <c r="AA154" i="85"/>
  <c r="AA150" i="85"/>
  <c r="Z890" i="85"/>
  <c r="Z762" i="85"/>
  <c r="Z670" i="85"/>
  <c r="AA639" i="85"/>
  <c r="AA623" i="85"/>
  <c r="AA607" i="85"/>
  <c r="AA591" i="85"/>
  <c r="AA575" i="85"/>
  <c r="AA559" i="85"/>
  <c r="AA543" i="85"/>
  <c r="AA527" i="85"/>
  <c r="AA511" i="85"/>
  <c r="AA495" i="85"/>
  <c r="AA479" i="85"/>
  <c r="AA463" i="85"/>
  <c r="AA447" i="85"/>
  <c r="AA431" i="85"/>
  <c r="AA419" i="85"/>
  <c r="Z414" i="85"/>
  <c r="Z410" i="85"/>
  <c r="Z406" i="85"/>
  <c r="Z402" i="85"/>
  <c r="Z398" i="85"/>
  <c r="Z394" i="85"/>
  <c r="Z390" i="85"/>
  <c r="Z386" i="85"/>
  <c r="Z382" i="85"/>
  <c r="Z378" i="85"/>
  <c r="Z374" i="85"/>
  <c r="Z370" i="85"/>
  <c r="Z366" i="85"/>
  <c r="Z362" i="85"/>
  <c r="Z358" i="85"/>
  <c r="Z354" i="85"/>
  <c r="Z350" i="85"/>
  <c r="Z346" i="85"/>
  <c r="Z342" i="85"/>
  <c r="Z338" i="85"/>
  <c r="Z334" i="85"/>
  <c r="Z330" i="85"/>
  <c r="Z326" i="85"/>
  <c r="Z322" i="85"/>
  <c r="Z318" i="85"/>
  <c r="Z314" i="85"/>
  <c r="Z310" i="85"/>
  <c r="Z306" i="85"/>
  <c r="Z302" i="85"/>
  <c r="Z298" i="85"/>
  <c r="Z294" i="85"/>
  <c r="Z290" i="85"/>
  <c r="Z286" i="85"/>
  <c r="Z282" i="85"/>
  <c r="Z278" i="85"/>
  <c r="Z274" i="85"/>
  <c r="Z270" i="85"/>
  <c r="Z266" i="85"/>
  <c r="Z262" i="85"/>
  <c r="Z258" i="85"/>
  <c r="Z254" i="85"/>
  <c r="Z250" i="85"/>
  <c r="Z246" i="85"/>
  <c r="Z242" i="85"/>
  <c r="Z238" i="85"/>
  <c r="Z234" i="85"/>
  <c r="Z230" i="85"/>
  <c r="Z226" i="85"/>
  <c r="Z222" i="85"/>
  <c r="Z218" i="85"/>
  <c r="Z214" i="85"/>
  <c r="Z210" i="85"/>
  <c r="Z206" i="85"/>
  <c r="Z202" i="85"/>
  <c r="Z198" i="85"/>
  <c r="Z194" i="85"/>
  <c r="Z190" i="85"/>
  <c r="Z186" i="85"/>
  <c r="Z182" i="85"/>
  <c r="Z178" i="85"/>
  <c r="Z174" i="85"/>
  <c r="Z170" i="85"/>
  <c r="Z166" i="85"/>
  <c r="Z162" i="85"/>
  <c r="Z158" i="85"/>
  <c r="Z154" i="85"/>
  <c r="Z150" i="85"/>
  <c r="Z874" i="85"/>
  <c r="AA557" i="85"/>
  <c r="AA429" i="85"/>
  <c r="AA389" i="85"/>
  <c r="AA357" i="85"/>
  <c r="AA325" i="85"/>
  <c r="AA293" i="85"/>
  <c r="AA261" i="85"/>
  <c r="AA229" i="85"/>
  <c r="AA197" i="85"/>
  <c r="AA165" i="85"/>
  <c r="Z149" i="85"/>
  <c r="Z145" i="85"/>
  <c r="Z141" i="85"/>
  <c r="Z137" i="85"/>
  <c r="AA131" i="85"/>
  <c r="AA127" i="85"/>
  <c r="AA123" i="85"/>
  <c r="Z118" i="85"/>
  <c r="I118" i="85"/>
  <c r="K118" i="85" s="1"/>
  <c r="Z113" i="85"/>
  <c r="Z112" i="85"/>
  <c r="Z111" i="85"/>
  <c r="Z110" i="85"/>
  <c r="Z109" i="85"/>
  <c r="Z106" i="85"/>
  <c r="AA103" i="85"/>
  <c r="Z101" i="85"/>
  <c r="Z97" i="85"/>
  <c r="AA93" i="85"/>
  <c r="AA81" i="85"/>
  <c r="Z73" i="85"/>
  <c r="Z69" i="85"/>
  <c r="Z65" i="85"/>
  <c r="Z61" i="85"/>
  <c r="Z57" i="85"/>
  <c r="Z53" i="85"/>
  <c r="Z49" i="85"/>
  <c r="Z45" i="85"/>
  <c r="Z41" i="85"/>
  <c r="Z37" i="85"/>
  <c r="Z33" i="85"/>
  <c r="Z30" i="85"/>
  <c r="Z26" i="85"/>
  <c r="Z22" i="85"/>
  <c r="Z20" i="85"/>
  <c r="Z16" i="85"/>
  <c r="AA13" i="85"/>
  <c r="AA10" i="85"/>
  <c r="AA6" i="85"/>
  <c r="AA3" i="85"/>
  <c r="Z746" i="85"/>
  <c r="AA541" i="85"/>
  <c r="AA417" i="85"/>
  <c r="AA385" i="85"/>
  <c r="AA353" i="85"/>
  <c r="AA321" i="85"/>
  <c r="AA289" i="85"/>
  <c r="AA257" i="85"/>
  <c r="AA225" i="85"/>
  <c r="AA193" i="85"/>
  <c r="AA161" i="85"/>
  <c r="AA148" i="85"/>
  <c r="AA144" i="85"/>
  <c r="AA142" i="85"/>
  <c r="AA661" i="85"/>
  <c r="AA525" i="85"/>
  <c r="AA413" i="85"/>
  <c r="AA381" i="85"/>
  <c r="AA349" i="85"/>
  <c r="AA317" i="85"/>
  <c r="AA285" i="85"/>
  <c r="AA253" i="85"/>
  <c r="AA221" i="85"/>
  <c r="AA189" i="85"/>
  <c r="AA157" i="85"/>
  <c r="Z148" i="85"/>
  <c r="Z144" i="85"/>
  <c r="Z142" i="85"/>
  <c r="Z136" i="85"/>
  <c r="Z134" i="85"/>
  <c r="AA130" i="85"/>
  <c r="AA126" i="85"/>
  <c r="AA122" i="85"/>
  <c r="AA117" i="85"/>
  <c r="AA105" i="85"/>
  <c r="E103" i="85"/>
  <c r="Z100" i="85"/>
  <c r="Z96" i="85"/>
  <c r="AA92" i="85"/>
  <c r="Z89" i="85"/>
  <c r="Z86" i="85"/>
  <c r="Z78" i="85"/>
  <c r="Z76" i="85"/>
  <c r="Z72" i="85"/>
  <c r="Z68" i="85"/>
  <c r="Z64" i="85"/>
  <c r="Z60" i="85"/>
  <c r="Z56" i="85"/>
  <c r="Z52" i="85"/>
  <c r="Z48" i="85"/>
  <c r="Z44" i="85"/>
  <c r="Z40" i="85"/>
  <c r="Z36" i="85"/>
  <c r="Z31" i="85"/>
  <c r="Z27" i="85"/>
  <c r="Z23" i="85"/>
  <c r="Z19" i="85"/>
  <c r="AA15" i="85"/>
  <c r="AA12" i="85"/>
  <c r="AA9" i="85"/>
  <c r="AA5" i="85"/>
  <c r="AA2" i="85"/>
  <c r="AA637" i="85"/>
  <c r="AA509" i="85"/>
  <c r="AA409" i="85"/>
  <c r="AA377" i="85"/>
  <c r="AA345" i="85"/>
  <c r="AA313" i="85"/>
  <c r="AA281" i="85"/>
  <c r="AA249" i="85"/>
  <c r="AA217" i="85"/>
  <c r="AA185" i="85"/>
  <c r="Z157" i="85"/>
  <c r="AA147" i="85"/>
  <c r="AA143" i="85"/>
  <c r="AA621" i="85"/>
  <c r="AA493" i="85"/>
  <c r="AA405" i="85"/>
  <c r="AA373" i="85"/>
  <c r="AA341" i="85"/>
  <c r="AA309" i="85"/>
  <c r="AA277" i="85"/>
  <c r="AA245" i="85"/>
  <c r="AA213" i="85"/>
  <c r="AA181" i="85"/>
  <c r="AA153" i="85"/>
  <c r="Z147" i="85"/>
  <c r="Z143" i="85"/>
  <c r="Z139" i="85"/>
  <c r="Z135" i="85"/>
  <c r="AA133" i="85"/>
  <c r="AA129" i="85"/>
  <c r="AA125" i="85"/>
  <c r="AA121" i="85"/>
  <c r="Z116" i="85"/>
  <c r="Z115" i="85"/>
  <c r="Z108" i="85"/>
  <c r="Z102" i="85"/>
  <c r="Z99" i="85"/>
  <c r="AA95" i="85"/>
  <c r="AA91" i="85"/>
  <c r="AA88" i="85"/>
  <c r="AA85" i="85"/>
  <c r="Z83" i="85"/>
  <c r="Z80" i="85"/>
  <c r="Z75" i="85"/>
  <c r="Z71" i="85"/>
  <c r="Z67" i="85"/>
  <c r="Z63" i="85"/>
  <c r="Z59" i="85"/>
  <c r="Z55" i="85"/>
  <c r="Z51" i="85"/>
  <c r="Z47" i="85"/>
  <c r="Z43" i="85"/>
  <c r="Z39" i="85"/>
  <c r="Z35" i="85"/>
  <c r="Z32" i="85"/>
  <c r="Z28" i="85"/>
  <c r="Z24" i="85"/>
  <c r="Z18" i="85"/>
  <c r="AA605" i="85"/>
  <c r="AA477" i="85"/>
  <c r="AA401" i="85"/>
  <c r="AA369" i="85"/>
  <c r="AA337" i="85"/>
  <c r="AA305" i="85"/>
  <c r="AA273" i="85"/>
  <c r="AA241" i="85"/>
  <c r="AA209" i="85"/>
  <c r="AA177" i="85"/>
  <c r="Z153" i="85"/>
  <c r="AA146" i="85"/>
  <c r="AA140" i="85"/>
  <c r="AA138" i="85"/>
  <c r="Z133" i="85"/>
  <c r="Z129" i="85"/>
  <c r="Z125" i="85"/>
  <c r="Z121" i="85"/>
  <c r="AA120" i="85"/>
  <c r="AA119" i="85"/>
  <c r="AA114" i="85"/>
  <c r="AA107" i="85"/>
  <c r="AA104" i="85"/>
  <c r="AA98" i="85"/>
  <c r="Z95" i="85"/>
  <c r="Z91" i="85"/>
  <c r="Z88" i="85"/>
  <c r="Z85" i="85"/>
  <c r="AA82" i="85"/>
  <c r="AA79" i="85"/>
  <c r="AA77" i="85"/>
  <c r="AA74" i="85"/>
  <c r="AA70" i="85"/>
  <c r="AA66" i="85"/>
  <c r="AA62" i="85"/>
  <c r="AA58" i="85"/>
  <c r="AA54" i="85"/>
  <c r="AA50" i="85"/>
  <c r="AA46" i="85"/>
  <c r="AA42" i="85"/>
  <c r="AA38" i="85"/>
  <c r="AA34" i="85"/>
  <c r="AA29" i="85"/>
  <c r="AA25" i="85"/>
  <c r="AA21" i="85"/>
  <c r="AA17" i="85"/>
  <c r="AA14" i="85"/>
  <c r="AA11" i="85"/>
  <c r="Z8" i="85"/>
  <c r="Z4" i="85"/>
  <c r="AA589" i="85"/>
  <c r="AA333" i="85"/>
  <c r="AA205" i="85"/>
  <c r="Z128" i="85"/>
  <c r="Z124" i="85"/>
  <c r="AA118" i="85"/>
  <c r="AA113" i="85"/>
  <c r="AA111" i="85"/>
  <c r="AA109" i="85"/>
  <c r="AA97" i="85"/>
  <c r="Z90" i="85"/>
  <c r="Z84" i="85"/>
  <c r="AA73" i="85"/>
  <c r="AA65" i="85"/>
  <c r="AA57" i="85"/>
  <c r="AA49" i="85"/>
  <c r="AA41" i="85"/>
  <c r="AA33" i="85"/>
  <c r="AA30" i="85"/>
  <c r="AA22" i="85"/>
  <c r="AA20" i="85"/>
  <c r="Z14" i="85"/>
  <c r="AA8" i="85"/>
  <c r="Z3" i="85"/>
  <c r="AA48" i="85"/>
  <c r="AA31" i="85"/>
  <c r="AA23" i="85"/>
  <c r="AA19" i="85"/>
  <c r="AA7" i="85"/>
  <c r="Z2" i="85"/>
  <c r="Z7" i="85"/>
  <c r="AA69" i="85"/>
  <c r="AA53" i="85"/>
  <c r="AA45" i="85"/>
  <c r="AA16" i="85"/>
  <c r="AA44" i="85"/>
  <c r="AA4" i="85"/>
  <c r="AA135" i="85"/>
  <c r="Z126" i="85"/>
  <c r="AA115" i="85"/>
  <c r="AA99" i="85"/>
  <c r="Z15" i="85"/>
  <c r="AA149" i="85"/>
  <c r="AA124" i="85"/>
  <c r="Z9" i="85"/>
  <c r="AA573" i="85"/>
  <c r="AA329" i="85"/>
  <c r="AA201" i="85"/>
  <c r="AA134" i="85"/>
  <c r="Z123" i="85"/>
  <c r="Z103" i="85"/>
  <c r="AA96" i="85"/>
  <c r="AA89" i="85"/>
  <c r="AA78" i="85"/>
  <c r="AA72" i="85"/>
  <c r="AA64" i="85"/>
  <c r="AA56" i="85"/>
  <c r="AA40" i="85"/>
  <c r="AA61" i="85"/>
  <c r="Z104" i="85"/>
  <c r="Z79" i="85"/>
  <c r="Z50" i="85"/>
  <c r="AA461" i="85"/>
  <c r="AA301" i="85"/>
  <c r="AA173" i="85"/>
  <c r="AA139" i="85"/>
  <c r="H128" i="85"/>
  <c r="Z122" i="85"/>
  <c r="AA116" i="85"/>
  <c r="AA108" i="85"/>
  <c r="AA102" i="85"/>
  <c r="AA83" i="85"/>
  <c r="AA71" i="85"/>
  <c r="AA63" i="85"/>
  <c r="AA55" i="85"/>
  <c r="AA47" i="85"/>
  <c r="AA39" i="85"/>
  <c r="AA32" i="85"/>
  <c r="AA24" i="85"/>
  <c r="AA18" i="85"/>
  <c r="Z13" i="85"/>
  <c r="AA26" i="85"/>
  <c r="Z11" i="85"/>
  <c r="AA52" i="85"/>
  <c r="AA27" i="85"/>
  <c r="AA365" i="85"/>
  <c r="Z130" i="85"/>
  <c r="AA145" i="85"/>
  <c r="AA128" i="85"/>
  <c r="Z98" i="85"/>
  <c r="AA84" i="85"/>
  <c r="Z74" i="85"/>
  <c r="Z58" i="85"/>
  <c r="Z34" i="85"/>
  <c r="Z21" i="85"/>
  <c r="AA445" i="85"/>
  <c r="AA297" i="85"/>
  <c r="AA169" i="85"/>
  <c r="Z140" i="85"/>
  <c r="Z138" i="85"/>
  <c r="AA132" i="85"/>
  <c r="Z119" i="85"/>
  <c r="Z114" i="85"/>
  <c r="Z107" i="85"/>
  <c r="E102" i="85"/>
  <c r="AA94" i="85"/>
  <c r="AA87" i="85"/>
  <c r="Z82" i="85"/>
  <c r="Z77" i="85"/>
  <c r="Z70" i="85"/>
  <c r="Z62" i="85"/>
  <c r="Z54" i="85"/>
  <c r="Z46" i="85"/>
  <c r="Z38" i="85"/>
  <c r="Z25" i="85"/>
  <c r="Z17" i="85"/>
  <c r="Z12" i="85"/>
  <c r="Z6" i="85"/>
  <c r="AA137" i="85"/>
  <c r="Z132" i="85"/>
  <c r="C128" i="85"/>
  <c r="AA112" i="85"/>
  <c r="AA110" i="85"/>
  <c r="AA106" i="85"/>
  <c r="AA101" i="85"/>
  <c r="Z94" i="85"/>
  <c r="Z87" i="85"/>
  <c r="AA37" i="85"/>
  <c r="Z5" i="85"/>
  <c r="Z105" i="85"/>
  <c r="AA75" i="85"/>
  <c r="AA51" i="85"/>
  <c r="Z10" i="85"/>
  <c r="AA233" i="85"/>
  <c r="AA397" i="85"/>
  <c r="AA269" i="85"/>
  <c r="AA152" i="85"/>
  <c r="AA237" i="85"/>
  <c r="Z117" i="85"/>
  <c r="Z92" i="85"/>
  <c r="AA67" i="85"/>
  <c r="AA43" i="85"/>
  <c r="Z120" i="85"/>
  <c r="AA90" i="85"/>
  <c r="Z66" i="85"/>
  <c r="Z42" i="85"/>
  <c r="Z29" i="85"/>
  <c r="AA393" i="85"/>
  <c r="AA265" i="85"/>
  <c r="AA141" i="85"/>
  <c r="AA136" i="85"/>
  <c r="Z131" i="85"/>
  <c r="Z127" i="85"/>
  <c r="AA100" i="85"/>
  <c r="Z93" i="85"/>
  <c r="AA86" i="85"/>
  <c r="Z81" i="85"/>
  <c r="AA76" i="85"/>
  <c r="AA68" i="85"/>
  <c r="AA60" i="85"/>
  <c r="AA36" i="85"/>
  <c r="Z146" i="85"/>
  <c r="AA80" i="85"/>
  <c r="AA59" i="85"/>
  <c r="AA35" i="85"/>
  <c r="AA28" i="85"/>
  <c r="AA361" i="85"/>
  <c r="I128" i="85"/>
  <c r="D128" i="85"/>
  <c r="D84" i="85"/>
  <c r="I119" i="85"/>
  <c r="K119" i="85" s="1"/>
  <c r="K128" i="85"/>
  <c r="F128" i="85"/>
  <c r="E115" i="84"/>
  <c r="D14" i="84"/>
  <c r="D16" i="84" s="1"/>
  <c r="D31" i="84" s="1"/>
  <c r="O147" i="84"/>
  <c r="P135" i="84"/>
  <c r="P150" i="84"/>
  <c r="O150" i="84"/>
  <c r="P149" i="84"/>
  <c r="O149" i="84"/>
  <c r="P148" i="84"/>
  <c r="J134" i="84"/>
  <c r="J135" i="84" s="1"/>
  <c r="O148" i="84"/>
  <c r="R135" i="84"/>
  <c r="P147" i="84"/>
  <c r="J128" i="84"/>
  <c r="E128" i="84"/>
  <c r="N135" i="84"/>
  <c r="AA1001" i="84"/>
  <c r="AA997" i="84"/>
  <c r="AA993" i="84"/>
  <c r="AA989" i="84"/>
  <c r="AA985" i="84"/>
  <c r="AA981" i="84"/>
  <c r="AA977" i="84"/>
  <c r="AA973" i="84"/>
  <c r="AA969" i="84"/>
  <c r="AA965" i="84"/>
  <c r="AA961" i="84"/>
  <c r="AA957" i="84"/>
  <c r="AA953" i="84"/>
  <c r="AA949" i="84"/>
  <c r="AA945" i="84"/>
  <c r="AA941" i="84"/>
  <c r="AA937" i="84"/>
  <c r="AA933" i="84"/>
  <c r="AA929" i="84"/>
  <c r="AA925" i="84"/>
  <c r="AA921" i="84"/>
  <c r="AA917" i="84"/>
  <c r="AA913" i="84"/>
  <c r="AA909" i="84"/>
  <c r="AA905" i="84"/>
  <c r="AA901" i="84"/>
  <c r="AA897" i="84"/>
  <c r="AA893" i="84"/>
  <c r="AA889" i="84"/>
  <c r="AA885" i="84"/>
  <c r="AA881" i="84"/>
  <c r="AA877" i="84"/>
  <c r="AA873" i="84"/>
  <c r="AA869" i="84"/>
  <c r="AA865" i="84"/>
  <c r="AA861" i="84"/>
  <c r="AA857" i="84"/>
  <c r="AA853" i="84"/>
  <c r="AA849" i="84"/>
  <c r="AA845" i="84"/>
  <c r="AA841" i="84"/>
  <c r="AA837" i="84"/>
  <c r="AA833" i="84"/>
  <c r="AA829" i="84"/>
  <c r="AA825" i="84"/>
  <c r="AA821" i="84"/>
  <c r="AA817" i="84"/>
  <c r="AA813" i="84"/>
  <c r="AA809" i="84"/>
  <c r="AA805" i="84"/>
  <c r="AA801" i="84"/>
  <c r="AA797" i="84"/>
  <c r="AA793" i="84"/>
  <c r="AA789" i="84"/>
  <c r="AA785" i="84"/>
  <c r="AA781" i="84"/>
  <c r="AA777" i="84"/>
  <c r="Z1001" i="84"/>
  <c r="Z997" i="84"/>
  <c r="Z993" i="84"/>
  <c r="Z989" i="84"/>
  <c r="Z985" i="84"/>
  <c r="Z981" i="84"/>
  <c r="Z977" i="84"/>
  <c r="Z973" i="84"/>
  <c r="Z969" i="84"/>
  <c r="Z965" i="84"/>
  <c r="Z961" i="84"/>
  <c r="Z957" i="84"/>
  <c r="Z953" i="84"/>
  <c r="Z949" i="84"/>
  <c r="Z945" i="84"/>
  <c r="Z941" i="84"/>
  <c r="Z937" i="84"/>
  <c r="Z933" i="84"/>
  <c r="Z929" i="84"/>
  <c r="Z925" i="84"/>
  <c r="Z921" i="84"/>
  <c r="Z917" i="84"/>
  <c r="Z913" i="84"/>
  <c r="Z909" i="84"/>
  <c r="Z905" i="84"/>
  <c r="Z901" i="84"/>
  <c r="Z897" i="84"/>
  <c r="Z893" i="84"/>
  <c r="Z889" i="84"/>
  <c r="Z885" i="84"/>
  <c r="Z881" i="84"/>
  <c r="AA1000" i="84"/>
  <c r="AA996" i="84"/>
  <c r="AA992" i="84"/>
  <c r="AA988" i="84"/>
  <c r="AA984" i="84"/>
  <c r="AA980" i="84"/>
  <c r="AA976" i="84"/>
  <c r="AA972" i="84"/>
  <c r="AA968" i="84"/>
  <c r="AA964" i="84"/>
  <c r="AA960" i="84"/>
  <c r="AA956" i="84"/>
  <c r="AA952" i="84"/>
  <c r="AA948" i="84"/>
  <c r="AA944" i="84"/>
  <c r="AA940" i="84"/>
  <c r="AA936" i="84"/>
  <c r="AA932" i="84"/>
  <c r="AA928" i="84"/>
  <c r="AA924" i="84"/>
  <c r="AA920" i="84"/>
  <c r="AA916" i="84"/>
  <c r="AA912" i="84"/>
  <c r="AA908" i="84"/>
  <c r="AA904" i="84"/>
  <c r="AA900" i="84"/>
  <c r="AA896" i="84"/>
  <c r="AA892" i="84"/>
  <c r="AA888" i="84"/>
  <c r="AA884" i="84"/>
  <c r="AA880" i="84"/>
  <c r="AA876" i="84"/>
  <c r="AA872" i="84"/>
  <c r="AA868" i="84"/>
  <c r="AA864" i="84"/>
  <c r="AA860" i="84"/>
  <c r="AA856" i="84"/>
  <c r="AA852" i="84"/>
  <c r="AA848" i="84"/>
  <c r="AA844" i="84"/>
  <c r="AA840" i="84"/>
  <c r="AA836" i="84"/>
  <c r="AA832" i="84"/>
  <c r="AA828" i="84"/>
  <c r="AA824" i="84"/>
  <c r="AA820" i="84"/>
  <c r="AA816" i="84"/>
  <c r="AA812" i="84"/>
  <c r="AA808" i="84"/>
  <c r="AA804" i="84"/>
  <c r="AA800" i="84"/>
  <c r="AA796" i="84"/>
  <c r="AA792" i="84"/>
  <c r="AA788" i="84"/>
  <c r="AA784" i="84"/>
  <c r="AA780" i="84"/>
  <c r="AA776" i="84"/>
  <c r="AA772" i="84"/>
  <c r="AA768" i="84"/>
  <c r="AA764" i="84"/>
  <c r="AA760" i="84"/>
  <c r="AA756" i="84"/>
  <c r="AA752" i="84"/>
  <c r="AA748" i="84"/>
  <c r="AA744" i="84"/>
  <c r="AA740" i="84"/>
  <c r="AA736" i="84"/>
  <c r="AA732" i="84"/>
  <c r="AA728" i="84"/>
  <c r="AA724" i="84"/>
  <c r="AA720" i="84"/>
  <c r="AA716" i="84"/>
  <c r="AA712" i="84"/>
  <c r="AA708" i="84"/>
  <c r="AA704" i="84"/>
  <c r="AA700" i="84"/>
  <c r="AA696" i="84"/>
  <c r="AA692" i="84"/>
  <c r="AA688" i="84"/>
  <c r="AA684" i="84"/>
  <c r="AA680" i="84"/>
  <c r="AA676" i="84"/>
  <c r="AA672" i="84"/>
  <c r="AA668" i="84"/>
  <c r="AA664" i="84"/>
  <c r="Z1000" i="84"/>
  <c r="Z996" i="84"/>
  <c r="Z992" i="84"/>
  <c r="Z988" i="84"/>
  <c r="Z984" i="84"/>
  <c r="Z980" i="84"/>
  <c r="Z976" i="84"/>
  <c r="Z972" i="84"/>
  <c r="Z968" i="84"/>
  <c r="Z964" i="84"/>
  <c r="Z960" i="84"/>
  <c r="Z956" i="84"/>
  <c r="Z952" i="84"/>
  <c r="Z948" i="84"/>
  <c r="Z944" i="84"/>
  <c r="Z940" i="84"/>
  <c r="Z936" i="84"/>
  <c r="Z932" i="84"/>
  <c r="Z928" i="84"/>
  <c r="Z924" i="84"/>
  <c r="Z920" i="84"/>
  <c r="Z916" i="84"/>
  <c r="Z912" i="84"/>
  <c r="Z908" i="84"/>
  <c r="Z904" i="84"/>
  <c r="Z900" i="84"/>
  <c r="Z896" i="84"/>
  <c r="Z892" i="84"/>
  <c r="Z888" i="84"/>
  <c r="Z884" i="84"/>
  <c r="AA999" i="84"/>
  <c r="AA995" i="84"/>
  <c r="AA991" i="84"/>
  <c r="AA987" i="84"/>
  <c r="AA983" i="84"/>
  <c r="AA979" i="84"/>
  <c r="AA975" i="84"/>
  <c r="AA971" i="84"/>
  <c r="AA967" i="84"/>
  <c r="AA963" i="84"/>
  <c r="AA959" i="84"/>
  <c r="AA955" i="84"/>
  <c r="AA951" i="84"/>
  <c r="AA947" i="84"/>
  <c r="AA943" i="84"/>
  <c r="AA939" i="84"/>
  <c r="AA935" i="84"/>
  <c r="AA931" i="84"/>
  <c r="AA927" i="84"/>
  <c r="AA923" i="84"/>
  <c r="AA919" i="84"/>
  <c r="AA915" i="84"/>
  <c r="AA911" i="84"/>
  <c r="AA907" i="84"/>
  <c r="AA903" i="84"/>
  <c r="AA899" i="84"/>
  <c r="AA895" i="84"/>
  <c r="AA891" i="84"/>
  <c r="AA887" i="84"/>
  <c r="AA883" i="84"/>
  <c r="AA879" i="84"/>
  <c r="AA875" i="84"/>
  <c r="AA871" i="84"/>
  <c r="AA867" i="84"/>
  <c r="AA863" i="84"/>
  <c r="AA859" i="84"/>
  <c r="AA855" i="84"/>
  <c r="AA851" i="84"/>
  <c r="AA847" i="84"/>
  <c r="AA843" i="84"/>
  <c r="AA839" i="84"/>
  <c r="AA835" i="84"/>
  <c r="AA831" i="84"/>
  <c r="AA827" i="84"/>
  <c r="AA823" i="84"/>
  <c r="AA819" i="84"/>
  <c r="AA815" i="84"/>
  <c r="AA811" i="84"/>
  <c r="AA807" i="84"/>
  <c r="AA803" i="84"/>
  <c r="AA799" i="84"/>
  <c r="AA795" i="84"/>
  <c r="AA791" i="84"/>
  <c r="AA787" i="84"/>
  <c r="AA783" i="84"/>
  <c r="AA779" i="84"/>
  <c r="AA775" i="84"/>
  <c r="AA771" i="84"/>
  <c r="AA767" i="84"/>
  <c r="Z999" i="84"/>
  <c r="Z995" i="84"/>
  <c r="Z991" i="84"/>
  <c r="Z987" i="84"/>
  <c r="Z983" i="84"/>
  <c r="Z979" i="84"/>
  <c r="Z975" i="84"/>
  <c r="Z971" i="84"/>
  <c r="Z967" i="84"/>
  <c r="Z963" i="84"/>
  <c r="Z959" i="84"/>
  <c r="Z955" i="84"/>
  <c r="Z951" i="84"/>
  <c r="Z947" i="84"/>
  <c r="Z943" i="84"/>
  <c r="Z939" i="84"/>
  <c r="Z935" i="84"/>
  <c r="Z931" i="84"/>
  <c r="Z927" i="84"/>
  <c r="Z923" i="84"/>
  <c r="Z919" i="84"/>
  <c r="Z915" i="84"/>
  <c r="Z911" i="84"/>
  <c r="Z907" i="84"/>
  <c r="Z903" i="84"/>
  <c r="Z899" i="84"/>
  <c r="Z895" i="84"/>
  <c r="Z891" i="84"/>
  <c r="Z887" i="84"/>
  <c r="Z883" i="84"/>
  <c r="Z879" i="84"/>
  <c r="Z875" i="84"/>
  <c r="Z871" i="84"/>
  <c r="Z867" i="84"/>
  <c r="Z863" i="84"/>
  <c r="Z859" i="84"/>
  <c r="Z855" i="84"/>
  <c r="Z851" i="84"/>
  <c r="Z847" i="84"/>
  <c r="Z843" i="84"/>
  <c r="Z839" i="84"/>
  <c r="Z835" i="84"/>
  <c r="Z831" i="84"/>
  <c r="Z827" i="84"/>
  <c r="Z823" i="84"/>
  <c r="Z819" i="84"/>
  <c r="Z815" i="84"/>
  <c r="Z811" i="84"/>
  <c r="Z807" i="84"/>
  <c r="Z803" i="84"/>
  <c r="Z799" i="84"/>
  <c r="Z795" i="84"/>
  <c r="Z791" i="84"/>
  <c r="Z787" i="84"/>
  <c r="Z783" i="84"/>
  <c r="Z779" i="84"/>
  <c r="Z775" i="84"/>
  <c r="Z771" i="84"/>
  <c r="Z767" i="84"/>
  <c r="Z763" i="84"/>
  <c r="Z759" i="84"/>
  <c r="Z755" i="84"/>
  <c r="Z751" i="84"/>
  <c r="Z747" i="84"/>
  <c r="Z743" i="84"/>
  <c r="Z739" i="84"/>
  <c r="Z735" i="84"/>
  <c r="Z731" i="84"/>
  <c r="Z727" i="84"/>
  <c r="Z723" i="84"/>
  <c r="Z719" i="84"/>
  <c r="Z715" i="84"/>
  <c r="Z711" i="84"/>
  <c r="Z707" i="84"/>
  <c r="Z703" i="84"/>
  <c r="Z699" i="84"/>
  <c r="Z695" i="84"/>
  <c r="Z691" i="84"/>
  <c r="AA998" i="84"/>
  <c r="AA994" i="84"/>
  <c r="AA990" i="84"/>
  <c r="AA986" i="84"/>
  <c r="AA982" i="84"/>
  <c r="AA978" i="84"/>
  <c r="AA974" i="84"/>
  <c r="AA970" i="84"/>
  <c r="AA966" i="84"/>
  <c r="AA962" i="84"/>
  <c r="AA958" i="84"/>
  <c r="AA954" i="84"/>
  <c r="AA950" i="84"/>
  <c r="AA946" i="84"/>
  <c r="AA942" i="84"/>
  <c r="AA938" i="84"/>
  <c r="AA934" i="84"/>
  <c r="AA930" i="84"/>
  <c r="AA926" i="84"/>
  <c r="AA922" i="84"/>
  <c r="AA918" i="84"/>
  <c r="AA914" i="84"/>
  <c r="AA910" i="84"/>
  <c r="AA906" i="84"/>
  <c r="AA902" i="84"/>
  <c r="AA898" i="84"/>
  <c r="AA894" i="84"/>
  <c r="AA890" i="84"/>
  <c r="AA886" i="84"/>
  <c r="AA882" i="84"/>
  <c r="AA878" i="84"/>
  <c r="AA874" i="84"/>
  <c r="AA870" i="84"/>
  <c r="AA866" i="84"/>
  <c r="AA862" i="84"/>
  <c r="AA858" i="84"/>
  <c r="AA854" i="84"/>
  <c r="AA850" i="84"/>
  <c r="AA846" i="84"/>
  <c r="AA842" i="84"/>
  <c r="AA838" i="84"/>
  <c r="AA834" i="84"/>
  <c r="AA830" i="84"/>
  <c r="AA826" i="84"/>
  <c r="AA822" i="84"/>
  <c r="AA818" i="84"/>
  <c r="AA814" i="84"/>
  <c r="AA810" i="84"/>
  <c r="AA806" i="84"/>
  <c r="AA802" i="84"/>
  <c r="AA798" i="84"/>
  <c r="AA794" i="84"/>
  <c r="AA790" i="84"/>
  <c r="AA786" i="84"/>
  <c r="AA782" i="84"/>
  <c r="AA778" i="84"/>
  <c r="AA774" i="84"/>
  <c r="AA770" i="84"/>
  <c r="AA766" i="84"/>
  <c r="AA762" i="84"/>
  <c r="AA758" i="84"/>
  <c r="AA754" i="84"/>
  <c r="AA750" i="84"/>
  <c r="AA746" i="84"/>
  <c r="AA742" i="84"/>
  <c r="AA738" i="84"/>
  <c r="AA734" i="84"/>
  <c r="AA730" i="84"/>
  <c r="AA726" i="84"/>
  <c r="AA722" i="84"/>
  <c r="AA718" i="84"/>
  <c r="AA714" i="84"/>
  <c r="AA710" i="84"/>
  <c r="AA706" i="84"/>
  <c r="AA702" i="84"/>
  <c r="AA698" i="84"/>
  <c r="AA694" i="84"/>
  <c r="AA690" i="84"/>
  <c r="AA686" i="84"/>
  <c r="AA682" i="84"/>
  <c r="AA678" i="84"/>
  <c r="AA674" i="84"/>
  <c r="AA670" i="84"/>
  <c r="AA666" i="84"/>
  <c r="AA662" i="84"/>
  <c r="Z998" i="84"/>
  <c r="Z966" i="84"/>
  <c r="Z934" i="84"/>
  <c r="Z902" i="84"/>
  <c r="Z877" i="84"/>
  <c r="Z866" i="84"/>
  <c r="Z856" i="84"/>
  <c r="Z845" i="84"/>
  <c r="Z834" i="84"/>
  <c r="Z824" i="84"/>
  <c r="Z813" i="84"/>
  <c r="Z802" i="84"/>
  <c r="Z792" i="84"/>
  <c r="Z781" i="84"/>
  <c r="Z772" i="84"/>
  <c r="Z764" i="84"/>
  <c r="AA757" i="84"/>
  <c r="AA751" i="84"/>
  <c r="Z745" i="84"/>
  <c r="Z738" i="84"/>
  <c r="Z732" i="84"/>
  <c r="AA725" i="84"/>
  <c r="AA719" i="84"/>
  <c r="Z713" i="84"/>
  <c r="Z706" i="84"/>
  <c r="Z700" i="84"/>
  <c r="AA693" i="84"/>
  <c r="AA687" i="84"/>
  <c r="Z682" i="84"/>
  <c r="Z677" i="84"/>
  <c r="AA671" i="84"/>
  <c r="Z666" i="84"/>
  <c r="Z661" i="84"/>
  <c r="Z657" i="84"/>
  <c r="Z653" i="84"/>
  <c r="Z649" i="84"/>
  <c r="Z645" i="84"/>
  <c r="Z641" i="84"/>
  <c r="Z637" i="84"/>
  <c r="Z633" i="84"/>
  <c r="Z629" i="84"/>
  <c r="Z625" i="84"/>
  <c r="Z621" i="84"/>
  <c r="Z617" i="84"/>
  <c r="Z613" i="84"/>
  <c r="Z609" i="84"/>
  <c r="Z605" i="84"/>
  <c r="Z601" i="84"/>
  <c r="Z597" i="84"/>
  <c r="Z593" i="84"/>
  <c r="Z589" i="84"/>
  <c r="Z585" i="84"/>
  <c r="Z581" i="84"/>
  <c r="Z577" i="84"/>
  <c r="Z573" i="84"/>
  <c r="Z569" i="84"/>
  <c r="Z565" i="84"/>
  <c r="Z561" i="84"/>
  <c r="Z557" i="84"/>
  <c r="Z553" i="84"/>
  <c r="Z549" i="84"/>
  <c r="Z545" i="84"/>
  <c r="Z541" i="84"/>
  <c r="Z537" i="84"/>
  <c r="Z533" i="84"/>
  <c r="Z529" i="84"/>
  <c r="Z525" i="84"/>
  <c r="Z521" i="84"/>
  <c r="Z517" i="84"/>
  <c r="Z513" i="84"/>
  <c r="Z509" i="84"/>
  <c r="Z505" i="84"/>
  <c r="Z501" i="84"/>
  <c r="Z497" i="84"/>
  <c r="Z493" i="84"/>
  <c r="Z489" i="84"/>
  <c r="Z485" i="84"/>
  <c r="Z481" i="84"/>
  <c r="Z477" i="84"/>
  <c r="Z473" i="84"/>
  <c r="Z469" i="84"/>
  <c r="Z465" i="84"/>
  <c r="Z461" i="84"/>
  <c r="Z457" i="84"/>
  <c r="Z453" i="84"/>
  <c r="Z994" i="84"/>
  <c r="Z962" i="84"/>
  <c r="Z930" i="84"/>
  <c r="Z898" i="84"/>
  <c r="Z876" i="84"/>
  <c r="Z865" i="84"/>
  <c r="Z854" i="84"/>
  <c r="Z844" i="84"/>
  <c r="Z833" i="84"/>
  <c r="Z822" i="84"/>
  <c r="Z812" i="84"/>
  <c r="Z801" i="84"/>
  <c r="Z790" i="84"/>
  <c r="Z780" i="84"/>
  <c r="Z770" i="84"/>
  <c r="AA763" i="84"/>
  <c r="Z757" i="84"/>
  <c r="Z750" i="84"/>
  <c r="Z744" i="84"/>
  <c r="AA737" i="84"/>
  <c r="AA731" i="84"/>
  <c r="Z725" i="84"/>
  <c r="Z718" i="84"/>
  <c r="Z712" i="84"/>
  <c r="AA705" i="84"/>
  <c r="AA699" i="84"/>
  <c r="Z693" i="84"/>
  <c r="Z687" i="84"/>
  <c r="AA681" i="84"/>
  <c r="Z676" i="84"/>
  <c r="Z671" i="84"/>
  <c r="AA665" i="84"/>
  <c r="AA660" i="84"/>
  <c r="AA656" i="84"/>
  <c r="AA652" i="84"/>
  <c r="AA648" i="84"/>
  <c r="AA644" i="84"/>
  <c r="AA640" i="84"/>
  <c r="AA636" i="84"/>
  <c r="AA632" i="84"/>
  <c r="AA628" i="84"/>
  <c r="AA624" i="84"/>
  <c r="AA620" i="84"/>
  <c r="AA616" i="84"/>
  <c r="AA612" i="84"/>
  <c r="AA608" i="84"/>
  <c r="AA604" i="84"/>
  <c r="AA600" i="84"/>
  <c r="AA596" i="84"/>
  <c r="AA592" i="84"/>
  <c r="AA588" i="84"/>
  <c r="AA584" i="84"/>
  <c r="AA580" i="84"/>
  <c r="AA576" i="84"/>
  <c r="AA572" i="84"/>
  <c r="AA568" i="84"/>
  <c r="AA564" i="84"/>
  <c r="AA560" i="84"/>
  <c r="AA556" i="84"/>
  <c r="AA552" i="84"/>
  <c r="AA548" i="84"/>
  <c r="AA544" i="84"/>
  <c r="AA540" i="84"/>
  <c r="AA536" i="84"/>
  <c r="AA532" i="84"/>
  <c r="AA528" i="84"/>
  <c r="AA524" i="84"/>
  <c r="AA520" i="84"/>
  <c r="AA516" i="84"/>
  <c r="AA512" i="84"/>
  <c r="AA508" i="84"/>
  <c r="AA504" i="84"/>
  <c r="AA500" i="84"/>
  <c r="AA496" i="84"/>
  <c r="AA492" i="84"/>
  <c r="AA488" i="84"/>
  <c r="Z990" i="84"/>
  <c r="Z958" i="84"/>
  <c r="Z926" i="84"/>
  <c r="Z894" i="84"/>
  <c r="Z874" i="84"/>
  <c r="Z864" i="84"/>
  <c r="Z853" i="84"/>
  <c r="Z842" i="84"/>
  <c r="Z832" i="84"/>
  <c r="Z821" i="84"/>
  <c r="Z810" i="84"/>
  <c r="Z800" i="84"/>
  <c r="Z789" i="84"/>
  <c r="Z778" i="84"/>
  <c r="AA769" i="84"/>
  <c r="Z762" i="84"/>
  <c r="Z756" i="84"/>
  <c r="AA749" i="84"/>
  <c r="AA743" i="84"/>
  <c r="Z737" i="84"/>
  <c r="Z730" i="84"/>
  <c r="Z724" i="84"/>
  <c r="AA717" i="84"/>
  <c r="AA711" i="84"/>
  <c r="Z705" i="84"/>
  <c r="Z698" i="84"/>
  <c r="Z692" i="84"/>
  <c r="Z686" i="84"/>
  <c r="Z681" i="84"/>
  <c r="AA675" i="84"/>
  <c r="Z670" i="84"/>
  <c r="Z665" i="84"/>
  <c r="Z660" i="84"/>
  <c r="Z656" i="84"/>
  <c r="Z652" i="84"/>
  <c r="Z648" i="84"/>
  <c r="Z644" i="84"/>
  <c r="Z640" i="84"/>
  <c r="Z636" i="84"/>
  <c r="Z632" i="84"/>
  <c r="Z628" i="84"/>
  <c r="Z624" i="84"/>
  <c r="Z620" i="84"/>
  <c r="Z616" i="84"/>
  <c r="Z612" i="84"/>
  <c r="Z608" i="84"/>
  <c r="Z604" i="84"/>
  <c r="Z600" i="84"/>
  <c r="Z596" i="84"/>
  <c r="Z592" i="84"/>
  <c r="Z588" i="84"/>
  <c r="Z584" i="84"/>
  <c r="Z580" i="84"/>
  <c r="Z576" i="84"/>
  <c r="Z572" i="84"/>
  <c r="Z568" i="84"/>
  <c r="Z564" i="84"/>
  <c r="Z560" i="84"/>
  <c r="Z556" i="84"/>
  <c r="Z552" i="84"/>
  <c r="Z548" i="84"/>
  <c r="Z544" i="84"/>
  <c r="Z540" i="84"/>
  <c r="Z536" i="84"/>
  <c r="Z532" i="84"/>
  <c r="Z528" i="84"/>
  <c r="Z524" i="84"/>
  <c r="Z520" i="84"/>
  <c r="Z516" i="84"/>
  <c r="Z512" i="84"/>
  <c r="Z508" i="84"/>
  <c r="Z504" i="84"/>
  <c r="Z500" i="84"/>
  <c r="Z496" i="84"/>
  <c r="Z492" i="84"/>
  <c r="Z488" i="84"/>
  <c r="Z484" i="84"/>
  <c r="Z480" i="84"/>
  <c r="Z476" i="84"/>
  <c r="Z986" i="84"/>
  <c r="Z954" i="84"/>
  <c r="Z922" i="84"/>
  <c r="Z890" i="84"/>
  <c r="Z873" i="84"/>
  <c r="Z862" i="84"/>
  <c r="Z852" i="84"/>
  <c r="Z841" i="84"/>
  <c r="Z830" i="84"/>
  <c r="Z820" i="84"/>
  <c r="Z809" i="84"/>
  <c r="Z798" i="84"/>
  <c r="Z788" i="84"/>
  <c r="Z777" i="84"/>
  <c r="Z769" i="84"/>
  <c r="AA761" i="84"/>
  <c r="AA755" i="84"/>
  <c r="Z749" i="84"/>
  <c r="Z742" i="84"/>
  <c r="Z736" i="84"/>
  <c r="AA729" i="84"/>
  <c r="AA723" i="84"/>
  <c r="Z717" i="84"/>
  <c r="Z710" i="84"/>
  <c r="Z704" i="84"/>
  <c r="AA697" i="84"/>
  <c r="AA691" i="84"/>
  <c r="AA685" i="84"/>
  <c r="Z680" i="84"/>
  <c r="Z675" i="84"/>
  <c r="AA669" i="84"/>
  <c r="Z664" i="84"/>
  <c r="AA659" i="84"/>
  <c r="AA655" i="84"/>
  <c r="AA651" i="84"/>
  <c r="AA647" i="84"/>
  <c r="AA643" i="84"/>
  <c r="AA639" i="84"/>
  <c r="AA635" i="84"/>
  <c r="AA631" i="84"/>
  <c r="AA627" i="84"/>
  <c r="AA623" i="84"/>
  <c r="AA619" i="84"/>
  <c r="AA615" i="84"/>
  <c r="AA611" i="84"/>
  <c r="AA607" i="84"/>
  <c r="AA603" i="84"/>
  <c r="AA599" i="84"/>
  <c r="AA595" i="84"/>
  <c r="AA591" i="84"/>
  <c r="AA587" i="84"/>
  <c r="AA583" i="84"/>
  <c r="AA579" i="84"/>
  <c r="AA575" i="84"/>
  <c r="AA571" i="84"/>
  <c r="AA567" i="84"/>
  <c r="AA563" i="84"/>
  <c r="AA559" i="84"/>
  <c r="AA555" i="84"/>
  <c r="AA551" i="84"/>
  <c r="AA547" i="84"/>
  <c r="AA543" i="84"/>
  <c r="AA539" i="84"/>
  <c r="AA535" i="84"/>
  <c r="AA531" i="84"/>
  <c r="AA527" i="84"/>
  <c r="AA523" i="84"/>
  <c r="AA519" i="84"/>
  <c r="AA515" i="84"/>
  <c r="AA511" i="84"/>
  <c r="AA507" i="84"/>
  <c r="AA503" i="84"/>
  <c r="AA499" i="84"/>
  <c r="AA495" i="84"/>
  <c r="AA491" i="84"/>
  <c r="Z982" i="84"/>
  <c r="Z950" i="84"/>
  <c r="Z918" i="84"/>
  <c r="Z886" i="84"/>
  <c r="Z872" i="84"/>
  <c r="Z861" i="84"/>
  <c r="Z850" i="84"/>
  <c r="Z840" i="84"/>
  <c r="Z829" i="84"/>
  <c r="Z818" i="84"/>
  <c r="Z808" i="84"/>
  <c r="Z797" i="84"/>
  <c r="Z786" i="84"/>
  <c r="Z776" i="84"/>
  <c r="Z768" i="84"/>
  <c r="Z761" i="84"/>
  <c r="Z754" i="84"/>
  <c r="Z748" i="84"/>
  <c r="AA741" i="84"/>
  <c r="AA735" i="84"/>
  <c r="Z729" i="84"/>
  <c r="Z722" i="84"/>
  <c r="Z716" i="84"/>
  <c r="AA709" i="84"/>
  <c r="AA703" i="84"/>
  <c r="Z697" i="84"/>
  <c r="Z690" i="84"/>
  <c r="Z685" i="84"/>
  <c r="AA679" i="84"/>
  <c r="Z674" i="84"/>
  <c r="Z669" i="84"/>
  <c r="AA663" i="84"/>
  <c r="Z659" i="84"/>
  <c r="Z655" i="84"/>
  <c r="Z651" i="84"/>
  <c r="Z647" i="84"/>
  <c r="Z643" i="84"/>
  <c r="Z639" i="84"/>
  <c r="Z635" i="84"/>
  <c r="Z631" i="84"/>
  <c r="Z627" i="84"/>
  <c r="Z623" i="84"/>
  <c r="Z619" i="84"/>
  <c r="Z615" i="84"/>
  <c r="Z611" i="84"/>
  <c r="Z607" i="84"/>
  <c r="Z603" i="84"/>
  <c r="Z599" i="84"/>
  <c r="Z595" i="84"/>
  <c r="Z591" i="84"/>
  <c r="Z587" i="84"/>
  <c r="Z583" i="84"/>
  <c r="Z579" i="84"/>
  <c r="Z575" i="84"/>
  <c r="Z571" i="84"/>
  <c r="Z567" i="84"/>
  <c r="Z563" i="84"/>
  <c r="Z559" i="84"/>
  <c r="Z555" i="84"/>
  <c r="Z551" i="84"/>
  <c r="Z547" i="84"/>
  <c r="Z543" i="84"/>
  <c r="Z539" i="84"/>
  <c r="Z535" i="84"/>
  <c r="Z531" i="84"/>
  <c r="Z527" i="84"/>
  <c r="Z523" i="84"/>
  <c r="Z519" i="84"/>
  <c r="Z515" i="84"/>
  <c r="Z511" i="84"/>
  <c r="Z507" i="84"/>
  <c r="Z503" i="84"/>
  <c r="Z978" i="84"/>
  <c r="Z946" i="84"/>
  <c r="Z914" i="84"/>
  <c r="Z882" i="84"/>
  <c r="Z870" i="84"/>
  <c r="Z860" i="84"/>
  <c r="Z849" i="84"/>
  <c r="Z838" i="84"/>
  <c r="Z828" i="84"/>
  <c r="Z817" i="84"/>
  <c r="Z806" i="84"/>
  <c r="Z796" i="84"/>
  <c r="Z785" i="84"/>
  <c r="Z774" i="84"/>
  <c r="Z766" i="84"/>
  <c r="Z760" i="84"/>
  <c r="AA753" i="84"/>
  <c r="AA747" i="84"/>
  <c r="Z741" i="84"/>
  <c r="Z734" i="84"/>
  <c r="Z728" i="84"/>
  <c r="AA721" i="84"/>
  <c r="AA715" i="84"/>
  <c r="Z709" i="84"/>
  <c r="Z702" i="84"/>
  <c r="Z696" i="84"/>
  <c r="AA689" i="84"/>
  <c r="Z684" i="84"/>
  <c r="Z679" i="84"/>
  <c r="AA673" i="84"/>
  <c r="Z668" i="84"/>
  <c r="Z663" i="84"/>
  <c r="AA658" i="84"/>
  <c r="AA654" i="84"/>
  <c r="AA650" i="84"/>
  <c r="AA646" i="84"/>
  <c r="AA642" i="84"/>
  <c r="AA638" i="84"/>
  <c r="AA634" i="84"/>
  <c r="AA630" i="84"/>
  <c r="AA626" i="84"/>
  <c r="AA622" i="84"/>
  <c r="AA618" i="84"/>
  <c r="AA614" i="84"/>
  <c r="AA610" i="84"/>
  <c r="AA606" i="84"/>
  <c r="AA602" i="84"/>
  <c r="AA598" i="84"/>
  <c r="AA594" i="84"/>
  <c r="AA590" i="84"/>
  <c r="AA586" i="84"/>
  <c r="AA582" i="84"/>
  <c r="AA578" i="84"/>
  <c r="AA574" i="84"/>
  <c r="AA570" i="84"/>
  <c r="AA566" i="84"/>
  <c r="AA562" i="84"/>
  <c r="AA558" i="84"/>
  <c r="AA554" i="84"/>
  <c r="AA550" i="84"/>
  <c r="AA546" i="84"/>
  <c r="AA542" i="84"/>
  <c r="AA538" i="84"/>
  <c r="AA534" i="84"/>
  <c r="AA530" i="84"/>
  <c r="AA526" i="84"/>
  <c r="AA522" i="84"/>
  <c r="AA518" i="84"/>
  <c r="AA514" i="84"/>
  <c r="AA510" i="84"/>
  <c r="AA506" i="84"/>
  <c r="AA502" i="84"/>
  <c r="AA498" i="84"/>
  <c r="AA494" i="84"/>
  <c r="AA490" i="84"/>
  <c r="AA486" i="84"/>
  <c r="AA482" i="84"/>
  <c r="AA478" i="84"/>
  <c r="AA474" i="84"/>
  <c r="AA470" i="84"/>
  <c r="AA466" i="84"/>
  <c r="AA462" i="84"/>
  <c r="AA458" i="84"/>
  <c r="AA454" i="84"/>
  <c r="AA450" i="84"/>
  <c r="Z974" i="84"/>
  <c r="Z942" i="84"/>
  <c r="Z910" i="84"/>
  <c r="Z880" i="84"/>
  <c r="Z869" i="84"/>
  <c r="Z858" i="84"/>
  <c r="Z848" i="84"/>
  <c r="Z837" i="84"/>
  <c r="Z826" i="84"/>
  <c r="Z816" i="84"/>
  <c r="Z805" i="84"/>
  <c r="Z794" i="84"/>
  <c r="Z784" i="84"/>
  <c r="AA773" i="84"/>
  <c r="AA765" i="84"/>
  <c r="AA759" i="84"/>
  <c r="Z753" i="84"/>
  <c r="Z746" i="84"/>
  <c r="Z740" i="84"/>
  <c r="AA733" i="84"/>
  <c r="AA727" i="84"/>
  <c r="Z721" i="84"/>
  <c r="Z714" i="84"/>
  <c r="Z708" i="84"/>
  <c r="AA701" i="84"/>
  <c r="AA695" i="84"/>
  <c r="Z689" i="84"/>
  <c r="AA683" i="84"/>
  <c r="Z678" i="84"/>
  <c r="Z673" i="84"/>
  <c r="AA667" i="84"/>
  <c r="Z662" i="84"/>
  <c r="Z658" i="84"/>
  <c r="Z654" i="84"/>
  <c r="Z650" i="84"/>
  <c r="Z646" i="84"/>
  <c r="Z642" i="84"/>
  <c r="Z638" i="84"/>
  <c r="Z634" i="84"/>
  <c r="Z630" i="84"/>
  <c r="Z626" i="84"/>
  <c r="Z622" i="84"/>
  <c r="Z618" i="84"/>
  <c r="Z614" i="84"/>
  <c r="Z610" i="84"/>
  <c r="Z606" i="84"/>
  <c r="Z602" i="84"/>
  <c r="Z598" i="84"/>
  <c r="Z594" i="84"/>
  <c r="Z590" i="84"/>
  <c r="Z586" i="84"/>
  <c r="Z582" i="84"/>
  <c r="Z578" i="84"/>
  <c r="Z574" i="84"/>
  <c r="Z570" i="84"/>
  <c r="Z566" i="84"/>
  <c r="Z970" i="84"/>
  <c r="Z825" i="84"/>
  <c r="Z752" i="84"/>
  <c r="Z701" i="84"/>
  <c r="AA657" i="84"/>
  <c r="AA625" i="84"/>
  <c r="AA593" i="84"/>
  <c r="Z562" i="84"/>
  <c r="Z546" i="84"/>
  <c r="Z530" i="84"/>
  <c r="Z514" i="84"/>
  <c r="Z499" i="84"/>
  <c r="AA489" i="84"/>
  <c r="Z482" i="84"/>
  <c r="AA475" i="84"/>
  <c r="Z470" i="84"/>
  <c r="AA464" i="84"/>
  <c r="AA459" i="84"/>
  <c r="Z454" i="84"/>
  <c r="Z449" i="84"/>
  <c r="Z445" i="84"/>
  <c r="Z441" i="84"/>
  <c r="Z437" i="84"/>
  <c r="Z433" i="84"/>
  <c r="Z429" i="84"/>
  <c r="Z425" i="84"/>
  <c r="Z421" i="84"/>
  <c r="Z417" i="84"/>
  <c r="Z413" i="84"/>
  <c r="Z409" i="84"/>
  <c r="Z405" i="84"/>
  <c r="Z401" i="84"/>
  <c r="Z397" i="84"/>
  <c r="Z393" i="84"/>
  <c r="Z389" i="84"/>
  <c r="Z385" i="84"/>
  <c r="Z381" i="84"/>
  <c r="Z377" i="84"/>
  <c r="Z373" i="84"/>
  <c r="Z369" i="84"/>
  <c r="Z365" i="84"/>
  <c r="Z361" i="84"/>
  <c r="Z357" i="84"/>
  <c r="Z353" i="84"/>
  <c r="Z349" i="84"/>
  <c r="Z345" i="84"/>
  <c r="Z341" i="84"/>
  <c r="Z337" i="84"/>
  <c r="Z333" i="84"/>
  <c r="Z329" i="84"/>
  <c r="Z325" i="84"/>
  <c r="Z321" i="84"/>
  <c r="Z317" i="84"/>
  <c r="Z313" i="84"/>
  <c r="Z309" i="84"/>
  <c r="Z305" i="84"/>
  <c r="Z301" i="84"/>
  <c r="Z297" i="84"/>
  <c r="Z293" i="84"/>
  <c r="Z289" i="84"/>
  <c r="Z285" i="84"/>
  <c r="Z281" i="84"/>
  <c r="Z277" i="84"/>
  <c r="Z273" i="84"/>
  <c r="Z269" i="84"/>
  <c r="Z265" i="84"/>
  <c r="Z261" i="84"/>
  <c r="Z257" i="84"/>
  <c r="Z253" i="84"/>
  <c r="Z249" i="84"/>
  <c r="Z245" i="84"/>
  <c r="Z241" i="84"/>
  <c r="Z237" i="84"/>
  <c r="Z233" i="84"/>
  <c r="Z229" i="84"/>
  <c r="Z225" i="84"/>
  <c r="Z221" i="84"/>
  <c r="Z217" i="84"/>
  <c r="Z213" i="84"/>
  <c r="Z209" i="84"/>
  <c r="Z205" i="84"/>
  <c r="Z201" i="84"/>
  <c r="Z197" i="84"/>
  <c r="Z193" i="84"/>
  <c r="Z189" i="84"/>
  <c r="Z185" i="84"/>
  <c r="Z938" i="84"/>
  <c r="Z814" i="84"/>
  <c r="AA745" i="84"/>
  <c r="Z694" i="84"/>
  <c r="AA653" i="84"/>
  <c r="AA621" i="84"/>
  <c r="AA589" i="84"/>
  <c r="AA561" i="84"/>
  <c r="AA545" i="84"/>
  <c r="AA529" i="84"/>
  <c r="AA513" i="84"/>
  <c r="Z498" i="84"/>
  <c r="AA487" i="84"/>
  <c r="AA481" i="84"/>
  <c r="Z475" i="84"/>
  <c r="AA469" i="84"/>
  <c r="Z464" i="84"/>
  <c r="Z459" i="84"/>
  <c r="AA453" i="84"/>
  <c r="AA448" i="84"/>
  <c r="AA444" i="84"/>
  <c r="AA440" i="84"/>
  <c r="AA436" i="84"/>
  <c r="AA432" i="84"/>
  <c r="AA428" i="84"/>
  <c r="AA424" i="84"/>
  <c r="AA420" i="84"/>
  <c r="AA416" i="84"/>
  <c r="AA412" i="84"/>
  <c r="AA408" i="84"/>
  <c r="AA404" i="84"/>
  <c r="AA400" i="84"/>
  <c r="AA396" i="84"/>
  <c r="AA392" i="84"/>
  <c r="AA388" i="84"/>
  <c r="AA384" i="84"/>
  <c r="AA380" i="84"/>
  <c r="AA376" i="84"/>
  <c r="AA372" i="84"/>
  <c r="AA368" i="84"/>
  <c r="AA364" i="84"/>
  <c r="AA360" i="84"/>
  <c r="AA356" i="84"/>
  <c r="AA352" i="84"/>
  <c r="AA348" i="84"/>
  <c r="AA344" i="84"/>
  <c r="AA340" i="84"/>
  <c r="AA336" i="84"/>
  <c r="AA332" i="84"/>
  <c r="AA328" i="84"/>
  <c r="AA324" i="84"/>
  <c r="AA320" i="84"/>
  <c r="AA316" i="84"/>
  <c r="AA312" i="84"/>
  <c r="AA308" i="84"/>
  <c r="AA304" i="84"/>
  <c r="AA300" i="84"/>
  <c r="AA296" i="84"/>
  <c r="AA292" i="84"/>
  <c r="AA288" i="84"/>
  <c r="AA284" i="84"/>
  <c r="AA280" i="84"/>
  <c r="AA276" i="84"/>
  <c r="AA272" i="84"/>
  <c r="AA268" i="84"/>
  <c r="AA264" i="84"/>
  <c r="AA260" i="84"/>
  <c r="AA256" i="84"/>
  <c r="AA252" i="84"/>
  <c r="AA248" i="84"/>
  <c r="AA244" i="84"/>
  <c r="AA240" i="84"/>
  <c r="AA236" i="84"/>
  <c r="AA232" i="84"/>
  <c r="AA228" i="84"/>
  <c r="AA224" i="84"/>
  <c r="Z906" i="84"/>
  <c r="Z804" i="84"/>
  <c r="AA739" i="84"/>
  <c r="Z688" i="84"/>
  <c r="AA649" i="84"/>
  <c r="AA617" i="84"/>
  <c r="AA585" i="84"/>
  <c r="Z558" i="84"/>
  <c r="Z542" i="84"/>
  <c r="Z526" i="84"/>
  <c r="Z510" i="84"/>
  <c r="AA497" i="84"/>
  <c r="Z487" i="84"/>
  <c r="AA480" i="84"/>
  <c r="Z474" i="84"/>
  <c r="AA468" i="84"/>
  <c r="AA463" i="84"/>
  <c r="Z458" i="84"/>
  <c r="AA452" i="84"/>
  <c r="Z448" i="84"/>
  <c r="Z444" i="84"/>
  <c r="Z440" i="84"/>
  <c r="Z436" i="84"/>
  <c r="Z432" i="84"/>
  <c r="Z428" i="84"/>
  <c r="Z424" i="84"/>
  <c r="Z420" i="84"/>
  <c r="Z416" i="84"/>
  <c r="Z412" i="84"/>
  <c r="Z408" i="84"/>
  <c r="Z404" i="84"/>
  <c r="Z400" i="84"/>
  <c r="Z396" i="84"/>
  <c r="Z392" i="84"/>
  <c r="Z388" i="84"/>
  <c r="Z384" i="84"/>
  <c r="Z380" i="84"/>
  <c r="Z376" i="84"/>
  <c r="Z372" i="84"/>
  <c r="Z368" i="84"/>
  <c r="Z364" i="84"/>
  <c r="Z360" i="84"/>
  <c r="Z356" i="84"/>
  <c r="Z352" i="84"/>
  <c r="Z348" i="84"/>
  <c r="Z344" i="84"/>
  <c r="Z340" i="84"/>
  <c r="Z336" i="84"/>
  <c r="Z332" i="84"/>
  <c r="Z328" i="84"/>
  <c r="Z324" i="84"/>
  <c r="Z320" i="84"/>
  <c r="Z316" i="84"/>
  <c r="Z312" i="84"/>
  <c r="Z308" i="84"/>
  <c r="Z304" i="84"/>
  <c r="Z300" i="84"/>
  <c r="Z296" i="84"/>
  <c r="Z292" i="84"/>
  <c r="Z288" i="84"/>
  <c r="Z284" i="84"/>
  <c r="Z280" i="84"/>
  <c r="Z276" i="84"/>
  <c r="Z272" i="84"/>
  <c r="Z268" i="84"/>
  <c r="Z264" i="84"/>
  <c r="Z260" i="84"/>
  <c r="Z256" i="84"/>
  <c r="Z252" i="84"/>
  <c r="Z248" i="84"/>
  <c r="Z244" i="84"/>
  <c r="Z240" i="84"/>
  <c r="Z236" i="84"/>
  <c r="Z232" i="84"/>
  <c r="Z228" i="84"/>
  <c r="Z224" i="84"/>
  <c r="Z868" i="84"/>
  <c r="Z782" i="84"/>
  <c r="Z726" i="84"/>
  <c r="AA677" i="84"/>
  <c r="AA641" i="84"/>
  <c r="AA609" i="84"/>
  <c r="AA577" i="84"/>
  <c r="Z554" i="84"/>
  <c r="Z538" i="84"/>
  <c r="Z522" i="84"/>
  <c r="Z506" i="84"/>
  <c r="Z494" i="84"/>
  <c r="AA485" i="84"/>
  <c r="Z479" i="84"/>
  <c r="AA472" i="84"/>
  <c r="AA467" i="84"/>
  <c r="Z462" i="84"/>
  <c r="AA456" i="84"/>
  <c r="AA451" i="84"/>
  <c r="Z447" i="84"/>
  <c r="Z443" i="84"/>
  <c r="Z439" i="84"/>
  <c r="Z435" i="84"/>
  <c r="Z431" i="84"/>
  <c r="Z427" i="84"/>
  <c r="Z423" i="84"/>
  <c r="Z419" i="84"/>
  <c r="Z415" i="84"/>
  <c r="Z411" i="84"/>
  <c r="Z407" i="84"/>
  <c r="Z403" i="84"/>
  <c r="Z399" i="84"/>
  <c r="Z395" i="84"/>
  <c r="Z391" i="84"/>
  <c r="Z387" i="84"/>
  <c r="Z383" i="84"/>
  <c r="Z379" i="84"/>
  <c r="Z375" i="84"/>
  <c r="Z371" i="84"/>
  <c r="Z367" i="84"/>
  <c r="Z363" i="84"/>
  <c r="Z359" i="84"/>
  <c r="Z355" i="84"/>
  <c r="Z351" i="84"/>
  <c r="Z347" i="84"/>
  <c r="Z343" i="84"/>
  <c r="Z339" i="84"/>
  <c r="Z335" i="84"/>
  <c r="Z331" i="84"/>
  <c r="Z327" i="84"/>
  <c r="Z323" i="84"/>
  <c r="Z319" i="84"/>
  <c r="Z315" i="84"/>
  <c r="Z311" i="84"/>
  <c r="Z307" i="84"/>
  <c r="Z303" i="84"/>
  <c r="Z299" i="84"/>
  <c r="Z295" i="84"/>
  <c r="Z291" i="84"/>
  <c r="Z287" i="84"/>
  <c r="Z283" i="84"/>
  <c r="Z279" i="84"/>
  <c r="Z275" i="84"/>
  <c r="Z271" i="84"/>
  <c r="Z267" i="84"/>
  <c r="Z263" i="84"/>
  <c r="Z259" i="84"/>
  <c r="Z255" i="84"/>
  <c r="Z251" i="84"/>
  <c r="Z247" i="84"/>
  <c r="Z243" i="84"/>
  <c r="Z239" i="84"/>
  <c r="Z235" i="84"/>
  <c r="Z231" i="84"/>
  <c r="Z227" i="84"/>
  <c r="Z223" i="84"/>
  <c r="Z219" i="84"/>
  <c r="Z215" i="84"/>
  <c r="Z211" i="84"/>
  <c r="Z207" i="84"/>
  <c r="Z203" i="84"/>
  <c r="Z857" i="84"/>
  <c r="Z773" i="84"/>
  <c r="Z720" i="84"/>
  <c r="Z672" i="84"/>
  <c r="AA637" i="84"/>
  <c r="AA605" i="84"/>
  <c r="AA573" i="84"/>
  <c r="AA553" i="84"/>
  <c r="AA537" i="84"/>
  <c r="AA521" i="84"/>
  <c r="AA505" i="84"/>
  <c r="AA493" i="84"/>
  <c r="AA484" i="84"/>
  <c r="Z478" i="84"/>
  <c r="Z472" i="84"/>
  <c r="Z467" i="84"/>
  <c r="AA461" i="84"/>
  <c r="Z456" i="84"/>
  <c r="Z451" i="84"/>
  <c r="AA446" i="84"/>
  <c r="AA442" i="84"/>
  <c r="AA438" i="84"/>
  <c r="AA434" i="84"/>
  <c r="AA430" i="84"/>
  <c r="AA426" i="84"/>
  <c r="AA422" i="84"/>
  <c r="AA418" i="84"/>
  <c r="AA414" i="84"/>
  <c r="AA410" i="84"/>
  <c r="AA406" i="84"/>
  <c r="AA402" i="84"/>
  <c r="AA398" i="84"/>
  <c r="AA394" i="84"/>
  <c r="AA390" i="84"/>
  <c r="AA386" i="84"/>
  <c r="AA382" i="84"/>
  <c r="AA378" i="84"/>
  <c r="AA374" i="84"/>
  <c r="AA370" i="84"/>
  <c r="AA366" i="84"/>
  <c r="AA362" i="84"/>
  <c r="AA358" i="84"/>
  <c r="AA354" i="84"/>
  <c r="AA350" i="84"/>
  <c r="AA346" i="84"/>
  <c r="AA342" i="84"/>
  <c r="AA338" i="84"/>
  <c r="AA334" i="84"/>
  <c r="AA330" i="84"/>
  <c r="AA326" i="84"/>
  <c r="AA322" i="84"/>
  <c r="AA318" i="84"/>
  <c r="AA314" i="84"/>
  <c r="AA310" i="84"/>
  <c r="AA306" i="84"/>
  <c r="AA302" i="84"/>
  <c r="AA298" i="84"/>
  <c r="AA294" i="84"/>
  <c r="AA290" i="84"/>
  <c r="AA286" i="84"/>
  <c r="AA282" i="84"/>
  <c r="AA278" i="84"/>
  <c r="AA274" i="84"/>
  <c r="AA270" i="84"/>
  <c r="AA266" i="84"/>
  <c r="AA262" i="84"/>
  <c r="AA258" i="84"/>
  <c r="AA254" i="84"/>
  <c r="AA250" i="84"/>
  <c r="AA246" i="84"/>
  <c r="AA242" i="84"/>
  <c r="AA238" i="84"/>
  <c r="AA234" i="84"/>
  <c r="AA230" i="84"/>
  <c r="AA226" i="84"/>
  <c r="AA222" i="84"/>
  <c r="AA218" i="84"/>
  <c r="AA214" i="84"/>
  <c r="AA210" i="84"/>
  <c r="AA206" i="84"/>
  <c r="AA202" i="84"/>
  <c r="AA198" i="84"/>
  <c r="AA194" i="84"/>
  <c r="AA190" i="84"/>
  <c r="AA186" i="84"/>
  <c r="Z846" i="84"/>
  <c r="Z765" i="84"/>
  <c r="AA713" i="84"/>
  <c r="Z667" i="84"/>
  <c r="AA633" i="84"/>
  <c r="AA601" i="84"/>
  <c r="AA569" i="84"/>
  <c r="Z550" i="84"/>
  <c r="Z534" i="84"/>
  <c r="Z518" i="84"/>
  <c r="Z502" i="84"/>
  <c r="Z491" i="84"/>
  <c r="AA483" i="84"/>
  <c r="AA477" i="84"/>
  <c r="AA471" i="84"/>
  <c r="Z466" i="84"/>
  <c r="AA460" i="84"/>
  <c r="AA455" i="84"/>
  <c r="Z450" i="84"/>
  <c r="Z446" i="84"/>
  <c r="Z442" i="84"/>
  <c r="Z438" i="84"/>
  <c r="Z434" i="84"/>
  <c r="Z430" i="84"/>
  <c r="Z426" i="84"/>
  <c r="Z422" i="84"/>
  <c r="Z418" i="84"/>
  <c r="Z414" i="84"/>
  <c r="Z410" i="84"/>
  <c r="Z406" i="84"/>
  <c r="Z402" i="84"/>
  <c r="Z398" i="84"/>
  <c r="Z394" i="84"/>
  <c r="Z390" i="84"/>
  <c r="Z386" i="84"/>
  <c r="Z382" i="84"/>
  <c r="Z378" i="84"/>
  <c r="Z374" i="84"/>
  <c r="Z370" i="84"/>
  <c r="Z366" i="84"/>
  <c r="Z362" i="84"/>
  <c r="Z358" i="84"/>
  <c r="Z354" i="84"/>
  <c r="Z350" i="84"/>
  <c r="Z346" i="84"/>
  <c r="Z342" i="84"/>
  <c r="Z338" i="84"/>
  <c r="Z334" i="84"/>
  <c r="Z330" i="84"/>
  <c r="Z326" i="84"/>
  <c r="Z322" i="84"/>
  <c r="Z318" i="84"/>
  <c r="Z314" i="84"/>
  <c r="Z310" i="84"/>
  <c r="Z306" i="84"/>
  <c r="Z302" i="84"/>
  <c r="Z298" i="84"/>
  <c r="Z294" i="84"/>
  <c r="Z290" i="84"/>
  <c r="Z286" i="84"/>
  <c r="Z282" i="84"/>
  <c r="Z278" i="84"/>
  <c r="Z274" i="84"/>
  <c r="Z270" i="84"/>
  <c r="Z266" i="84"/>
  <c r="Z262" i="84"/>
  <c r="Z258" i="84"/>
  <c r="Z254" i="84"/>
  <c r="Z250" i="84"/>
  <c r="Z246" i="84"/>
  <c r="Z242" i="84"/>
  <c r="Z238" i="84"/>
  <c r="Z234" i="84"/>
  <c r="Z230" i="84"/>
  <c r="Z226" i="84"/>
  <c r="Z222" i="84"/>
  <c r="Z218" i="84"/>
  <c r="Z214" i="84"/>
  <c r="Z210" i="84"/>
  <c r="Z206" i="84"/>
  <c r="Z202" i="84"/>
  <c r="Z198" i="84"/>
  <c r="Z878" i="84"/>
  <c r="AA645" i="84"/>
  <c r="AA541" i="84"/>
  <c r="Z486" i="84"/>
  <c r="Z463" i="84"/>
  <c r="AA443" i="84"/>
  <c r="AA427" i="84"/>
  <c r="AA411" i="84"/>
  <c r="AA395" i="84"/>
  <c r="AA379" i="84"/>
  <c r="AA363" i="84"/>
  <c r="AA347" i="84"/>
  <c r="AA331" i="84"/>
  <c r="AA315" i="84"/>
  <c r="AA299" i="84"/>
  <c r="AA283" i="84"/>
  <c r="AA267" i="84"/>
  <c r="AA251" i="84"/>
  <c r="AA235" i="84"/>
  <c r="AA220" i="84"/>
  <c r="AA212" i="84"/>
  <c r="AA204" i="84"/>
  <c r="AA197" i="84"/>
  <c r="Z192" i="84"/>
  <c r="Z187" i="84"/>
  <c r="Z182" i="84"/>
  <c r="Z178" i="84"/>
  <c r="Z174" i="84"/>
  <c r="Z170" i="84"/>
  <c r="Z166" i="84"/>
  <c r="Z162" i="84"/>
  <c r="Z158" i="84"/>
  <c r="Z154" i="84"/>
  <c r="Z150" i="84"/>
  <c r="Z146" i="84"/>
  <c r="Z140" i="84"/>
  <c r="Z138" i="84"/>
  <c r="AA132" i="84"/>
  <c r="AA128" i="84"/>
  <c r="AA124" i="84"/>
  <c r="Z120" i="84"/>
  <c r="Z119" i="84"/>
  <c r="Z114" i="84"/>
  <c r="Z107" i="84"/>
  <c r="Z104" i="84"/>
  <c r="E102" i="84"/>
  <c r="Z98" i="84"/>
  <c r="AA94" i="84"/>
  <c r="AA90" i="84"/>
  <c r="Z836" i="84"/>
  <c r="AA629" i="84"/>
  <c r="AA533" i="84"/>
  <c r="Z483" i="84"/>
  <c r="Z460" i="84"/>
  <c r="AA441" i="84"/>
  <c r="AA425" i="84"/>
  <c r="AA409" i="84"/>
  <c r="AA393" i="84"/>
  <c r="AA377" i="84"/>
  <c r="AA361" i="84"/>
  <c r="AA345" i="84"/>
  <c r="AA329" i="84"/>
  <c r="AA313" i="84"/>
  <c r="AA297" i="84"/>
  <c r="AA281" i="84"/>
  <c r="AA265" i="84"/>
  <c r="AA249" i="84"/>
  <c r="AA233" i="84"/>
  <c r="Z220" i="84"/>
  <c r="Z212" i="84"/>
  <c r="Z204" i="84"/>
  <c r="AA196" i="84"/>
  <c r="AA191" i="84"/>
  <c r="Z186" i="84"/>
  <c r="AA181" i="84"/>
  <c r="AA177" i="84"/>
  <c r="AA173" i="84"/>
  <c r="AA169" i="84"/>
  <c r="AA165" i="84"/>
  <c r="AA161" i="84"/>
  <c r="AA157" i="84"/>
  <c r="AA153" i="84"/>
  <c r="AA149" i="84"/>
  <c r="AA145" i="84"/>
  <c r="Z793" i="84"/>
  <c r="AA613" i="84"/>
  <c r="AA525" i="84"/>
  <c r="AA479" i="84"/>
  <c r="AA457" i="84"/>
  <c r="AA439" i="84"/>
  <c r="AA423" i="84"/>
  <c r="AA407" i="84"/>
  <c r="AA391" i="84"/>
  <c r="AA375" i="84"/>
  <c r="AA359" i="84"/>
  <c r="AA343" i="84"/>
  <c r="AA327" i="84"/>
  <c r="AA311" i="84"/>
  <c r="AA295" i="84"/>
  <c r="AA279" i="84"/>
  <c r="AA263" i="84"/>
  <c r="AA247" i="84"/>
  <c r="AA231" i="84"/>
  <c r="AA219" i="84"/>
  <c r="AA211" i="84"/>
  <c r="AA203" i="84"/>
  <c r="Z196" i="84"/>
  <c r="Z191" i="84"/>
  <c r="AA185" i="84"/>
  <c r="Z181" i="84"/>
  <c r="Z177" i="84"/>
  <c r="Z173" i="84"/>
  <c r="Z169" i="84"/>
  <c r="Z165" i="84"/>
  <c r="Z161" i="84"/>
  <c r="Z157" i="84"/>
  <c r="Z153" i="84"/>
  <c r="Z149" i="84"/>
  <c r="Z145" i="84"/>
  <c r="Z141" i="84"/>
  <c r="Z137" i="84"/>
  <c r="AA131" i="84"/>
  <c r="AA127" i="84"/>
  <c r="AA123" i="84"/>
  <c r="Z118" i="84"/>
  <c r="I118" i="84"/>
  <c r="K118" i="84" s="1"/>
  <c r="Z113" i="84"/>
  <c r="Z112" i="84"/>
  <c r="Z111" i="84"/>
  <c r="Z110" i="84"/>
  <c r="Z109" i="84"/>
  <c r="Z106" i="84"/>
  <c r="AA103" i="84"/>
  <c r="Z101" i="84"/>
  <c r="Z97" i="84"/>
  <c r="AA93" i="84"/>
  <c r="AA81" i="84"/>
  <c r="Z73" i="84"/>
  <c r="Z69" i="84"/>
  <c r="Z65" i="84"/>
  <c r="Z61" i="84"/>
  <c r="Z57" i="84"/>
  <c r="Z53" i="84"/>
  <c r="Z49" i="84"/>
  <c r="Z45" i="84"/>
  <c r="Z41" i="84"/>
  <c r="Z37" i="84"/>
  <c r="Z33" i="84"/>
  <c r="Z30" i="84"/>
  <c r="Z26" i="84"/>
  <c r="Z22" i="84"/>
  <c r="Z20" i="84"/>
  <c r="Z16" i="84"/>
  <c r="AA13" i="84"/>
  <c r="AA10" i="84"/>
  <c r="AA6" i="84"/>
  <c r="AA3" i="84"/>
  <c r="AA152" i="84"/>
  <c r="Z758" i="84"/>
  <c r="AA597" i="84"/>
  <c r="AA517" i="84"/>
  <c r="AA476" i="84"/>
  <c r="Z455" i="84"/>
  <c r="AA437" i="84"/>
  <c r="AA421" i="84"/>
  <c r="AA405" i="84"/>
  <c r="AA389" i="84"/>
  <c r="AA373" i="84"/>
  <c r="AA357" i="84"/>
  <c r="AA341" i="84"/>
  <c r="AA325" i="84"/>
  <c r="AA309" i="84"/>
  <c r="AA293" i="84"/>
  <c r="AA277" i="84"/>
  <c r="AA261" i="84"/>
  <c r="AA245" i="84"/>
  <c r="AA229" i="84"/>
  <c r="AA217" i="84"/>
  <c r="AA209" i="84"/>
  <c r="AA201" i="84"/>
  <c r="AA195" i="84"/>
  <c r="Z190" i="84"/>
  <c r="AA184" i="84"/>
  <c r="AA180" i="84"/>
  <c r="AA176" i="84"/>
  <c r="AA172" i="84"/>
  <c r="AA168" i="84"/>
  <c r="AA164" i="84"/>
  <c r="AA160" i="84"/>
  <c r="AA156" i="84"/>
  <c r="AA148" i="84"/>
  <c r="AA144" i="84"/>
  <c r="AA142" i="84"/>
  <c r="AA136" i="84"/>
  <c r="AA134" i="84"/>
  <c r="Z131" i="84"/>
  <c r="Z127" i="84"/>
  <c r="Z123" i="84"/>
  <c r="Z733" i="84"/>
  <c r="AA581" i="84"/>
  <c r="AA509" i="84"/>
  <c r="AA473" i="84"/>
  <c r="Z452" i="84"/>
  <c r="AA435" i="84"/>
  <c r="AA419" i="84"/>
  <c r="AA403" i="84"/>
  <c r="AA387" i="84"/>
  <c r="AA371" i="84"/>
  <c r="AA355" i="84"/>
  <c r="AA339" i="84"/>
  <c r="AA323" i="84"/>
  <c r="AA307" i="84"/>
  <c r="AA291" i="84"/>
  <c r="AA275" i="84"/>
  <c r="AA259" i="84"/>
  <c r="AA243" i="84"/>
  <c r="AA227" i="84"/>
  <c r="AA216" i="84"/>
  <c r="AA208" i="84"/>
  <c r="AA200" i="84"/>
  <c r="Z195" i="84"/>
  <c r="AA189" i="84"/>
  <c r="Z184" i="84"/>
  <c r="Z180" i="84"/>
  <c r="Z176" i="84"/>
  <c r="Z172" i="84"/>
  <c r="Z168" i="84"/>
  <c r="Z164" i="84"/>
  <c r="Z160" i="84"/>
  <c r="Z156" i="84"/>
  <c r="Z152" i="84"/>
  <c r="Z148" i="84"/>
  <c r="Z144" i="84"/>
  <c r="Z142" i="84"/>
  <c r="Z136" i="84"/>
  <c r="Z134" i="84"/>
  <c r="AA130" i="84"/>
  <c r="AA126" i="84"/>
  <c r="AA122" i="84"/>
  <c r="AA117" i="84"/>
  <c r="AA105" i="84"/>
  <c r="E103" i="84"/>
  <c r="Z100" i="84"/>
  <c r="Z96" i="84"/>
  <c r="AA92" i="84"/>
  <c r="Z89" i="84"/>
  <c r="Z86" i="84"/>
  <c r="Z78" i="84"/>
  <c r="Z76" i="84"/>
  <c r="Z72" i="84"/>
  <c r="Z68" i="84"/>
  <c r="Z64" i="84"/>
  <c r="Z60" i="84"/>
  <c r="Z56" i="84"/>
  <c r="Z52" i="84"/>
  <c r="Z48" i="84"/>
  <c r="Z44" i="84"/>
  <c r="Z40" i="84"/>
  <c r="Z36" i="84"/>
  <c r="AA707" i="84"/>
  <c r="AA565" i="84"/>
  <c r="AA501" i="84"/>
  <c r="Z471" i="84"/>
  <c r="AA449" i="84"/>
  <c r="AA433" i="84"/>
  <c r="AA417" i="84"/>
  <c r="AA401" i="84"/>
  <c r="AA385" i="84"/>
  <c r="AA369" i="84"/>
  <c r="AA353" i="84"/>
  <c r="AA337" i="84"/>
  <c r="AA321" i="84"/>
  <c r="AA305" i="84"/>
  <c r="AA289" i="84"/>
  <c r="AA273" i="84"/>
  <c r="AA257" i="84"/>
  <c r="AA241" i="84"/>
  <c r="AA225" i="84"/>
  <c r="Z216" i="84"/>
  <c r="Z208" i="84"/>
  <c r="Z200" i="84"/>
  <c r="Z194" i="84"/>
  <c r="AA188" i="84"/>
  <c r="AA183" i="84"/>
  <c r="AA179" i="84"/>
  <c r="AA175" i="84"/>
  <c r="AA171" i="84"/>
  <c r="AA167" i="84"/>
  <c r="AA163" i="84"/>
  <c r="AA159" i="84"/>
  <c r="AA155" i="84"/>
  <c r="AA151" i="84"/>
  <c r="AA147" i="84"/>
  <c r="AA143" i="84"/>
  <c r="AA139" i="84"/>
  <c r="AA135" i="84"/>
  <c r="Z130" i="84"/>
  <c r="H128" i="84"/>
  <c r="Z126" i="84"/>
  <c r="Z122" i="84"/>
  <c r="Z683" i="84"/>
  <c r="AA557" i="84"/>
  <c r="Z495" i="84"/>
  <c r="Z468" i="84"/>
  <c r="AA447" i="84"/>
  <c r="AA431" i="84"/>
  <c r="AA415" i="84"/>
  <c r="AA399" i="84"/>
  <c r="AA383" i="84"/>
  <c r="AA367" i="84"/>
  <c r="AA351" i="84"/>
  <c r="AA335" i="84"/>
  <c r="AA319" i="84"/>
  <c r="AA303" i="84"/>
  <c r="AA287" i="84"/>
  <c r="AA271" i="84"/>
  <c r="AA255" i="84"/>
  <c r="AA239" i="84"/>
  <c r="AA223" i="84"/>
  <c r="AA215" i="84"/>
  <c r="AA207" i="84"/>
  <c r="AA199" i="84"/>
  <c r="AA193" i="84"/>
  <c r="Z188" i="84"/>
  <c r="Z183" i="84"/>
  <c r="Z179" i="84"/>
  <c r="Z175" i="84"/>
  <c r="Z171" i="84"/>
  <c r="Z167" i="84"/>
  <c r="Z163" i="84"/>
  <c r="Z159" i="84"/>
  <c r="Z155" i="84"/>
  <c r="Z151" i="84"/>
  <c r="Z147" i="84"/>
  <c r="Z143" i="84"/>
  <c r="Z139" i="84"/>
  <c r="Z135" i="84"/>
  <c r="AA133" i="84"/>
  <c r="AA129" i="84"/>
  <c r="AA125" i="84"/>
  <c r="AA121" i="84"/>
  <c r="Z116" i="84"/>
  <c r="Z115" i="84"/>
  <c r="Z108" i="84"/>
  <c r="Z102" i="84"/>
  <c r="Z99" i="84"/>
  <c r="AA95" i="84"/>
  <c r="AA91" i="84"/>
  <c r="AA88" i="84"/>
  <c r="AA85" i="84"/>
  <c r="Z83" i="84"/>
  <c r="Z80" i="84"/>
  <c r="Z75" i="84"/>
  <c r="Z71" i="84"/>
  <c r="Z67" i="84"/>
  <c r="Z63" i="84"/>
  <c r="Z59" i="84"/>
  <c r="Z55" i="84"/>
  <c r="Z51" i="84"/>
  <c r="Z47" i="84"/>
  <c r="Z43" i="84"/>
  <c r="Z39" i="84"/>
  <c r="Z35" i="84"/>
  <c r="Z32" i="84"/>
  <c r="Z28" i="84"/>
  <c r="Z24" i="84"/>
  <c r="Z18" i="84"/>
  <c r="AA8" i="84"/>
  <c r="AA4" i="84"/>
  <c r="AA661" i="84"/>
  <c r="AA381" i="84"/>
  <c r="AA253" i="84"/>
  <c r="AA182" i="84"/>
  <c r="AA150" i="84"/>
  <c r="Z129" i="84"/>
  <c r="AA115" i="84"/>
  <c r="AA113" i="84"/>
  <c r="AA111" i="84"/>
  <c r="AA104" i="84"/>
  <c r="AA98" i="84"/>
  <c r="Z91" i="84"/>
  <c r="AA77" i="84"/>
  <c r="AA72" i="84"/>
  <c r="Z66" i="84"/>
  <c r="AA59" i="84"/>
  <c r="AA53" i="84"/>
  <c r="AA46" i="84"/>
  <c r="AA40" i="84"/>
  <c r="Z34" i="84"/>
  <c r="AA30" i="84"/>
  <c r="Z27" i="84"/>
  <c r="AA20" i="84"/>
  <c r="AA15" i="84"/>
  <c r="Z12" i="84"/>
  <c r="AA7" i="84"/>
  <c r="Z3" i="84"/>
  <c r="Z77" i="84"/>
  <c r="AA39" i="84"/>
  <c r="AA23" i="84"/>
  <c r="Z15" i="84"/>
  <c r="AA549" i="84"/>
  <c r="AA365" i="84"/>
  <c r="AA237" i="84"/>
  <c r="AA178" i="84"/>
  <c r="Z128" i="84"/>
  <c r="AA120" i="84"/>
  <c r="Z117" i="84"/>
  <c r="AA109" i="84"/>
  <c r="AA97" i="84"/>
  <c r="Z90" i="84"/>
  <c r="Z85" i="84"/>
  <c r="Z81" i="84"/>
  <c r="AA71" i="84"/>
  <c r="AA65" i="84"/>
  <c r="AA58" i="84"/>
  <c r="AA52" i="84"/>
  <c r="Z46" i="84"/>
  <c r="AA33" i="84"/>
  <c r="AA19" i="84"/>
  <c r="Z7" i="84"/>
  <c r="Z490" i="84"/>
  <c r="AA349" i="84"/>
  <c r="AA221" i="84"/>
  <c r="AA174" i="84"/>
  <c r="AA138" i="84"/>
  <c r="Z103" i="84"/>
  <c r="AA96" i="84"/>
  <c r="AA89" i="84"/>
  <c r="AA84" i="84"/>
  <c r="AA80" i="84"/>
  <c r="AA70" i="84"/>
  <c r="AA64" i="84"/>
  <c r="Z58" i="84"/>
  <c r="AA51" i="84"/>
  <c r="AA45" i="84"/>
  <c r="AA38" i="84"/>
  <c r="AA29" i="84"/>
  <c r="AA26" i="84"/>
  <c r="Z23" i="84"/>
  <c r="Z19" i="84"/>
  <c r="Z11" i="84"/>
  <c r="Z6" i="84"/>
  <c r="Z2" i="84"/>
  <c r="AA25" i="84"/>
  <c r="Z14" i="84"/>
  <c r="Z5" i="84"/>
  <c r="AA465" i="84"/>
  <c r="AA333" i="84"/>
  <c r="AA213" i="84"/>
  <c r="AA170" i="84"/>
  <c r="AA140" i="84"/>
  <c r="AA137" i="84"/>
  <c r="C128" i="84"/>
  <c r="AA119" i="84"/>
  <c r="AA108" i="84"/>
  <c r="AA102" i="84"/>
  <c r="Z84" i="84"/>
  <c r="AA79" i="84"/>
  <c r="AA76" i="84"/>
  <c r="Z70" i="84"/>
  <c r="AA63" i="84"/>
  <c r="AA57" i="84"/>
  <c r="AA50" i="84"/>
  <c r="AA44" i="84"/>
  <c r="Z38" i="84"/>
  <c r="AA32" i="84"/>
  <c r="Z29" i="84"/>
  <c r="AA18" i="84"/>
  <c r="AA14" i="84"/>
  <c r="AA5" i="84"/>
  <c r="AA141" i="84"/>
  <c r="Z125" i="84"/>
  <c r="AA114" i="84"/>
  <c r="AA112" i="84"/>
  <c r="AA107" i="84"/>
  <c r="Z95" i="84"/>
  <c r="Z88" i="84"/>
  <c r="Z79" i="84"/>
  <c r="AA75" i="84"/>
  <c r="AA69" i="84"/>
  <c r="AA62" i="84"/>
  <c r="AA56" i="84"/>
  <c r="Z50" i="84"/>
  <c r="AA43" i="84"/>
  <c r="AA37" i="84"/>
  <c r="AA22" i="84"/>
  <c r="AA17" i="84"/>
  <c r="Z10" i="84"/>
  <c r="AA11" i="84"/>
  <c r="AA445" i="84"/>
  <c r="AA317" i="84"/>
  <c r="AA205" i="84"/>
  <c r="AA166" i="84"/>
  <c r="AA429" i="84"/>
  <c r="AA301" i="84"/>
  <c r="Z199" i="84"/>
  <c r="AA162" i="84"/>
  <c r="AA146" i="84"/>
  <c r="Z124" i="84"/>
  <c r="AA116" i="84"/>
  <c r="AA110" i="84"/>
  <c r="AA106" i="84"/>
  <c r="AA101" i="84"/>
  <c r="Z94" i="84"/>
  <c r="AA87" i="84"/>
  <c r="AA83" i="84"/>
  <c r="AA74" i="84"/>
  <c r="AA68" i="84"/>
  <c r="Z62" i="84"/>
  <c r="AA55" i="84"/>
  <c r="AA49" i="84"/>
  <c r="AA42" i="84"/>
  <c r="AA36" i="84"/>
  <c r="AA31" i="84"/>
  <c r="AA28" i="84"/>
  <c r="Z25" i="84"/>
  <c r="Z17" i="84"/>
  <c r="AA9" i="84"/>
  <c r="Z4" i="84"/>
  <c r="AA21" i="84"/>
  <c r="AA16" i="84"/>
  <c r="Z9" i="84"/>
  <c r="AA397" i="84"/>
  <c r="AA187" i="84"/>
  <c r="AA154" i="84"/>
  <c r="AA73" i="84"/>
  <c r="AA41" i="84"/>
  <c r="AA27" i="84"/>
  <c r="AA12" i="84"/>
  <c r="AA413" i="84"/>
  <c r="AA285" i="84"/>
  <c r="AA192" i="84"/>
  <c r="AA158" i="84"/>
  <c r="Z133" i="84"/>
  <c r="Z121" i="84"/>
  <c r="AA118" i="84"/>
  <c r="AA100" i="84"/>
  <c r="Z93" i="84"/>
  <c r="Z87" i="84"/>
  <c r="AA82" i="84"/>
  <c r="AA78" i="84"/>
  <c r="Z74" i="84"/>
  <c r="AA67" i="84"/>
  <c r="AA61" i="84"/>
  <c r="AA54" i="84"/>
  <c r="AA48" i="84"/>
  <c r="Z42" i="84"/>
  <c r="AA35" i="84"/>
  <c r="Z31" i="84"/>
  <c r="Z13" i="84"/>
  <c r="AA269" i="84"/>
  <c r="Z132" i="84"/>
  <c r="Z105" i="84"/>
  <c r="AA99" i="84"/>
  <c r="Z92" i="84"/>
  <c r="AA86" i="84"/>
  <c r="Z82" i="84"/>
  <c r="AA66" i="84"/>
  <c r="AA60" i="84"/>
  <c r="Z54" i="84"/>
  <c r="AA47" i="84"/>
  <c r="AA34" i="84"/>
  <c r="AA24" i="84"/>
  <c r="Z21" i="84"/>
  <c r="Z8" i="84"/>
  <c r="AA2" i="84"/>
  <c r="I119" i="84"/>
  <c r="K119" i="84" s="1"/>
  <c r="D84" i="84"/>
  <c r="E114" i="84"/>
  <c r="K128" i="84"/>
  <c r="F128" i="84"/>
  <c r="D22" i="82"/>
  <c r="J134" i="83"/>
  <c r="J135" i="83" s="1"/>
  <c r="P147" i="83"/>
  <c r="O148" i="83"/>
  <c r="O147" i="83"/>
  <c r="R135" i="83"/>
  <c r="P150" i="83"/>
  <c r="P135" i="83"/>
  <c r="O150" i="83"/>
  <c r="P149" i="83"/>
  <c r="O149" i="83"/>
  <c r="P148" i="83"/>
  <c r="J128" i="83"/>
  <c r="E128" i="83"/>
  <c r="N135" i="83"/>
  <c r="D84" i="83"/>
  <c r="I119" i="83"/>
  <c r="K119" i="83" s="1"/>
  <c r="I128" i="83"/>
  <c r="D128" i="83"/>
  <c r="F128" i="83"/>
  <c r="K128" i="83"/>
  <c r="E115" i="83"/>
  <c r="D14" i="83"/>
  <c r="D16" i="83" s="1"/>
  <c r="AA1001" i="83"/>
  <c r="AA997" i="83"/>
  <c r="AA993" i="83"/>
  <c r="AA989" i="83"/>
  <c r="AA985" i="83"/>
  <c r="AA981" i="83"/>
  <c r="AA977" i="83"/>
  <c r="AA973" i="83"/>
  <c r="AA969" i="83"/>
  <c r="AA965" i="83"/>
  <c r="AA961" i="83"/>
  <c r="AA957" i="83"/>
  <c r="AA953" i="83"/>
  <c r="AA949" i="83"/>
  <c r="AA945" i="83"/>
  <c r="AA941" i="83"/>
  <c r="AA937" i="83"/>
  <c r="AA933" i="83"/>
  <c r="AA929" i="83"/>
  <c r="AA925" i="83"/>
  <c r="AA921" i="83"/>
  <c r="AA917" i="83"/>
  <c r="AA913" i="83"/>
  <c r="AA909" i="83"/>
  <c r="AA905" i="83"/>
  <c r="AA901" i="83"/>
  <c r="AA897" i="83"/>
  <c r="AA893" i="83"/>
  <c r="AA889" i="83"/>
  <c r="AA885" i="83"/>
  <c r="AA881" i="83"/>
  <c r="AA877" i="83"/>
  <c r="AA873" i="83"/>
  <c r="AA869" i="83"/>
  <c r="AA865" i="83"/>
  <c r="AA861" i="83"/>
  <c r="AA857" i="83"/>
  <c r="AA853" i="83"/>
  <c r="AA849" i="83"/>
  <c r="AA845" i="83"/>
  <c r="AA841" i="83"/>
  <c r="AA837" i="83"/>
  <c r="AA833" i="83"/>
  <c r="AA829" i="83"/>
  <c r="AA825" i="83"/>
  <c r="AA821" i="83"/>
  <c r="AA817" i="83"/>
  <c r="AA813" i="83"/>
  <c r="AA809" i="83"/>
  <c r="AA805" i="83"/>
  <c r="AA801" i="83"/>
  <c r="AA797" i="83"/>
  <c r="AA793" i="83"/>
  <c r="AA789" i="83"/>
  <c r="AA785" i="83"/>
  <c r="AA781" i="83"/>
  <c r="AA777" i="83"/>
  <c r="AA773" i="83"/>
  <c r="AA769" i="83"/>
  <c r="AA765" i="83"/>
  <c r="AA761" i="83"/>
  <c r="AA757" i="83"/>
  <c r="AA753" i="83"/>
  <c r="AA749" i="83"/>
  <c r="AA745" i="83"/>
  <c r="AA741" i="83"/>
  <c r="AA737" i="83"/>
  <c r="AA733" i="83"/>
  <c r="AA729" i="83"/>
  <c r="AA725" i="83"/>
  <c r="AA721" i="83"/>
  <c r="AA717" i="83"/>
  <c r="AA713" i="83"/>
  <c r="AA709" i="83"/>
  <c r="AA705" i="83"/>
  <c r="AA701" i="83"/>
  <c r="AA697" i="83"/>
  <c r="AA693" i="83"/>
  <c r="AA689" i="83"/>
  <c r="AA685" i="83"/>
  <c r="AA681" i="83"/>
  <c r="AA677" i="83"/>
  <c r="AA673" i="83"/>
  <c r="AA669" i="83"/>
  <c r="AA665" i="83"/>
  <c r="Z1001" i="83"/>
  <c r="Z997" i="83"/>
  <c r="Z993" i="83"/>
  <c r="Z989" i="83"/>
  <c r="Z985" i="83"/>
  <c r="Z981" i="83"/>
  <c r="Z977" i="83"/>
  <c r="Z973" i="83"/>
  <c r="Z969" i="83"/>
  <c r="Z965" i="83"/>
  <c r="Z961" i="83"/>
  <c r="Z957" i="83"/>
  <c r="Z953" i="83"/>
  <c r="Z949" i="83"/>
  <c r="Z945" i="83"/>
  <c r="Z941" i="83"/>
  <c r="Z937" i="83"/>
  <c r="Z933" i="83"/>
  <c r="Z929" i="83"/>
  <c r="Z925" i="83"/>
  <c r="Z921" i="83"/>
  <c r="Z917" i="83"/>
  <c r="Z913" i="83"/>
  <c r="Z909" i="83"/>
  <c r="Z905" i="83"/>
  <c r="Z901" i="83"/>
  <c r="Z897" i="83"/>
  <c r="Z893" i="83"/>
  <c r="Z889" i="83"/>
  <c r="Z885" i="83"/>
  <c r="Z881" i="83"/>
  <c r="Z877" i="83"/>
  <c r="Z873" i="83"/>
  <c r="Z869" i="83"/>
  <c r="Z865" i="83"/>
  <c r="Z861" i="83"/>
  <c r="Z857" i="83"/>
  <c r="Z853" i="83"/>
  <c r="Z849" i="83"/>
  <c r="Z845" i="83"/>
  <c r="Z841" i="83"/>
  <c r="Z837" i="83"/>
  <c r="Z833" i="83"/>
  <c r="Z829" i="83"/>
  <c r="Z825" i="83"/>
  <c r="Z821" i="83"/>
  <c r="Z817" i="83"/>
  <c r="Z813" i="83"/>
  <c r="Z809" i="83"/>
  <c r="Z805" i="83"/>
  <c r="Z801" i="83"/>
  <c r="Z797" i="83"/>
  <c r="Z793" i="83"/>
  <c r="Z789" i="83"/>
  <c r="Z785" i="83"/>
  <c r="Z781" i="83"/>
  <c r="Z777" i="83"/>
  <c r="Z773" i="83"/>
  <c r="Z769" i="83"/>
  <c r="Z765" i="83"/>
  <c r="Z761" i="83"/>
  <c r="Z757" i="83"/>
  <c r="Z753" i="83"/>
  <c r="Z749" i="83"/>
  <c r="Z745" i="83"/>
  <c r="Z741" i="83"/>
  <c r="Z737" i="83"/>
  <c r="Z733" i="83"/>
  <c r="Z729" i="83"/>
  <c r="Z725" i="83"/>
  <c r="Z721" i="83"/>
  <c r="Z717" i="83"/>
  <c r="Z713" i="83"/>
  <c r="Z709" i="83"/>
  <c r="Z705" i="83"/>
  <c r="Z701" i="83"/>
  <c r="Z697" i="83"/>
  <c r="Z693" i="83"/>
  <c r="Z689" i="83"/>
  <c r="Z685" i="83"/>
  <c r="Z681" i="83"/>
  <c r="Z677" i="83"/>
  <c r="Z673" i="83"/>
  <c r="Z669" i="83"/>
  <c r="Z665" i="83"/>
  <c r="AA1000" i="83"/>
  <c r="AA996" i="83"/>
  <c r="AA992" i="83"/>
  <c r="AA988" i="83"/>
  <c r="AA984" i="83"/>
  <c r="AA980" i="83"/>
  <c r="AA976" i="83"/>
  <c r="AA972" i="83"/>
  <c r="AA968" i="83"/>
  <c r="AA964" i="83"/>
  <c r="AA960" i="83"/>
  <c r="AA956" i="83"/>
  <c r="AA952" i="83"/>
  <c r="AA948" i="83"/>
  <c r="AA944" i="83"/>
  <c r="AA940" i="83"/>
  <c r="AA936" i="83"/>
  <c r="AA932" i="83"/>
  <c r="AA928" i="83"/>
  <c r="AA924" i="83"/>
  <c r="AA920" i="83"/>
  <c r="AA916" i="83"/>
  <c r="AA912" i="83"/>
  <c r="AA908" i="83"/>
  <c r="AA904" i="83"/>
  <c r="AA900" i="83"/>
  <c r="AA896" i="83"/>
  <c r="AA892" i="83"/>
  <c r="AA888" i="83"/>
  <c r="AA884" i="83"/>
  <c r="AA880" i="83"/>
  <c r="AA876" i="83"/>
  <c r="AA872" i="83"/>
  <c r="AA868" i="83"/>
  <c r="AA864" i="83"/>
  <c r="AA860" i="83"/>
  <c r="AA856" i="83"/>
  <c r="AA852" i="83"/>
  <c r="AA848" i="83"/>
  <c r="AA844" i="83"/>
  <c r="AA840" i="83"/>
  <c r="AA836" i="83"/>
  <c r="AA832" i="83"/>
  <c r="AA828" i="83"/>
  <c r="AA824" i="83"/>
  <c r="AA820" i="83"/>
  <c r="AA816" i="83"/>
  <c r="AA812" i="83"/>
  <c r="AA808" i="83"/>
  <c r="AA804" i="83"/>
  <c r="AA800" i="83"/>
  <c r="AA796" i="83"/>
  <c r="AA792" i="83"/>
  <c r="AA788" i="83"/>
  <c r="AA784" i="83"/>
  <c r="AA780" i="83"/>
  <c r="AA776" i="83"/>
  <c r="AA772" i="83"/>
  <c r="AA768" i="83"/>
  <c r="AA764" i="83"/>
  <c r="AA760" i="83"/>
  <c r="AA756" i="83"/>
  <c r="AA752" i="83"/>
  <c r="AA748" i="83"/>
  <c r="AA744" i="83"/>
  <c r="AA740" i="83"/>
  <c r="AA736" i="83"/>
  <c r="AA732" i="83"/>
  <c r="AA728" i="83"/>
  <c r="AA724" i="83"/>
  <c r="AA720" i="83"/>
  <c r="AA716" i="83"/>
  <c r="AA712" i="83"/>
  <c r="AA708" i="83"/>
  <c r="AA704" i="83"/>
  <c r="AA700" i="83"/>
  <c r="AA696" i="83"/>
  <c r="AA692" i="83"/>
  <c r="AA688" i="83"/>
  <c r="AA684" i="83"/>
  <c r="AA680" i="83"/>
  <c r="AA676" i="83"/>
  <c r="AA672" i="83"/>
  <c r="AA668" i="83"/>
  <c r="AA664" i="83"/>
  <c r="Z1000" i="83"/>
  <c r="Z996" i="83"/>
  <c r="Z992" i="83"/>
  <c r="Z988" i="83"/>
  <c r="Z984" i="83"/>
  <c r="Z980" i="83"/>
  <c r="Z976" i="83"/>
  <c r="Z972" i="83"/>
  <c r="Z968" i="83"/>
  <c r="Z964" i="83"/>
  <c r="Z960" i="83"/>
  <c r="Z956" i="83"/>
  <c r="Z952" i="83"/>
  <c r="Z948" i="83"/>
  <c r="Z944" i="83"/>
  <c r="Z940" i="83"/>
  <c r="Z936" i="83"/>
  <c r="Z932" i="83"/>
  <c r="Z928" i="83"/>
  <c r="Z924" i="83"/>
  <c r="Z920" i="83"/>
  <c r="Z916" i="83"/>
  <c r="Z912" i="83"/>
  <c r="Z908" i="83"/>
  <c r="Z904" i="83"/>
  <c r="Z900" i="83"/>
  <c r="Z896" i="83"/>
  <c r="Z892" i="83"/>
  <c r="Z888" i="83"/>
  <c r="Z884" i="83"/>
  <c r="Z880" i="83"/>
  <c r="Z876" i="83"/>
  <c r="Z872" i="83"/>
  <c r="Z868" i="83"/>
  <c r="Z864" i="83"/>
  <c r="Z860" i="83"/>
  <c r="Z856" i="83"/>
  <c r="Z852" i="83"/>
  <c r="Z848" i="83"/>
  <c r="Z844" i="83"/>
  <c r="Z840" i="83"/>
  <c r="Z836" i="83"/>
  <c r="Z832" i="83"/>
  <c r="Z828" i="83"/>
  <c r="Z824" i="83"/>
  <c r="Z820" i="83"/>
  <c r="Z816" i="83"/>
  <c r="Z812" i="83"/>
  <c r="Z808" i="83"/>
  <c r="Z804" i="83"/>
  <c r="Z800" i="83"/>
  <c r="Z796" i="83"/>
  <c r="Z792" i="83"/>
  <c r="Z788" i="83"/>
  <c r="Z784" i="83"/>
  <c r="Z780" i="83"/>
  <c r="Z776" i="83"/>
  <c r="Z772" i="83"/>
  <c r="Z768" i="83"/>
  <c r="Z764" i="83"/>
  <c r="Z760" i="83"/>
  <c r="Z756" i="83"/>
  <c r="Z752" i="83"/>
  <c r="Z748" i="83"/>
  <c r="Z744" i="83"/>
  <c r="Z740" i="83"/>
  <c r="Z736" i="83"/>
  <c r="Z732" i="83"/>
  <c r="Z728" i="83"/>
  <c r="Z724" i="83"/>
  <c r="Z720" i="83"/>
  <c r="Z716" i="83"/>
  <c r="Z712" i="83"/>
  <c r="Z708" i="83"/>
  <c r="Z704" i="83"/>
  <c r="Z700" i="83"/>
  <c r="Z696" i="83"/>
  <c r="Z692" i="83"/>
  <c r="Z688" i="83"/>
  <c r="Z684" i="83"/>
  <c r="Z680" i="83"/>
  <c r="Z676" i="83"/>
  <c r="Z672" i="83"/>
  <c r="Z668" i="83"/>
  <c r="Z664" i="83"/>
  <c r="AA999" i="83"/>
  <c r="AA995" i="83"/>
  <c r="AA991" i="83"/>
  <c r="AA987" i="83"/>
  <c r="AA983" i="83"/>
  <c r="AA979" i="83"/>
  <c r="AA975" i="83"/>
  <c r="AA971" i="83"/>
  <c r="AA967" i="83"/>
  <c r="AA963" i="83"/>
  <c r="AA959" i="83"/>
  <c r="AA955" i="83"/>
  <c r="AA951" i="83"/>
  <c r="AA947" i="83"/>
  <c r="AA943" i="83"/>
  <c r="AA939" i="83"/>
  <c r="AA935" i="83"/>
  <c r="AA931" i="83"/>
  <c r="AA927" i="83"/>
  <c r="AA923" i="83"/>
  <c r="AA919" i="83"/>
  <c r="AA915" i="83"/>
  <c r="AA911" i="83"/>
  <c r="AA907" i="83"/>
  <c r="AA903" i="83"/>
  <c r="AA899" i="83"/>
  <c r="AA895" i="83"/>
  <c r="AA891" i="83"/>
  <c r="AA887" i="83"/>
  <c r="AA883" i="83"/>
  <c r="AA879" i="83"/>
  <c r="AA875" i="83"/>
  <c r="AA871" i="83"/>
  <c r="AA867" i="83"/>
  <c r="AA863" i="83"/>
  <c r="AA859" i="83"/>
  <c r="AA855" i="83"/>
  <c r="AA851" i="83"/>
  <c r="AA847" i="83"/>
  <c r="AA843" i="83"/>
  <c r="AA839" i="83"/>
  <c r="AA835" i="83"/>
  <c r="AA831" i="83"/>
  <c r="AA827" i="83"/>
  <c r="AA823" i="83"/>
  <c r="AA819" i="83"/>
  <c r="AA815" i="83"/>
  <c r="AA811" i="83"/>
  <c r="AA807" i="83"/>
  <c r="AA803" i="83"/>
  <c r="AA799" i="83"/>
  <c r="AA795" i="83"/>
  <c r="AA791" i="83"/>
  <c r="AA787" i="83"/>
  <c r="AA783" i="83"/>
  <c r="AA779" i="83"/>
  <c r="AA775" i="83"/>
  <c r="AA771" i="83"/>
  <c r="AA767" i="83"/>
  <c r="AA763" i="83"/>
  <c r="AA759" i="83"/>
  <c r="AA755" i="83"/>
  <c r="AA751" i="83"/>
  <c r="AA747" i="83"/>
  <c r="AA743" i="83"/>
  <c r="AA739" i="83"/>
  <c r="AA735" i="83"/>
  <c r="AA731" i="83"/>
  <c r="AA727" i="83"/>
  <c r="AA723" i="83"/>
  <c r="AA719" i="83"/>
  <c r="AA715" i="83"/>
  <c r="AA711" i="83"/>
  <c r="AA707" i="83"/>
  <c r="AA703" i="83"/>
  <c r="AA699" i="83"/>
  <c r="AA695" i="83"/>
  <c r="AA691" i="83"/>
  <c r="AA687" i="83"/>
  <c r="AA683" i="83"/>
  <c r="AA679" i="83"/>
  <c r="AA675" i="83"/>
  <c r="AA671" i="83"/>
  <c r="AA667" i="83"/>
  <c r="AA663" i="83"/>
  <c r="Z999" i="83"/>
  <c r="Z995" i="83"/>
  <c r="Z991" i="83"/>
  <c r="Z987" i="83"/>
  <c r="Z983" i="83"/>
  <c r="Z979" i="83"/>
  <c r="Z975" i="83"/>
  <c r="Z971" i="83"/>
  <c r="Z967" i="83"/>
  <c r="Z963" i="83"/>
  <c r="Z959" i="83"/>
  <c r="Z955" i="83"/>
  <c r="Z951" i="83"/>
  <c r="Z947" i="83"/>
  <c r="Z943" i="83"/>
  <c r="Z939" i="83"/>
  <c r="Z935" i="83"/>
  <c r="Z931" i="83"/>
  <c r="Z927" i="83"/>
  <c r="Z923" i="83"/>
  <c r="Z919" i="83"/>
  <c r="Z915" i="83"/>
  <c r="Z911" i="83"/>
  <c r="Z907" i="83"/>
  <c r="Z903" i="83"/>
  <c r="Z899" i="83"/>
  <c r="Z895" i="83"/>
  <c r="Z891" i="83"/>
  <c r="Z887" i="83"/>
  <c r="Z883" i="83"/>
  <c r="Z879" i="83"/>
  <c r="Z875" i="83"/>
  <c r="Z871" i="83"/>
  <c r="Z867" i="83"/>
  <c r="Z863" i="83"/>
  <c r="Z859" i="83"/>
  <c r="Z855" i="83"/>
  <c r="Z851" i="83"/>
  <c r="Z847" i="83"/>
  <c r="Z843" i="83"/>
  <c r="Z839" i="83"/>
  <c r="Z835" i="83"/>
  <c r="Z831" i="83"/>
  <c r="Z827" i="83"/>
  <c r="Z823" i="83"/>
  <c r="Z819" i="83"/>
  <c r="Z815" i="83"/>
  <c r="Z811" i="83"/>
  <c r="Z807" i="83"/>
  <c r="Z803" i="83"/>
  <c r="Z799" i="83"/>
  <c r="Z795" i="83"/>
  <c r="Z791" i="83"/>
  <c r="Z787" i="83"/>
  <c r="Z783" i="83"/>
  <c r="Z779" i="83"/>
  <c r="Z775" i="83"/>
  <c r="Z771" i="83"/>
  <c r="Z767" i="83"/>
  <c r="Z763" i="83"/>
  <c r="Z759" i="83"/>
  <c r="Z755" i="83"/>
  <c r="Z751" i="83"/>
  <c r="Z747" i="83"/>
  <c r="Z743" i="83"/>
  <c r="Z739" i="83"/>
  <c r="Z735" i="83"/>
  <c r="Z731" i="83"/>
  <c r="Z727" i="83"/>
  <c r="Z723" i="83"/>
  <c r="Z719" i="83"/>
  <c r="Z715" i="83"/>
  <c r="Z711" i="83"/>
  <c r="Z707" i="83"/>
  <c r="Z703" i="83"/>
  <c r="Z699" i="83"/>
  <c r="Z695" i="83"/>
  <c r="Z691" i="83"/>
  <c r="Z687" i="83"/>
  <c r="Z683" i="83"/>
  <c r="Z679" i="83"/>
  <c r="Z675" i="83"/>
  <c r="Z671" i="83"/>
  <c r="Z667" i="83"/>
  <c r="Z663" i="83"/>
  <c r="AA998" i="83"/>
  <c r="AA994" i="83"/>
  <c r="AA990" i="83"/>
  <c r="AA986" i="83"/>
  <c r="AA982" i="83"/>
  <c r="AA978" i="83"/>
  <c r="AA974" i="83"/>
  <c r="AA970" i="83"/>
  <c r="AA966" i="83"/>
  <c r="AA962" i="83"/>
  <c r="AA958" i="83"/>
  <c r="AA954" i="83"/>
  <c r="AA950" i="83"/>
  <c r="AA946" i="83"/>
  <c r="AA942" i="83"/>
  <c r="AA938" i="83"/>
  <c r="AA934" i="83"/>
  <c r="AA930" i="83"/>
  <c r="AA926" i="83"/>
  <c r="AA922" i="83"/>
  <c r="AA918" i="83"/>
  <c r="AA914" i="83"/>
  <c r="AA910" i="83"/>
  <c r="AA906" i="83"/>
  <c r="AA902" i="83"/>
  <c r="AA898" i="83"/>
  <c r="AA894" i="83"/>
  <c r="AA890" i="83"/>
  <c r="AA886" i="83"/>
  <c r="AA882" i="83"/>
  <c r="AA878" i="83"/>
  <c r="AA874" i="83"/>
  <c r="AA870" i="83"/>
  <c r="AA866" i="83"/>
  <c r="AA862" i="83"/>
  <c r="AA858" i="83"/>
  <c r="AA854" i="83"/>
  <c r="AA850" i="83"/>
  <c r="AA846" i="83"/>
  <c r="AA842" i="83"/>
  <c r="AA838" i="83"/>
  <c r="AA834" i="83"/>
  <c r="AA830" i="83"/>
  <c r="AA826" i="83"/>
  <c r="AA822" i="83"/>
  <c r="AA818" i="83"/>
  <c r="AA814" i="83"/>
  <c r="AA810" i="83"/>
  <c r="AA806" i="83"/>
  <c r="AA802" i="83"/>
  <c r="AA798" i="83"/>
  <c r="AA794" i="83"/>
  <c r="AA790" i="83"/>
  <c r="AA786" i="83"/>
  <c r="AA782" i="83"/>
  <c r="AA778" i="83"/>
  <c r="AA774" i="83"/>
  <c r="AA770" i="83"/>
  <c r="AA766" i="83"/>
  <c r="AA762" i="83"/>
  <c r="AA758" i="83"/>
  <c r="AA754" i="83"/>
  <c r="AA750" i="83"/>
  <c r="AA746" i="83"/>
  <c r="AA742" i="83"/>
  <c r="AA738" i="83"/>
  <c r="AA734" i="83"/>
  <c r="AA730" i="83"/>
  <c r="AA726" i="83"/>
  <c r="AA722" i="83"/>
  <c r="AA718" i="83"/>
  <c r="AA714" i="83"/>
  <c r="AA710" i="83"/>
  <c r="AA706" i="83"/>
  <c r="AA702" i="83"/>
  <c r="AA698" i="83"/>
  <c r="AA694" i="83"/>
  <c r="AA690" i="83"/>
  <c r="AA686" i="83"/>
  <c r="AA682" i="83"/>
  <c r="AA678" i="83"/>
  <c r="AA674" i="83"/>
  <c r="AA670" i="83"/>
  <c r="AA666" i="83"/>
  <c r="AA662" i="83"/>
  <c r="Z998" i="83"/>
  <c r="Z966" i="83"/>
  <c r="Z934" i="83"/>
  <c r="Z902" i="83"/>
  <c r="Z870" i="83"/>
  <c r="Z838" i="83"/>
  <c r="Z806" i="83"/>
  <c r="Z774" i="83"/>
  <c r="Z742" i="83"/>
  <c r="Z710" i="83"/>
  <c r="Z678" i="83"/>
  <c r="Z660" i="83"/>
  <c r="Z656" i="83"/>
  <c r="Z652" i="83"/>
  <c r="Z648" i="83"/>
  <c r="Z644" i="83"/>
  <c r="Z640" i="83"/>
  <c r="Z636" i="83"/>
  <c r="Z632" i="83"/>
  <c r="Z628" i="83"/>
  <c r="Z624" i="83"/>
  <c r="Z620" i="83"/>
  <c r="Z616" i="83"/>
  <c r="Z612" i="83"/>
  <c r="Z608" i="83"/>
  <c r="Z604" i="83"/>
  <c r="Z600" i="83"/>
  <c r="Z596" i="83"/>
  <c r="Z592" i="83"/>
  <c r="Z588" i="83"/>
  <c r="Z584" i="83"/>
  <c r="Z580" i="83"/>
  <c r="Z576" i="83"/>
  <c r="Z572" i="83"/>
  <c r="Z568" i="83"/>
  <c r="Z564" i="83"/>
  <c r="Z560" i="83"/>
  <c r="Z556" i="83"/>
  <c r="Z552" i="83"/>
  <c r="Z548" i="83"/>
  <c r="Z544" i="83"/>
  <c r="Z540" i="83"/>
  <c r="Z536" i="83"/>
  <c r="Z532" i="83"/>
  <c r="Z528" i="83"/>
  <c r="Z524" i="83"/>
  <c r="Z520" i="83"/>
  <c r="Z516" i="83"/>
  <c r="Z512" i="83"/>
  <c r="Z508" i="83"/>
  <c r="Z504" i="83"/>
  <c r="Z500" i="83"/>
  <c r="Z496" i="83"/>
  <c r="Z492" i="83"/>
  <c r="Z488" i="83"/>
  <c r="Z484" i="83"/>
  <c r="Z480" i="83"/>
  <c r="Z476" i="83"/>
  <c r="Z472" i="83"/>
  <c r="Z468" i="83"/>
  <c r="Z464" i="83"/>
  <c r="Z460" i="83"/>
  <c r="Z456" i="83"/>
  <c r="Z452" i="83"/>
  <c r="Z448" i="83"/>
  <c r="Z444" i="83"/>
  <c r="Z440" i="83"/>
  <c r="Z436" i="83"/>
  <c r="Z432" i="83"/>
  <c r="Z428" i="83"/>
  <c r="Z424" i="83"/>
  <c r="Z420" i="83"/>
  <c r="Z416" i="83"/>
  <c r="Z412" i="83"/>
  <c r="Z408" i="83"/>
  <c r="Z404" i="83"/>
  <c r="Z400" i="83"/>
  <c r="Z396" i="83"/>
  <c r="Z392" i="83"/>
  <c r="Z388" i="83"/>
  <c r="Z384" i="83"/>
  <c r="Z380" i="83"/>
  <c r="Z994" i="83"/>
  <c r="Z962" i="83"/>
  <c r="Z930" i="83"/>
  <c r="Z898" i="83"/>
  <c r="Z866" i="83"/>
  <c r="Z834" i="83"/>
  <c r="Z802" i="83"/>
  <c r="Z770" i="83"/>
  <c r="Z738" i="83"/>
  <c r="Z706" i="83"/>
  <c r="Z674" i="83"/>
  <c r="AA659" i="83"/>
  <c r="AA655" i="83"/>
  <c r="AA651" i="83"/>
  <c r="AA647" i="83"/>
  <c r="AA643" i="83"/>
  <c r="AA639" i="83"/>
  <c r="AA635" i="83"/>
  <c r="AA631" i="83"/>
  <c r="AA627" i="83"/>
  <c r="AA623" i="83"/>
  <c r="AA619" i="83"/>
  <c r="AA615" i="83"/>
  <c r="AA611" i="83"/>
  <c r="AA607" i="83"/>
  <c r="AA603" i="83"/>
  <c r="AA599" i="83"/>
  <c r="AA595" i="83"/>
  <c r="AA591" i="83"/>
  <c r="AA587" i="83"/>
  <c r="AA583" i="83"/>
  <c r="AA579" i="83"/>
  <c r="AA575" i="83"/>
  <c r="AA571" i="83"/>
  <c r="AA567" i="83"/>
  <c r="AA563" i="83"/>
  <c r="AA559" i="83"/>
  <c r="AA555" i="83"/>
  <c r="AA551" i="83"/>
  <c r="AA547" i="83"/>
  <c r="AA543" i="83"/>
  <c r="AA539" i="83"/>
  <c r="AA535" i="83"/>
  <c r="AA531" i="83"/>
  <c r="AA527" i="83"/>
  <c r="AA523" i="83"/>
  <c r="AA519" i="83"/>
  <c r="AA515" i="83"/>
  <c r="AA511" i="83"/>
  <c r="AA507" i="83"/>
  <c r="AA503" i="83"/>
  <c r="AA499" i="83"/>
  <c r="AA495" i="83"/>
  <c r="AA491" i="83"/>
  <c r="AA487" i="83"/>
  <c r="AA483" i="83"/>
  <c r="AA479" i="83"/>
  <c r="AA475" i="83"/>
  <c r="AA471" i="83"/>
  <c r="AA467" i="83"/>
  <c r="AA463" i="83"/>
  <c r="AA459" i="83"/>
  <c r="AA455" i="83"/>
  <c r="AA451" i="83"/>
  <c r="AA447" i="83"/>
  <c r="AA443" i="83"/>
  <c r="AA439" i="83"/>
  <c r="AA435" i="83"/>
  <c r="AA431" i="83"/>
  <c r="AA427" i="83"/>
  <c r="AA423" i="83"/>
  <c r="AA419" i="83"/>
  <c r="AA415" i="83"/>
  <c r="AA411" i="83"/>
  <c r="AA407" i="83"/>
  <c r="AA403" i="83"/>
  <c r="AA399" i="83"/>
  <c r="AA395" i="83"/>
  <c r="AA391" i="83"/>
  <c r="AA387" i="83"/>
  <c r="AA383" i="83"/>
  <c r="AA379" i="83"/>
  <c r="AA375" i="83"/>
  <c r="AA371" i="83"/>
  <c r="AA367" i="83"/>
  <c r="Z990" i="83"/>
  <c r="Z958" i="83"/>
  <c r="Z926" i="83"/>
  <c r="Z894" i="83"/>
  <c r="Z862" i="83"/>
  <c r="Z830" i="83"/>
  <c r="Z798" i="83"/>
  <c r="Z766" i="83"/>
  <c r="Z734" i="83"/>
  <c r="Z702" i="83"/>
  <c r="Z670" i="83"/>
  <c r="Z659" i="83"/>
  <c r="Z655" i="83"/>
  <c r="Z651" i="83"/>
  <c r="Z647" i="83"/>
  <c r="Z643" i="83"/>
  <c r="Z639" i="83"/>
  <c r="Z635" i="83"/>
  <c r="Z631" i="83"/>
  <c r="Z627" i="83"/>
  <c r="Z623" i="83"/>
  <c r="Z619" i="83"/>
  <c r="Z615" i="83"/>
  <c r="Z611" i="83"/>
  <c r="Z607" i="83"/>
  <c r="Z603" i="83"/>
  <c r="Z599" i="83"/>
  <c r="Z595" i="83"/>
  <c r="Z591" i="83"/>
  <c r="Z587" i="83"/>
  <c r="Z583" i="83"/>
  <c r="Z579" i="83"/>
  <c r="Z575" i="83"/>
  <c r="Z571" i="83"/>
  <c r="Z567" i="83"/>
  <c r="Z563" i="83"/>
  <c r="Z559" i="83"/>
  <c r="Z555" i="83"/>
  <c r="Z551" i="83"/>
  <c r="Z547" i="83"/>
  <c r="Z543" i="83"/>
  <c r="Z539" i="83"/>
  <c r="Z535" i="83"/>
  <c r="Z531" i="83"/>
  <c r="Z527" i="83"/>
  <c r="Z523" i="83"/>
  <c r="Z519" i="83"/>
  <c r="Z515" i="83"/>
  <c r="Z511" i="83"/>
  <c r="Z507" i="83"/>
  <c r="Z503" i="83"/>
  <c r="Z499" i="83"/>
  <c r="Z495" i="83"/>
  <c r="Z491" i="83"/>
  <c r="Z487" i="83"/>
  <c r="Z483" i="83"/>
  <c r="Z479" i="83"/>
  <c r="Z475" i="83"/>
  <c r="Z471" i="83"/>
  <c r="Z467" i="83"/>
  <c r="Z463" i="83"/>
  <c r="Z459" i="83"/>
  <c r="Z455" i="83"/>
  <c r="Z451" i="83"/>
  <c r="Z447" i="83"/>
  <c r="Z443" i="83"/>
  <c r="Z439" i="83"/>
  <c r="Z435" i="83"/>
  <c r="Z431" i="83"/>
  <c r="Z427" i="83"/>
  <c r="Z423" i="83"/>
  <c r="Z419" i="83"/>
  <c r="Z415" i="83"/>
  <c r="Z411" i="83"/>
  <c r="Z407" i="83"/>
  <c r="Z403" i="83"/>
  <c r="Z399" i="83"/>
  <c r="Z395" i="83"/>
  <c r="Z391" i="83"/>
  <c r="Z387" i="83"/>
  <c r="Z383" i="83"/>
  <c r="Z379" i="83"/>
  <c r="Z375" i="83"/>
  <c r="Z371" i="83"/>
  <c r="Z367" i="83"/>
  <c r="Z986" i="83"/>
  <c r="Z954" i="83"/>
  <c r="Z922" i="83"/>
  <c r="Z890" i="83"/>
  <c r="Z858" i="83"/>
  <c r="Z826" i="83"/>
  <c r="Z794" i="83"/>
  <c r="Z762" i="83"/>
  <c r="Z730" i="83"/>
  <c r="Z698" i="83"/>
  <c r="Z666" i="83"/>
  <c r="AA658" i="83"/>
  <c r="AA654" i="83"/>
  <c r="AA650" i="83"/>
  <c r="AA646" i="83"/>
  <c r="AA642" i="83"/>
  <c r="AA638" i="83"/>
  <c r="AA634" i="83"/>
  <c r="AA630" i="83"/>
  <c r="AA626" i="83"/>
  <c r="AA622" i="83"/>
  <c r="AA618" i="83"/>
  <c r="AA614" i="83"/>
  <c r="AA610" i="83"/>
  <c r="AA606" i="83"/>
  <c r="AA602" i="83"/>
  <c r="AA598" i="83"/>
  <c r="AA594" i="83"/>
  <c r="AA590" i="83"/>
  <c r="AA586" i="83"/>
  <c r="AA582" i="83"/>
  <c r="AA578" i="83"/>
  <c r="AA574" i="83"/>
  <c r="AA570" i="83"/>
  <c r="AA566" i="83"/>
  <c r="AA562" i="83"/>
  <c r="AA558" i="83"/>
  <c r="AA554" i="83"/>
  <c r="AA550" i="83"/>
  <c r="AA546" i="83"/>
  <c r="AA542" i="83"/>
  <c r="AA538" i="83"/>
  <c r="AA534" i="83"/>
  <c r="AA530" i="83"/>
  <c r="AA526" i="83"/>
  <c r="AA522" i="83"/>
  <c r="AA518" i="83"/>
  <c r="AA514" i="83"/>
  <c r="AA510" i="83"/>
  <c r="AA506" i="83"/>
  <c r="AA502" i="83"/>
  <c r="AA498" i="83"/>
  <c r="AA494" i="83"/>
  <c r="AA490" i="83"/>
  <c r="AA486" i="83"/>
  <c r="AA482" i="83"/>
  <c r="AA478" i="83"/>
  <c r="AA474" i="83"/>
  <c r="AA470" i="83"/>
  <c r="AA466" i="83"/>
  <c r="AA462" i="83"/>
  <c r="AA458" i="83"/>
  <c r="AA454" i="83"/>
  <c r="AA450" i="83"/>
  <c r="AA446" i="83"/>
  <c r="AA442" i="83"/>
  <c r="AA438" i="83"/>
  <c r="Z982" i="83"/>
  <c r="Z950" i="83"/>
  <c r="Z918" i="83"/>
  <c r="Z886" i="83"/>
  <c r="Z854" i="83"/>
  <c r="Z822" i="83"/>
  <c r="Z790" i="83"/>
  <c r="Z758" i="83"/>
  <c r="Z726" i="83"/>
  <c r="Z694" i="83"/>
  <c r="Z662" i="83"/>
  <c r="Z658" i="83"/>
  <c r="Z654" i="83"/>
  <c r="Z650" i="83"/>
  <c r="Z646" i="83"/>
  <c r="Z642" i="83"/>
  <c r="Z638" i="83"/>
  <c r="Z634" i="83"/>
  <c r="Z630" i="83"/>
  <c r="Z626" i="83"/>
  <c r="Z622" i="83"/>
  <c r="Z618" i="83"/>
  <c r="Z614" i="83"/>
  <c r="Z610" i="83"/>
  <c r="Z606" i="83"/>
  <c r="Z602" i="83"/>
  <c r="Z598" i="83"/>
  <c r="Z594" i="83"/>
  <c r="Z590" i="83"/>
  <c r="Z586" i="83"/>
  <c r="Z582" i="83"/>
  <c r="Z578" i="83"/>
  <c r="Z574" i="83"/>
  <c r="Z570" i="83"/>
  <c r="Z566" i="83"/>
  <c r="Z562" i="83"/>
  <c r="Z558" i="83"/>
  <c r="Z554" i="83"/>
  <c r="Z550" i="83"/>
  <c r="Z546" i="83"/>
  <c r="Z542" i="83"/>
  <c r="Z538" i="83"/>
  <c r="Z534" i="83"/>
  <c r="Z530" i="83"/>
  <c r="Z526" i="83"/>
  <c r="Z522" i="83"/>
  <c r="Z518" i="83"/>
  <c r="Z514" i="83"/>
  <c r="Z510" i="83"/>
  <c r="Z506" i="83"/>
  <c r="Z502" i="83"/>
  <c r="Z498" i="83"/>
  <c r="Z494" i="83"/>
  <c r="Z490" i="83"/>
  <c r="Z486" i="83"/>
  <c r="Z482" i="83"/>
  <c r="Z478" i="83"/>
  <c r="Z474" i="83"/>
  <c r="Z470" i="83"/>
  <c r="Z466" i="83"/>
  <c r="Z462" i="83"/>
  <c r="Z458" i="83"/>
  <c r="Z454" i="83"/>
  <c r="Z450" i="83"/>
  <c r="Z446" i="83"/>
  <c r="Z442" i="83"/>
  <c r="Z438" i="83"/>
  <c r="Z434" i="83"/>
  <c r="Z430" i="83"/>
  <c r="Z426" i="83"/>
  <c r="Z422" i="83"/>
  <c r="Z418" i="83"/>
  <c r="Z414" i="83"/>
  <c r="Z410" i="83"/>
  <c r="Z406" i="83"/>
  <c r="Z402" i="83"/>
  <c r="Z398" i="83"/>
  <c r="Z394" i="83"/>
  <c r="Z390" i="83"/>
  <c r="Z386" i="83"/>
  <c r="Z382" i="83"/>
  <c r="Z378" i="83"/>
  <c r="Z374" i="83"/>
  <c r="Z370" i="83"/>
  <c r="Z366" i="83"/>
  <c r="Z978" i="83"/>
  <c r="Z946" i="83"/>
  <c r="Z914" i="83"/>
  <c r="Z882" i="83"/>
  <c r="Z850" i="83"/>
  <c r="Z818" i="83"/>
  <c r="Z786" i="83"/>
  <c r="Z754" i="83"/>
  <c r="Z722" i="83"/>
  <c r="Z690" i="83"/>
  <c r="AA661" i="83"/>
  <c r="AA657" i="83"/>
  <c r="AA653" i="83"/>
  <c r="AA649" i="83"/>
  <c r="AA645" i="83"/>
  <c r="AA641" i="83"/>
  <c r="AA637" i="83"/>
  <c r="AA633" i="83"/>
  <c r="AA629" i="83"/>
  <c r="AA625" i="83"/>
  <c r="AA621" i="83"/>
  <c r="AA617" i="83"/>
  <c r="AA613" i="83"/>
  <c r="AA609" i="83"/>
  <c r="AA605" i="83"/>
  <c r="AA601" i="83"/>
  <c r="AA597" i="83"/>
  <c r="AA593" i="83"/>
  <c r="AA589" i="83"/>
  <c r="AA585" i="83"/>
  <c r="AA581" i="83"/>
  <c r="AA577" i="83"/>
  <c r="AA573" i="83"/>
  <c r="AA569" i="83"/>
  <c r="AA565" i="83"/>
  <c r="AA561" i="83"/>
  <c r="AA557" i="83"/>
  <c r="AA553" i="83"/>
  <c r="AA549" i="83"/>
  <c r="AA545" i="83"/>
  <c r="AA541" i="83"/>
  <c r="AA537" i="83"/>
  <c r="AA533" i="83"/>
  <c r="AA529" i="83"/>
  <c r="AA525" i="83"/>
  <c r="AA521" i="83"/>
  <c r="AA517" i="83"/>
  <c r="AA513" i="83"/>
  <c r="AA509" i="83"/>
  <c r="AA505" i="83"/>
  <c r="AA501" i="83"/>
  <c r="AA497" i="83"/>
  <c r="AA493" i="83"/>
  <c r="AA489" i="83"/>
  <c r="AA485" i="83"/>
  <c r="AA481" i="83"/>
  <c r="AA477" i="83"/>
  <c r="AA473" i="83"/>
  <c r="AA469" i="83"/>
  <c r="AA465" i="83"/>
  <c r="AA461" i="83"/>
  <c r="AA457" i="83"/>
  <c r="AA453" i="83"/>
  <c r="AA449" i="83"/>
  <c r="AA445" i="83"/>
  <c r="AA441" i="83"/>
  <c r="AA437" i="83"/>
  <c r="AA433" i="83"/>
  <c r="AA429" i="83"/>
  <c r="AA425" i="83"/>
  <c r="AA421" i="83"/>
  <c r="AA417" i="83"/>
  <c r="AA413" i="83"/>
  <c r="AA409" i="83"/>
  <c r="AA405" i="83"/>
  <c r="AA401" i="83"/>
  <c r="AA397" i="83"/>
  <c r="AA393" i="83"/>
  <c r="AA389" i="83"/>
  <c r="AA385" i="83"/>
  <c r="AA381" i="83"/>
  <c r="AA377" i="83"/>
  <c r="AA373" i="83"/>
  <c r="AA369" i="83"/>
  <c r="AA365" i="83"/>
  <c r="Z974" i="83"/>
  <c r="Z846" i="83"/>
  <c r="Z718" i="83"/>
  <c r="Z653" i="83"/>
  <c r="Z637" i="83"/>
  <c r="Z621" i="83"/>
  <c r="Z605" i="83"/>
  <c r="Z589" i="83"/>
  <c r="Z573" i="83"/>
  <c r="Z557" i="83"/>
  <c r="Z541" i="83"/>
  <c r="Z525" i="83"/>
  <c r="Z509" i="83"/>
  <c r="Z493" i="83"/>
  <c r="Z477" i="83"/>
  <c r="Z461" i="83"/>
  <c r="Z445" i="83"/>
  <c r="AA432" i="83"/>
  <c r="Z421" i="83"/>
  <c r="AA410" i="83"/>
  <c r="AA400" i="83"/>
  <c r="Z389" i="83"/>
  <c r="AA378" i="83"/>
  <c r="AA370" i="83"/>
  <c r="AA363" i="83"/>
  <c r="AA359" i="83"/>
  <c r="AA355" i="83"/>
  <c r="AA351" i="83"/>
  <c r="AA347" i="83"/>
  <c r="AA343" i="83"/>
  <c r="AA339" i="83"/>
  <c r="AA335" i="83"/>
  <c r="AA331" i="83"/>
  <c r="AA327" i="83"/>
  <c r="AA323" i="83"/>
  <c r="AA319" i="83"/>
  <c r="AA315" i="83"/>
  <c r="AA311" i="83"/>
  <c r="AA307" i="83"/>
  <c r="AA303" i="83"/>
  <c r="AA299" i="83"/>
  <c r="AA295" i="83"/>
  <c r="AA291" i="83"/>
  <c r="AA287" i="83"/>
  <c r="AA283" i="83"/>
  <c r="AA279" i="83"/>
  <c r="AA275" i="83"/>
  <c r="AA271" i="83"/>
  <c r="AA267" i="83"/>
  <c r="AA263" i="83"/>
  <c r="AA259" i="83"/>
  <c r="AA255" i="83"/>
  <c r="AA251" i="83"/>
  <c r="AA247" i="83"/>
  <c r="AA243" i="83"/>
  <c r="AA239" i="83"/>
  <c r="AA235" i="83"/>
  <c r="AA231" i="83"/>
  <c r="AA227" i="83"/>
  <c r="AA223" i="83"/>
  <c r="AA219" i="83"/>
  <c r="AA215" i="83"/>
  <c r="AA211" i="83"/>
  <c r="AA207" i="83"/>
  <c r="AA203" i="83"/>
  <c r="AA199" i="83"/>
  <c r="AA195" i="83"/>
  <c r="AA191" i="83"/>
  <c r="AA187" i="83"/>
  <c r="AA183" i="83"/>
  <c r="AA179" i="83"/>
  <c r="AA175" i="83"/>
  <c r="AA171" i="83"/>
  <c r="AA167" i="83"/>
  <c r="AA163" i="83"/>
  <c r="AA159" i="83"/>
  <c r="Z970" i="83"/>
  <c r="Z842" i="83"/>
  <c r="Z714" i="83"/>
  <c r="AA652" i="83"/>
  <c r="AA636" i="83"/>
  <c r="AA620" i="83"/>
  <c r="AA604" i="83"/>
  <c r="AA588" i="83"/>
  <c r="AA572" i="83"/>
  <c r="AA556" i="83"/>
  <c r="AA540" i="83"/>
  <c r="AA524" i="83"/>
  <c r="AA508" i="83"/>
  <c r="AA492" i="83"/>
  <c r="AA476" i="83"/>
  <c r="AA460" i="83"/>
  <c r="AA444" i="83"/>
  <c r="AA430" i="83"/>
  <c r="AA420" i="83"/>
  <c r="Z409" i="83"/>
  <c r="AA398" i="83"/>
  <c r="AA388" i="83"/>
  <c r="Z377" i="83"/>
  <c r="Z369" i="83"/>
  <c r="Z363" i="83"/>
  <c r="Z359" i="83"/>
  <c r="Z355" i="83"/>
  <c r="Z351" i="83"/>
  <c r="Z347" i="83"/>
  <c r="Z343" i="83"/>
  <c r="Z339" i="83"/>
  <c r="Z335" i="83"/>
  <c r="Z331" i="83"/>
  <c r="Z327" i="83"/>
  <c r="Z323" i="83"/>
  <c r="Z319" i="83"/>
  <c r="Z315" i="83"/>
  <c r="Z311" i="83"/>
  <c r="Z307" i="83"/>
  <c r="Z303" i="83"/>
  <c r="Z299" i="83"/>
  <c r="Z295" i="83"/>
  <c r="Z291" i="83"/>
  <c r="Z287" i="83"/>
  <c r="Z283" i="83"/>
  <c r="Z279" i="83"/>
  <c r="Z275" i="83"/>
  <c r="Z271" i="83"/>
  <c r="Z267" i="83"/>
  <c r="Z263" i="83"/>
  <c r="Z259" i="83"/>
  <c r="Z255" i="83"/>
  <c r="Z251" i="83"/>
  <c r="Z247" i="83"/>
  <c r="Z243" i="83"/>
  <c r="Z239" i="83"/>
  <c r="Z235" i="83"/>
  <c r="Z231" i="83"/>
  <c r="Z227" i="83"/>
  <c r="Z223" i="83"/>
  <c r="Z219" i="83"/>
  <c r="Z215" i="83"/>
  <c r="Z211" i="83"/>
  <c r="Z207" i="83"/>
  <c r="Z203" i="83"/>
  <c r="Z199" i="83"/>
  <c r="Z195" i="83"/>
  <c r="Z191" i="83"/>
  <c r="Z187" i="83"/>
  <c r="Z183" i="83"/>
  <c r="Z179" i="83"/>
  <c r="Z175" i="83"/>
  <c r="Z171" i="83"/>
  <c r="Z167" i="83"/>
  <c r="Z163" i="83"/>
  <c r="Z159" i="83"/>
  <c r="Z942" i="83"/>
  <c r="Z814" i="83"/>
  <c r="Z686" i="83"/>
  <c r="Z649" i="83"/>
  <c r="Z633" i="83"/>
  <c r="Z617" i="83"/>
  <c r="Z601" i="83"/>
  <c r="Z585" i="83"/>
  <c r="Z569" i="83"/>
  <c r="Z553" i="83"/>
  <c r="Z537" i="83"/>
  <c r="Z521" i="83"/>
  <c r="Z505" i="83"/>
  <c r="Z489" i="83"/>
  <c r="Z473" i="83"/>
  <c r="Z457" i="83"/>
  <c r="Z441" i="83"/>
  <c r="Z429" i="83"/>
  <c r="AA418" i="83"/>
  <c r="AA408" i="83"/>
  <c r="Z397" i="83"/>
  <c r="AA386" i="83"/>
  <c r="AA376" i="83"/>
  <c r="AA368" i="83"/>
  <c r="AA362" i="83"/>
  <c r="AA358" i="83"/>
  <c r="AA354" i="83"/>
  <c r="AA350" i="83"/>
  <c r="AA346" i="83"/>
  <c r="AA342" i="83"/>
  <c r="AA338" i="83"/>
  <c r="AA334" i="83"/>
  <c r="AA330" i="83"/>
  <c r="AA326" i="83"/>
  <c r="AA322" i="83"/>
  <c r="AA318" i="83"/>
  <c r="AA314" i="83"/>
  <c r="AA310" i="83"/>
  <c r="AA306" i="83"/>
  <c r="AA302" i="83"/>
  <c r="AA298" i="83"/>
  <c r="AA294" i="83"/>
  <c r="AA290" i="83"/>
  <c r="AA286" i="83"/>
  <c r="AA282" i="83"/>
  <c r="AA278" i="83"/>
  <c r="AA274" i="83"/>
  <c r="AA270" i="83"/>
  <c r="AA266" i="83"/>
  <c r="AA262" i="83"/>
  <c r="AA258" i="83"/>
  <c r="AA254" i="83"/>
  <c r="AA250" i="83"/>
  <c r="AA246" i="83"/>
  <c r="AA242" i="83"/>
  <c r="AA238" i="83"/>
  <c r="AA234" i="83"/>
  <c r="AA230" i="83"/>
  <c r="AA226" i="83"/>
  <c r="AA222" i="83"/>
  <c r="AA218" i="83"/>
  <c r="AA214" i="83"/>
  <c r="AA210" i="83"/>
  <c r="AA206" i="83"/>
  <c r="AA202" i="83"/>
  <c r="AA198" i="83"/>
  <c r="AA194" i="83"/>
  <c r="AA190" i="83"/>
  <c r="AA186" i="83"/>
  <c r="AA182" i="83"/>
  <c r="AA178" i="83"/>
  <c r="AA174" i="83"/>
  <c r="AA170" i="83"/>
  <c r="AA166" i="83"/>
  <c r="AA162" i="83"/>
  <c r="AA158" i="83"/>
  <c r="AA154" i="83"/>
  <c r="AA150" i="83"/>
  <c r="AA146" i="83"/>
  <c r="Z938" i="83"/>
  <c r="Z810" i="83"/>
  <c r="Z682" i="83"/>
  <c r="AA648" i="83"/>
  <c r="AA632" i="83"/>
  <c r="AA616" i="83"/>
  <c r="AA600" i="83"/>
  <c r="AA584" i="83"/>
  <c r="AA568" i="83"/>
  <c r="AA552" i="83"/>
  <c r="AA536" i="83"/>
  <c r="AA520" i="83"/>
  <c r="AA504" i="83"/>
  <c r="AA488" i="83"/>
  <c r="AA472" i="83"/>
  <c r="AA456" i="83"/>
  <c r="AA440" i="83"/>
  <c r="AA428" i="83"/>
  <c r="Z417" i="83"/>
  <c r="AA406" i="83"/>
  <c r="AA396" i="83"/>
  <c r="Z385" i="83"/>
  <c r="Z376" i="83"/>
  <c r="Z368" i="83"/>
  <c r="Z362" i="83"/>
  <c r="Z358" i="83"/>
  <c r="Z354" i="83"/>
  <c r="Z350" i="83"/>
  <c r="Z346" i="83"/>
  <c r="Z342" i="83"/>
  <c r="Z338" i="83"/>
  <c r="Z334" i="83"/>
  <c r="Z330" i="83"/>
  <c r="Z326" i="83"/>
  <c r="Z322" i="83"/>
  <c r="Z318" i="83"/>
  <c r="Z314" i="83"/>
  <c r="Z310" i="83"/>
  <c r="Z306" i="83"/>
  <c r="Z302" i="83"/>
  <c r="Z298" i="83"/>
  <c r="Z294" i="83"/>
  <c r="Z290" i="83"/>
  <c r="Z286" i="83"/>
  <c r="Z282" i="83"/>
  <c r="Z278" i="83"/>
  <c r="Z274" i="83"/>
  <c r="Z270" i="83"/>
  <c r="Z266" i="83"/>
  <c r="Z262" i="83"/>
  <c r="Z258" i="83"/>
  <c r="Z254" i="83"/>
  <c r="Z250" i="83"/>
  <c r="Z246" i="83"/>
  <c r="Z242" i="83"/>
  <c r="Z238" i="83"/>
  <c r="Z234" i="83"/>
  <c r="Z230" i="83"/>
  <c r="Z226" i="83"/>
  <c r="Z222" i="83"/>
  <c r="Z218" i="83"/>
  <c r="Z214" i="83"/>
  <c r="Z210" i="83"/>
  <c r="Z206" i="83"/>
  <c r="Z202" i="83"/>
  <c r="Z198" i="83"/>
  <c r="Z194" i="83"/>
  <c r="Z190" i="83"/>
  <c r="Z186" i="83"/>
  <c r="Z182" i="83"/>
  <c r="Z178" i="83"/>
  <c r="Z174" i="83"/>
  <c r="Z910" i="83"/>
  <c r="Z782" i="83"/>
  <c r="Z661" i="83"/>
  <c r="Z645" i="83"/>
  <c r="Z629" i="83"/>
  <c r="Z613" i="83"/>
  <c r="Z597" i="83"/>
  <c r="Z581" i="83"/>
  <c r="Z565" i="83"/>
  <c r="Z549" i="83"/>
  <c r="Z533" i="83"/>
  <c r="Z517" i="83"/>
  <c r="Z501" i="83"/>
  <c r="Z485" i="83"/>
  <c r="Z469" i="83"/>
  <c r="Z453" i="83"/>
  <c r="Z437" i="83"/>
  <c r="AA426" i="83"/>
  <c r="AA416" i="83"/>
  <c r="Z405" i="83"/>
  <c r="AA394" i="83"/>
  <c r="AA384" i="83"/>
  <c r="AA374" i="83"/>
  <c r="AA366" i="83"/>
  <c r="AA361" i="83"/>
  <c r="AA357" i="83"/>
  <c r="AA353" i="83"/>
  <c r="AA349" i="83"/>
  <c r="AA345" i="83"/>
  <c r="AA341" i="83"/>
  <c r="AA337" i="83"/>
  <c r="AA333" i="83"/>
  <c r="AA329" i="83"/>
  <c r="AA325" i="83"/>
  <c r="AA321" i="83"/>
  <c r="AA317" i="83"/>
  <c r="AA313" i="83"/>
  <c r="AA309" i="83"/>
  <c r="AA305" i="83"/>
  <c r="AA301" i="83"/>
  <c r="AA297" i="83"/>
  <c r="AA293" i="83"/>
  <c r="AA289" i="83"/>
  <c r="AA285" i="83"/>
  <c r="AA281" i="83"/>
  <c r="AA277" i="83"/>
  <c r="AA273" i="83"/>
  <c r="AA269" i="83"/>
  <c r="AA265" i="83"/>
  <c r="AA261" i="83"/>
  <c r="AA257" i="83"/>
  <c r="AA253" i="83"/>
  <c r="AA249" i="83"/>
  <c r="AA245" i="83"/>
  <c r="AA241" i="83"/>
  <c r="AA237" i="83"/>
  <c r="AA233" i="83"/>
  <c r="AA229" i="83"/>
  <c r="AA225" i="83"/>
  <c r="AA221" i="83"/>
  <c r="AA217" i="83"/>
  <c r="AA213" i="83"/>
  <c r="AA209" i="83"/>
  <c r="AA205" i="83"/>
  <c r="AA201" i="83"/>
  <c r="AA197" i="83"/>
  <c r="AA193" i="83"/>
  <c r="AA189" i="83"/>
  <c r="AA185" i="83"/>
  <c r="AA181" i="83"/>
  <c r="AA177" i="83"/>
  <c r="AA173" i="83"/>
  <c r="Z906" i="83"/>
  <c r="Z778" i="83"/>
  <c r="AA660" i="83"/>
  <c r="AA644" i="83"/>
  <c r="AA628" i="83"/>
  <c r="AA612" i="83"/>
  <c r="AA596" i="83"/>
  <c r="AA580" i="83"/>
  <c r="AA564" i="83"/>
  <c r="AA548" i="83"/>
  <c r="AA532" i="83"/>
  <c r="AA516" i="83"/>
  <c r="AA500" i="83"/>
  <c r="AA484" i="83"/>
  <c r="AA468" i="83"/>
  <c r="AA452" i="83"/>
  <c r="AA436" i="83"/>
  <c r="Z425" i="83"/>
  <c r="AA414" i="83"/>
  <c r="AA404" i="83"/>
  <c r="Z393" i="83"/>
  <c r="AA382" i="83"/>
  <c r="Z373" i="83"/>
  <c r="Z365" i="83"/>
  <c r="Z361" i="83"/>
  <c r="Z357" i="83"/>
  <c r="Z353" i="83"/>
  <c r="Z349" i="83"/>
  <c r="Z345" i="83"/>
  <c r="Z341" i="83"/>
  <c r="Z337" i="83"/>
  <c r="Z333" i="83"/>
  <c r="Z329" i="83"/>
  <c r="Z325" i="83"/>
  <c r="Z321" i="83"/>
  <c r="Z317" i="83"/>
  <c r="Z313" i="83"/>
  <c r="Z309" i="83"/>
  <c r="Z305" i="83"/>
  <c r="Z301" i="83"/>
  <c r="Z297" i="83"/>
  <c r="Z293" i="83"/>
  <c r="Z289" i="83"/>
  <c r="Z285" i="83"/>
  <c r="Z281" i="83"/>
  <c r="Z277" i="83"/>
  <c r="Z273" i="83"/>
  <c r="Z269" i="83"/>
  <c r="Z265" i="83"/>
  <c r="Z261" i="83"/>
  <c r="Z257" i="83"/>
  <c r="Z253" i="83"/>
  <c r="Z249" i="83"/>
  <c r="Z245" i="83"/>
  <c r="Z241" i="83"/>
  <c r="Z237" i="83"/>
  <c r="Z233" i="83"/>
  <c r="Z229" i="83"/>
  <c r="Z225" i="83"/>
  <c r="Z221" i="83"/>
  <c r="Z217" i="83"/>
  <c r="Z213" i="83"/>
  <c r="Z209" i="83"/>
  <c r="Z205" i="83"/>
  <c r="Z201" i="83"/>
  <c r="Z197" i="83"/>
  <c r="Z193" i="83"/>
  <c r="Z189" i="83"/>
  <c r="Z185" i="83"/>
  <c r="Z181" i="83"/>
  <c r="Z177" i="83"/>
  <c r="Z173" i="83"/>
  <c r="Z169" i="83"/>
  <c r="Z878" i="83"/>
  <c r="Z750" i="83"/>
  <c r="Z657" i="83"/>
  <c r="Z641" i="83"/>
  <c r="Z625" i="83"/>
  <c r="Z609" i="83"/>
  <c r="Z593" i="83"/>
  <c r="Z577" i="83"/>
  <c r="Z561" i="83"/>
  <c r="Z545" i="83"/>
  <c r="Z529" i="83"/>
  <c r="Z513" i="83"/>
  <c r="Z497" i="83"/>
  <c r="Z481" i="83"/>
  <c r="Z465" i="83"/>
  <c r="Z449" i="83"/>
  <c r="AA434" i="83"/>
  <c r="AA424" i="83"/>
  <c r="Z413" i="83"/>
  <c r="AA402" i="83"/>
  <c r="AA392" i="83"/>
  <c r="Z381" i="83"/>
  <c r="AA372" i="83"/>
  <c r="AA364" i="83"/>
  <c r="AA360" i="83"/>
  <c r="AA356" i="83"/>
  <c r="AA352" i="83"/>
  <c r="AA348" i="83"/>
  <c r="AA344" i="83"/>
  <c r="AA340" i="83"/>
  <c r="AA336" i="83"/>
  <c r="AA332" i="83"/>
  <c r="AA328" i="83"/>
  <c r="AA324" i="83"/>
  <c r="AA320" i="83"/>
  <c r="AA316" i="83"/>
  <c r="AA312" i="83"/>
  <c r="AA308" i="83"/>
  <c r="AA304" i="83"/>
  <c r="AA300" i="83"/>
  <c r="AA296" i="83"/>
  <c r="AA292" i="83"/>
  <c r="AA288" i="83"/>
  <c r="AA284" i="83"/>
  <c r="AA280" i="83"/>
  <c r="AA276" i="83"/>
  <c r="AA272" i="83"/>
  <c r="AA268" i="83"/>
  <c r="AA264" i="83"/>
  <c r="AA260" i="83"/>
  <c r="AA256" i="83"/>
  <c r="AA252" i="83"/>
  <c r="AA248" i="83"/>
  <c r="AA244" i="83"/>
  <c r="AA240" i="83"/>
  <c r="AA236" i="83"/>
  <c r="AA232" i="83"/>
  <c r="AA228" i="83"/>
  <c r="AA224" i="83"/>
  <c r="AA220" i="83"/>
  <c r="AA216" i="83"/>
  <c r="AA212" i="83"/>
  <c r="AA208" i="83"/>
  <c r="AA204" i="83"/>
  <c r="AA200" i="83"/>
  <c r="AA196" i="83"/>
  <c r="AA192" i="83"/>
  <c r="AA188" i="83"/>
  <c r="AA184" i="83"/>
  <c r="AA180" i="83"/>
  <c r="AA176" i="83"/>
  <c r="AA172" i="83"/>
  <c r="Z874" i="83"/>
  <c r="AA560" i="83"/>
  <c r="Z433" i="83"/>
  <c r="Z360" i="83"/>
  <c r="Z328" i="83"/>
  <c r="Z296" i="83"/>
  <c r="Z264" i="83"/>
  <c r="Z232" i="83"/>
  <c r="Z200" i="83"/>
  <c r="Z170" i="83"/>
  <c r="Z164" i="83"/>
  <c r="Z157" i="83"/>
  <c r="AA152" i="83"/>
  <c r="AA145" i="83"/>
  <c r="AA142" i="83"/>
  <c r="AA136" i="83"/>
  <c r="AA134" i="83"/>
  <c r="Z131" i="83"/>
  <c r="Z127" i="83"/>
  <c r="Z123" i="83"/>
  <c r="Z103" i="83"/>
  <c r="AA100" i="83"/>
  <c r="AA96" i="83"/>
  <c r="Z93" i="83"/>
  <c r="AA89" i="83"/>
  <c r="AA86" i="83"/>
  <c r="Z81" i="83"/>
  <c r="AA78" i="83"/>
  <c r="AA76" i="83"/>
  <c r="AA72" i="83"/>
  <c r="AA68" i="83"/>
  <c r="AA64" i="83"/>
  <c r="AA60" i="83"/>
  <c r="AA56" i="83"/>
  <c r="AA52" i="83"/>
  <c r="AA48" i="83"/>
  <c r="AA44" i="83"/>
  <c r="AA40" i="83"/>
  <c r="AA36" i="83"/>
  <c r="AA31" i="83"/>
  <c r="AA27" i="83"/>
  <c r="Z746" i="83"/>
  <c r="AA544" i="83"/>
  <c r="AA422" i="83"/>
  <c r="Z356" i="83"/>
  <c r="Z324" i="83"/>
  <c r="Z292" i="83"/>
  <c r="Z260" i="83"/>
  <c r="Z228" i="83"/>
  <c r="Z196" i="83"/>
  <c r="AA169" i="83"/>
  <c r="Z162" i="83"/>
  <c r="AA156" i="83"/>
  <c r="Z152" i="83"/>
  <c r="Z145" i="83"/>
  <c r="Z142" i="83"/>
  <c r="Z136" i="83"/>
  <c r="Z134" i="83"/>
  <c r="AA130" i="83"/>
  <c r="AA126" i="83"/>
  <c r="AA122" i="83"/>
  <c r="AA117" i="83"/>
  <c r="AA105" i="83"/>
  <c r="E103" i="83"/>
  <c r="Z100" i="83"/>
  <c r="Z96" i="83"/>
  <c r="AA92" i="83"/>
  <c r="Z89" i="83"/>
  <c r="Z86" i="83"/>
  <c r="Z78" i="83"/>
  <c r="Z76" i="83"/>
  <c r="Z72" i="83"/>
  <c r="Z68" i="83"/>
  <c r="Z64" i="83"/>
  <c r="Z60" i="83"/>
  <c r="Z56" i="83"/>
  <c r="Z52" i="83"/>
  <c r="Z48" i="83"/>
  <c r="Z44" i="83"/>
  <c r="Z40" i="83"/>
  <c r="Z36" i="83"/>
  <c r="Z31" i="83"/>
  <c r="Z27" i="83"/>
  <c r="Z23" i="83"/>
  <c r="AA656" i="83"/>
  <c r="AA528" i="83"/>
  <c r="AA412" i="83"/>
  <c r="Z352" i="83"/>
  <c r="Z320" i="83"/>
  <c r="Z288" i="83"/>
  <c r="Z256" i="83"/>
  <c r="Z224" i="83"/>
  <c r="Z192" i="83"/>
  <c r="AA168" i="83"/>
  <c r="AA161" i="83"/>
  <c r="Z156" i="83"/>
  <c r="AA151" i="83"/>
  <c r="AA144" i="83"/>
  <c r="AA139" i="83"/>
  <c r="AA135" i="83"/>
  <c r="Z130" i="83"/>
  <c r="H128" i="83"/>
  <c r="Z126" i="83"/>
  <c r="Z122" i="83"/>
  <c r="Z117" i="83"/>
  <c r="AA116" i="83"/>
  <c r="AA115" i="83"/>
  <c r="AA108" i="83"/>
  <c r="Z105" i="83"/>
  <c r="AA102" i="83"/>
  <c r="AA99" i="83"/>
  <c r="Z92" i="83"/>
  <c r="AA83" i="83"/>
  <c r="AA80" i="83"/>
  <c r="AA75" i="83"/>
  <c r="AA71" i="83"/>
  <c r="AA67" i="83"/>
  <c r="AA63" i="83"/>
  <c r="AA59" i="83"/>
  <c r="AA55" i="83"/>
  <c r="AA51" i="83"/>
  <c r="AA47" i="83"/>
  <c r="AA43" i="83"/>
  <c r="AA39" i="83"/>
  <c r="AA35" i="83"/>
  <c r="AA32" i="83"/>
  <c r="AA640" i="83"/>
  <c r="AA512" i="83"/>
  <c r="Z401" i="83"/>
  <c r="Z348" i="83"/>
  <c r="Z316" i="83"/>
  <c r="Z284" i="83"/>
  <c r="Z252" i="83"/>
  <c r="Z220" i="83"/>
  <c r="Z188" i="83"/>
  <c r="Z168" i="83"/>
  <c r="Z161" i="83"/>
  <c r="AA155" i="83"/>
  <c r="Z151" i="83"/>
  <c r="Z144" i="83"/>
  <c r="Z139" i="83"/>
  <c r="Z135" i="83"/>
  <c r="AA133" i="83"/>
  <c r="AA129" i="83"/>
  <c r="AA125" i="83"/>
  <c r="AA121" i="83"/>
  <c r="Z116" i="83"/>
  <c r="Z115" i="83"/>
  <c r="Z108" i="83"/>
  <c r="Z102" i="83"/>
  <c r="Z99" i="83"/>
  <c r="AA95" i="83"/>
  <c r="AA91" i="83"/>
  <c r="AA88" i="83"/>
  <c r="AA85" i="83"/>
  <c r="Z83" i="83"/>
  <c r="Z80" i="83"/>
  <c r="Z75" i="83"/>
  <c r="Z71" i="83"/>
  <c r="Z67" i="83"/>
  <c r="Z63" i="83"/>
  <c r="Z59" i="83"/>
  <c r="Z55" i="83"/>
  <c r="Z51" i="83"/>
  <c r="Z47" i="83"/>
  <c r="Z43" i="83"/>
  <c r="Z39" i="83"/>
  <c r="Z35" i="83"/>
  <c r="Z32" i="83"/>
  <c r="Z28" i="83"/>
  <c r="Z24" i="83"/>
  <c r="AA624" i="83"/>
  <c r="AA496" i="83"/>
  <c r="AA390" i="83"/>
  <c r="Z344" i="83"/>
  <c r="Z312" i="83"/>
  <c r="Z280" i="83"/>
  <c r="Z248" i="83"/>
  <c r="Z216" i="83"/>
  <c r="Z184" i="83"/>
  <c r="Z166" i="83"/>
  <c r="AA160" i="83"/>
  <c r="Z155" i="83"/>
  <c r="Z150" i="83"/>
  <c r="AA149" i="83"/>
  <c r="AA143" i="83"/>
  <c r="AA140" i="83"/>
  <c r="AA138" i="83"/>
  <c r="Z133" i="83"/>
  <c r="Z129" i="83"/>
  <c r="Z125" i="83"/>
  <c r="Z121" i="83"/>
  <c r="AA120" i="83"/>
  <c r="AA119" i="83"/>
  <c r="AA114" i="83"/>
  <c r="AA107" i="83"/>
  <c r="AA104" i="83"/>
  <c r="AA98" i="83"/>
  <c r="Z95" i="83"/>
  <c r="Z91" i="83"/>
  <c r="Z88" i="83"/>
  <c r="Z85" i="83"/>
  <c r="AA82" i="83"/>
  <c r="AA79" i="83"/>
  <c r="AA77" i="83"/>
  <c r="AA74" i="83"/>
  <c r="AA70" i="83"/>
  <c r="AA66" i="83"/>
  <c r="AA62" i="83"/>
  <c r="AA58" i="83"/>
  <c r="AA54" i="83"/>
  <c r="AA50" i="83"/>
  <c r="AA46" i="83"/>
  <c r="AA42" i="83"/>
  <c r="AA38" i="83"/>
  <c r="AA34" i="83"/>
  <c r="AA29" i="83"/>
  <c r="AA25" i="83"/>
  <c r="AA21" i="83"/>
  <c r="AA608" i="83"/>
  <c r="AA480" i="83"/>
  <c r="AA380" i="83"/>
  <c r="Z340" i="83"/>
  <c r="Z308" i="83"/>
  <c r="Z276" i="83"/>
  <c r="Z244" i="83"/>
  <c r="Z212" i="83"/>
  <c r="Z180" i="83"/>
  <c r="AA165" i="83"/>
  <c r="Z160" i="83"/>
  <c r="Z154" i="83"/>
  <c r="Z149" i="83"/>
  <c r="AA148" i="83"/>
  <c r="Z143" i="83"/>
  <c r="Z140" i="83"/>
  <c r="Z138" i="83"/>
  <c r="AA132" i="83"/>
  <c r="AA128" i="83"/>
  <c r="AA124" i="83"/>
  <c r="Z120" i="83"/>
  <c r="Z119" i="83"/>
  <c r="Z114" i="83"/>
  <c r="Z107" i="83"/>
  <c r="Z104" i="83"/>
  <c r="E102" i="83"/>
  <c r="Z98" i="83"/>
  <c r="AA94" i="83"/>
  <c r="AA90" i="83"/>
  <c r="AA87" i="83"/>
  <c r="AA84" i="83"/>
  <c r="Z82" i="83"/>
  <c r="Z79" i="83"/>
  <c r="Z77" i="83"/>
  <c r="Z74" i="83"/>
  <c r="Z70" i="83"/>
  <c r="Z66" i="83"/>
  <c r="Z62" i="83"/>
  <c r="Z58" i="83"/>
  <c r="Z54" i="83"/>
  <c r="Z50" i="83"/>
  <c r="Z46" i="83"/>
  <c r="Z42" i="83"/>
  <c r="Z38" i="83"/>
  <c r="Z34" i="83"/>
  <c r="Z29" i="83"/>
  <c r="Z25" i="83"/>
  <c r="Z21" i="83"/>
  <c r="Z17" i="83"/>
  <c r="AA592" i="83"/>
  <c r="Z304" i="83"/>
  <c r="Z176" i="83"/>
  <c r="Z137" i="83"/>
  <c r="AA127" i="83"/>
  <c r="Z112" i="83"/>
  <c r="Z106" i="83"/>
  <c r="AA93" i="83"/>
  <c r="AA81" i="83"/>
  <c r="Z69" i="83"/>
  <c r="Z53" i="83"/>
  <c r="Z37" i="83"/>
  <c r="AA19" i="83"/>
  <c r="AA15" i="83"/>
  <c r="AA12" i="83"/>
  <c r="AA9" i="83"/>
  <c r="AA5" i="83"/>
  <c r="AA2" i="83"/>
  <c r="AA123" i="83"/>
  <c r="Z111" i="83"/>
  <c r="Z65" i="83"/>
  <c r="Z30" i="83"/>
  <c r="AA22" i="83"/>
  <c r="AA18" i="83"/>
  <c r="AA8" i="83"/>
  <c r="AA576" i="83"/>
  <c r="Z300" i="83"/>
  <c r="Z172" i="83"/>
  <c r="Z146" i="83"/>
  <c r="Z124" i="83"/>
  <c r="AA118" i="83"/>
  <c r="AA111" i="83"/>
  <c r="Z90" i="83"/>
  <c r="AA65" i="83"/>
  <c r="AA49" i="83"/>
  <c r="AA33" i="83"/>
  <c r="AA30" i="83"/>
  <c r="Z19" i="83"/>
  <c r="Z15" i="83"/>
  <c r="Z12" i="83"/>
  <c r="Z9" i="83"/>
  <c r="Z5" i="83"/>
  <c r="Z2" i="83"/>
  <c r="Z33" i="83"/>
  <c r="AA4" i="83"/>
  <c r="Z6" i="83"/>
  <c r="AA464" i="83"/>
  <c r="Z272" i="83"/>
  <c r="Z165" i="83"/>
  <c r="Z118" i="83"/>
  <c r="AA103" i="83"/>
  <c r="Z49" i="83"/>
  <c r="AA23" i="83"/>
  <c r="AA448" i="83"/>
  <c r="Z268" i="83"/>
  <c r="AA164" i="83"/>
  <c r="AA141" i="83"/>
  <c r="Z132" i="83"/>
  <c r="AA110" i="83"/>
  <c r="AA101" i="83"/>
  <c r="Z87" i="83"/>
  <c r="AA61" i="83"/>
  <c r="AA45" i="83"/>
  <c r="AA24" i="83"/>
  <c r="Z22" i="83"/>
  <c r="Z18" i="83"/>
  <c r="AA14" i="83"/>
  <c r="AA11" i="83"/>
  <c r="Z8" i="83"/>
  <c r="Z4" i="83"/>
  <c r="AA10" i="83"/>
  <c r="Z332" i="83"/>
  <c r="Z153" i="83"/>
  <c r="AA137" i="83"/>
  <c r="C128" i="83"/>
  <c r="AA112" i="83"/>
  <c r="AA106" i="83"/>
  <c r="Z94" i="83"/>
  <c r="AA69" i="83"/>
  <c r="AA53" i="83"/>
  <c r="AA37" i="83"/>
  <c r="Z26" i="83"/>
  <c r="Z20" i="83"/>
  <c r="Z13" i="83"/>
  <c r="Z10" i="83"/>
  <c r="Z3" i="83"/>
  <c r="Z372" i="83"/>
  <c r="Z240" i="83"/>
  <c r="Z158" i="83"/>
  <c r="Z148" i="83"/>
  <c r="Z141" i="83"/>
  <c r="AA131" i="83"/>
  <c r="I118" i="83"/>
  <c r="K118" i="83" s="1"/>
  <c r="Z110" i="83"/>
  <c r="Z101" i="83"/>
  <c r="Z61" i="83"/>
  <c r="Z45" i="83"/>
  <c r="AA28" i="83"/>
  <c r="AA17" i="83"/>
  <c r="Z14" i="83"/>
  <c r="Z11" i="83"/>
  <c r="AA7" i="83"/>
  <c r="Z364" i="83"/>
  <c r="Z236" i="83"/>
  <c r="AA157" i="83"/>
  <c r="Z128" i="83"/>
  <c r="AA113" i="83"/>
  <c r="AA109" i="83"/>
  <c r="AA97" i="83"/>
  <c r="Z84" i="83"/>
  <c r="AA73" i="83"/>
  <c r="AA57" i="83"/>
  <c r="AA41" i="83"/>
  <c r="AA16" i="83"/>
  <c r="Z7" i="83"/>
  <c r="Z113" i="83"/>
  <c r="Z109" i="83"/>
  <c r="Z97" i="83"/>
  <c r="Z73" i="83"/>
  <c r="Z57" i="83"/>
  <c r="Z41" i="83"/>
  <c r="AA26" i="83"/>
  <c r="AA20" i="83"/>
  <c r="Z16" i="83"/>
  <c r="AA13" i="83"/>
  <c r="AA6" i="83"/>
  <c r="AA3" i="83"/>
  <c r="Z204" i="83"/>
  <c r="Z147" i="83"/>
  <c r="Z336" i="83"/>
  <c r="Z208" i="83"/>
  <c r="AA153" i="83"/>
  <c r="AA147" i="83"/>
  <c r="D26" i="82"/>
  <c r="D25" i="82"/>
  <c r="D31" i="82"/>
  <c r="D24" i="82"/>
  <c r="D30" i="82"/>
  <c r="D28" i="82"/>
  <c r="D23" i="82"/>
  <c r="D32" i="82"/>
  <c r="T121" i="82" s="1"/>
  <c r="U121" i="82" s="1"/>
  <c r="D29" i="82"/>
  <c r="H27" i="82"/>
  <c r="AA1001" i="82"/>
  <c r="AA997" i="82"/>
  <c r="AA993" i="82"/>
  <c r="AA989" i="82"/>
  <c r="AA985" i="82"/>
  <c r="AA981" i="82"/>
  <c r="AA977" i="82"/>
  <c r="AA973" i="82"/>
  <c r="AA969" i="82"/>
  <c r="AA965" i="82"/>
  <c r="AA961" i="82"/>
  <c r="AA957" i="82"/>
  <c r="AA953" i="82"/>
  <c r="AA949" i="82"/>
  <c r="AA945" i="82"/>
  <c r="AA941" i="82"/>
  <c r="AA937" i="82"/>
  <c r="AA933" i="82"/>
  <c r="AA929" i="82"/>
  <c r="AA925" i="82"/>
  <c r="AA921" i="82"/>
  <c r="AA917" i="82"/>
  <c r="AA913" i="82"/>
  <c r="AA909" i="82"/>
  <c r="AA905" i="82"/>
  <c r="AA901" i="82"/>
  <c r="AA897" i="82"/>
  <c r="AA893" i="82"/>
  <c r="AA889" i="82"/>
  <c r="AA885" i="82"/>
  <c r="AA881" i="82"/>
  <c r="AA877" i="82"/>
  <c r="AA873" i="82"/>
  <c r="AA869" i="82"/>
  <c r="AA865" i="82"/>
  <c r="AA861" i="82"/>
  <c r="AA857" i="82"/>
  <c r="AA853" i="82"/>
  <c r="AA849" i="82"/>
  <c r="AA845" i="82"/>
  <c r="AA841" i="82"/>
  <c r="AA837" i="82"/>
  <c r="AA833" i="82"/>
  <c r="AA829" i="82"/>
  <c r="AA825" i="82"/>
  <c r="AA821" i="82"/>
  <c r="AA817" i="82"/>
  <c r="AA813" i="82"/>
  <c r="AA809" i="82"/>
  <c r="AA805" i="82"/>
  <c r="AA801" i="82"/>
  <c r="AA797" i="82"/>
  <c r="AA793" i="82"/>
  <c r="AA789" i="82"/>
  <c r="AA785" i="82"/>
  <c r="AA781" i="82"/>
  <c r="AA777" i="82"/>
  <c r="AA773" i="82"/>
  <c r="AA769" i="82"/>
  <c r="AA765" i="82"/>
  <c r="AA761" i="82"/>
  <c r="AA757" i="82"/>
  <c r="AA753" i="82"/>
  <c r="AA749" i="82"/>
  <c r="AA745" i="82"/>
  <c r="AA741" i="82"/>
  <c r="AA737" i="82"/>
  <c r="AA733" i="82"/>
  <c r="AA729" i="82"/>
  <c r="AA725" i="82"/>
  <c r="AA721" i="82"/>
  <c r="AA717" i="82"/>
  <c r="AA713" i="82"/>
  <c r="AA709" i="82"/>
  <c r="AA705" i="82"/>
  <c r="AA701" i="82"/>
  <c r="AA697" i="82"/>
  <c r="AA693" i="82"/>
  <c r="AA689" i="82"/>
  <c r="AA685" i="82"/>
  <c r="AA681" i="82"/>
  <c r="AA677" i="82"/>
  <c r="AA673" i="82"/>
  <c r="AA669" i="82"/>
  <c r="AA665" i="82"/>
  <c r="Z1001" i="82"/>
  <c r="Z997" i="82"/>
  <c r="Z993" i="82"/>
  <c r="Z989" i="82"/>
  <c r="Z985" i="82"/>
  <c r="Z981" i="82"/>
  <c r="Z977" i="82"/>
  <c r="Z973" i="82"/>
  <c r="Z969" i="82"/>
  <c r="Z965" i="82"/>
  <c r="Z961" i="82"/>
  <c r="Z957" i="82"/>
  <c r="Z953" i="82"/>
  <c r="Z949" i="82"/>
  <c r="Z945" i="82"/>
  <c r="Z941" i="82"/>
  <c r="Z937" i="82"/>
  <c r="Z933" i="82"/>
  <c r="Z929" i="82"/>
  <c r="Z925" i="82"/>
  <c r="Z921" i="82"/>
  <c r="Z917" i="82"/>
  <c r="Z913" i="82"/>
  <c r="Z909" i="82"/>
  <c r="Z905" i="82"/>
  <c r="Z901" i="82"/>
  <c r="Z897" i="82"/>
  <c r="Z893" i="82"/>
  <c r="Z889" i="82"/>
  <c r="Z885" i="82"/>
  <c r="Z881" i="82"/>
  <c r="Z877" i="82"/>
  <c r="Z873" i="82"/>
  <c r="Z869" i="82"/>
  <c r="Z865" i="82"/>
  <c r="Z861" i="82"/>
  <c r="Z857" i="82"/>
  <c r="Z853" i="82"/>
  <c r="Z849" i="82"/>
  <c r="Z845" i="82"/>
  <c r="Z841" i="82"/>
  <c r="Z837" i="82"/>
  <c r="Z833" i="82"/>
  <c r="Z829" i="82"/>
  <c r="Z825" i="82"/>
  <c r="Z821" i="82"/>
  <c r="Z817" i="82"/>
  <c r="Z813" i="82"/>
  <c r="Z809" i="82"/>
  <c r="Z805" i="82"/>
  <c r="Z801" i="82"/>
  <c r="Z797" i="82"/>
  <c r="Z793" i="82"/>
  <c r="Z789" i="82"/>
  <c r="Z785" i="82"/>
  <c r="Z781" i="82"/>
  <c r="Z777" i="82"/>
  <c r="Z773" i="82"/>
  <c r="Z769" i="82"/>
  <c r="Z765" i="82"/>
  <c r="Z761" i="82"/>
  <c r="Z757" i="82"/>
  <c r="Z753" i="82"/>
  <c r="Z749" i="82"/>
  <c r="Z745" i="82"/>
  <c r="Z741" i="82"/>
  <c r="Z737" i="82"/>
  <c r="Z733" i="82"/>
  <c r="Z729" i="82"/>
  <c r="Z725" i="82"/>
  <c r="Z721" i="82"/>
  <c r="Z717" i="82"/>
  <c r="Z713" i="82"/>
  <c r="Z709" i="82"/>
  <c r="Z705" i="82"/>
  <c r="Z701" i="82"/>
  <c r="Z697" i="82"/>
  <c r="Z693" i="82"/>
  <c r="Z689" i="82"/>
  <c r="Z685" i="82"/>
  <c r="Z681" i="82"/>
  <c r="Z677" i="82"/>
  <c r="Z673" i="82"/>
  <c r="Z669" i="82"/>
  <c r="Z665" i="82"/>
  <c r="AA1000" i="82"/>
  <c r="AA996" i="82"/>
  <c r="AA992" i="82"/>
  <c r="AA988" i="82"/>
  <c r="AA984" i="82"/>
  <c r="AA980" i="82"/>
  <c r="AA976" i="82"/>
  <c r="AA972" i="82"/>
  <c r="AA968" i="82"/>
  <c r="AA964" i="82"/>
  <c r="AA960" i="82"/>
  <c r="AA956" i="82"/>
  <c r="AA952" i="82"/>
  <c r="AA948" i="82"/>
  <c r="AA944" i="82"/>
  <c r="AA940" i="82"/>
  <c r="AA936" i="82"/>
  <c r="AA932" i="82"/>
  <c r="AA928" i="82"/>
  <c r="AA924" i="82"/>
  <c r="AA920" i="82"/>
  <c r="AA916" i="82"/>
  <c r="AA912" i="82"/>
  <c r="AA908" i="82"/>
  <c r="AA904" i="82"/>
  <c r="AA900" i="82"/>
  <c r="AA896" i="82"/>
  <c r="AA892" i="82"/>
  <c r="AA888" i="82"/>
  <c r="AA884" i="82"/>
  <c r="AA880" i="82"/>
  <c r="AA876" i="82"/>
  <c r="AA872" i="82"/>
  <c r="AA868" i="82"/>
  <c r="AA864" i="82"/>
  <c r="AA860" i="82"/>
  <c r="AA856" i="82"/>
  <c r="AA852" i="82"/>
  <c r="AA848" i="82"/>
  <c r="AA844" i="82"/>
  <c r="AA840" i="82"/>
  <c r="AA836" i="82"/>
  <c r="AA832" i="82"/>
  <c r="AA828" i="82"/>
  <c r="AA824" i="82"/>
  <c r="AA820" i="82"/>
  <c r="AA816" i="82"/>
  <c r="AA812" i="82"/>
  <c r="AA808" i="82"/>
  <c r="AA804" i="82"/>
  <c r="AA800" i="82"/>
  <c r="AA796" i="82"/>
  <c r="AA792" i="82"/>
  <c r="AA788" i="82"/>
  <c r="AA784" i="82"/>
  <c r="AA780" i="82"/>
  <c r="AA776" i="82"/>
  <c r="AA772" i="82"/>
  <c r="AA768" i="82"/>
  <c r="AA764" i="82"/>
  <c r="AA760" i="82"/>
  <c r="AA756" i="82"/>
  <c r="AA752" i="82"/>
  <c r="AA748" i="82"/>
  <c r="AA744" i="82"/>
  <c r="AA740" i="82"/>
  <c r="AA736" i="82"/>
  <c r="AA732" i="82"/>
  <c r="AA728" i="82"/>
  <c r="AA724" i="82"/>
  <c r="AA720" i="82"/>
  <c r="AA716" i="82"/>
  <c r="AA712" i="82"/>
  <c r="AA708" i="82"/>
  <c r="AA704" i="82"/>
  <c r="AA700" i="82"/>
  <c r="AA696" i="82"/>
  <c r="AA692" i="82"/>
  <c r="AA688" i="82"/>
  <c r="AA684" i="82"/>
  <c r="AA680" i="82"/>
  <c r="AA676" i="82"/>
  <c r="AA672" i="82"/>
  <c r="AA668" i="82"/>
  <c r="AA664" i="82"/>
  <c r="Z1000" i="82"/>
  <c r="Z996" i="82"/>
  <c r="Z992" i="82"/>
  <c r="Z988" i="82"/>
  <c r="Z984" i="82"/>
  <c r="Z980" i="82"/>
  <c r="Z976" i="82"/>
  <c r="Z972" i="82"/>
  <c r="Z968" i="82"/>
  <c r="Z964" i="82"/>
  <c r="Z960" i="82"/>
  <c r="Z956" i="82"/>
  <c r="Z952" i="82"/>
  <c r="Z948" i="82"/>
  <c r="Z944" i="82"/>
  <c r="Z940" i="82"/>
  <c r="Z936" i="82"/>
  <c r="Z932" i="82"/>
  <c r="Z928" i="82"/>
  <c r="Z924" i="82"/>
  <c r="Z920" i="82"/>
  <c r="Z916" i="82"/>
  <c r="Z912" i="82"/>
  <c r="Z908" i="82"/>
  <c r="Z904" i="82"/>
  <c r="Z900" i="82"/>
  <c r="Z896" i="82"/>
  <c r="Z892" i="82"/>
  <c r="Z888" i="82"/>
  <c r="Z884" i="82"/>
  <c r="Z880" i="82"/>
  <c r="Z876" i="82"/>
  <c r="Z872" i="82"/>
  <c r="Z868" i="82"/>
  <c r="Z864" i="82"/>
  <c r="Z860" i="82"/>
  <c r="Z856" i="82"/>
  <c r="Z852" i="82"/>
  <c r="Z848" i="82"/>
  <c r="Z844" i="82"/>
  <c r="Z840" i="82"/>
  <c r="Z836" i="82"/>
  <c r="Z832" i="82"/>
  <c r="Z828" i="82"/>
  <c r="Z824" i="82"/>
  <c r="Z820" i="82"/>
  <c r="Z816" i="82"/>
  <c r="Z812" i="82"/>
  <c r="Z808" i="82"/>
  <c r="Z804" i="82"/>
  <c r="Z800" i="82"/>
  <c r="Z796" i="82"/>
  <c r="Z792" i="82"/>
  <c r="Z788" i="82"/>
  <c r="Z784" i="82"/>
  <c r="Z780" i="82"/>
  <c r="Z776" i="82"/>
  <c r="Z772" i="82"/>
  <c r="Z768" i="82"/>
  <c r="Z764" i="82"/>
  <c r="Z760" i="82"/>
  <c r="AA999" i="82"/>
  <c r="AA995" i="82"/>
  <c r="AA991" i="82"/>
  <c r="AA987" i="82"/>
  <c r="AA983" i="82"/>
  <c r="AA979" i="82"/>
  <c r="AA975" i="82"/>
  <c r="AA971" i="82"/>
  <c r="AA967" i="82"/>
  <c r="AA963" i="82"/>
  <c r="AA959" i="82"/>
  <c r="AA955" i="82"/>
  <c r="AA951" i="82"/>
  <c r="AA947" i="82"/>
  <c r="AA943" i="82"/>
  <c r="AA939" i="82"/>
  <c r="AA935" i="82"/>
  <c r="AA931" i="82"/>
  <c r="AA927" i="82"/>
  <c r="AA923" i="82"/>
  <c r="AA919" i="82"/>
  <c r="AA915" i="82"/>
  <c r="AA911" i="82"/>
  <c r="AA907" i="82"/>
  <c r="AA903" i="82"/>
  <c r="AA899" i="82"/>
  <c r="AA895" i="82"/>
  <c r="AA891" i="82"/>
  <c r="AA887" i="82"/>
  <c r="AA883" i="82"/>
  <c r="AA879" i="82"/>
  <c r="AA875" i="82"/>
  <c r="AA871" i="82"/>
  <c r="AA867" i="82"/>
  <c r="AA863" i="82"/>
  <c r="AA859" i="82"/>
  <c r="AA855" i="82"/>
  <c r="AA851" i="82"/>
  <c r="AA847" i="82"/>
  <c r="AA843" i="82"/>
  <c r="AA839" i="82"/>
  <c r="AA835" i="82"/>
  <c r="AA831" i="82"/>
  <c r="AA827" i="82"/>
  <c r="AA823" i="82"/>
  <c r="AA819" i="82"/>
  <c r="AA815" i="82"/>
  <c r="AA811" i="82"/>
  <c r="AA807" i="82"/>
  <c r="AA803" i="82"/>
  <c r="AA799" i="82"/>
  <c r="AA795" i="82"/>
  <c r="AA791" i="82"/>
  <c r="AA787" i="82"/>
  <c r="AA783" i="82"/>
  <c r="AA779" i="82"/>
  <c r="AA775" i="82"/>
  <c r="AA771" i="82"/>
  <c r="AA767" i="82"/>
  <c r="AA763" i="82"/>
  <c r="AA759" i="82"/>
  <c r="AA755" i="82"/>
  <c r="AA751" i="82"/>
  <c r="AA747" i="82"/>
  <c r="AA743" i="82"/>
  <c r="AA739" i="82"/>
  <c r="AA735" i="82"/>
  <c r="AA731" i="82"/>
  <c r="AA727" i="82"/>
  <c r="AA723" i="82"/>
  <c r="AA719" i="82"/>
  <c r="AA715" i="82"/>
  <c r="AA711" i="82"/>
  <c r="AA707" i="82"/>
  <c r="AA703" i="82"/>
  <c r="AA699" i="82"/>
  <c r="AA695" i="82"/>
  <c r="AA691" i="82"/>
  <c r="AA687" i="82"/>
  <c r="AA683" i="82"/>
  <c r="AA679" i="82"/>
  <c r="AA675" i="82"/>
  <c r="AA671" i="82"/>
  <c r="AA667" i="82"/>
  <c r="Z999" i="82"/>
  <c r="Z995" i="82"/>
  <c r="Z991" i="82"/>
  <c r="Z987" i="82"/>
  <c r="Z983" i="82"/>
  <c r="Z979" i="82"/>
  <c r="Z975" i="82"/>
  <c r="Z971" i="82"/>
  <c r="Z967" i="82"/>
  <c r="Z963" i="82"/>
  <c r="Z959" i="82"/>
  <c r="Z955" i="82"/>
  <c r="Z951" i="82"/>
  <c r="Z947" i="82"/>
  <c r="Z943" i="82"/>
  <c r="Z939" i="82"/>
  <c r="Z935" i="82"/>
  <c r="Z931" i="82"/>
  <c r="Z927" i="82"/>
  <c r="Z923" i="82"/>
  <c r="Z919" i="82"/>
  <c r="Z915" i="82"/>
  <c r="Z911" i="82"/>
  <c r="Z907" i="82"/>
  <c r="Z903" i="82"/>
  <c r="Z899" i="82"/>
  <c r="Z895" i="82"/>
  <c r="Z891" i="82"/>
  <c r="Z887" i="82"/>
  <c r="Z883" i="82"/>
  <c r="Z879" i="82"/>
  <c r="Z875" i="82"/>
  <c r="Z871" i="82"/>
  <c r="Z867" i="82"/>
  <c r="Z863" i="82"/>
  <c r="Z859" i="82"/>
  <c r="Z855" i="82"/>
  <c r="Z851" i="82"/>
  <c r="Z847" i="82"/>
  <c r="Z843" i="82"/>
  <c r="Z839" i="82"/>
  <c r="Z835" i="82"/>
  <c r="Z831" i="82"/>
  <c r="Z827" i="82"/>
  <c r="Z823" i="82"/>
  <c r="Z819" i="82"/>
  <c r="Z815" i="82"/>
  <c r="Z811" i="82"/>
  <c r="Z807" i="82"/>
  <c r="Z803" i="82"/>
  <c r="Z799" i="82"/>
  <c r="Z795" i="82"/>
  <c r="Z791" i="82"/>
  <c r="Z787" i="82"/>
  <c r="Z783" i="82"/>
  <c r="Z779" i="82"/>
  <c r="Z775" i="82"/>
  <c r="Z771" i="82"/>
  <c r="Z767" i="82"/>
  <c r="Z763" i="82"/>
  <c r="Z759" i="82"/>
  <c r="Z755" i="82"/>
  <c r="Z751" i="82"/>
  <c r="Z747" i="82"/>
  <c r="Z743" i="82"/>
  <c r="Z739" i="82"/>
  <c r="Z735" i="82"/>
  <c r="Z731" i="82"/>
  <c r="Z727" i="82"/>
  <c r="Z723" i="82"/>
  <c r="Z719" i="82"/>
  <c r="Z715" i="82"/>
  <c r="Z711" i="82"/>
  <c r="Z707" i="82"/>
  <c r="Z703" i="82"/>
  <c r="Z699" i="82"/>
  <c r="Z695" i="82"/>
  <c r="Z691" i="82"/>
  <c r="Z687" i="82"/>
  <c r="Z683" i="82"/>
  <c r="Z679" i="82"/>
  <c r="Z675" i="82"/>
  <c r="Z671" i="82"/>
  <c r="Z667" i="82"/>
  <c r="AA998" i="82"/>
  <c r="AA982" i="82"/>
  <c r="AA966" i="82"/>
  <c r="AA950" i="82"/>
  <c r="AA934" i="82"/>
  <c r="AA918" i="82"/>
  <c r="AA902" i="82"/>
  <c r="AA886" i="82"/>
  <c r="AA870" i="82"/>
  <c r="AA854" i="82"/>
  <c r="AA838" i="82"/>
  <c r="AA822" i="82"/>
  <c r="AA806" i="82"/>
  <c r="AA790" i="82"/>
  <c r="AA774" i="82"/>
  <c r="AA758" i="82"/>
  <c r="Z748" i="82"/>
  <c r="Z738" i="82"/>
  <c r="AA726" i="82"/>
  <c r="Z716" i="82"/>
  <c r="Z706" i="82"/>
  <c r="AA694" i="82"/>
  <c r="Z684" i="82"/>
  <c r="Z674" i="82"/>
  <c r="AA663" i="82"/>
  <c r="AA659" i="82"/>
  <c r="AA655" i="82"/>
  <c r="AA651" i="82"/>
  <c r="AA647" i="82"/>
  <c r="AA643" i="82"/>
  <c r="AA639" i="82"/>
  <c r="AA635" i="82"/>
  <c r="AA631" i="82"/>
  <c r="AA627" i="82"/>
  <c r="AA623" i="82"/>
  <c r="AA619" i="82"/>
  <c r="AA615" i="82"/>
  <c r="AA611" i="82"/>
  <c r="AA607" i="82"/>
  <c r="AA603" i="82"/>
  <c r="AA599" i="82"/>
  <c r="AA595" i="82"/>
  <c r="AA591" i="82"/>
  <c r="AA587" i="82"/>
  <c r="AA583" i="82"/>
  <c r="AA579" i="82"/>
  <c r="AA575" i="82"/>
  <c r="AA571" i="82"/>
  <c r="AA567" i="82"/>
  <c r="AA563" i="82"/>
  <c r="AA559" i="82"/>
  <c r="AA555" i="82"/>
  <c r="AA551" i="82"/>
  <c r="AA547" i="82"/>
  <c r="AA543" i="82"/>
  <c r="AA539" i="82"/>
  <c r="AA535" i="82"/>
  <c r="AA531" i="82"/>
  <c r="AA527" i="82"/>
  <c r="AA523" i="82"/>
  <c r="AA519" i="82"/>
  <c r="AA515" i="82"/>
  <c r="AA511" i="82"/>
  <c r="AA507" i="82"/>
  <c r="AA503" i="82"/>
  <c r="AA499" i="82"/>
  <c r="AA495" i="82"/>
  <c r="AA491" i="82"/>
  <c r="AA487" i="82"/>
  <c r="AA483" i="82"/>
  <c r="AA479" i="82"/>
  <c r="AA475" i="82"/>
  <c r="AA471" i="82"/>
  <c r="AA467" i="82"/>
  <c r="AA463" i="82"/>
  <c r="AA459" i="82"/>
  <c r="AA455" i="82"/>
  <c r="AA451" i="82"/>
  <c r="AA447" i="82"/>
  <c r="AA443" i="82"/>
  <c r="Z998" i="82"/>
  <c r="Z982" i="82"/>
  <c r="Z966" i="82"/>
  <c r="Z950" i="82"/>
  <c r="Z934" i="82"/>
  <c r="Z918" i="82"/>
  <c r="Z902" i="82"/>
  <c r="Z886" i="82"/>
  <c r="Z870" i="82"/>
  <c r="Z854" i="82"/>
  <c r="Z838" i="82"/>
  <c r="Z822" i="82"/>
  <c r="Z806" i="82"/>
  <c r="Z790" i="82"/>
  <c r="Z774" i="82"/>
  <c r="Z758" i="82"/>
  <c r="AA746" i="82"/>
  <c r="Z736" i="82"/>
  <c r="Z726" i="82"/>
  <c r="AA714" i="82"/>
  <c r="Z704" i="82"/>
  <c r="Z694" i="82"/>
  <c r="AA682" i="82"/>
  <c r="Z672" i="82"/>
  <c r="Z663" i="82"/>
  <c r="Z659" i="82"/>
  <c r="Z655" i="82"/>
  <c r="Z651" i="82"/>
  <c r="Z647" i="82"/>
  <c r="Z643" i="82"/>
  <c r="Z639" i="82"/>
  <c r="Z635" i="82"/>
  <c r="Z631" i="82"/>
  <c r="Z627" i="82"/>
  <c r="Z623" i="82"/>
  <c r="Z619" i="82"/>
  <c r="Z615" i="82"/>
  <c r="Z611" i="82"/>
  <c r="Z607" i="82"/>
  <c r="Z603" i="82"/>
  <c r="Z599" i="82"/>
  <c r="Z595" i="82"/>
  <c r="Z591" i="82"/>
  <c r="Z587" i="82"/>
  <c r="Z583" i="82"/>
  <c r="Z579" i="82"/>
  <c r="Z575" i="82"/>
  <c r="Z571" i="82"/>
  <c r="Z567" i="82"/>
  <c r="Z563" i="82"/>
  <c r="Z559" i="82"/>
  <c r="Z555" i="82"/>
  <c r="Z551" i="82"/>
  <c r="Z547" i="82"/>
  <c r="Z543" i="82"/>
  <c r="Z539" i="82"/>
  <c r="Z535" i="82"/>
  <c r="Z531" i="82"/>
  <c r="Z527" i="82"/>
  <c r="Z523" i="82"/>
  <c r="Z519" i="82"/>
  <c r="Z515" i="82"/>
  <c r="Z511" i="82"/>
  <c r="Z507" i="82"/>
  <c r="Z503" i="82"/>
  <c r="Z499" i="82"/>
  <c r="Z495" i="82"/>
  <c r="Z491" i="82"/>
  <c r="Z487" i="82"/>
  <c r="Z483" i="82"/>
  <c r="Z479" i="82"/>
  <c r="Z475" i="82"/>
  <c r="Z471" i="82"/>
  <c r="Z467" i="82"/>
  <c r="Z463" i="82"/>
  <c r="Z459" i="82"/>
  <c r="Z455" i="82"/>
  <c r="Z451" i="82"/>
  <c r="Z447" i="82"/>
  <c r="Z443" i="82"/>
  <c r="Z439" i="82"/>
  <c r="Z435" i="82"/>
  <c r="AA994" i="82"/>
  <c r="AA978" i="82"/>
  <c r="AA962" i="82"/>
  <c r="AA946" i="82"/>
  <c r="AA930" i="82"/>
  <c r="AA914" i="82"/>
  <c r="AA898" i="82"/>
  <c r="AA882" i="82"/>
  <c r="AA866" i="82"/>
  <c r="AA850" i="82"/>
  <c r="AA834" i="82"/>
  <c r="AA818" i="82"/>
  <c r="AA802" i="82"/>
  <c r="AA786" i="82"/>
  <c r="AA770" i="82"/>
  <c r="Z756" i="82"/>
  <c r="Z746" i="82"/>
  <c r="AA734" i="82"/>
  <c r="Z724" i="82"/>
  <c r="Z714" i="82"/>
  <c r="AA702" i="82"/>
  <c r="Z692" i="82"/>
  <c r="Z682" i="82"/>
  <c r="AA670" i="82"/>
  <c r="AA662" i="82"/>
  <c r="AA658" i="82"/>
  <c r="AA654" i="82"/>
  <c r="AA650" i="82"/>
  <c r="AA646" i="82"/>
  <c r="AA642" i="82"/>
  <c r="AA638" i="82"/>
  <c r="AA634" i="82"/>
  <c r="AA630" i="82"/>
  <c r="AA626" i="82"/>
  <c r="AA622" i="82"/>
  <c r="AA618" i="82"/>
  <c r="AA614" i="82"/>
  <c r="AA610" i="82"/>
  <c r="AA606" i="82"/>
  <c r="AA602" i="82"/>
  <c r="AA598" i="82"/>
  <c r="AA594" i="82"/>
  <c r="AA590" i="82"/>
  <c r="AA586" i="82"/>
  <c r="AA582" i="82"/>
  <c r="AA578" i="82"/>
  <c r="AA574" i="82"/>
  <c r="AA570" i="82"/>
  <c r="AA566" i="82"/>
  <c r="AA562" i="82"/>
  <c r="AA558" i="82"/>
  <c r="AA554" i="82"/>
  <c r="AA550" i="82"/>
  <c r="AA546" i="82"/>
  <c r="AA542" i="82"/>
  <c r="AA538" i="82"/>
  <c r="AA534" i="82"/>
  <c r="AA530" i="82"/>
  <c r="AA526" i="82"/>
  <c r="AA522" i="82"/>
  <c r="AA518" i="82"/>
  <c r="AA514" i="82"/>
  <c r="AA510" i="82"/>
  <c r="AA506" i="82"/>
  <c r="AA502" i="82"/>
  <c r="AA498" i="82"/>
  <c r="AA494" i="82"/>
  <c r="AA490" i="82"/>
  <c r="AA486" i="82"/>
  <c r="AA482" i="82"/>
  <c r="AA478" i="82"/>
  <c r="AA474" i="82"/>
  <c r="AA470" i="82"/>
  <c r="AA466" i="82"/>
  <c r="AA462" i="82"/>
  <c r="AA458" i="82"/>
  <c r="AA454" i="82"/>
  <c r="AA450" i="82"/>
  <c r="AA446" i="82"/>
  <c r="AA442" i="82"/>
  <c r="AA438" i="82"/>
  <c r="AA434" i="82"/>
  <c r="Z994" i="82"/>
  <c r="Z978" i="82"/>
  <c r="Z962" i="82"/>
  <c r="Z946" i="82"/>
  <c r="Z930" i="82"/>
  <c r="Z914" i="82"/>
  <c r="Z898" i="82"/>
  <c r="Z882" i="82"/>
  <c r="Z866" i="82"/>
  <c r="Z850" i="82"/>
  <c r="Z834" i="82"/>
  <c r="Z818" i="82"/>
  <c r="Z802" i="82"/>
  <c r="Z786" i="82"/>
  <c r="Z770" i="82"/>
  <c r="AA754" i="82"/>
  <c r="Z744" i="82"/>
  <c r="Z734" i="82"/>
  <c r="AA722" i="82"/>
  <c r="Z712" i="82"/>
  <c r="Z702" i="82"/>
  <c r="AA690" i="82"/>
  <c r="Z680" i="82"/>
  <c r="Z670" i="82"/>
  <c r="Z662" i="82"/>
  <c r="Z658" i="82"/>
  <c r="Z654" i="82"/>
  <c r="Z650" i="82"/>
  <c r="Z646" i="82"/>
  <c r="Z642" i="82"/>
  <c r="Z638" i="82"/>
  <c r="Z634" i="82"/>
  <c r="Z630" i="82"/>
  <c r="Z626" i="82"/>
  <c r="Z622" i="82"/>
  <c r="Z618" i="82"/>
  <c r="Z614" i="82"/>
  <c r="Z610" i="82"/>
  <c r="Z606" i="82"/>
  <c r="Z602" i="82"/>
  <c r="Z598" i="82"/>
  <c r="Z594" i="82"/>
  <c r="Z590" i="82"/>
  <c r="Z586" i="82"/>
  <c r="Z582" i="82"/>
  <c r="Z578" i="82"/>
  <c r="Z574" i="82"/>
  <c r="Z570" i="82"/>
  <c r="Z566" i="82"/>
  <c r="Z562" i="82"/>
  <c r="Z558" i="82"/>
  <c r="Z554" i="82"/>
  <c r="Z550" i="82"/>
  <c r="Z546" i="82"/>
  <c r="Z542" i="82"/>
  <c r="Z538" i="82"/>
  <c r="Z534" i="82"/>
  <c r="Z530" i="82"/>
  <c r="Z526" i="82"/>
  <c r="Z522" i="82"/>
  <c r="Z518" i="82"/>
  <c r="Z514" i="82"/>
  <c r="Z510" i="82"/>
  <c r="Z506" i="82"/>
  <c r="Z502" i="82"/>
  <c r="Z498" i="82"/>
  <c r="Z494" i="82"/>
  <c r="Z490" i="82"/>
  <c r="Z486" i="82"/>
  <c r="Z482" i="82"/>
  <c r="Z478" i="82"/>
  <c r="Z474" i="82"/>
  <c r="Z470" i="82"/>
  <c r="Z466" i="82"/>
  <c r="Z462" i="82"/>
  <c r="Z458" i="82"/>
  <c r="Z454" i="82"/>
  <c r="Z450" i="82"/>
  <c r="Z446" i="82"/>
  <c r="Z442" i="82"/>
  <c r="Z438" i="82"/>
  <c r="Z434" i="82"/>
  <c r="Z430" i="82"/>
  <c r="Z426" i="82"/>
  <c r="Z422" i="82"/>
  <c r="AA990" i="82"/>
  <c r="AA974" i="82"/>
  <c r="AA958" i="82"/>
  <c r="AA942" i="82"/>
  <c r="AA926" i="82"/>
  <c r="AA910" i="82"/>
  <c r="AA894" i="82"/>
  <c r="AA878" i="82"/>
  <c r="AA862" i="82"/>
  <c r="AA846" i="82"/>
  <c r="AA830" i="82"/>
  <c r="AA814" i="82"/>
  <c r="AA798" i="82"/>
  <c r="AA782" i="82"/>
  <c r="AA766" i="82"/>
  <c r="Z754" i="82"/>
  <c r="AA742" i="82"/>
  <c r="Z732" i="82"/>
  <c r="Z722" i="82"/>
  <c r="AA710" i="82"/>
  <c r="Z700" i="82"/>
  <c r="Z690" i="82"/>
  <c r="AA678" i="82"/>
  <c r="Z668" i="82"/>
  <c r="AA661" i="82"/>
  <c r="AA657" i="82"/>
  <c r="AA653" i="82"/>
  <c r="AA649" i="82"/>
  <c r="AA645" i="82"/>
  <c r="AA641" i="82"/>
  <c r="AA637" i="82"/>
  <c r="AA633" i="82"/>
  <c r="AA629" i="82"/>
  <c r="AA625" i="82"/>
  <c r="AA621" i="82"/>
  <c r="AA617" i="82"/>
  <c r="AA613" i="82"/>
  <c r="AA609" i="82"/>
  <c r="AA605" i="82"/>
  <c r="AA601" i="82"/>
  <c r="AA597" i="82"/>
  <c r="AA593" i="82"/>
  <c r="AA589" i="82"/>
  <c r="AA585" i="82"/>
  <c r="AA581" i="82"/>
  <c r="AA577" i="82"/>
  <c r="AA573" i="82"/>
  <c r="AA569" i="82"/>
  <c r="AA565" i="82"/>
  <c r="AA561" i="82"/>
  <c r="AA557" i="82"/>
  <c r="AA553" i="82"/>
  <c r="AA549" i="82"/>
  <c r="AA545" i="82"/>
  <c r="AA541" i="82"/>
  <c r="AA537" i="82"/>
  <c r="AA533" i="82"/>
  <c r="AA529" i="82"/>
  <c r="AA525" i="82"/>
  <c r="AA521" i="82"/>
  <c r="AA517" i="82"/>
  <c r="AA513" i="82"/>
  <c r="AA509" i="82"/>
  <c r="AA505" i="82"/>
  <c r="AA501" i="82"/>
  <c r="AA497" i="82"/>
  <c r="AA493" i="82"/>
  <c r="AA489" i="82"/>
  <c r="AA485" i="82"/>
  <c r="AA481" i="82"/>
  <c r="AA477" i="82"/>
  <c r="AA473" i="82"/>
  <c r="AA469" i="82"/>
  <c r="AA465" i="82"/>
  <c r="AA461" i="82"/>
  <c r="AA457" i="82"/>
  <c r="AA453" i="82"/>
  <c r="AA449" i="82"/>
  <c r="AA445" i="82"/>
  <c r="Z990" i="82"/>
  <c r="Z974" i="82"/>
  <c r="Z958" i="82"/>
  <c r="Z942" i="82"/>
  <c r="Z926" i="82"/>
  <c r="Z910" i="82"/>
  <c r="Z894" i="82"/>
  <c r="Z878" i="82"/>
  <c r="Z862" i="82"/>
  <c r="Z846" i="82"/>
  <c r="Z830" i="82"/>
  <c r="Z814" i="82"/>
  <c r="Z798" i="82"/>
  <c r="Z782" i="82"/>
  <c r="Z766" i="82"/>
  <c r="Z752" i="82"/>
  <c r="Z742" i="82"/>
  <c r="AA730" i="82"/>
  <c r="Z720" i="82"/>
  <c r="Z710" i="82"/>
  <c r="AA698" i="82"/>
  <c r="Z688" i="82"/>
  <c r="Z678" i="82"/>
  <c r="AA666" i="82"/>
  <c r="Z661" i="82"/>
  <c r="Z657" i="82"/>
  <c r="Z653" i="82"/>
  <c r="Z649" i="82"/>
  <c r="Z645" i="82"/>
  <c r="Z641" i="82"/>
  <c r="Z637" i="82"/>
  <c r="Z633" i="82"/>
  <c r="Z629" i="82"/>
  <c r="Z625" i="82"/>
  <c r="Z621" i="82"/>
  <c r="Z617" i="82"/>
  <c r="Z613" i="82"/>
  <c r="Z609" i="82"/>
  <c r="Z605" i="82"/>
  <c r="Z601" i="82"/>
  <c r="Z597" i="82"/>
  <c r="Z593" i="82"/>
  <c r="Z589" i="82"/>
  <c r="Z585" i="82"/>
  <c r="Z581" i="82"/>
  <c r="Z577" i="82"/>
  <c r="Z573" i="82"/>
  <c r="Z569" i="82"/>
  <c r="Z565" i="82"/>
  <c r="Z561" i="82"/>
  <c r="Z557" i="82"/>
  <c r="Z553" i="82"/>
  <c r="Z549" i="82"/>
  <c r="Z545" i="82"/>
  <c r="Z541" i="82"/>
  <c r="Z537" i="82"/>
  <c r="Z533" i="82"/>
  <c r="Z529" i="82"/>
  <c r="Z525" i="82"/>
  <c r="Z521" i="82"/>
  <c r="Z517" i="82"/>
  <c r="Z513" i="82"/>
  <c r="Z509" i="82"/>
  <c r="Z505" i="82"/>
  <c r="Z501" i="82"/>
  <c r="Z497" i="82"/>
  <c r="Z493" i="82"/>
  <c r="Z489" i="82"/>
  <c r="Z485" i="82"/>
  <c r="Z481" i="82"/>
  <c r="Z477" i="82"/>
  <c r="Z473" i="82"/>
  <c r="Z469" i="82"/>
  <c r="Z465" i="82"/>
  <c r="Z461" i="82"/>
  <c r="Z457" i="82"/>
  <c r="Z453" i="82"/>
  <c r="Z449" i="82"/>
  <c r="Z445" i="82"/>
  <c r="Z441" i="82"/>
  <c r="Z437" i="82"/>
  <c r="Z433" i="82"/>
  <c r="AA986" i="82"/>
  <c r="AA970" i="82"/>
  <c r="AA954" i="82"/>
  <c r="AA938" i="82"/>
  <c r="AA922" i="82"/>
  <c r="AA906" i="82"/>
  <c r="AA890" i="82"/>
  <c r="AA874" i="82"/>
  <c r="AA858" i="82"/>
  <c r="AA842" i="82"/>
  <c r="AA826" i="82"/>
  <c r="AA810" i="82"/>
  <c r="AA794" i="82"/>
  <c r="AA778" i="82"/>
  <c r="AA762" i="82"/>
  <c r="AA750" i="82"/>
  <c r="Z740" i="82"/>
  <c r="Z730" i="82"/>
  <c r="AA718" i="82"/>
  <c r="Z708" i="82"/>
  <c r="Z698" i="82"/>
  <c r="AA686" i="82"/>
  <c r="Z676" i="82"/>
  <c r="Z666" i="82"/>
  <c r="AA660" i="82"/>
  <c r="AA656" i="82"/>
  <c r="AA652" i="82"/>
  <c r="AA648" i="82"/>
  <c r="AA644" i="82"/>
  <c r="AA640" i="82"/>
  <c r="AA636" i="82"/>
  <c r="AA632" i="82"/>
  <c r="AA628" i="82"/>
  <c r="AA624" i="82"/>
  <c r="AA620" i="82"/>
  <c r="AA616" i="82"/>
  <c r="AA612" i="82"/>
  <c r="AA608" i="82"/>
  <c r="AA604" i="82"/>
  <c r="AA600" i="82"/>
  <c r="AA596" i="82"/>
  <c r="AA592" i="82"/>
  <c r="AA588" i="82"/>
  <c r="AA584" i="82"/>
  <c r="AA580" i="82"/>
  <c r="AA576" i="82"/>
  <c r="AA572" i="82"/>
  <c r="AA568" i="82"/>
  <c r="AA564" i="82"/>
  <c r="AA560" i="82"/>
  <c r="AA556" i="82"/>
  <c r="AA552" i="82"/>
  <c r="AA548" i="82"/>
  <c r="AA544" i="82"/>
  <c r="AA540" i="82"/>
  <c r="AA536" i="82"/>
  <c r="AA532" i="82"/>
  <c r="AA528" i="82"/>
  <c r="AA524" i="82"/>
  <c r="AA520" i="82"/>
  <c r="AA516" i="82"/>
  <c r="AA512" i="82"/>
  <c r="AA508" i="82"/>
  <c r="AA504" i="82"/>
  <c r="AA500" i="82"/>
  <c r="AA496" i="82"/>
  <c r="AA492" i="82"/>
  <c r="AA488" i="82"/>
  <c r="AA484" i="82"/>
  <c r="AA480" i="82"/>
  <c r="AA476" i="82"/>
  <c r="AA472" i="82"/>
  <c r="AA468" i="82"/>
  <c r="AA464" i="82"/>
  <c r="AA460" i="82"/>
  <c r="AA456" i="82"/>
  <c r="AA452" i="82"/>
  <c r="AA448" i="82"/>
  <c r="AA444" i="82"/>
  <c r="AA440" i="82"/>
  <c r="AA436" i="82"/>
  <c r="AA432" i="82"/>
  <c r="AA428" i="82"/>
  <c r="AA424" i="82"/>
  <c r="AA420" i="82"/>
  <c r="AA416" i="82"/>
  <c r="Z986" i="82"/>
  <c r="Z858" i="82"/>
  <c r="AA738" i="82"/>
  <c r="Z660" i="82"/>
  <c r="Z628" i="82"/>
  <c r="Z596" i="82"/>
  <c r="Z564" i="82"/>
  <c r="Z532" i="82"/>
  <c r="Z500" i="82"/>
  <c r="Z468" i="82"/>
  <c r="Z440" i="82"/>
  <c r="Z431" i="82"/>
  <c r="AA425" i="82"/>
  <c r="Z420" i="82"/>
  <c r="AA415" i="82"/>
  <c r="AA411" i="82"/>
  <c r="AA407" i="82"/>
  <c r="AA403" i="82"/>
  <c r="AA399" i="82"/>
  <c r="AA395" i="82"/>
  <c r="AA391" i="82"/>
  <c r="AA387" i="82"/>
  <c r="AA383" i="82"/>
  <c r="AA379" i="82"/>
  <c r="AA375" i="82"/>
  <c r="AA371" i="82"/>
  <c r="AA367" i="82"/>
  <c r="AA363" i="82"/>
  <c r="AA359" i="82"/>
  <c r="AA355" i="82"/>
  <c r="AA351" i="82"/>
  <c r="AA347" i="82"/>
  <c r="AA343" i="82"/>
  <c r="AA339" i="82"/>
  <c r="AA335" i="82"/>
  <c r="AA331" i="82"/>
  <c r="AA327" i="82"/>
  <c r="AA323" i="82"/>
  <c r="AA319" i="82"/>
  <c r="AA315" i="82"/>
  <c r="AA311" i="82"/>
  <c r="AA307" i="82"/>
  <c r="AA303" i="82"/>
  <c r="AA299" i="82"/>
  <c r="AA295" i="82"/>
  <c r="AA291" i="82"/>
  <c r="AA287" i="82"/>
  <c r="AA283" i="82"/>
  <c r="AA279" i="82"/>
  <c r="AA275" i="82"/>
  <c r="AA271" i="82"/>
  <c r="AA267" i="82"/>
  <c r="AA263" i="82"/>
  <c r="AA259" i="82"/>
  <c r="AA255" i="82"/>
  <c r="AA251" i="82"/>
  <c r="AA247" i="82"/>
  <c r="AA243" i="82"/>
  <c r="AA239" i="82"/>
  <c r="AA235" i="82"/>
  <c r="AA231" i="82"/>
  <c r="AA227" i="82"/>
  <c r="AA223" i="82"/>
  <c r="AA219" i="82"/>
  <c r="AA215" i="82"/>
  <c r="AA211" i="82"/>
  <c r="AA207" i="82"/>
  <c r="AA203" i="82"/>
  <c r="AA199" i="82"/>
  <c r="AA195" i="82"/>
  <c r="AA191" i="82"/>
  <c r="AA187" i="82"/>
  <c r="AA183" i="82"/>
  <c r="AA179" i="82"/>
  <c r="AA175" i="82"/>
  <c r="AA171" i="82"/>
  <c r="AA167" i="82"/>
  <c r="AA163" i="82"/>
  <c r="AA159" i="82"/>
  <c r="AA155" i="82"/>
  <c r="Z970" i="82"/>
  <c r="Z842" i="82"/>
  <c r="Z728" i="82"/>
  <c r="Z656" i="82"/>
  <c r="Z624" i="82"/>
  <c r="Z592" i="82"/>
  <c r="Z560" i="82"/>
  <c r="Z528" i="82"/>
  <c r="Z496" i="82"/>
  <c r="Z464" i="82"/>
  <c r="AA439" i="82"/>
  <c r="AA430" i="82"/>
  <c r="Z425" i="82"/>
  <c r="AA419" i="82"/>
  <c r="Z415" i="82"/>
  <c r="Z411" i="82"/>
  <c r="Z407" i="82"/>
  <c r="Z403" i="82"/>
  <c r="Z399" i="82"/>
  <c r="Z395" i="82"/>
  <c r="Z391" i="82"/>
  <c r="Z387" i="82"/>
  <c r="Z383" i="82"/>
  <c r="Z379" i="82"/>
  <c r="Z375" i="82"/>
  <c r="Z371" i="82"/>
  <c r="Z367" i="82"/>
  <c r="Z363" i="82"/>
  <c r="Z359" i="82"/>
  <c r="Z355" i="82"/>
  <c r="Z351" i="82"/>
  <c r="Z347" i="82"/>
  <c r="Z343" i="82"/>
  <c r="Z339" i="82"/>
  <c r="Z335" i="82"/>
  <c r="Z331" i="82"/>
  <c r="Z327" i="82"/>
  <c r="Z323" i="82"/>
  <c r="Z319" i="82"/>
  <c r="Z315" i="82"/>
  <c r="Z311" i="82"/>
  <c r="Z307" i="82"/>
  <c r="Z303" i="82"/>
  <c r="Z299" i="82"/>
  <c r="Z295" i="82"/>
  <c r="Z291" i="82"/>
  <c r="Z287" i="82"/>
  <c r="Z283" i="82"/>
  <c r="Z279" i="82"/>
  <c r="Z275" i="82"/>
  <c r="Z271" i="82"/>
  <c r="Z267" i="82"/>
  <c r="Z263" i="82"/>
  <c r="Z259" i="82"/>
  <c r="Z255" i="82"/>
  <c r="Z251" i="82"/>
  <c r="Z247" i="82"/>
  <c r="Z243" i="82"/>
  <c r="Z239" i="82"/>
  <c r="Z235" i="82"/>
  <c r="Z231" i="82"/>
  <c r="Z227" i="82"/>
  <c r="Z223" i="82"/>
  <c r="Z219" i="82"/>
  <c r="Z215" i="82"/>
  <c r="Z211" i="82"/>
  <c r="Z207" i="82"/>
  <c r="Z203" i="82"/>
  <c r="Z199" i="82"/>
  <c r="Z195" i="82"/>
  <c r="Z191" i="82"/>
  <c r="Z187" i="82"/>
  <c r="Z183" i="82"/>
  <c r="Z179" i="82"/>
  <c r="Z175" i="82"/>
  <c r="Z171" i="82"/>
  <c r="Z167" i="82"/>
  <c r="Z163" i="82"/>
  <c r="Z159" i="82"/>
  <c r="Z155" i="82"/>
  <c r="Z151" i="82"/>
  <c r="Z954" i="82"/>
  <c r="Z826" i="82"/>
  <c r="Z718" i="82"/>
  <c r="Z652" i="82"/>
  <c r="Z620" i="82"/>
  <c r="Z588" i="82"/>
  <c r="Z556" i="82"/>
  <c r="Z524" i="82"/>
  <c r="Z492" i="82"/>
  <c r="Z460" i="82"/>
  <c r="AA437" i="82"/>
  <c r="AA429" i="82"/>
  <c r="Z424" i="82"/>
  <c r="Z419" i="82"/>
  <c r="AA414" i="82"/>
  <c r="AA410" i="82"/>
  <c r="AA406" i="82"/>
  <c r="AA402" i="82"/>
  <c r="AA398" i="82"/>
  <c r="AA394" i="82"/>
  <c r="AA390" i="82"/>
  <c r="AA386" i="82"/>
  <c r="AA382" i="82"/>
  <c r="AA378" i="82"/>
  <c r="AA374" i="82"/>
  <c r="AA370" i="82"/>
  <c r="AA366" i="82"/>
  <c r="AA362" i="82"/>
  <c r="AA358" i="82"/>
  <c r="AA354" i="82"/>
  <c r="AA350" i="82"/>
  <c r="AA346" i="82"/>
  <c r="AA342" i="82"/>
  <c r="AA338" i="82"/>
  <c r="AA334" i="82"/>
  <c r="AA330" i="82"/>
  <c r="AA326" i="82"/>
  <c r="AA322" i="82"/>
  <c r="AA318" i="82"/>
  <c r="AA314" i="82"/>
  <c r="AA310" i="82"/>
  <c r="AA306" i="82"/>
  <c r="AA302" i="82"/>
  <c r="AA298" i="82"/>
  <c r="AA294" i="82"/>
  <c r="AA290" i="82"/>
  <c r="AA286" i="82"/>
  <c r="AA282" i="82"/>
  <c r="AA278" i="82"/>
  <c r="AA274" i="82"/>
  <c r="AA270" i="82"/>
  <c r="AA266" i="82"/>
  <c r="AA262" i="82"/>
  <c r="AA258" i="82"/>
  <c r="AA254" i="82"/>
  <c r="AA250" i="82"/>
  <c r="AA246" i="82"/>
  <c r="AA242" i="82"/>
  <c r="AA238" i="82"/>
  <c r="AA234" i="82"/>
  <c r="AA230" i="82"/>
  <c r="AA226" i="82"/>
  <c r="AA222" i="82"/>
  <c r="AA218" i="82"/>
  <c r="AA214" i="82"/>
  <c r="AA210" i="82"/>
  <c r="AA206" i="82"/>
  <c r="AA202" i="82"/>
  <c r="AA198" i="82"/>
  <c r="AA194" i="82"/>
  <c r="AA190" i="82"/>
  <c r="AA186" i="82"/>
  <c r="AA182" i="82"/>
  <c r="AA178" i="82"/>
  <c r="AA174" i="82"/>
  <c r="AA170" i="82"/>
  <c r="AA166" i="82"/>
  <c r="AA162" i="82"/>
  <c r="AA158" i="82"/>
  <c r="AA154" i="82"/>
  <c r="AA150" i="82"/>
  <c r="Z938" i="82"/>
  <c r="Z810" i="82"/>
  <c r="AA706" i="82"/>
  <c r="Z648" i="82"/>
  <c r="Z616" i="82"/>
  <c r="Z584" i="82"/>
  <c r="Z552" i="82"/>
  <c r="Z520" i="82"/>
  <c r="Z488" i="82"/>
  <c r="Z456" i="82"/>
  <c r="Z436" i="82"/>
  <c r="Z429" i="82"/>
  <c r="AA423" i="82"/>
  <c r="AA418" i="82"/>
  <c r="Z414" i="82"/>
  <c r="Z410" i="82"/>
  <c r="Z406" i="82"/>
  <c r="Z402" i="82"/>
  <c r="Z398" i="82"/>
  <c r="Z394" i="82"/>
  <c r="Z390" i="82"/>
  <c r="Z386" i="82"/>
  <c r="Z382" i="82"/>
  <c r="Z378" i="82"/>
  <c r="Z374" i="82"/>
  <c r="Z370" i="82"/>
  <c r="Z366" i="82"/>
  <c r="Z362" i="82"/>
  <c r="Z358" i="82"/>
  <c r="Z354" i="82"/>
  <c r="Z350" i="82"/>
  <c r="Z346" i="82"/>
  <c r="Z342" i="82"/>
  <c r="Z338" i="82"/>
  <c r="Z334" i="82"/>
  <c r="Z330" i="82"/>
  <c r="Z326" i="82"/>
  <c r="Z322" i="82"/>
  <c r="Z318" i="82"/>
  <c r="Z314" i="82"/>
  <c r="Z310" i="82"/>
  <c r="Z306" i="82"/>
  <c r="Z302" i="82"/>
  <c r="Z298" i="82"/>
  <c r="Z294" i="82"/>
  <c r="Z290" i="82"/>
  <c r="Z286" i="82"/>
  <c r="Z282" i="82"/>
  <c r="Z278" i="82"/>
  <c r="Z274" i="82"/>
  <c r="Z270" i="82"/>
  <c r="Z266" i="82"/>
  <c r="Z262" i="82"/>
  <c r="Z258" i="82"/>
  <c r="Z254" i="82"/>
  <c r="Z250" i="82"/>
  <c r="Z246" i="82"/>
  <c r="Z242" i="82"/>
  <c r="Z238" i="82"/>
  <c r="Z234" i="82"/>
  <c r="Z230" i="82"/>
  <c r="Z226" i="82"/>
  <c r="Z222" i="82"/>
  <c r="Z218" i="82"/>
  <c r="Z214" i="82"/>
  <c r="Z210" i="82"/>
  <c r="Z206" i="82"/>
  <c r="Z202" i="82"/>
  <c r="Z198" i="82"/>
  <c r="Z194" i="82"/>
  <c r="Z190" i="82"/>
  <c r="Z186" i="82"/>
  <c r="Z182" i="82"/>
  <c r="Z178" i="82"/>
  <c r="Z174" i="82"/>
  <c r="Z170" i="82"/>
  <c r="Z166" i="82"/>
  <c r="Z162" i="82"/>
  <c r="Z158" i="82"/>
  <c r="Z154" i="82"/>
  <c r="Z150" i="82"/>
  <c r="Z906" i="82"/>
  <c r="Z778" i="82"/>
  <c r="Z686" i="82"/>
  <c r="Z640" i="82"/>
  <c r="Z608" i="82"/>
  <c r="Z576" i="82"/>
  <c r="Z544" i="82"/>
  <c r="Z512" i="82"/>
  <c r="Z480" i="82"/>
  <c r="Z448" i="82"/>
  <c r="AA433" i="82"/>
  <c r="AA427" i="82"/>
  <c r="AA422" i="82"/>
  <c r="AA417" i="82"/>
  <c r="Z413" i="82"/>
  <c r="Z409" i="82"/>
  <c r="Z405" i="82"/>
  <c r="Z401" i="82"/>
  <c r="Z397" i="82"/>
  <c r="Z393" i="82"/>
  <c r="Z389" i="82"/>
  <c r="Z385" i="82"/>
  <c r="Z381" i="82"/>
  <c r="Z377" i="82"/>
  <c r="Z373" i="82"/>
  <c r="Z369" i="82"/>
  <c r="Z365" i="82"/>
  <c r="Z361" i="82"/>
  <c r="Z357" i="82"/>
  <c r="Z353" i="82"/>
  <c r="Z349" i="82"/>
  <c r="Z345" i="82"/>
  <c r="Z341" i="82"/>
  <c r="Z337" i="82"/>
  <c r="Z333" i="82"/>
  <c r="Z329" i="82"/>
  <c r="Z325" i="82"/>
  <c r="Z321" i="82"/>
  <c r="Z317" i="82"/>
  <c r="Z313" i="82"/>
  <c r="Z309" i="82"/>
  <c r="Z305" i="82"/>
  <c r="Z301" i="82"/>
  <c r="Z297" i="82"/>
  <c r="Z293" i="82"/>
  <c r="Z289" i="82"/>
  <c r="Z285" i="82"/>
  <c r="Z281" i="82"/>
  <c r="Z277" i="82"/>
  <c r="Z273" i="82"/>
  <c r="Z269" i="82"/>
  <c r="Z265" i="82"/>
  <c r="Z261" i="82"/>
  <c r="Z257" i="82"/>
  <c r="Z253" i="82"/>
  <c r="Z249" i="82"/>
  <c r="Z245" i="82"/>
  <c r="Z241" i="82"/>
  <c r="Z237" i="82"/>
  <c r="Z233" i="82"/>
  <c r="Z229" i="82"/>
  <c r="Z225" i="82"/>
  <c r="Z221" i="82"/>
  <c r="Z217" i="82"/>
  <c r="Z213" i="82"/>
  <c r="Z209" i="82"/>
  <c r="Z205" i="82"/>
  <c r="Z201" i="82"/>
  <c r="Z197" i="82"/>
  <c r="Z193" i="82"/>
  <c r="Z189" i="82"/>
  <c r="Z185" i="82"/>
  <c r="Z181" i="82"/>
  <c r="Z177" i="82"/>
  <c r="Z173" i="82"/>
  <c r="Z169" i="82"/>
  <c r="Z165" i="82"/>
  <c r="Z161" i="82"/>
  <c r="Z157" i="82"/>
  <c r="Z153" i="82"/>
  <c r="Z149" i="82"/>
  <c r="Z890" i="82"/>
  <c r="Z762" i="82"/>
  <c r="AA674" i="82"/>
  <c r="Z636" i="82"/>
  <c r="Z604" i="82"/>
  <c r="Z572" i="82"/>
  <c r="Z540" i="82"/>
  <c r="Z508" i="82"/>
  <c r="Z476" i="82"/>
  <c r="Z444" i="82"/>
  <c r="Z432" i="82"/>
  <c r="Z427" i="82"/>
  <c r="AA421" i="82"/>
  <c r="Z417" i="82"/>
  <c r="AA412" i="82"/>
  <c r="AA408" i="82"/>
  <c r="AA404" i="82"/>
  <c r="AA400" i="82"/>
  <c r="AA396" i="82"/>
  <c r="AA392" i="82"/>
  <c r="AA388" i="82"/>
  <c r="AA384" i="82"/>
  <c r="AA380" i="82"/>
  <c r="AA376" i="82"/>
  <c r="AA372" i="82"/>
  <c r="AA368" i="82"/>
  <c r="AA364" i="82"/>
  <c r="AA360" i="82"/>
  <c r="AA356" i="82"/>
  <c r="AA352" i="82"/>
  <c r="AA348" i="82"/>
  <c r="AA344" i="82"/>
  <c r="AA340" i="82"/>
  <c r="AA336" i="82"/>
  <c r="AA332" i="82"/>
  <c r="AA328" i="82"/>
  <c r="AA324" i="82"/>
  <c r="AA320" i="82"/>
  <c r="AA316" i="82"/>
  <c r="AA312" i="82"/>
  <c r="AA308" i="82"/>
  <c r="AA304" i="82"/>
  <c r="AA300" i="82"/>
  <c r="AA296" i="82"/>
  <c r="AA292" i="82"/>
  <c r="AA288" i="82"/>
  <c r="AA284" i="82"/>
  <c r="AA280" i="82"/>
  <c r="AA276" i="82"/>
  <c r="AA272" i="82"/>
  <c r="AA268" i="82"/>
  <c r="AA264" i="82"/>
  <c r="AA260" i="82"/>
  <c r="AA256" i="82"/>
  <c r="AA252" i="82"/>
  <c r="AA248" i="82"/>
  <c r="AA244" i="82"/>
  <c r="AA240" i="82"/>
  <c r="AA236" i="82"/>
  <c r="AA232" i="82"/>
  <c r="AA228" i="82"/>
  <c r="AA224" i="82"/>
  <c r="AA220" i="82"/>
  <c r="AA216" i="82"/>
  <c r="AA212" i="82"/>
  <c r="AA208" i="82"/>
  <c r="AA204" i="82"/>
  <c r="AA200" i="82"/>
  <c r="AA196" i="82"/>
  <c r="AA192" i="82"/>
  <c r="AA188" i="82"/>
  <c r="AA184" i="82"/>
  <c r="AA180" i="82"/>
  <c r="AA176" i="82"/>
  <c r="AA172" i="82"/>
  <c r="AA168" i="82"/>
  <c r="AA164" i="82"/>
  <c r="AA160" i="82"/>
  <c r="AA156" i="82"/>
  <c r="Z922" i="82"/>
  <c r="Z612" i="82"/>
  <c r="Z484" i="82"/>
  <c r="Z423" i="82"/>
  <c r="AA405" i="82"/>
  <c r="AA389" i="82"/>
  <c r="AA373" i="82"/>
  <c r="AA357" i="82"/>
  <c r="AA341" i="82"/>
  <c r="AA325" i="82"/>
  <c r="AA309" i="82"/>
  <c r="AA293" i="82"/>
  <c r="AA277" i="82"/>
  <c r="AA261" i="82"/>
  <c r="AA245" i="82"/>
  <c r="AA229" i="82"/>
  <c r="AA213" i="82"/>
  <c r="AA197" i="82"/>
  <c r="AA181" i="82"/>
  <c r="AA165" i="82"/>
  <c r="Z152" i="82"/>
  <c r="Z148" i="82"/>
  <c r="AA147" i="82"/>
  <c r="Z143" i="82"/>
  <c r="Z139" i="82"/>
  <c r="Z135" i="82"/>
  <c r="AA133" i="82"/>
  <c r="AA129" i="82"/>
  <c r="AA125" i="82"/>
  <c r="AA121" i="82"/>
  <c r="Z116" i="82"/>
  <c r="Z115" i="82"/>
  <c r="Z108" i="82"/>
  <c r="Z102" i="82"/>
  <c r="Z99" i="82"/>
  <c r="AA95" i="82"/>
  <c r="AA91" i="82"/>
  <c r="AA88" i="82"/>
  <c r="AA85" i="82"/>
  <c r="Z83" i="82"/>
  <c r="Z80" i="82"/>
  <c r="Z75" i="82"/>
  <c r="Z71" i="82"/>
  <c r="Z67" i="82"/>
  <c r="Z63" i="82"/>
  <c r="Z59" i="82"/>
  <c r="Z55" i="82"/>
  <c r="Z51" i="82"/>
  <c r="Z47" i="82"/>
  <c r="Z43" i="82"/>
  <c r="Z39" i="82"/>
  <c r="Z35" i="82"/>
  <c r="Z32" i="82"/>
  <c r="Z874" i="82"/>
  <c r="Z600" i="82"/>
  <c r="Z472" i="82"/>
  <c r="Z421" i="82"/>
  <c r="Z404" i="82"/>
  <c r="Z388" i="82"/>
  <c r="Z372" i="82"/>
  <c r="Z356" i="82"/>
  <c r="Z340" i="82"/>
  <c r="Z324" i="82"/>
  <c r="Z308" i="82"/>
  <c r="Z292" i="82"/>
  <c r="Z276" i="82"/>
  <c r="Z260" i="82"/>
  <c r="Z244" i="82"/>
  <c r="Z228" i="82"/>
  <c r="Z212" i="82"/>
  <c r="Z196" i="82"/>
  <c r="Z180" i="82"/>
  <c r="Z164" i="82"/>
  <c r="AA151" i="82"/>
  <c r="Z147" i="82"/>
  <c r="AA146" i="82"/>
  <c r="AA140" i="82"/>
  <c r="AA138" i="82"/>
  <c r="Z133" i="82"/>
  <c r="Z129" i="82"/>
  <c r="Z125" i="82"/>
  <c r="Z121" i="82"/>
  <c r="AA120" i="82"/>
  <c r="AA119" i="82"/>
  <c r="AA114" i="82"/>
  <c r="AA107" i="82"/>
  <c r="AA104" i="82"/>
  <c r="AA98" i="82"/>
  <c r="Z95" i="82"/>
  <c r="Z91" i="82"/>
  <c r="Z88" i="82"/>
  <c r="Z85" i="82"/>
  <c r="AA82" i="82"/>
  <c r="AA79" i="82"/>
  <c r="AA77" i="82"/>
  <c r="AA74" i="82"/>
  <c r="AA70" i="82"/>
  <c r="AA66" i="82"/>
  <c r="AA62" i="82"/>
  <c r="AA58" i="82"/>
  <c r="AA54" i="82"/>
  <c r="AA50" i="82"/>
  <c r="AA46" i="82"/>
  <c r="AA42" i="82"/>
  <c r="AA38" i="82"/>
  <c r="AA34" i="82"/>
  <c r="AA29" i="82"/>
  <c r="Z794" i="82"/>
  <c r="Z580" i="82"/>
  <c r="Z452" i="82"/>
  <c r="Z418" i="82"/>
  <c r="AA401" i="82"/>
  <c r="AA385" i="82"/>
  <c r="AA369" i="82"/>
  <c r="AA353" i="82"/>
  <c r="AA337" i="82"/>
  <c r="AA321" i="82"/>
  <c r="AA305" i="82"/>
  <c r="AA289" i="82"/>
  <c r="AA273" i="82"/>
  <c r="AA257" i="82"/>
  <c r="AA241" i="82"/>
  <c r="AA225" i="82"/>
  <c r="AA209" i="82"/>
  <c r="AA193" i="82"/>
  <c r="AA177" i="82"/>
  <c r="AA161" i="82"/>
  <c r="Z146" i="82"/>
  <c r="Z140" i="82"/>
  <c r="Z138" i="82"/>
  <c r="Z750" i="82"/>
  <c r="Z568" i="82"/>
  <c r="AA441" i="82"/>
  <c r="Z416" i="82"/>
  <c r="Z400" i="82"/>
  <c r="Z384" i="82"/>
  <c r="Z368" i="82"/>
  <c r="Z352" i="82"/>
  <c r="Z336" i="82"/>
  <c r="Z320" i="82"/>
  <c r="Z304" i="82"/>
  <c r="Z288" i="82"/>
  <c r="Z272" i="82"/>
  <c r="Z256" i="82"/>
  <c r="Z240" i="82"/>
  <c r="Z224" i="82"/>
  <c r="Z208" i="82"/>
  <c r="Z192" i="82"/>
  <c r="Z176" i="82"/>
  <c r="Z160" i="82"/>
  <c r="AA145" i="82"/>
  <c r="Z696" i="82"/>
  <c r="Z548" i="82"/>
  <c r="AA435" i="82"/>
  <c r="AA413" i="82"/>
  <c r="AA397" i="82"/>
  <c r="AA381" i="82"/>
  <c r="AA365" i="82"/>
  <c r="AA349" i="82"/>
  <c r="AA333" i="82"/>
  <c r="AA317" i="82"/>
  <c r="AA301" i="82"/>
  <c r="AA285" i="82"/>
  <c r="AA269" i="82"/>
  <c r="AA253" i="82"/>
  <c r="AA237" i="82"/>
  <c r="AA221" i="82"/>
  <c r="AA205" i="82"/>
  <c r="AA189" i="82"/>
  <c r="AA173" i="82"/>
  <c r="AA157" i="82"/>
  <c r="Z145" i="82"/>
  <c r="Z141" i="82"/>
  <c r="Z137" i="82"/>
  <c r="AA131" i="82"/>
  <c r="AA127" i="82"/>
  <c r="AA123" i="82"/>
  <c r="Z118" i="82"/>
  <c r="I118" i="82"/>
  <c r="K118" i="82" s="1"/>
  <c r="Z113" i="82"/>
  <c r="Z112" i="82"/>
  <c r="Z111" i="82"/>
  <c r="Z110" i="82"/>
  <c r="Z109" i="82"/>
  <c r="Z106" i="82"/>
  <c r="AA103" i="82"/>
  <c r="Z101" i="82"/>
  <c r="Z97" i="82"/>
  <c r="AA93" i="82"/>
  <c r="AA81" i="82"/>
  <c r="Z73" i="82"/>
  <c r="Z69" i="82"/>
  <c r="Z65" i="82"/>
  <c r="Z61" i="82"/>
  <c r="Z57" i="82"/>
  <c r="Z53" i="82"/>
  <c r="Z49" i="82"/>
  <c r="Z45" i="82"/>
  <c r="Z41" i="82"/>
  <c r="Z37" i="82"/>
  <c r="Z33" i="82"/>
  <c r="Z30" i="82"/>
  <c r="Z644" i="82"/>
  <c r="Z516" i="82"/>
  <c r="Z428" i="82"/>
  <c r="AA409" i="82"/>
  <c r="AA393" i="82"/>
  <c r="AA377" i="82"/>
  <c r="AA361" i="82"/>
  <c r="AA345" i="82"/>
  <c r="AA329" i="82"/>
  <c r="AA313" i="82"/>
  <c r="AA297" i="82"/>
  <c r="AA281" i="82"/>
  <c r="AA265" i="82"/>
  <c r="AA249" i="82"/>
  <c r="AA233" i="82"/>
  <c r="AA217" i="82"/>
  <c r="AA201" i="82"/>
  <c r="AA185" i="82"/>
  <c r="AA169" i="82"/>
  <c r="AA153" i="82"/>
  <c r="Z144" i="82"/>
  <c r="Z142" i="82"/>
  <c r="Z136" i="82"/>
  <c r="Z134" i="82"/>
  <c r="Z664" i="82"/>
  <c r="Z396" i="82"/>
  <c r="Z332" i="82"/>
  <c r="Z268" i="82"/>
  <c r="Z204" i="82"/>
  <c r="AA144" i="82"/>
  <c r="AA142" i="82"/>
  <c r="AA137" i="82"/>
  <c r="Z131" i="82"/>
  <c r="AA122" i="82"/>
  <c r="AA113" i="82"/>
  <c r="Z107" i="82"/>
  <c r="E103" i="82"/>
  <c r="AA97" i="82"/>
  <c r="Z92" i="82"/>
  <c r="AA86" i="82"/>
  <c r="Z82" i="82"/>
  <c r="Z78" i="82"/>
  <c r="AA73" i="82"/>
  <c r="AA67" i="82"/>
  <c r="AA60" i="82"/>
  <c r="Z54" i="82"/>
  <c r="Z48" i="82"/>
  <c r="AA41" i="82"/>
  <c r="AA35" i="82"/>
  <c r="AA30" i="82"/>
  <c r="Z27" i="82"/>
  <c r="AA25" i="82"/>
  <c r="AA21" i="82"/>
  <c r="AA17" i="82"/>
  <c r="AA14" i="82"/>
  <c r="AA11" i="82"/>
  <c r="Z8" i="82"/>
  <c r="Z4" i="82"/>
  <c r="Z17" i="82"/>
  <c r="AA7" i="82"/>
  <c r="AA126" i="82"/>
  <c r="AA84" i="82"/>
  <c r="AA71" i="82"/>
  <c r="Z58" i="82"/>
  <c r="AA39" i="82"/>
  <c r="Z26" i="82"/>
  <c r="Z22" i="82"/>
  <c r="Z16" i="82"/>
  <c r="AA3" i="82"/>
  <c r="Z23" i="82"/>
  <c r="AA5" i="82"/>
  <c r="Z124" i="82"/>
  <c r="AA36" i="82"/>
  <c r="Z216" i="82"/>
  <c r="AA116" i="82"/>
  <c r="Z74" i="82"/>
  <c r="Z632" i="82"/>
  <c r="Z392" i="82"/>
  <c r="Z328" i="82"/>
  <c r="Z264" i="82"/>
  <c r="Z200" i="82"/>
  <c r="AA149" i="82"/>
  <c r="AA143" i="82"/>
  <c r="AA136" i="82"/>
  <c r="AA130" i="82"/>
  <c r="C128" i="82"/>
  <c r="Z122" i="82"/>
  <c r="AA117" i="82"/>
  <c r="AA106" i="82"/>
  <c r="AA102" i="82"/>
  <c r="AA96" i="82"/>
  <c r="AA90" i="82"/>
  <c r="Z86" i="82"/>
  <c r="AA72" i="82"/>
  <c r="Z66" i="82"/>
  <c r="Z60" i="82"/>
  <c r="AA53" i="82"/>
  <c r="AA47" i="82"/>
  <c r="AA40" i="82"/>
  <c r="Z34" i="82"/>
  <c r="Z25" i="82"/>
  <c r="Z21" i="82"/>
  <c r="Z14" i="82"/>
  <c r="Z11" i="82"/>
  <c r="AA105" i="82"/>
  <c r="AA10" i="82"/>
  <c r="AA28" i="82"/>
  <c r="AA15" i="82"/>
  <c r="AA87" i="82"/>
  <c r="AA49" i="82"/>
  <c r="Z5" i="82"/>
  <c r="Z132" i="82"/>
  <c r="Z87" i="82"/>
  <c r="AA48" i="82"/>
  <c r="Z536" i="82"/>
  <c r="Z380" i="82"/>
  <c r="Z316" i="82"/>
  <c r="Z252" i="82"/>
  <c r="Z188" i="82"/>
  <c r="AA135" i="82"/>
  <c r="Z130" i="82"/>
  <c r="Z127" i="82"/>
  <c r="AA118" i="82"/>
  <c r="Z117" i="82"/>
  <c r="Z114" i="82"/>
  <c r="AA111" i="82"/>
  <c r="E102" i="82"/>
  <c r="Z96" i="82"/>
  <c r="Z90" i="82"/>
  <c r="Z81" i="82"/>
  <c r="Z77" i="82"/>
  <c r="Z72" i="82"/>
  <c r="AA65" i="82"/>
  <c r="AA59" i="82"/>
  <c r="AA52" i="82"/>
  <c r="Z46" i="82"/>
  <c r="Z40" i="82"/>
  <c r="AA33" i="82"/>
  <c r="AA26" i="82"/>
  <c r="AA22" i="82"/>
  <c r="AA20" i="82"/>
  <c r="AA16" i="82"/>
  <c r="Z7" i="82"/>
  <c r="AA128" i="82"/>
  <c r="AA101" i="82"/>
  <c r="AA64" i="82"/>
  <c r="AA45" i="82"/>
  <c r="AA13" i="82"/>
  <c r="Z62" i="82"/>
  <c r="Z28" i="82"/>
  <c r="Z9" i="82"/>
  <c r="AA152" i="82"/>
  <c r="Z120" i="82"/>
  <c r="AA110" i="82"/>
  <c r="Z68" i="82"/>
  <c r="Z504" i="82"/>
  <c r="Z376" i="82"/>
  <c r="Z312" i="82"/>
  <c r="Z248" i="82"/>
  <c r="Z184" i="82"/>
  <c r="AA148" i="82"/>
  <c r="AA89" i="82"/>
  <c r="Z52" i="82"/>
  <c r="Z29" i="82"/>
  <c r="Z20" i="82"/>
  <c r="AA6" i="82"/>
  <c r="AA32" i="82"/>
  <c r="Z19" i="82"/>
  <c r="AA132" i="82"/>
  <c r="AA68" i="82"/>
  <c r="Z31" i="82"/>
  <c r="AA24" i="82"/>
  <c r="AA18" i="82"/>
  <c r="Z280" i="82"/>
  <c r="AA92" i="82"/>
  <c r="Z36" i="82"/>
  <c r="AA431" i="82"/>
  <c r="Z364" i="82"/>
  <c r="Z300" i="82"/>
  <c r="Z236" i="82"/>
  <c r="Z172" i="82"/>
  <c r="AA134" i="82"/>
  <c r="Z128" i="82"/>
  <c r="Z126" i="82"/>
  <c r="Z119" i="82"/>
  <c r="AA115" i="82"/>
  <c r="AA109" i="82"/>
  <c r="Z105" i="82"/>
  <c r="AA100" i="82"/>
  <c r="AA94" i="82"/>
  <c r="Z89" i="82"/>
  <c r="Z84" i="82"/>
  <c r="AA80" i="82"/>
  <c r="AA76" i="82"/>
  <c r="Z70" i="82"/>
  <c r="Z64" i="82"/>
  <c r="AA57" i="82"/>
  <c r="AA51" i="82"/>
  <c r="AA44" i="82"/>
  <c r="Z38" i="82"/>
  <c r="AA23" i="82"/>
  <c r="AA19" i="82"/>
  <c r="Z13" i="82"/>
  <c r="Z10" i="82"/>
  <c r="Z6" i="82"/>
  <c r="Z3" i="82"/>
  <c r="Z44" i="82"/>
  <c r="AA9" i="82"/>
  <c r="Z93" i="82"/>
  <c r="Z56" i="82"/>
  <c r="Z12" i="82"/>
  <c r="Z408" i="82"/>
  <c r="AA141" i="82"/>
  <c r="H128" i="82"/>
  <c r="AA108" i="82"/>
  <c r="AA83" i="82"/>
  <c r="AA61" i="82"/>
  <c r="AA426" i="82"/>
  <c r="Z360" i="82"/>
  <c r="Z296" i="82"/>
  <c r="Z232" i="82"/>
  <c r="Z168" i="82"/>
  <c r="AA124" i="82"/>
  <c r="AA112" i="82"/>
  <c r="Z104" i="82"/>
  <c r="Z100" i="82"/>
  <c r="Z94" i="82"/>
  <c r="Z79" i="82"/>
  <c r="Z76" i="82"/>
  <c r="AA69" i="82"/>
  <c r="AA63" i="82"/>
  <c r="AA56" i="82"/>
  <c r="Z50" i="82"/>
  <c r="AA37" i="82"/>
  <c r="AA31" i="82"/>
  <c r="AA12" i="82"/>
  <c r="AA2" i="82"/>
  <c r="AA99" i="82"/>
  <c r="AA75" i="82"/>
  <c r="AA43" i="82"/>
  <c r="Z15" i="82"/>
  <c r="Z2" i="82"/>
  <c r="Z344" i="82"/>
  <c r="AA139" i="82"/>
  <c r="Z123" i="82"/>
  <c r="Z98" i="82"/>
  <c r="AA78" i="82"/>
  <c r="AA55" i="82"/>
  <c r="AA27" i="82"/>
  <c r="Z412" i="82"/>
  <c r="Z348" i="82"/>
  <c r="Z284" i="82"/>
  <c r="Z220" i="82"/>
  <c r="Z156" i="82"/>
  <c r="Z103" i="82"/>
  <c r="Z42" i="82"/>
  <c r="AA4" i="82"/>
  <c r="Z24" i="82"/>
  <c r="Z18" i="82"/>
  <c r="AA8" i="82"/>
  <c r="D128" i="82"/>
  <c r="I128" i="82"/>
  <c r="D84" i="82"/>
  <c r="I119" i="82"/>
  <c r="K119" i="82" s="1"/>
  <c r="F128" i="82"/>
  <c r="K128" i="82"/>
  <c r="O150" i="82"/>
  <c r="P149" i="82"/>
  <c r="O149" i="82"/>
  <c r="P148" i="82"/>
  <c r="R135" i="82"/>
  <c r="P150" i="82"/>
  <c r="O148" i="82"/>
  <c r="P147" i="82"/>
  <c r="P135" i="82"/>
  <c r="O147" i="82"/>
  <c r="J134" i="82"/>
  <c r="J135" i="82" s="1"/>
  <c r="N135" i="82"/>
  <c r="F27" i="82"/>
  <c r="L69" i="62"/>
  <c r="J34" i="62"/>
  <c r="J31" i="62"/>
  <c r="I121" i="100"/>
  <c r="M103" i="62"/>
  <c r="L102" i="62"/>
  <c r="M100" i="62"/>
  <c r="AQ8" i="62"/>
  <c r="M48" i="62"/>
  <c r="M107" i="62"/>
  <c r="M117" i="62"/>
  <c r="L78" i="62"/>
  <c r="L104" i="62"/>
  <c r="M84" i="62"/>
  <c r="M115" i="62"/>
  <c r="L126" i="62"/>
  <c r="L51" i="62"/>
  <c r="F119" i="62"/>
  <c r="I101" i="62"/>
  <c r="L111" i="62"/>
  <c r="M112" i="62"/>
  <c r="L99" i="62"/>
  <c r="L61" i="62"/>
  <c r="I109" i="62"/>
  <c r="AL9" i="62"/>
  <c r="K115" i="100"/>
  <c r="L52" i="62"/>
  <c r="L129" i="62"/>
  <c r="AQ11" i="62"/>
  <c r="L71" i="62"/>
  <c r="M82" i="62"/>
  <c r="O110" i="96"/>
  <c r="G27" i="97"/>
  <c r="U11" i="62"/>
  <c r="AK6" i="62"/>
  <c r="M75" i="62"/>
  <c r="M54" i="62"/>
  <c r="AL10" i="62"/>
  <c r="M121" i="62"/>
  <c r="L93" i="62"/>
  <c r="L105" i="62"/>
  <c r="M63" i="62"/>
  <c r="H106" i="62"/>
  <c r="G56" i="62"/>
  <c r="L100" i="62"/>
  <c r="F77" i="62"/>
  <c r="AJ9" i="62"/>
  <c r="K114" i="100"/>
  <c r="M90" i="62"/>
  <c r="AK9" i="62"/>
  <c r="AJ14" i="62"/>
  <c r="L112" i="62"/>
  <c r="AQ7" i="62"/>
  <c r="G59" i="62"/>
  <c r="M126" i="62"/>
  <c r="M94" i="62"/>
  <c r="AM8" i="62"/>
  <c r="L92" i="62"/>
  <c r="L70" i="62"/>
  <c r="AL6" i="62"/>
  <c r="M72" i="62"/>
  <c r="AN7" i="62"/>
  <c r="O110" i="93"/>
  <c r="K115" i="94"/>
  <c r="F19" i="62"/>
  <c r="F98" i="62"/>
  <c r="F16" i="62"/>
  <c r="U8" i="62"/>
  <c r="G85" i="62"/>
  <c r="J20" i="62"/>
  <c r="L75" i="62"/>
  <c r="M83" i="62"/>
  <c r="M86" i="62"/>
  <c r="I88" i="62"/>
  <c r="I59" i="62"/>
  <c r="L84" i="62"/>
  <c r="L83" i="62"/>
  <c r="AL15" i="62"/>
  <c r="M69" i="62"/>
  <c r="AL11" i="62"/>
  <c r="F28" i="62"/>
  <c r="AP10" i="62"/>
  <c r="M81" i="62"/>
  <c r="L49" i="62"/>
  <c r="M93" i="62"/>
  <c r="L81" i="62"/>
  <c r="M92" i="62"/>
  <c r="L48" i="62"/>
  <c r="F31" i="62"/>
  <c r="F17" i="62"/>
  <c r="AP12" i="62"/>
  <c r="L121" i="62"/>
  <c r="W42" i="62"/>
  <c r="I85" i="62"/>
  <c r="L120" i="62"/>
  <c r="L79" i="62"/>
  <c r="K115" i="97"/>
  <c r="M113" i="62"/>
  <c r="M58" i="62"/>
  <c r="M129" i="62"/>
  <c r="J26" i="62"/>
  <c r="L117" i="62"/>
  <c r="M57" i="62"/>
  <c r="L58" i="62"/>
  <c r="M66" i="62"/>
  <c r="W37" i="62"/>
  <c r="AJ8" i="62"/>
  <c r="I106" i="62"/>
  <c r="L103" i="62"/>
  <c r="F20" i="62"/>
  <c r="H64" i="62"/>
  <c r="O110" i="95"/>
  <c r="AM14" i="62"/>
  <c r="M79" i="62"/>
  <c r="L53" i="62"/>
  <c r="H119" i="62"/>
  <c r="AK12" i="62"/>
  <c r="L91" i="62"/>
  <c r="M116" i="62"/>
  <c r="L63" i="62"/>
  <c r="G32" i="98"/>
  <c r="L94" i="62"/>
  <c r="M91" i="62"/>
  <c r="M53" i="62"/>
  <c r="M95" i="62"/>
  <c r="M50" i="62"/>
  <c r="L116" i="62"/>
  <c r="AM7" i="62"/>
  <c r="K114" i="97"/>
  <c r="L86" i="62"/>
  <c r="L50" i="62"/>
  <c r="AP14" i="62"/>
  <c r="M99" i="62"/>
  <c r="AJ6" i="62"/>
  <c r="AJ11" i="62"/>
  <c r="M70" i="62"/>
  <c r="W35" i="62"/>
  <c r="AO10" i="62"/>
  <c r="W39" i="62"/>
  <c r="L107" i="62"/>
  <c r="V10" i="62"/>
  <c r="F22" i="62"/>
  <c r="L96" i="62"/>
  <c r="L87" i="62"/>
  <c r="L90" i="62"/>
  <c r="L73" i="62"/>
  <c r="G80" i="62"/>
  <c r="M96" i="62"/>
  <c r="J21" i="62"/>
  <c r="I98" i="62"/>
  <c r="L125" i="62"/>
  <c r="J28" i="62"/>
  <c r="H67" i="62"/>
  <c r="L66" i="62"/>
  <c r="O110" i="85"/>
  <c r="AM11" i="62"/>
  <c r="AO11" i="62"/>
  <c r="U14" i="62"/>
  <c r="W40" i="62"/>
  <c r="AQ10" i="62"/>
  <c r="L57" i="62"/>
  <c r="M111" i="62"/>
  <c r="AP11" i="62"/>
  <c r="J33" i="62"/>
  <c r="W36" i="62"/>
  <c r="AJ10" i="62"/>
  <c r="V8" i="62"/>
  <c r="F122" i="62"/>
  <c r="V11" i="62"/>
  <c r="I119" i="62"/>
  <c r="AP6" i="62"/>
  <c r="H122" i="62"/>
  <c r="V9" i="62"/>
  <c r="M120" i="62"/>
  <c r="F25" i="62"/>
  <c r="M73" i="62"/>
  <c r="AM10" i="62"/>
  <c r="AL8" i="62"/>
  <c r="M102" i="62"/>
  <c r="H127" i="62"/>
  <c r="J30" i="62"/>
  <c r="J18" i="62"/>
  <c r="AO15" i="62"/>
  <c r="M51" i="62"/>
  <c r="J22" i="62"/>
  <c r="AM6" i="62"/>
  <c r="L60" i="62"/>
  <c r="M108" i="62"/>
  <c r="AM15" i="62"/>
  <c r="L114" i="62"/>
  <c r="L54" i="62"/>
  <c r="L115" i="62"/>
  <c r="M78" i="62"/>
  <c r="L123" i="62"/>
  <c r="F21" i="62"/>
  <c r="F32" i="62"/>
  <c r="M125" i="62"/>
  <c r="L65" i="62"/>
  <c r="J29" i="62"/>
  <c r="I121" i="94"/>
  <c r="L124" i="62"/>
  <c r="F30" i="62"/>
  <c r="W38" i="62"/>
  <c r="AN11" i="62"/>
  <c r="L62" i="62"/>
  <c r="U15" i="62"/>
  <c r="O110" i="92"/>
  <c r="J16" i="62"/>
  <c r="L82" i="62"/>
  <c r="F18" i="62"/>
  <c r="J25" i="62"/>
  <c r="AQ14" i="62"/>
  <c r="W43" i="62"/>
  <c r="I77" i="62"/>
  <c r="L74" i="62"/>
  <c r="O110" i="97"/>
  <c r="H130" i="62"/>
  <c r="AK10" i="62"/>
  <c r="AK8" i="62"/>
  <c r="M123" i="62"/>
  <c r="M65" i="62"/>
  <c r="M49" i="62"/>
  <c r="L113" i="62"/>
  <c r="AJ7" i="62"/>
  <c r="L72" i="62"/>
  <c r="AN12" i="62"/>
  <c r="L128" i="62"/>
  <c r="AM9" i="62"/>
  <c r="L108" i="62"/>
  <c r="M105" i="62"/>
  <c r="M52" i="62"/>
  <c r="M62" i="62"/>
  <c r="M128" i="62"/>
  <c r="AJ15" i="62"/>
  <c r="F27" i="62"/>
  <c r="M60" i="62"/>
  <c r="F127" i="62"/>
  <c r="G101" i="62"/>
  <c r="L95" i="62"/>
  <c r="I130" i="62"/>
  <c r="AM12" i="62"/>
  <c r="G106" i="62"/>
  <c r="M87" i="62"/>
  <c r="M74" i="62"/>
  <c r="O110" i="91"/>
  <c r="H59" i="62"/>
  <c r="V6" i="62"/>
  <c r="U6" i="62"/>
  <c r="W34" i="62"/>
  <c r="I80" i="62"/>
  <c r="M124" i="62"/>
  <c r="K114" i="94"/>
  <c r="I121" i="97"/>
  <c r="AO6" i="62"/>
  <c r="AP8" i="62"/>
  <c r="M104" i="62"/>
  <c r="M114" i="62"/>
  <c r="O110" i="89"/>
  <c r="AN10" i="62"/>
  <c r="F24" i="62"/>
  <c r="J19" i="62"/>
  <c r="F64" i="62"/>
  <c r="M61" i="62"/>
  <c r="I56" i="62"/>
  <c r="J17" i="62"/>
  <c r="M71" i="62"/>
  <c r="V7" i="62"/>
  <c r="AN8" i="62"/>
  <c r="D24" i="87" l="1"/>
  <c r="E24" i="87" s="1"/>
  <c r="T113" i="87" s="1"/>
  <c r="U113" i="87" s="1"/>
  <c r="L155" i="62"/>
  <c r="L176" i="62"/>
  <c r="L197" i="62"/>
  <c r="L218" i="62"/>
  <c r="I141" i="91"/>
  <c r="E148" i="91" s="1"/>
  <c r="G150" i="97"/>
  <c r="L211" i="62"/>
  <c r="L213" i="62"/>
  <c r="L202" i="62"/>
  <c r="H208" i="62"/>
  <c r="L209" i="62"/>
  <c r="L206" i="62"/>
  <c r="L204" i="62"/>
  <c r="L219" i="62"/>
  <c r="L212" i="62"/>
  <c r="L210" i="62"/>
  <c r="L214" i="62"/>
  <c r="L205" i="62"/>
  <c r="L201" i="62"/>
  <c r="L203" i="62"/>
  <c r="L216" i="62"/>
  <c r="L215" i="62"/>
  <c r="L200" i="62"/>
  <c r="L183" i="62"/>
  <c r="L188" i="62"/>
  <c r="L189" i="62"/>
  <c r="L180" i="62"/>
  <c r="L198" i="62"/>
  <c r="L193" i="62"/>
  <c r="L194" i="62"/>
  <c r="L182" i="62"/>
  <c r="L185" i="62"/>
  <c r="L181" i="62"/>
  <c r="L190" i="62"/>
  <c r="L192" i="62"/>
  <c r="L195" i="62"/>
  <c r="L191" i="62"/>
  <c r="L184" i="62"/>
  <c r="L179" i="62"/>
  <c r="L169" i="62"/>
  <c r="L173" i="62"/>
  <c r="L168" i="62"/>
  <c r="L162" i="62"/>
  <c r="L170" i="62"/>
  <c r="L163" i="62"/>
  <c r="L171" i="62"/>
  <c r="L159" i="62"/>
  <c r="L161" i="62"/>
  <c r="L174" i="62"/>
  <c r="L164" i="62"/>
  <c r="L177" i="62"/>
  <c r="L160" i="62"/>
  <c r="L172" i="62"/>
  <c r="L167" i="62"/>
  <c r="L158" i="62"/>
  <c r="L146" i="62"/>
  <c r="L140" i="62"/>
  <c r="L153" i="62"/>
  <c r="L143" i="62"/>
  <c r="L141" i="62"/>
  <c r="L139" i="62"/>
  <c r="L149" i="62"/>
  <c r="L147" i="62"/>
  <c r="L148" i="62"/>
  <c r="L142" i="62"/>
  <c r="L138" i="62"/>
  <c r="L151" i="62"/>
  <c r="L156" i="62"/>
  <c r="L150" i="62"/>
  <c r="L152" i="62"/>
  <c r="L137" i="62"/>
  <c r="F149" i="100"/>
  <c r="E25" i="97"/>
  <c r="V121" i="98"/>
  <c r="P121" i="98"/>
  <c r="H32" i="98"/>
  <c r="J32" i="98" s="1"/>
  <c r="F32" i="98"/>
  <c r="P116" i="97"/>
  <c r="V116" i="97"/>
  <c r="F148" i="92"/>
  <c r="F148" i="97"/>
  <c r="F149" i="89"/>
  <c r="G147" i="100"/>
  <c r="D22" i="84"/>
  <c r="E22" i="84" s="1"/>
  <c r="T111" i="84" s="1"/>
  <c r="F148" i="100"/>
  <c r="D28" i="99"/>
  <c r="E28" i="99" s="1"/>
  <c r="T117" i="99" s="1"/>
  <c r="U117" i="99" s="1"/>
  <c r="D27" i="99"/>
  <c r="E27" i="99" s="1"/>
  <c r="T116" i="99" s="1"/>
  <c r="U116" i="99" s="1"/>
  <c r="D23" i="99"/>
  <c r="E23" i="99" s="1"/>
  <c r="T112" i="99" s="1"/>
  <c r="U112" i="99" s="1"/>
  <c r="D29" i="99"/>
  <c r="E29" i="99" s="1"/>
  <c r="T118" i="99" s="1"/>
  <c r="U118" i="99" s="1"/>
  <c r="E23" i="100"/>
  <c r="T112" i="100" s="1"/>
  <c r="U112" i="100" s="1"/>
  <c r="D32" i="100"/>
  <c r="T121" i="100" s="1"/>
  <c r="U121" i="100" s="1"/>
  <c r="E150" i="100"/>
  <c r="D150" i="100"/>
  <c r="D29" i="100"/>
  <c r="D147" i="100"/>
  <c r="E147" i="100"/>
  <c r="D22" i="100"/>
  <c r="E149" i="100"/>
  <c r="D149" i="100"/>
  <c r="D27" i="100"/>
  <c r="D30" i="100"/>
  <c r="D148" i="100"/>
  <c r="E148" i="100"/>
  <c r="D28" i="100"/>
  <c r="D25" i="100"/>
  <c r="D24" i="100"/>
  <c r="D31" i="100"/>
  <c r="D26" i="100"/>
  <c r="E30" i="98"/>
  <c r="T119" i="98" s="1"/>
  <c r="U119" i="98" s="1"/>
  <c r="E23" i="98"/>
  <c r="T112" i="98" s="1"/>
  <c r="U112" i="98" s="1"/>
  <c r="D25" i="99"/>
  <c r="E25" i="99" s="1"/>
  <c r="T114" i="99" s="1"/>
  <c r="U114" i="99" s="1"/>
  <c r="E28" i="98"/>
  <c r="T117" i="98" s="1"/>
  <c r="U117" i="98" s="1"/>
  <c r="E24" i="98"/>
  <c r="T113" i="98" s="1"/>
  <c r="U113" i="98" s="1"/>
  <c r="E26" i="98"/>
  <c r="T115" i="98" s="1"/>
  <c r="U115" i="98" s="1"/>
  <c r="D30" i="99"/>
  <c r="E30" i="99" s="1"/>
  <c r="T119" i="99" s="1"/>
  <c r="U119" i="99" s="1"/>
  <c r="E22" i="98"/>
  <c r="T111" i="98" s="1"/>
  <c r="E31" i="98"/>
  <c r="T120" i="98" s="1"/>
  <c r="U120" i="98" s="1"/>
  <c r="E29" i="98"/>
  <c r="T118" i="98" s="1"/>
  <c r="U118" i="98" s="1"/>
  <c r="E27" i="98"/>
  <c r="T116" i="98" s="1"/>
  <c r="U116" i="98" s="1"/>
  <c r="D26" i="99"/>
  <c r="E26" i="99" s="1"/>
  <c r="T115" i="99" s="1"/>
  <c r="U115" i="99" s="1"/>
  <c r="D31" i="99"/>
  <c r="E31" i="99" s="1"/>
  <c r="T120" i="99" s="1"/>
  <c r="U120" i="99" s="1"/>
  <c r="E25" i="98"/>
  <c r="T114" i="98" s="1"/>
  <c r="U114" i="98" s="1"/>
  <c r="E24" i="99"/>
  <c r="T113" i="99" s="1"/>
  <c r="U113" i="99" s="1"/>
  <c r="G147" i="97"/>
  <c r="D32" i="99"/>
  <c r="T121" i="99" s="1"/>
  <c r="U121" i="99" s="1"/>
  <c r="E118" i="99"/>
  <c r="E106" i="99"/>
  <c r="E117" i="99"/>
  <c r="E105" i="99"/>
  <c r="D22" i="99"/>
  <c r="F149" i="92"/>
  <c r="I141" i="99"/>
  <c r="I142" i="99"/>
  <c r="I140" i="99"/>
  <c r="I143" i="99"/>
  <c r="J141" i="99"/>
  <c r="J143" i="99"/>
  <c r="J140" i="99"/>
  <c r="J142" i="99"/>
  <c r="N26" i="97"/>
  <c r="E117" i="98"/>
  <c r="E105" i="98"/>
  <c r="E118" i="98"/>
  <c r="E106" i="98"/>
  <c r="E30" i="97"/>
  <c r="T119" i="97" s="1"/>
  <c r="U119" i="97" s="1"/>
  <c r="I140" i="98"/>
  <c r="I141" i="98"/>
  <c r="I142" i="98"/>
  <c r="J140" i="98"/>
  <c r="I143" i="98"/>
  <c r="J143" i="98"/>
  <c r="J141" i="98"/>
  <c r="J142" i="98"/>
  <c r="E31" i="97"/>
  <c r="T120" i="97" s="1"/>
  <c r="U120" i="97" s="1"/>
  <c r="E22" i="97"/>
  <c r="T111" i="97" s="1"/>
  <c r="D149" i="97"/>
  <c r="E23" i="97"/>
  <c r="T112" i="97" s="1"/>
  <c r="U112" i="97" s="1"/>
  <c r="E28" i="97"/>
  <c r="T117" i="97" s="1"/>
  <c r="U117" i="97" s="1"/>
  <c r="E29" i="97"/>
  <c r="T118" i="97" s="1"/>
  <c r="U118" i="97" s="1"/>
  <c r="E24" i="97"/>
  <c r="T113" i="97" s="1"/>
  <c r="U113" i="97" s="1"/>
  <c r="H27" i="97"/>
  <c r="F27" i="97"/>
  <c r="E147" i="97"/>
  <c r="D148" i="97"/>
  <c r="E150" i="97"/>
  <c r="E32" i="97"/>
  <c r="J26" i="97"/>
  <c r="E118" i="97"/>
  <c r="E106" i="97"/>
  <c r="E117" i="97"/>
  <c r="E105" i="97"/>
  <c r="I143" i="96"/>
  <c r="I141" i="96"/>
  <c r="I142" i="96"/>
  <c r="I140" i="96"/>
  <c r="J142" i="96"/>
  <c r="J143" i="96"/>
  <c r="J140" i="96"/>
  <c r="J141" i="96"/>
  <c r="D27" i="96"/>
  <c r="D25" i="96"/>
  <c r="D26" i="96"/>
  <c r="D24" i="96"/>
  <c r="D28" i="96"/>
  <c r="D22" i="96"/>
  <c r="D23" i="96"/>
  <c r="D29" i="96"/>
  <c r="D32" i="96"/>
  <c r="T121" i="96" s="1"/>
  <c r="U121" i="96" s="1"/>
  <c r="D31" i="96"/>
  <c r="D30" i="96"/>
  <c r="E117" i="96"/>
  <c r="E118" i="96"/>
  <c r="E106" i="96"/>
  <c r="E105" i="96"/>
  <c r="D25" i="87"/>
  <c r="E25" i="87" s="1"/>
  <c r="T114" i="87" s="1"/>
  <c r="U114" i="87" s="1"/>
  <c r="D32" i="87"/>
  <c r="T121" i="87" s="1"/>
  <c r="U121" i="87" s="1"/>
  <c r="D22" i="87"/>
  <c r="E22" i="87" s="1"/>
  <c r="T111" i="87" s="1"/>
  <c r="D28" i="93"/>
  <c r="E28" i="93" s="1"/>
  <c r="T117" i="93" s="1"/>
  <c r="U117" i="93" s="1"/>
  <c r="E118" i="95"/>
  <c r="E106" i="95"/>
  <c r="E117" i="95"/>
  <c r="E105" i="95"/>
  <c r="D25" i="95"/>
  <c r="D27" i="95"/>
  <c r="D22" i="95"/>
  <c r="D32" i="95"/>
  <c r="T121" i="95" s="1"/>
  <c r="U121" i="95" s="1"/>
  <c r="D29" i="95"/>
  <c r="D28" i="95"/>
  <c r="D31" i="95"/>
  <c r="D23" i="95"/>
  <c r="D30" i="95"/>
  <c r="D24" i="95"/>
  <c r="D26" i="95"/>
  <c r="I143" i="95"/>
  <c r="I140" i="95"/>
  <c r="J142" i="95"/>
  <c r="I142" i="95"/>
  <c r="I141" i="95"/>
  <c r="J141" i="95"/>
  <c r="J140" i="95"/>
  <c r="J143" i="95"/>
  <c r="J141" i="91"/>
  <c r="F148" i="91" s="1"/>
  <c r="D32" i="93"/>
  <c r="T121" i="93" s="1"/>
  <c r="U121" i="93" s="1"/>
  <c r="I143" i="91"/>
  <c r="E150" i="91" s="1"/>
  <c r="D26" i="93"/>
  <c r="E26" i="93" s="1"/>
  <c r="T115" i="93" s="1"/>
  <c r="U115" i="93" s="1"/>
  <c r="I140" i="91"/>
  <c r="E147" i="91" s="1"/>
  <c r="D23" i="93"/>
  <c r="E23" i="93" s="1"/>
  <c r="T112" i="93" s="1"/>
  <c r="U112" i="93" s="1"/>
  <c r="D27" i="93"/>
  <c r="E27" i="93" s="1"/>
  <c r="T116" i="93" s="1"/>
  <c r="U116" i="93" s="1"/>
  <c r="D25" i="93"/>
  <c r="E25" i="93" s="1"/>
  <c r="T114" i="93" s="1"/>
  <c r="U114" i="93" s="1"/>
  <c r="D24" i="93"/>
  <c r="E24" i="93" s="1"/>
  <c r="T113" i="93" s="1"/>
  <c r="U113" i="93" s="1"/>
  <c r="D31" i="93"/>
  <c r="E31" i="93" s="1"/>
  <c r="T120" i="93" s="1"/>
  <c r="U120" i="93" s="1"/>
  <c r="I143" i="94"/>
  <c r="I140" i="94"/>
  <c r="J142" i="94"/>
  <c r="I142" i="94"/>
  <c r="I141" i="94"/>
  <c r="J143" i="94"/>
  <c r="J141" i="94"/>
  <c r="J140" i="94"/>
  <c r="D32" i="94"/>
  <c r="T121" i="94" s="1"/>
  <c r="U121" i="94" s="1"/>
  <c r="D30" i="94"/>
  <c r="D29" i="94"/>
  <c r="D28" i="94"/>
  <c r="D26" i="94"/>
  <c r="D25" i="94"/>
  <c r="D31" i="94"/>
  <c r="D22" i="94"/>
  <c r="D27" i="94"/>
  <c r="D24" i="94"/>
  <c r="D23" i="94"/>
  <c r="F147" i="89"/>
  <c r="E30" i="93"/>
  <c r="T119" i="93" s="1"/>
  <c r="U119" i="93" s="1"/>
  <c r="D22" i="93"/>
  <c r="D29" i="93"/>
  <c r="I143" i="93"/>
  <c r="I140" i="93"/>
  <c r="I142" i="93"/>
  <c r="J143" i="93"/>
  <c r="I141" i="93"/>
  <c r="J141" i="93"/>
  <c r="J142" i="93"/>
  <c r="J140" i="93"/>
  <c r="E118" i="93"/>
  <c r="E106" i="93"/>
  <c r="E105" i="93"/>
  <c r="E117" i="93"/>
  <c r="D29" i="84"/>
  <c r="E29" i="84" s="1"/>
  <c r="T118" i="84" s="1"/>
  <c r="U118" i="84" s="1"/>
  <c r="E150" i="92"/>
  <c r="G150" i="92"/>
  <c r="D149" i="92"/>
  <c r="D148" i="92"/>
  <c r="D23" i="92"/>
  <c r="D29" i="92"/>
  <c r="D28" i="92"/>
  <c r="D22" i="92"/>
  <c r="D25" i="92"/>
  <c r="D24" i="92"/>
  <c r="D30" i="92"/>
  <c r="D31" i="92"/>
  <c r="D27" i="92"/>
  <c r="D32" i="92"/>
  <c r="T121" i="92" s="1"/>
  <c r="U121" i="92" s="1"/>
  <c r="D26" i="92"/>
  <c r="E105" i="92"/>
  <c r="E117" i="92"/>
  <c r="E118" i="92"/>
  <c r="E106" i="92"/>
  <c r="D147" i="92"/>
  <c r="J140" i="91"/>
  <c r="J142" i="91"/>
  <c r="J143" i="91"/>
  <c r="E105" i="91"/>
  <c r="E117" i="91"/>
  <c r="E118" i="91"/>
  <c r="E106" i="91"/>
  <c r="E149" i="91"/>
  <c r="D149" i="91"/>
  <c r="D25" i="91"/>
  <c r="D26" i="91"/>
  <c r="D31" i="91"/>
  <c r="D24" i="91"/>
  <c r="D30" i="91"/>
  <c r="D22" i="91"/>
  <c r="D32" i="91"/>
  <c r="T121" i="91" s="1"/>
  <c r="U121" i="91" s="1"/>
  <c r="D27" i="91"/>
  <c r="D29" i="91"/>
  <c r="D23" i="91"/>
  <c r="D28" i="91"/>
  <c r="F148" i="89"/>
  <c r="D25" i="90"/>
  <c r="E25" i="90" s="1"/>
  <c r="T114" i="90" s="1"/>
  <c r="U114" i="90" s="1"/>
  <c r="D30" i="90"/>
  <c r="E30" i="90" s="1"/>
  <c r="T119" i="90" s="1"/>
  <c r="U119" i="90" s="1"/>
  <c r="E27" i="90"/>
  <c r="T116" i="90" s="1"/>
  <c r="U116" i="90" s="1"/>
  <c r="I141" i="90"/>
  <c r="I142" i="90"/>
  <c r="I143" i="90"/>
  <c r="I140" i="90"/>
  <c r="J142" i="90"/>
  <c r="J143" i="90"/>
  <c r="J141" i="90"/>
  <c r="J140" i="90"/>
  <c r="D29" i="90"/>
  <c r="D26" i="84"/>
  <c r="E26" i="84" s="1"/>
  <c r="T115" i="84" s="1"/>
  <c r="U115" i="84" s="1"/>
  <c r="D24" i="84"/>
  <c r="E24" i="84" s="1"/>
  <c r="T113" i="84" s="1"/>
  <c r="U113" i="84" s="1"/>
  <c r="D24" i="90"/>
  <c r="D30" i="84"/>
  <c r="E30" i="84" s="1"/>
  <c r="T119" i="84" s="1"/>
  <c r="U119" i="84" s="1"/>
  <c r="D32" i="90"/>
  <c r="T121" i="90" s="1"/>
  <c r="U121" i="90" s="1"/>
  <c r="D23" i="84"/>
  <c r="E23" i="84" s="1"/>
  <c r="T112" i="84" s="1"/>
  <c r="U112" i="84" s="1"/>
  <c r="D28" i="84"/>
  <c r="E28" i="84" s="1"/>
  <c r="T117" i="84" s="1"/>
  <c r="U117" i="84" s="1"/>
  <c r="D28" i="90"/>
  <c r="D27" i="84"/>
  <c r="E27" i="84" s="1"/>
  <c r="T116" i="84" s="1"/>
  <c r="U116" i="84" s="1"/>
  <c r="D23" i="90"/>
  <c r="D25" i="84"/>
  <c r="E25" i="84" s="1"/>
  <c r="T114" i="84" s="1"/>
  <c r="U114" i="84" s="1"/>
  <c r="D22" i="90"/>
  <c r="D31" i="90"/>
  <c r="E117" i="90"/>
  <c r="E105" i="90"/>
  <c r="E118" i="90"/>
  <c r="E106" i="90"/>
  <c r="D32" i="84"/>
  <c r="D26" i="90"/>
  <c r="D22" i="89"/>
  <c r="E22" i="89" s="1"/>
  <c r="T111" i="89" s="1"/>
  <c r="D31" i="89"/>
  <c r="E31" i="89" s="1"/>
  <c r="T120" i="89" s="1"/>
  <c r="U120" i="89" s="1"/>
  <c r="E24" i="89"/>
  <c r="T113" i="89" s="1"/>
  <c r="U113" i="89" s="1"/>
  <c r="D27" i="89"/>
  <c r="D147" i="89"/>
  <c r="E118" i="89"/>
  <c r="E106" i="89"/>
  <c r="E105" i="89"/>
  <c r="E117" i="89"/>
  <c r="D26" i="89"/>
  <c r="D30" i="89"/>
  <c r="D32" i="89"/>
  <c r="T121" i="89" s="1"/>
  <c r="U121" i="89" s="1"/>
  <c r="E150" i="89"/>
  <c r="D28" i="89"/>
  <c r="D25" i="89"/>
  <c r="E148" i="89"/>
  <c r="D23" i="89"/>
  <c r="D29" i="89"/>
  <c r="E149" i="89"/>
  <c r="D25" i="85"/>
  <c r="E25" i="85" s="1"/>
  <c r="T114" i="85" s="1"/>
  <c r="U114" i="85" s="1"/>
  <c r="D32" i="85"/>
  <c r="D29" i="85"/>
  <c r="E29" i="85" s="1"/>
  <c r="T118" i="85" s="1"/>
  <c r="U118" i="85" s="1"/>
  <c r="D22" i="85"/>
  <c r="E22" i="85" s="1"/>
  <c r="D28" i="87"/>
  <c r="E28" i="87" s="1"/>
  <c r="T117" i="87" s="1"/>
  <c r="U117" i="87" s="1"/>
  <c r="D26" i="85"/>
  <c r="E26" i="85" s="1"/>
  <c r="T115" i="85" s="1"/>
  <c r="U115" i="85" s="1"/>
  <c r="D30" i="87"/>
  <c r="E30" i="87" s="1"/>
  <c r="T119" i="87" s="1"/>
  <c r="U119" i="87" s="1"/>
  <c r="D28" i="85"/>
  <c r="E28" i="85" s="1"/>
  <c r="T117" i="85" s="1"/>
  <c r="U117" i="85" s="1"/>
  <c r="D31" i="85"/>
  <c r="E31" i="85" s="1"/>
  <c r="T120" i="85" s="1"/>
  <c r="U120" i="85" s="1"/>
  <c r="D31" i="87"/>
  <c r="E31" i="87" s="1"/>
  <c r="T120" i="87" s="1"/>
  <c r="U120" i="87" s="1"/>
  <c r="D27" i="87"/>
  <c r="E27" i="87" s="1"/>
  <c r="T116" i="87" s="1"/>
  <c r="U116" i="87" s="1"/>
  <c r="D23" i="87"/>
  <c r="E23" i="87" s="1"/>
  <c r="T112" i="87" s="1"/>
  <c r="U112" i="87" s="1"/>
  <c r="D24" i="85"/>
  <c r="E24" i="85" s="1"/>
  <c r="T113" i="85" s="1"/>
  <c r="U113" i="85" s="1"/>
  <c r="D26" i="87"/>
  <c r="E26" i="87" s="1"/>
  <c r="T115" i="87" s="1"/>
  <c r="U115" i="87" s="1"/>
  <c r="E106" i="88"/>
  <c r="E118" i="88"/>
  <c r="E117" i="88"/>
  <c r="E105" i="88"/>
  <c r="I143" i="88"/>
  <c r="I141" i="88"/>
  <c r="I140" i="88"/>
  <c r="I142" i="88"/>
  <c r="J143" i="88"/>
  <c r="J142" i="88"/>
  <c r="J141" i="88"/>
  <c r="J140" i="88"/>
  <c r="D27" i="88"/>
  <c r="D32" i="88"/>
  <c r="T121" i="88" s="1"/>
  <c r="U121" i="88" s="1"/>
  <c r="D30" i="88"/>
  <c r="D24" i="88"/>
  <c r="D22" i="88"/>
  <c r="D23" i="88"/>
  <c r="D25" i="88"/>
  <c r="D26" i="88"/>
  <c r="D29" i="88"/>
  <c r="D28" i="88"/>
  <c r="D31" i="88"/>
  <c r="E29" i="87"/>
  <c r="T118" i="87" s="1"/>
  <c r="U118" i="87" s="1"/>
  <c r="E105" i="87"/>
  <c r="E117" i="87"/>
  <c r="E106" i="87"/>
  <c r="E118" i="87"/>
  <c r="I140" i="87"/>
  <c r="I142" i="87"/>
  <c r="I143" i="87"/>
  <c r="I141" i="87"/>
  <c r="J140" i="87"/>
  <c r="J141" i="87"/>
  <c r="J142" i="87"/>
  <c r="J143" i="87"/>
  <c r="E117" i="86"/>
  <c r="E105" i="86"/>
  <c r="E106" i="86"/>
  <c r="E118" i="86"/>
  <c r="D30" i="86"/>
  <c r="D26" i="86"/>
  <c r="D25" i="86"/>
  <c r="D23" i="86"/>
  <c r="D22" i="86"/>
  <c r="D28" i="86"/>
  <c r="D32" i="86"/>
  <c r="T121" i="86" s="1"/>
  <c r="U121" i="86" s="1"/>
  <c r="D29" i="86"/>
  <c r="D27" i="86"/>
  <c r="D24" i="86"/>
  <c r="D31" i="86"/>
  <c r="D30" i="85"/>
  <c r="E30" i="85" s="1"/>
  <c r="T119" i="85" s="1"/>
  <c r="U119" i="85" s="1"/>
  <c r="I142" i="86"/>
  <c r="I143" i="86"/>
  <c r="J140" i="86"/>
  <c r="I141" i="86"/>
  <c r="I140" i="86"/>
  <c r="J141" i="86"/>
  <c r="J143" i="86"/>
  <c r="J142" i="86"/>
  <c r="E23" i="85"/>
  <c r="T112" i="85" s="1"/>
  <c r="U112" i="85" s="1"/>
  <c r="D27" i="85"/>
  <c r="E117" i="85"/>
  <c r="E105" i="85"/>
  <c r="E118" i="85"/>
  <c r="E106" i="85"/>
  <c r="I140" i="85"/>
  <c r="I141" i="85"/>
  <c r="I142" i="85"/>
  <c r="J140" i="85"/>
  <c r="I143" i="85"/>
  <c r="J143" i="85"/>
  <c r="J142" i="85"/>
  <c r="J141" i="85"/>
  <c r="E22" i="82"/>
  <c r="T111" i="82" s="1"/>
  <c r="E118" i="84"/>
  <c r="E117" i="84"/>
  <c r="E105" i="84"/>
  <c r="E106" i="84"/>
  <c r="I143" i="84"/>
  <c r="I140" i="84"/>
  <c r="I141" i="84"/>
  <c r="I142" i="84"/>
  <c r="J140" i="84"/>
  <c r="J143" i="84"/>
  <c r="J142" i="84"/>
  <c r="J141" i="84"/>
  <c r="N27" i="82"/>
  <c r="E31" i="84"/>
  <c r="T120" i="84" s="1"/>
  <c r="U120" i="84" s="1"/>
  <c r="E118" i="83"/>
  <c r="E106" i="83"/>
  <c r="E117" i="83"/>
  <c r="E105" i="83"/>
  <c r="D31" i="83"/>
  <c r="D30" i="83"/>
  <c r="D32" i="83"/>
  <c r="T121" i="83" s="1"/>
  <c r="U121" i="83" s="1"/>
  <c r="D28" i="83"/>
  <c r="D22" i="83"/>
  <c r="D25" i="83"/>
  <c r="D23" i="83"/>
  <c r="D24" i="83"/>
  <c r="D29" i="83"/>
  <c r="D27" i="83"/>
  <c r="D26" i="83"/>
  <c r="E26" i="82"/>
  <c r="T115" i="82" s="1"/>
  <c r="U115" i="82" s="1"/>
  <c r="I141" i="83"/>
  <c r="I142" i="83"/>
  <c r="I143" i="83"/>
  <c r="I140" i="83"/>
  <c r="J140" i="83"/>
  <c r="J143" i="83"/>
  <c r="J141" i="83"/>
  <c r="J142" i="83"/>
  <c r="E29" i="82"/>
  <c r="T118" i="82" s="1"/>
  <c r="U118" i="82" s="1"/>
  <c r="E32" i="82"/>
  <c r="E23" i="82"/>
  <c r="T112" i="82" s="1"/>
  <c r="U112" i="82" s="1"/>
  <c r="E28" i="82"/>
  <c r="T117" i="82" s="1"/>
  <c r="U117" i="82" s="1"/>
  <c r="E30" i="82"/>
  <c r="T119" i="82" s="1"/>
  <c r="U119" i="82" s="1"/>
  <c r="E24" i="82"/>
  <c r="T113" i="82" s="1"/>
  <c r="U113" i="82" s="1"/>
  <c r="E31" i="82"/>
  <c r="T120" i="82" s="1"/>
  <c r="U120" i="82" s="1"/>
  <c r="E25" i="82"/>
  <c r="T114" i="82" s="1"/>
  <c r="U114" i="82" s="1"/>
  <c r="E105" i="82"/>
  <c r="E118" i="82"/>
  <c r="E106" i="82"/>
  <c r="E117" i="82"/>
  <c r="J27" i="82"/>
  <c r="I142" i="82"/>
  <c r="I143" i="82"/>
  <c r="I140" i="82"/>
  <c r="I141" i="82"/>
  <c r="J141" i="82"/>
  <c r="J143" i="82"/>
  <c r="J140" i="82"/>
  <c r="J142" i="82"/>
  <c r="G31" i="85"/>
  <c r="G30" i="85"/>
  <c r="K115" i="86"/>
  <c r="K115" i="93"/>
  <c r="I121" i="92"/>
  <c r="G23" i="97"/>
  <c r="I127" i="62"/>
  <c r="G29" i="98"/>
  <c r="F106" i="62"/>
  <c r="H109" i="62"/>
  <c r="AA35" i="62"/>
  <c r="G25" i="82"/>
  <c r="G119" i="62"/>
  <c r="AA37" i="62"/>
  <c r="G27" i="87"/>
  <c r="K114" i="87"/>
  <c r="G30" i="98"/>
  <c r="K115" i="89"/>
  <c r="G29" i="84"/>
  <c r="K115" i="87"/>
  <c r="I67" i="62"/>
  <c r="H56" i="62"/>
  <c r="K114" i="99"/>
  <c r="G30" i="97"/>
  <c r="G28" i="82"/>
  <c r="K115" i="90"/>
  <c r="H85" i="62"/>
  <c r="K114" i="93"/>
  <c r="AA12" i="62"/>
  <c r="H101" i="62"/>
  <c r="G130" i="62"/>
  <c r="K114" i="91"/>
  <c r="K114" i="84"/>
  <c r="I121" i="84"/>
  <c r="I121" i="90"/>
  <c r="K114" i="82"/>
  <c r="G22" i="98"/>
  <c r="K115" i="82"/>
  <c r="F100" i="62"/>
  <c r="AA14" i="62"/>
  <c r="AA7" i="62"/>
  <c r="G29" i="99"/>
  <c r="F109" i="62"/>
  <c r="G23" i="100"/>
  <c r="G28" i="99"/>
  <c r="G22" i="85"/>
  <c r="G23" i="93"/>
  <c r="I121" i="96"/>
  <c r="G27" i="99"/>
  <c r="G23" i="84"/>
  <c r="G31" i="97"/>
  <c r="G31" i="87"/>
  <c r="G25" i="90"/>
  <c r="G29" i="85"/>
  <c r="F56" i="62"/>
  <c r="G28" i="84"/>
  <c r="G109" i="62"/>
  <c r="H80" i="62"/>
  <c r="I121" i="85"/>
  <c r="G31" i="82"/>
  <c r="G24" i="84"/>
  <c r="G25" i="85"/>
  <c r="G121" i="62"/>
  <c r="Y42" i="62"/>
  <c r="G31" i="98"/>
  <c r="AA15" i="62"/>
  <c r="G23" i="99"/>
  <c r="F67" i="62"/>
  <c r="G23" i="85"/>
  <c r="G31" i="99"/>
  <c r="H79" i="62"/>
  <c r="Y39" i="62"/>
  <c r="G22" i="87"/>
  <c r="G28" i="97"/>
  <c r="I121" i="82"/>
  <c r="G29" i="97"/>
  <c r="K115" i="98"/>
  <c r="Y34" i="62"/>
  <c r="AA39" i="62"/>
  <c r="G24" i="85"/>
  <c r="G32" i="97"/>
  <c r="G24" i="89"/>
  <c r="K115" i="83"/>
  <c r="F130" i="62"/>
  <c r="X6" i="62"/>
  <c r="AJ12" i="62"/>
  <c r="G122" i="62"/>
  <c r="H77" i="62"/>
  <c r="G26" i="99"/>
  <c r="Y38" i="62"/>
  <c r="G31" i="84"/>
  <c r="I121" i="86"/>
  <c r="G64" i="62"/>
  <c r="Y36" i="62"/>
  <c r="G24" i="82"/>
  <c r="K114" i="96"/>
  <c r="I121" i="99"/>
  <c r="G28" i="98"/>
  <c r="AA34" i="62"/>
  <c r="G30" i="82"/>
  <c r="G25" i="97"/>
  <c r="G31" i="89"/>
  <c r="G58" i="62"/>
  <c r="AA36" i="62"/>
  <c r="I121" i="93"/>
  <c r="F101" i="62"/>
  <c r="G22" i="82"/>
  <c r="K115" i="96"/>
  <c r="G25" i="98"/>
  <c r="Y37" i="62"/>
  <c r="G25" i="99"/>
  <c r="G26" i="85"/>
  <c r="I121" i="95"/>
  <c r="I122" i="62"/>
  <c r="T110" i="82"/>
  <c r="G29" i="82"/>
  <c r="AA43" i="62"/>
  <c r="K114" i="89"/>
  <c r="G24" i="98"/>
  <c r="I121" i="87"/>
  <c r="AA38" i="62"/>
  <c r="G26" i="84"/>
  <c r="I121" i="89"/>
  <c r="G30" i="90"/>
  <c r="X11" i="62"/>
  <c r="X12" i="62"/>
  <c r="G27" i="90"/>
  <c r="X7" i="62"/>
  <c r="I121" i="83"/>
  <c r="AA10" i="62"/>
  <c r="G26" i="87"/>
  <c r="G24" i="93"/>
  <c r="AA42" i="62"/>
  <c r="AA40" i="62"/>
  <c r="K115" i="99"/>
  <c r="G100" i="62"/>
  <c r="G27" i="98"/>
  <c r="I64" i="62"/>
  <c r="K114" i="95"/>
  <c r="K114" i="86"/>
  <c r="K115" i="85"/>
  <c r="G77" i="62"/>
  <c r="K114" i="98"/>
  <c r="G23" i="82"/>
  <c r="G24" i="87"/>
  <c r="Y43" i="62"/>
  <c r="G27" i="84"/>
  <c r="T110" i="98"/>
  <c r="H88" i="62"/>
  <c r="H98" i="62"/>
  <c r="K115" i="84"/>
  <c r="G127" i="62"/>
  <c r="K115" i="88"/>
  <c r="G25" i="84"/>
  <c r="K115" i="91"/>
  <c r="K115" i="95"/>
  <c r="F80" i="62"/>
  <c r="G79" i="62"/>
  <c r="K114" i="85"/>
  <c r="G27" i="93"/>
  <c r="X14" i="62"/>
  <c r="G67" i="62"/>
  <c r="G31" i="93"/>
  <c r="K114" i="88"/>
  <c r="K115" i="92"/>
  <c r="AA11" i="62"/>
  <c r="F59" i="62"/>
  <c r="G26" i="82"/>
  <c r="AA8" i="62"/>
  <c r="AA9" i="62"/>
  <c r="G28" i="85"/>
  <c r="G24" i="99"/>
  <c r="G22" i="89"/>
  <c r="G88" i="62"/>
  <c r="G30" i="84"/>
  <c r="X10" i="62"/>
  <c r="K114" i="90"/>
  <c r="G23" i="87"/>
  <c r="Y40" i="62"/>
  <c r="K114" i="92"/>
  <c r="K114" i="83"/>
  <c r="G98" i="62"/>
  <c r="G30" i="93"/>
  <c r="G24" i="97"/>
  <c r="G28" i="87"/>
  <c r="G26" i="93"/>
  <c r="G22" i="97"/>
  <c r="G26" i="98"/>
  <c r="F85" i="62"/>
  <c r="Y35" i="62"/>
  <c r="G32" i="82"/>
  <c r="I121" i="98"/>
  <c r="T110" i="87"/>
  <c r="G28" i="93"/>
  <c r="G29" i="87"/>
  <c r="G25" i="87"/>
  <c r="G25" i="93"/>
  <c r="X8" i="62"/>
  <c r="X15" i="62"/>
  <c r="I121" i="88"/>
  <c r="G30" i="99"/>
  <c r="F88" i="62"/>
  <c r="G30" i="87"/>
  <c r="G23" i="98"/>
  <c r="I121" i="91"/>
  <c r="X9" i="62"/>
  <c r="G22" i="84"/>
  <c r="AA6" i="62"/>
  <c r="D148" i="91" l="1"/>
  <c r="F208" i="62"/>
  <c r="F187" i="62"/>
  <c r="H187" i="62"/>
  <c r="H166" i="62"/>
  <c r="F166" i="62"/>
  <c r="F145" i="62"/>
  <c r="H145" i="62"/>
  <c r="G33" i="98"/>
  <c r="G33" i="97"/>
  <c r="G33" i="82"/>
  <c r="P114" i="97"/>
  <c r="H25" i="97"/>
  <c r="J25" i="97" s="1"/>
  <c r="T114" i="97"/>
  <c r="F25" i="97"/>
  <c r="P112" i="100"/>
  <c r="V112" i="100"/>
  <c r="P120" i="99"/>
  <c r="V120" i="99"/>
  <c r="V118" i="99"/>
  <c r="P118" i="99"/>
  <c r="P112" i="99"/>
  <c r="V112" i="99"/>
  <c r="P116" i="99"/>
  <c r="V116" i="99"/>
  <c r="V114" i="99"/>
  <c r="P114" i="99"/>
  <c r="V117" i="99"/>
  <c r="P117" i="99"/>
  <c r="V115" i="99"/>
  <c r="P115" i="99"/>
  <c r="V119" i="99"/>
  <c r="P119" i="99"/>
  <c r="V113" i="99"/>
  <c r="P113" i="99"/>
  <c r="V118" i="98"/>
  <c r="P118" i="98"/>
  <c r="V120" i="98"/>
  <c r="P120" i="98"/>
  <c r="P111" i="98"/>
  <c r="V114" i="98"/>
  <c r="P114" i="98"/>
  <c r="P115" i="98"/>
  <c r="V115" i="98"/>
  <c r="V113" i="98"/>
  <c r="P113" i="98"/>
  <c r="V117" i="98"/>
  <c r="P117" i="98"/>
  <c r="P116" i="98"/>
  <c r="V116" i="98"/>
  <c r="P112" i="98"/>
  <c r="V112" i="98"/>
  <c r="V119" i="98"/>
  <c r="P119" i="98"/>
  <c r="U111" i="98"/>
  <c r="N32" i="98"/>
  <c r="V121" i="97"/>
  <c r="P121" i="97"/>
  <c r="P111" i="97"/>
  <c r="V113" i="97"/>
  <c r="P113" i="97"/>
  <c r="P118" i="97"/>
  <c r="V118" i="97"/>
  <c r="V117" i="97"/>
  <c r="P117" i="97"/>
  <c r="P112" i="97"/>
  <c r="V112" i="97"/>
  <c r="V119" i="97"/>
  <c r="P119" i="97"/>
  <c r="P120" i="97"/>
  <c r="V120" i="97"/>
  <c r="U111" i="97"/>
  <c r="V111" i="97" s="1"/>
  <c r="V114" i="93"/>
  <c r="P114" i="93"/>
  <c r="V113" i="93"/>
  <c r="P113" i="93"/>
  <c r="P120" i="93"/>
  <c r="V120" i="93"/>
  <c r="V115" i="93"/>
  <c r="P115" i="93"/>
  <c r="P116" i="93"/>
  <c r="V116" i="93"/>
  <c r="V117" i="93"/>
  <c r="P117" i="93"/>
  <c r="P112" i="93"/>
  <c r="V112" i="93"/>
  <c r="V119" i="93"/>
  <c r="P119" i="93"/>
  <c r="V114" i="90"/>
  <c r="P114" i="90"/>
  <c r="V119" i="90"/>
  <c r="P119" i="90"/>
  <c r="P116" i="90"/>
  <c r="V116" i="90"/>
  <c r="V113" i="89"/>
  <c r="P113" i="89"/>
  <c r="V120" i="89"/>
  <c r="P120" i="89"/>
  <c r="P111" i="89"/>
  <c r="U111" i="89"/>
  <c r="V118" i="82"/>
  <c r="P118" i="82"/>
  <c r="V113" i="82"/>
  <c r="P113" i="82"/>
  <c r="P120" i="82"/>
  <c r="V120" i="82"/>
  <c r="V117" i="82"/>
  <c r="P117" i="82"/>
  <c r="V114" i="82"/>
  <c r="P114" i="82"/>
  <c r="P112" i="82"/>
  <c r="V112" i="82"/>
  <c r="V119" i="82"/>
  <c r="P119" i="82"/>
  <c r="V121" i="82"/>
  <c r="P121" i="82"/>
  <c r="V115" i="82"/>
  <c r="P115" i="82"/>
  <c r="P111" i="82"/>
  <c r="U111" i="82"/>
  <c r="P112" i="84"/>
  <c r="V112" i="84"/>
  <c r="V115" i="84"/>
  <c r="P115" i="84"/>
  <c r="V114" i="84"/>
  <c r="P114" i="84"/>
  <c r="P116" i="84"/>
  <c r="V116" i="84"/>
  <c r="V118" i="84"/>
  <c r="P118" i="84"/>
  <c r="P111" i="84"/>
  <c r="P119" i="84"/>
  <c r="V119" i="84"/>
  <c r="P120" i="84"/>
  <c r="V120" i="84"/>
  <c r="V117" i="84"/>
  <c r="P117" i="84"/>
  <c r="V113" i="84"/>
  <c r="P113" i="84"/>
  <c r="U111" i="84"/>
  <c r="E32" i="84"/>
  <c r="F32" i="84" s="1"/>
  <c r="T121" i="84"/>
  <c r="V117" i="87"/>
  <c r="P117" i="87"/>
  <c r="V118" i="87"/>
  <c r="P118" i="87"/>
  <c r="V113" i="87"/>
  <c r="P113" i="87"/>
  <c r="P115" i="87"/>
  <c r="V115" i="87"/>
  <c r="P119" i="87"/>
  <c r="V119" i="87"/>
  <c r="P111" i="87"/>
  <c r="P120" i="87"/>
  <c r="V120" i="87"/>
  <c r="V114" i="87"/>
  <c r="P114" i="87"/>
  <c r="P112" i="87"/>
  <c r="V112" i="87"/>
  <c r="P116" i="87"/>
  <c r="V116" i="87"/>
  <c r="U111" i="87"/>
  <c r="V115" i="85"/>
  <c r="V120" i="85"/>
  <c r="V114" i="85"/>
  <c r="V119" i="85"/>
  <c r="V117" i="85"/>
  <c r="V118" i="85"/>
  <c r="V113" i="85"/>
  <c r="V112" i="85"/>
  <c r="P115" i="85"/>
  <c r="P120" i="85"/>
  <c r="P114" i="85"/>
  <c r="P119" i="85"/>
  <c r="P117" i="85"/>
  <c r="P118" i="85"/>
  <c r="P113" i="85"/>
  <c r="P112" i="85"/>
  <c r="E32" i="93"/>
  <c r="F32" i="93" s="1"/>
  <c r="E32" i="85"/>
  <c r="F32" i="85" s="1"/>
  <c r="T121" i="85"/>
  <c r="U121" i="85" s="1"/>
  <c r="H23" i="100"/>
  <c r="E25" i="100"/>
  <c r="T114" i="100" s="1"/>
  <c r="U114" i="100" s="1"/>
  <c r="E22" i="100"/>
  <c r="T111" i="100" s="1"/>
  <c r="E28" i="100"/>
  <c r="T117" i="100" s="1"/>
  <c r="U117" i="100" s="1"/>
  <c r="E29" i="100"/>
  <c r="T118" i="100" s="1"/>
  <c r="U118" i="100" s="1"/>
  <c r="E30" i="100"/>
  <c r="T119" i="100" s="1"/>
  <c r="U119" i="100" s="1"/>
  <c r="E26" i="100"/>
  <c r="T115" i="100" s="1"/>
  <c r="U115" i="100" s="1"/>
  <c r="E27" i="100"/>
  <c r="T116" i="100" s="1"/>
  <c r="U116" i="100" s="1"/>
  <c r="E31" i="100"/>
  <c r="T120" i="100" s="1"/>
  <c r="U120" i="100" s="1"/>
  <c r="E32" i="100"/>
  <c r="E24" i="100"/>
  <c r="T113" i="100" s="1"/>
  <c r="U113" i="100" s="1"/>
  <c r="F23" i="100"/>
  <c r="H23" i="98"/>
  <c r="H30" i="98"/>
  <c r="J30" i="98" s="1"/>
  <c r="F23" i="98"/>
  <c r="F30" i="98"/>
  <c r="H29" i="98"/>
  <c r="J29" i="98" s="1"/>
  <c r="H31" i="98"/>
  <c r="J31" i="98" s="1"/>
  <c r="H22" i="98"/>
  <c r="K22" i="98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H25" i="98"/>
  <c r="J25" i="98" s="1"/>
  <c r="H26" i="98"/>
  <c r="H24" i="98"/>
  <c r="J24" i="98" s="1"/>
  <c r="H28" i="98"/>
  <c r="J28" i="98" s="1"/>
  <c r="H27" i="98"/>
  <c r="J27" i="98" s="1"/>
  <c r="F29" i="98"/>
  <c r="F31" i="98"/>
  <c r="F22" i="98"/>
  <c r="F25" i="98"/>
  <c r="F26" i="98"/>
  <c r="F24" i="98"/>
  <c r="F28" i="98"/>
  <c r="F27" i="98"/>
  <c r="H31" i="99"/>
  <c r="H29" i="99"/>
  <c r="H23" i="99"/>
  <c r="H27" i="99"/>
  <c r="H25" i="99"/>
  <c r="H28" i="99"/>
  <c r="H26" i="99"/>
  <c r="H30" i="99"/>
  <c r="H24" i="99"/>
  <c r="D147" i="99"/>
  <c r="E147" i="99"/>
  <c r="D150" i="99"/>
  <c r="E150" i="99"/>
  <c r="F31" i="99"/>
  <c r="D149" i="99"/>
  <c r="E149" i="99"/>
  <c r="E22" i="99"/>
  <c r="T111" i="99" s="1"/>
  <c r="F29" i="99"/>
  <c r="E148" i="99"/>
  <c r="D148" i="99"/>
  <c r="G149" i="99"/>
  <c r="F149" i="99"/>
  <c r="F23" i="99"/>
  <c r="F27" i="99"/>
  <c r="G147" i="99"/>
  <c r="F147" i="99"/>
  <c r="F25" i="99"/>
  <c r="E32" i="99"/>
  <c r="F150" i="99"/>
  <c r="G150" i="99"/>
  <c r="F28" i="99"/>
  <c r="F148" i="99"/>
  <c r="G148" i="99"/>
  <c r="F26" i="99"/>
  <c r="F30" i="99"/>
  <c r="F24" i="99"/>
  <c r="H30" i="97"/>
  <c r="J30" i="97" s="1"/>
  <c r="H31" i="97"/>
  <c r="J31" i="97" s="1"/>
  <c r="F149" i="98"/>
  <c r="G149" i="98"/>
  <c r="F148" i="98"/>
  <c r="G148" i="98"/>
  <c r="N27" i="97"/>
  <c r="F150" i="98"/>
  <c r="G150" i="98"/>
  <c r="D150" i="98"/>
  <c r="E150" i="98"/>
  <c r="G147" i="98"/>
  <c r="F147" i="98"/>
  <c r="D149" i="98"/>
  <c r="E149" i="98"/>
  <c r="F30" i="97"/>
  <c r="E148" i="98"/>
  <c r="D148" i="98"/>
  <c r="F31" i="97"/>
  <c r="D147" i="98"/>
  <c r="E147" i="98"/>
  <c r="K22" i="97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H22" i="97"/>
  <c r="H24" i="97"/>
  <c r="J24" i="97" s="1"/>
  <c r="H29" i="97"/>
  <c r="H28" i="97"/>
  <c r="J28" i="97" s="1"/>
  <c r="H23" i="97"/>
  <c r="J23" i="97" s="1"/>
  <c r="F22" i="97"/>
  <c r="F24" i="97"/>
  <c r="F29" i="97"/>
  <c r="F28" i="97"/>
  <c r="F23" i="97"/>
  <c r="H32" i="97"/>
  <c r="F32" i="97"/>
  <c r="J27" i="97"/>
  <c r="G148" i="91"/>
  <c r="E31" i="96"/>
  <c r="T120" i="96" s="1"/>
  <c r="U120" i="96" s="1"/>
  <c r="E32" i="96"/>
  <c r="D150" i="96"/>
  <c r="E150" i="96"/>
  <c r="E29" i="96"/>
  <c r="T118" i="96" s="1"/>
  <c r="U118" i="96" s="1"/>
  <c r="G148" i="96"/>
  <c r="F148" i="96"/>
  <c r="E23" i="96"/>
  <c r="T112" i="96" s="1"/>
  <c r="U112" i="96" s="1"/>
  <c r="F147" i="96"/>
  <c r="G147" i="96"/>
  <c r="E32" i="87"/>
  <c r="F32" i="87" s="1"/>
  <c r="E22" i="96"/>
  <c r="T111" i="96" s="1"/>
  <c r="F150" i="96"/>
  <c r="G150" i="96"/>
  <c r="E28" i="96"/>
  <c r="T117" i="96" s="1"/>
  <c r="U117" i="96" s="1"/>
  <c r="F149" i="96"/>
  <c r="G149" i="96"/>
  <c r="E24" i="96"/>
  <c r="T113" i="96" s="1"/>
  <c r="U113" i="96" s="1"/>
  <c r="E147" i="96"/>
  <c r="D147" i="96"/>
  <c r="E30" i="96"/>
  <c r="T119" i="96" s="1"/>
  <c r="U119" i="96" s="1"/>
  <c r="E26" i="96"/>
  <c r="T115" i="96" s="1"/>
  <c r="U115" i="96" s="1"/>
  <c r="E149" i="96"/>
  <c r="D149" i="96"/>
  <c r="E25" i="96"/>
  <c r="T114" i="96" s="1"/>
  <c r="U114" i="96" s="1"/>
  <c r="D148" i="96"/>
  <c r="E148" i="96"/>
  <c r="E27" i="96"/>
  <c r="T116" i="96" s="1"/>
  <c r="U116" i="96" s="1"/>
  <c r="D149" i="95"/>
  <c r="E149" i="95"/>
  <c r="G149" i="95"/>
  <c r="F149" i="95"/>
  <c r="E28" i="95"/>
  <c r="T117" i="95" s="1"/>
  <c r="U117" i="95" s="1"/>
  <c r="E31" i="95"/>
  <c r="T120" i="95" s="1"/>
  <c r="U120" i="95" s="1"/>
  <c r="E147" i="95"/>
  <c r="D147" i="95"/>
  <c r="E29" i="95"/>
  <c r="T118" i="95" s="1"/>
  <c r="U118" i="95" s="1"/>
  <c r="D150" i="95"/>
  <c r="E150" i="95"/>
  <c r="E32" i="95"/>
  <c r="F150" i="95"/>
  <c r="G150" i="95"/>
  <c r="E26" i="95"/>
  <c r="T115" i="95" s="1"/>
  <c r="U115" i="95" s="1"/>
  <c r="E22" i="95"/>
  <c r="T111" i="95" s="1"/>
  <c r="F147" i="95"/>
  <c r="G147" i="95"/>
  <c r="E24" i="95"/>
  <c r="T113" i="95" s="1"/>
  <c r="U113" i="95" s="1"/>
  <c r="E27" i="95"/>
  <c r="T116" i="95" s="1"/>
  <c r="U116" i="95" s="1"/>
  <c r="G148" i="95"/>
  <c r="F148" i="95"/>
  <c r="E30" i="95"/>
  <c r="T119" i="95" s="1"/>
  <c r="U119" i="95" s="1"/>
  <c r="E25" i="95"/>
  <c r="T114" i="95" s="1"/>
  <c r="U114" i="95" s="1"/>
  <c r="D148" i="95"/>
  <c r="E148" i="95"/>
  <c r="E23" i="95"/>
  <c r="T112" i="95" s="1"/>
  <c r="U112" i="95" s="1"/>
  <c r="D147" i="91"/>
  <c r="D150" i="91"/>
  <c r="E32" i="94"/>
  <c r="E22" i="94"/>
  <c r="T111" i="94" s="1"/>
  <c r="F147" i="94"/>
  <c r="G147" i="94"/>
  <c r="D150" i="94"/>
  <c r="E150" i="94"/>
  <c r="E31" i="94"/>
  <c r="T120" i="94" s="1"/>
  <c r="U120" i="94" s="1"/>
  <c r="G148" i="94"/>
  <c r="F148" i="94"/>
  <c r="E27" i="94"/>
  <c r="T116" i="94" s="1"/>
  <c r="U116" i="94" s="1"/>
  <c r="E25" i="94"/>
  <c r="T114" i="94" s="1"/>
  <c r="U114" i="94" s="1"/>
  <c r="F150" i="94"/>
  <c r="G150" i="94"/>
  <c r="E26" i="94"/>
  <c r="T115" i="94" s="1"/>
  <c r="U115" i="94" s="1"/>
  <c r="E148" i="94"/>
  <c r="D148" i="94"/>
  <c r="E28" i="94"/>
  <c r="T117" i="94" s="1"/>
  <c r="U117" i="94" s="1"/>
  <c r="E149" i="94"/>
  <c r="D149" i="94"/>
  <c r="E23" i="94"/>
  <c r="T112" i="94" s="1"/>
  <c r="U112" i="94" s="1"/>
  <c r="E29" i="94"/>
  <c r="T118" i="94" s="1"/>
  <c r="U118" i="94" s="1"/>
  <c r="F149" i="94"/>
  <c r="G149" i="94"/>
  <c r="E24" i="94"/>
  <c r="T113" i="94" s="1"/>
  <c r="U113" i="94" s="1"/>
  <c r="E30" i="94"/>
  <c r="T119" i="94" s="1"/>
  <c r="U119" i="94" s="1"/>
  <c r="E147" i="94"/>
  <c r="D147" i="94"/>
  <c r="H25" i="93"/>
  <c r="H24" i="93"/>
  <c r="H31" i="93"/>
  <c r="H26" i="93"/>
  <c r="H27" i="93"/>
  <c r="H28" i="93"/>
  <c r="H23" i="93"/>
  <c r="H30" i="93"/>
  <c r="F25" i="93"/>
  <c r="F150" i="93"/>
  <c r="G150" i="93"/>
  <c r="E148" i="93"/>
  <c r="D148" i="93"/>
  <c r="F24" i="93"/>
  <c r="F31" i="93"/>
  <c r="D149" i="93"/>
  <c r="E149" i="93"/>
  <c r="F26" i="93"/>
  <c r="F27" i="93"/>
  <c r="E147" i="93"/>
  <c r="D147" i="93"/>
  <c r="F28" i="93"/>
  <c r="F23" i="93"/>
  <c r="D150" i="93"/>
  <c r="E150" i="93"/>
  <c r="G147" i="93"/>
  <c r="F147" i="93"/>
  <c r="E29" i="93"/>
  <c r="T118" i="93" s="1"/>
  <c r="U118" i="93" s="1"/>
  <c r="G149" i="93"/>
  <c r="F149" i="93"/>
  <c r="E22" i="93"/>
  <c r="T111" i="93" s="1"/>
  <c r="F148" i="93"/>
  <c r="G148" i="93"/>
  <c r="F30" i="93"/>
  <c r="E30" i="92"/>
  <c r="T119" i="92" s="1"/>
  <c r="U119" i="92" s="1"/>
  <c r="F149" i="91"/>
  <c r="G149" i="91"/>
  <c r="E25" i="92"/>
  <c r="T114" i="92" s="1"/>
  <c r="U114" i="92" s="1"/>
  <c r="E27" i="92"/>
  <c r="T116" i="92" s="1"/>
  <c r="U116" i="92" s="1"/>
  <c r="E22" i="92"/>
  <c r="T111" i="92" s="1"/>
  <c r="E26" i="92"/>
  <c r="T115" i="92" s="1"/>
  <c r="U115" i="92" s="1"/>
  <c r="E28" i="92"/>
  <c r="T117" i="92" s="1"/>
  <c r="U117" i="92" s="1"/>
  <c r="F147" i="91"/>
  <c r="G147" i="91"/>
  <c r="E32" i="92"/>
  <c r="E29" i="92"/>
  <c r="T118" i="92" s="1"/>
  <c r="U118" i="92" s="1"/>
  <c r="E23" i="92"/>
  <c r="T112" i="92" s="1"/>
  <c r="U112" i="92" s="1"/>
  <c r="E31" i="92"/>
  <c r="T120" i="92" s="1"/>
  <c r="U120" i="92" s="1"/>
  <c r="F150" i="91"/>
  <c r="G150" i="91"/>
  <c r="E24" i="92"/>
  <c r="T113" i="92" s="1"/>
  <c r="U113" i="92" s="1"/>
  <c r="E28" i="91"/>
  <c r="T117" i="91" s="1"/>
  <c r="U117" i="91" s="1"/>
  <c r="E23" i="91"/>
  <c r="T112" i="91" s="1"/>
  <c r="U112" i="91" s="1"/>
  <c r="E26" i="91"/>
  <c r="T115" i="91" s="1"/>
  <c r="U115" i="91" s="1"/>
  <c r="E29" i="91"/>
  <c r="T118" i="91" s="1"/>
  <c r="U118" i="91" s="1"/>
  <c r="E25" i="91"/>
  <c r="T114" i="91" s="1"/>
  <c r="U114" i="91" s="1"/>
  <c r="E27" i="91"/>
  <c r="T116" i="91" s="1"/>
  <c r="U116" i="91" s="1"/>
  <c r="E32" i="91"/>
  <c r="E22" i="91"/>
  <c r="T111" i="91" s="1"/>
  <c r="E30" i="91"/>
  <c r="T119" i="91" s="1"/>
  <c r="U119" i="91" s="1"/>
  <c r="E24" i="91"/>
  <c r="T113" i="91" s="1"/>
  <c r="U113" i="91" s="1"/>
  <c r="E31" i="91"/>
  <c r="T120" i="91" s="1"/>
  <c r="U120" i="91" s="1"/>
  <c r="H25" i="90"/>
  <c r="H30" i="90"/>
  <c r="H27" i="90"/>
  <c r="E26" i="90"/>
  <c r="T115" i="90" s="1"/>
  <c r="U115" i="90" s="1"/>
  <c r="E147" i="90"/>
  <c r="D147" i="90"/>
  <c r="E148" i="90"/>
  <c r="D148" i="90"/>
  <c r="G148" i="90"/>
  <c r="F148" i="90"/>
  <c r="E28" i="90"/>
  <c r="T117" i="90" s="1"/>
  <c r="U117" i="90" s="1"/>
  <c r="E29" i="90"/>
  <c r="T118" i="90" s="1"/>
  <c r="U118" i="90" s="1"/>
  <c r="F150" i="90"/>
  <c r="G150" i="90"/>
  <c r="E22" i="90"/>
  <c r="T111" i="90" s="1"/>
  <c r="F25" i="90"/>
  <c r="F149" i="90"/>
  <c r="G149" i="90"/>
  <c r="E31" i="90"/>
  <c r="T120" i="90" s="1"/>
  <c r="U120" i="90" s="1"/>
  <c r="E32" i="90"/>
  <c r="D150" i="90"/>
  <c r="E150" i="90"/>
  <c r="D149" i="90"/>
  <c r="E149" i="90"/>
  <c r="E24" i="90"/>
  <c r="T113" i="90" s="1"/>
  <c r="U113" i="90" s="1"/>
  <c r="F30" i="90"/>
  <c r="E23" i="90"/>
  <c r="T112" i="90" s="1"/>
  <c r="U112" i="90" s="1"/>
  <c r="F147" i="90"/>
  <c r="G147" i="90"/>
  <c r="F27" i="90"/>
  <c r="H24" i="89"/>
  <c r="H31" i="89"/>
  <c r="K22" i="89"/>
  <c r="H22" i="89"/>
  <c r="E28" i="89"/>
  <c r="T117" i="89" s="1"/>
  <c r="U117" i="89" s="1"/>
  <c r="E32" i="89"/>
  <c r="E29" i="89"/>
  <c r="T118" i="89" s="1"/>
  <c r="U118" i="89" s="1"/>
  <c r="E30" i="89"/>
  <c r="T119" i="89" s="1"/>
  <c r="U119" i="89" s="1"/>
  <c r="E27" i="89"/>
  <c r="T116" i="89" s="1"/>
  <c r="U116" i="89" s="1"/>
  <c r="E23" i="89"/>
  <c r="T112" i="89" s="1"/>
  <c r="E26" i="89"/>
  <c r="T115" i="89" s="1"/>
  <c r="U115" i="89" s="1"/>
  <c r="F24" i="89"/>
  <c r="F31" i="89"/>
  <c r="F22" i="89"/>
  <c r="E25" i="89"/>
  <c r="T114" i="89" s="1"/>
  <c r="U114" i="89" s="1"/>
  <c r="E24" i="88"/>
  <c r="T113" i="88" s="1"/>
  <c r="U113" i="88" s="1"/>
  <c r="E28" i="88"/>
  <c r="T117" i="88" s="1"/>
  <c r="U117" i="88" s="1"/>
  <c r="F149" i="88"/>
  <c r="G149" i="88"/>
  <c r="E29" i="88"/>
  <c r="T118" i="88" s="1"/>
  <c r="U118" i="88" s="1"/>
  <c r="D149" i="88"/>
  <c r="E149" i="88"/>
  <c r="E25" i="88"/>
  <c r="T114" i="88" s="1"/>
  <c r="U114" i="88" s="1"/>
  <c r="E147" i="88"/>
  <c r="D147" i="88"/>
  <c r="G147" i="88"/>
  <c r="F147" i="88"/>
  <c r="E27" i="88"/>
  <c r="T116" i="88" s="1"/>
  <c r="U116" i="88" s="1"/>
  <c r="E23" i="88"/>
  <c r="T112" i="88" s="1"/>
  <c r="U112" i="88" s="1"/>
  <c r="D148" i="88"/>
  <c r="E148" i="88"/>
  <c r="E32" i="88"/>
  <c r="F150" i="88"/>
  <c r="G150" i="88"/>
  <c r="E26" i="88"/>
  <c r="T115" i="88" s="1"/>
  <c r="U115" i="88" s="1"/>
  <c r="E22" i="88"/>
  <c r="T111" i="88" s="1"/>
  <c r="E150" i="88"/>
  <c r="D150" i="88"/>
  <c r="E31" i="88"/>
  <c r="T120" i="88" s="1"/>
  <c r="U120" i="88" s="1"/>
  <c r="E30" i="88"/>
  <c r="T119" i="88" s="1"/>
  <c r="U119" i="88" s="1"/>
  <c r="F148" i="88"/>
  <c r="G148" i="88"/>
  <c r="H28" i="87"/>
  <c r="H29" i="87"/>
  <c r="H24" i="87"/>
  <c r="H26" i="87"/>
  <c r="H30" i="87"/>
  <c r="H22" i="87"/>
  <c r="K22" i="87"/>
  <c r="K23" i="87" s="1"/>
  <c r="K24" i="87" s="1"/>
  <c r="K25" i="87" s="1"/>
  <c r="K26" i="87" s="1"/>
  <c r="K27" i="87" s="1"/>
  <c r="K28" i="87" s="1"/>
  <c r="K29" i="87" s="1"/>
  <c r="K30" i="87" s="1"/>
  <c r="K31" i="87" s="1"/>
  <c r="H31" i="87"/>
  <c r="H25" i="87"/>
  <c r="H23" i="87"/>
  <c r="H27" i="87"/>
  <c r="E148" i="87"/>
  <c r="D148" i="87"/>
  <c r="F28" i="87"/>
  <c r="F29" i="87"/>
  <c r="D150" i="87"/>
  <c r="E150" i="87"/>
  <c r="E149" i="87"/>
  <c r="D149" i="87"/>
  <c r="F24" i="87"/>
  <c r="F26" i="87"/>
  <c r="F30" i="87"/>
  <c r="E147" i="87"/>
  <c r="D147" i="87"/>
  <c r="F22" i="87"/>
  <c r="F150" i="87"/>
  <c r="G150" i="87"/>
  <c r="F31" i="87"/>
  <c r="G149" i="87"/>
  <c r="F149" i="87"/>
  <c r="F25" i="87"/>
  <c r="G148" i="87"/>
  <c r="F148" i="87"/>
  <c r="F23" i="87"/>
  <c r="F147" i="87"/>
  <c r="G147" i="87"/>
  <c r="F27" i="87"/>
  <c r="E23" i="86"/>
  <c r="T112" i="86" s="1"/>
  <c r="U112" i="86" s="1"/>
  <c r="G147" i="86"/>
  <c r="F147" i="86"/>
  <c r="E31" i="86"/>
  <c r="T120" i="86" s="1"/>
  <c r="U120" i="86" s="1"/>
  <c r="E25" i="86"/>
  <c r="T114" i="86" s="1"/>
  <c r="U114" i="86" s="1"/>
  <c r="E147" i="86"/>
  <c r="D147" i="86"/>
  <c r="E24" i="86"/>
  <c r="T113" i="86" s="1"/>
  <c r="U113" i="86" s="1"/>
  <c r="E149" i="86"/>
  <c r="D149" i="86"/>
  <c r="E27" i="86"/>
  <c r="T116" i="86" s="1"/>
  <c r="U116" i="86" s="1"/>
  <c r="E30" i="86"/>
  <c r="T119" i="86" s="1"/>
  <c r="U119" i="86" s="1"/>
  <c r="E26" i="86"/>
  <c r="T115" i="86" s="1"/>
  <c r="U115" i="86" s="1"/>
  <c r="F149" i="86"/>
  <c r="G149" i="86"/>
  <c r="E29" i="86"/>
  <c r="T118" i="86" s="1"/>
  <c r="U118" i="86" s="1"/>
  <c r="G150" i="86"/>
  <c r="F150" i="86"/>
  <c r="E32" i="86"/>
  <c r="E148" i="86"/>
  <c r="D148" i="86"/>
  <c r="E150" i="86"/>
  <c r="D150" i="86"/>
  <c r="G148" i="86"/>
  <c r="F148" i="86"/>
  <c r="E28" i="86"/>
  <c r="T117" i="86" s="1"/>
  <c r="U117" i="86" s="1"/>
  <c r="E22" i="86"/>
  <c r="T111" i="86" s="1"/>
  <c r="H26" i="85"/>
  <c r="H31" i="85"/>
  <c r="H25" i="85"/>
  <c r="H30" i="85"/>
  <c r="K22" i="85"/>
  <c r="K23" i="85" s="1"/>
  <c r="K24" i="85" s="1"/>
  <c r="K25" i="85" s="1"/>
  <c r="K26" i="85" s="1"/>
  <c r="P111" i="85"/>
  <c r="H22" i="85"/>
  <c r="H28" i="85"/>
  <c r="H29" i="85"/>
  <c r="H24" i="85"/>
  <c r="H23" i="85"/>
  <c r="G147" i="85"/>
  <c r="F147" i="85"/>
  <c r="E148" i="85"/>
  <c r="D148" i="85"/>
  <c r="F26" i="85"/>
  <c r="D149" i="85"/>
  <c r="E149" i="85"/>
  <c r="D147" i="85"/>
  <c r="E147" i="85"/>
  <c r="F148" i="85"/>
  <c r="G148" i="85"/>
  <c r="F31" i="85"/>
  <c r="F25" i="85"/>
  <c r="F30" i="85"/>
  <c r="E27" i="85"/>
  <c r="T116" i="85" s="1"/>
  <c r="U116" i="85" s="1"/>
  <c r="T111" i="85"/>
  <c r="F22" i="85"/>
  <c r="F150" i="85"/>
  <c r="G150" i="85"/>
  <c r="F28" i="85"/>
  <c r="F29" i="85"/>
  <c r="F149" i="85"/>
  <c r="G149" i="85"/>
  <c r="D150" i="85"/>
  <c r="E150" i="85"/>
  <c r="F24" i="85"/>
  <c r="F23" i="85"/>
  <c r="H23" i="84"/>
  <c r="H26" i="84"/>
  <c r="H25" i="84"/>
  <c r="H27" i="84"/>
  <c r="H29" i="84"/>
  <c r="K22" i="84"/>
  <c r="K23" i="84" s="1"/>
  <c r="K24" i="84" s="1"/>
  <c r="K25" i="84" s="1"/>
  <c r="K26" i="84" s="1"/>
  <c r="K27" i="84" s="1"/>
  <c r="K28" i="84" s="1"/>
  <c r="K29" i="84" s="1"/>
  <c r="K30" i="84" s="1"/>
  <c r="K31" i="84" s="1"/>
  <c r="H22" i="84"/>
  <c r="H30" i="84"/>
  <c r="H31" i="84"/>
  <c r="H22" i="82"/>
  <c r="K22" i="82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H28" i="84"/>
  <c r="H24" i="84"/>
  <c r="F148" i="84"/>
  <c r="G148" i="84"/>
  <c r="F149" i="84"/>
  <c r="G149" i="84"/>
  <c r="F23" i="84"/>
  <c r="F26" i="84"/>
  <c r="F25" i="84"/>
  <c r="F147" i="84"/>
  <c r="G147" i="84"/>
  <c r="F27" i="84"/>
  <c r="F29" i="84"/>
  <c r="D149" i="84"/>
  <c r="E149" i="84"/>
  <c r="F150" i="84"/>
  <c r="G150" i="84"/>
  <c r="F22" i="84"/>
  <c r="E148" i="84"/>
  <c r="D148" i="84"/>
  <c r="F30" i="84"/>
  <c r="F31" i="84"/>
  <c r="D147" i="84"/>
  <c r="E147" i="84"/>
  <c r="F22" i="82"/>
  <c r="F28" i="84"/>
  <c r="D150" i="84"/>
  <c r="E150" i="84"/>
  <c r="F24" i="84"/>
  <c r="H26" i="82"/>
  <c r="J26" i="82" s="1"/>
  <c r="F147" i="83"/>
  <c r="G147" i="83"/>
  <c r="E31" i="83"/>
  <c r="T120" i="83" s="1"/>
  <c r="U120" i="83" s="1"/>
  <c r="E24" i="83"/>
  <c r="T113" i="83" s="1"/>
  <c r="U113" i="83" s="1"/>
  <c r="E23" i="83"/>
  <c r="T112" i="83" s="1"/>
  <c r="U112" i="83" s="1"/>
  <c r="E149" i="83"/>
  <c r="D149" i="83"/>
  <c r="E25" i="83"/>
  <c r="T114" i="83" s="1"/>
  <c r="U114" i="83" s="1"/>
  <c r="E29" i="83"/>
  <c r="T118" i="83" s="1"/>
  <c r="U118" i="83" s="1"/>
  <c r="E150" i="83"/>
  <c r="D150" i="83"/>
  <c r="D148" i="83"/>
  <c r="E148" i="83"/>
  <c r="E22" i="83"/>
  <c r="T111" i="83" s="1"/>
  <c r="D147" i="83"/>
  <c r="E147" i="83"/>
  <c r="G149" i="83"/>
  <c r="F149" i="83"/>
  <c r="F26" i="82"/>
  <c r="E28" i="83"/>
  <c r="T117" i="83" s="1"/>
  <c r="U117" i="83" s="1"/>
  <c r="G148" i="83"/>
  <c r="F148" i="83"/>
  <c r="E26" i="83"/>
  <c r="T115" i="83" s="1"/>
  <c r="U115" i="83" s="1"/>
  <c r="E32" i="83"/>
  <c r="G150" i="83"/>
  <c r="F150" i="83"/>
  <c r="E27" i="83"/>
  <c r="T116" i="83" s="1"/>
  <c r="U116" i="83" s="1"/>
  <c r="E30" i="83"/>
  <c r="T119" i="83" s="1"/>
  <c r="U119" i="83" s="1"/>
  <c r="H29" i="82"/>
  <c r="J29" i="82" s="1"/>
  <c r="H24" i="82"/>
  <c r="J24" i="82" s="1"/>
  <c r="H31" i="82"/>
  <c r="J31" i="82" s="1"/>
  <c r="H28" i="82"/>
  <c r="J28" i="82" s="1"/>
  <c r="H25" i="82"/>
  <c r="J25" i="82" s="1"/>
  <c r="H23" i="82"/>
  <c r="H30" i="82"/>
  <c r="J30" i="82" s="1"/>
  <c r="H32" i="82"/>
  <c r="J32" i="82" s="1"/>
  <c r="F29" i="82"/>
  <c r="F24" i="82"/>
  <c r="F31" i="82"/>
  <c r="F28" i="82"/>
  <c r="F25" i="82"/>
  <c r="F23" i="82"/>
  <c r="F30" i="82"/>
  <c r="F32" i="82"/>
  <c r="F149" i="82"/>
  <c r="G149" i="82"/>
  <c r="E147" i="82"/>
  <c r="D147" i="82"/>
  <c r="E149" i="82"/>
  <c r="D149" i="82"/>
  <c r="F147" i="82"/>
  <c r="G147" i="82"/>
  <c r="F150" i="82"/>
  <c r="G150" i="82"/>
  <c r="E150" i="82"/>
  <c r="D150" i="82"/>
  <c r="G148" i="82"/>
  <c r="F148" i="82"/>
  <c r="E148" i="82"/>
  <c r="D148" i="82"/>
  <c r="G32" i="85"/>
  <c r="G32" i="91"/>
  <c r="G31" i="86"/>
  <c r="G32" i="94"/>
  <c r="G31" i="91"/>
  <c r="G30" i="91"/>
  <c r="G32" i="88"/>
  <c r="G32" i="86"/>
  <c r="G32" i="87"/>
  <c r="G33" i="87" s="1"/>
  <c r="G31" i="92"/>
  <c r="G32" i="83"/>
  <c r="G32" i="92"/>
  <c r="G32" i="95"/>
  <c r="G32" i="93"/>
  <c r="G72" i="62"/>
  <c r="H87" i="62"/>
  <c r="G25" i="88"/>
  <c r="T110" i="99"/>
  <c r="I99" i="62"/>
  <c r="H100" i="62"/>
  <c r="G23" i="88"/>
  <c r="G30" i="92"/>
  <c r="T110" i="97"/>
  <c r="G28" i="89"/>
  <c r="G78" i="62"/>
  <c r="G30" i="89"/>
  <c r="G28" i="100"/>
  <c r="I74" i="62"/>
  <c r="G49" i="62"/>
  <c r="G113" i="62"/>
  <c r="F94" i="62"/>
  <c r="H125" i="62"/>
  <c r="T110" i="89"/>
  <c r="G27" i="96"/>
  <c r="G129" i="62"/>
  <c r="I60" i="62"/>
  <c r="G26" i="89"/>
  <c r="H104" i="62"/>
  <c r="F61" i="62"/>
  <c r="G24" i="92"/>
  <c r="I120" i="62"/>
  <c r="F92" i="62"/>
  <c r="F60" i="62"/>
  <c r="F126" i="62"/>
  <c r="G66" i="62"/>
  <c r="U110" i="82"/>
  <c r="I116" i="62"/>
  <c r="I105" i="62"/>
  <c r="I50" i="62"/>
  <c r="F96" i="62"/>
  <c r="F73" i="62"/>
  <c r="H75" i="62"/>
  <c r="G26" i="95"/>
  <c r="H114" i="62"/>
  <c r="G22" i="88"/>
  <c r="G52" i="62"/>
  <c r="X28" i="62"/>
  <c r="G81" i="62"/>
  <c r="G70" i="62"/>
  <c r="G61" i="62"/>
  <c r="G94" i="62"/>
  <c r="H128" i="62"/>
  <c r="F71" i="62"/>
  <c r="F116" i="62"/>
  <c r="G25" i="83"/>
  <c r="F51" i="62"/>
  <c r="G23" i="94"/>
  <c r="I91" i="62"/>
  <c r="I95" i="62"/>
  <c r="G73" i="62"/>
  <c r="H63" i="62"/>
  <c r="G31" i="83"/>
  <c r="I128" i="62"/>
  <c r="G104" i="62"/>
  <c r="H121" i="62"/>
  <c r="F74" i="62"/>
  <c r="F72" i="62"/>
  <c r="G71" i="62"/>
  <c r="I113" i="62"/>
  <c r="F57" i="62"/>
  <c r="H54" i="62"/>
  <c r="H62" i="62"/>
  <c r="F93" i="62"/>
  <c r="G95" i="62"/>
  <c r="G23" i="83"/>
  <c r="I83" i="62"/>
  <c r="G23" i="96"/>
  <c r="T110" i="88"/>
  <c r="H73" i="62"/>
  <c r="G29" i="91"/>
  <c r="G26" i="96"/>
  <c r="G28" i="96"/>
  <c r="I90" i="62"/>
  <c r="G22" i="96"/>
  <c r="F103" i="62"/>
  <c r="G25" i="91"/>
  <c r="P110" i="82"/>
  <c r="P110" i="98"/>
  <c r="X21" i="62"/>
  <c r="G84" i="62"/>
  <c r="X25" i="62"/>
  <c r="G53" i="62"/>
  <c r="G114" i="62"/>
  <c r="F78" i="62"/>
  <c r="F117" i="62"/>
  <c r="H90" i="62"/>
  <c r="G22" i="100"/>
  <c r="G24" i="91"/>
  <c r="G23" i="91"/>
  <c r="G103" i="62"/>
  <c r="T110" i="90"/>
  <c r="G62" i="62"/>
  <c r="F65" i="62"/>
  <c r="I65" i="62"/>
  <c r="F91" i="62"/>
  <c r="G30" i="86"/>
  <c r="G111" i="62"/>
  <c r="T110" i="93"/>
  <c r="G29" i="92"/>
  <c r="G32" i="84"/>
  <c r="G26" i="88"/>
  <c r="I53" i="62"/>
  <c r="G23" i="90"/>
  <c r="H58" i="62"/>
  <c r="G24" i="100"/>
  <c r="G24" i="83"/>
  <c r="H72" i="62"/>
  <c r="H71" i="62"/>
  <c r="I82" i="62"/>
  <c r="F69" i="62"/>
  <c r="G29" i="89"/>
  <c r="H96" i="62"/>
  <c r="H117" i="62"/>
  <c r="G99" i="62"/>
  <c r="G32" i="89"/>
  <c r="T110" i="86"/>
  <c r="I112" i="62"/>
  <c r="G22" i="95"/>
  <c r="G29" i="95"/>
  <c r="G74" i="62"/>
  <c r="G26" i="86"/>
  <c r="H112" i="62"/>
  <c r="H48" i="62"/>
  <c r="G29" i="100"/>
  <c r="I92" i="62"/>
  <c r="X27" i="62"/>
  <c r="I63" i="62"/>
  <c r="F54" i="62"/>
  <c r="G22" i="91"/>
  <c r="H99" i="62"/>
  <c r="G27" i="92"/>
  <c r="I124" i="62"/>
  <c r="G83" i="62"/>
  <c r="G92" i="62"/>
  <c r="F58" i="62"/>
  <c r="G102" i="62"/>
  <c r="F84" i="62"/>
  <c r="G24" i="86"/>
  <c r="G24" i="88"/>
  <c r="I121" i="62"/>
  <c r="I62" i="62"/>
  <c r="I114" i="62"/>
  <c r="I48" i="62"/>
  <c r="F123" i="62"/>
  <c r="G29" i="94"/>
  <c r="I111" i="62"/>
  <c r="G32" i="96"/>
  <c r="H81" i="62"/>
  <c r="T110" i="83"/>
  <c r="F82" i="62"/>
  <c r="G51" i="62"/>
  <c r="G24" i="96"/>
  <c r="F120" i="62"/>
  <c r="G116" i="62"/>
  <c r="G54" i="62"/>
  <c r="H65" i="62"/>
  <c r="G69" i="62"/>
  <c r="G90" i="62"/>
  <c r="G31" i="94"/>
  <c r="P110" i="97"/>
  <c r="F99" i="62"/>
  <c r="G32" i="100"/>
  <c r="G30" i="88"/>
  <c r="H69" i="62"/>
  <c r="G105" i="62"/>
  <c r="G26" i="91"/>
  <c r="F53" i="62"/>
  <c r="H53" i="62"/>
  <c r="H103" i="62"/>
  <c r="I70" i="62"/>
  <c r="G125" i="62"/>
  <c r="I103" i="62"/>
  <c r="H113" i="62"/>
  <c r="I49" i="62"/>
  <c r="G31" i="88"/>
  <c r="F111" i="62"/>
  <c r="X20" i="62"/>
  <c r="I84" i="62"/>
  <c r="F52" i="62"/>
  <c r="T110" i="96"/>
  <c r="I117" i="62"/>
  <c r="F62" i="62"/>
  <c r="I54" i="62"/>
  <c r="F87" i="62"/>
  <c r="I123" i="62"/>
  <c r="G63" i="62"/>
  <c r="I108" i="62"/>
  <c r="H95" i="62"/>
  <c r="I71" i="62"/>
  <c r="H129" i="62"/>
  <c r="G124" i="62"/>
  <c r="G86" i="62"/>
  <c r="G93" i="62"/>
  <c r="G23" i="95"/>
  <c r="G29" i="83"/>
  <c r="I87" i="62"/>
  <c r="G25" i="94"/>
  <c r="G31" i="95"/>
  <c r="I126" i="62"/>
  <c r="F102" i="62"/>
  <c r="H86" i="62"/>
  <c r="H61" i="62"/>
  <c r="F108" i="62"/>
  <c r="I66" i="62"/>
  <c r="G26" i="100"/>
  <c r="I75" i="62"/>
  <c r="G26" i="83"/>
  <c r="G28" i="83"/>
  <c r="H126" i="62"/>
  <c r="I94" i="62"/>
  <c r="G27" i="91"/>
  <c r="G25" i="100"/>
  <c r="H74" i="62"/>
  <c r="G25" i="89"/>
  <c r="G22" i="92"/>
  <c r="I129" i="62"/>
  <c r="I52" i="62"/>
  <c r="F105" i="62"/>
  <c r="I104" i="62"/>
  <c r="G28" i="88"/>
  <c r="F114" i="62"/>
  <c r="I102" i="62"/>
  <c r="H105" i="62"/>
  <c r="I93" i="62"/>
  <c r="I96" i="62"/>
  <c r="T110" i="95"/>
  <c r="T110" i="100"/>
  <c r="H120" i="62"/>
  <c r="G29" i="86"/>
  <c r="I115" i="62"/>
  <c r="G65" i="62"/>
  <c r="G31" i="90"/>
  <c r="G32" i="90"/>
  <c r="I79" i="62"/>
  <c r="G25" i="92"/>
  <c r="I72" i="62"/>
  <c r="T110" i="84"/>
  <c r="F50" i="62"/>
  <c r="H107" i="62"/>
  <c r="H123" i="62"/>
  <c r="G23" i="89"/>
  <c r="G48" i="62"/>
  <c r="G107" i="62"/>
  <c r="H93" i="62"/>
  <c r="U110" i="87"/>
  <c r="G27" i="89"/>
  <c r="G50" i="62"/>
  <c r="H108" i="62"/>
  <c r="G32" i="99"/>
  <c r="G27" i="94"/>
  <c r="G123" i="62"/>
  <c r="F90" i="62"/>
  <c r="H82" i="62"/>
  <c r="G60" i="62"/>
  <c r="G31" i="96"/>
  <c r="T110" i="91"/>
  <c r="G30" i="95"/>
  <c r="F121" i="62"/>
  <c r="F49" i="62"/>
  <c r="I81" i="62"/>
  <c r="G30" i="94"/>
  <c r="G96" i="62"/>
  <c r="G27" i="86"/>
  <c r="I57" i="62"/>
  <c r="G91" i="62"/>
  <c r="G24" i="90"/>
  <c r="G23" i="86"/>
  <c r="X23" i="62"/>
  <c r="G28" i="94"/>
  <c r="G23" i="92"/>
  <c r="F129" i="62"/>
  <c r="H49" i="62"/>
  <c r="G57" i="62"/>
  <c r="I100" i="62"/>
  <c r="G27" i="100"/>
  <c r="G22" i="90"/>
  <c r="G30" i="83"/>
  <c r="G25" i="95"/>
  <c r="H52" i="62"/>
  <c r="F66" i="62"/>
  <c r="G28" i="91"/>
  <c r="H124" i="62"/>
  <c r="G30" i="96"/>
  <c r="F95" i="62"/>
  <c r="I58" i="62"/>
  <c r="H57" i="62"/>
  <c r="G87" i="62"/>
  <c r="F63" i="62"/>
  <c r="G30" i="100"/>
  <c r="G75" i="62"/>
  <c r="I125" i="62"/>
  <c r="H51" i="62"/>
  <c r="G29" i="93"/>
  <c r="H102" i="62"/>
  <c r="F70" i="62"/>
  <c r="G22" i="83"/>
  <c r="U110" i="98"/>
  <c r="G128" i="62"/>
  <c r="H91" i="62"/>
  <c r="F107" i="62"/>
  <c r="H70" i="62"/>
  <c r="F112" i="62"/>
  <c r="I78" i="62"/>
  <c r="H78" i="62"/>
  <c r="G27" i="88"/>
  <c r="H66" i="62"/>
  <c r="G31" i="100"/>
  <c r="F83" i="62"/>
  <c r="G24" i="95"/>
  <c r="G29" i="90"/>
  <c r="G115" i="62"/>
  <c r="X19" i="62"/>
  <c r="I69" i="62"/>
  <c r="G22" i="93"/>
  <c r="I73" i="62"/>
  <c r="G22" i="99"/>
  <c r="G27" i="95"/>
  <c r="I107" i="62"/>
  <c r="H115" i="62"/>
  <c r="F128" i="62"/>
  <c r="F124" i="62"/>
  <c r="I61" i="62"/>
  <c r="F48" i="62"/>
  <c r="F125" i="62"/>
  <c r="G24" i="94"/>
  <c r="F104" i="62"/>
  <c r="G120" i="62"/>
  <c r="G29" i="96"/>
  <c r="G26" i="94"/>
  <c r="G28" i="95"/>
  <c r="G29" i="88"/>
  <c r="G112" i="62"/>
  <c r="H83" i="62"/>
  <c r="T110" i="94"/>
  <c r="X24" i="62"/>
  <c r="H111" i="62"/>
  <c r="H84" i="62"/>
  <c r="F81" i="62"/>
  <c r="G27" i="85"/>
  <c r="H60" i="62"/>
  <c r="G26" i="90"/>
  <c r="F86" i="62"/>
  <c r="I51" i="62"/>
  <c r="H92" i="62"/>
  <c r="H116" i="62"/>
  <c r="G28" i="86"/>
  <c r="G108" i="62"/>
  <c r="G117" i="62"/>
  <c r="G22" i="86"/>
  <c r="G25" i="96"/>
  <c r="G28" i="92"/>
  <c r="G28" i="90"/>
  <c r="H50" i="62"/>
  <c r="G25" i="86"/>
  <c r="F113" i="62"/>
  <c r="G82" i="62"/>
  <c r="I86" i="62"/>
  <c r="F115" i="62"/>
  <c r="G22" i="94"/>
  <c r="F79" i="62"/>
  <c r="T110" i="92"/>
  <c r="G126" i="62"/>
  <c r="G26" i="92"/>
  <c r="G27" i="83"/>
  <c r="X22" i="62"/>
  <c r="H94" i="62"/>
  <c r="F75" i="62"/>
  <c r="H176" i="62" l="1"/>
  <c r="H155" i="62"/>
  <c r="F197" i="62"/>
  <c r="H218" i="62"/>
  <c r="H197" i="62"/>
  <c r="F218" i="62"/>
  <c r="F176" i="62"/>
  <c r="F155" i="62"/>
  <c r="F209" i="62"/>
  <c r="H204" i="62"/>
  <c r="H211" i="62"/>
  <c r="F201" i="62"/>
  <c r="H214" i="62"/>
  <c r="H205" i="62"/>
  <c r="F202" i="62"/>
  <c r="F219" i="62"/>
  <c r="H215" i="62"/>
  <c r="H216" i="62"/>
  <c r="H206" i="62"/>
  <c r="F206" i="62"/>
  <c r="F204" i="62"/>
  <c r="H212" i="62"/>
  <c r="F211" i="62"/>
  <c r="F216" i="62"/>
  <c r="F213" i="62"/>
  <c r="H201" i="62"/>
  <c r="F214" i="62"/>
  <c r="F212" i="62"/>
  <c r="F205" i="62"/>
  <c r="H210" i="62"/>
  <c r="H219" i="62"/>
  <c r="H202" i="62"/>
  <c r="H213" i="62"/>
  <c r="H203" i="62"/>
  <c r="F203" i="62"/>
  <c r="H209" i="62"/>
  <c r="F210" i="62"/>
  <c r="F215" i="62"/>
  <c r="H200" i="62"/>
  <c r="F200" i="62"/>
  <c r="H191" i="62"/>
  <c r="F192" i="62"/>
  <c r="H188" i="62"/>
  <c r="F181" i="62"/>
  <c r="F184" i="62"/>
  <c r="F198" i="62"/>
  <c r="H190" i="62"/>
  <c r="H194" i="62"/>
  <c r="F189" i="62"/>
  <c r="F193" i="62"/>
  <c r="H195" i="62"/>
  <c r="H184" i="62"/>
  <c r="H185" i="62"/>
  <c r="F183" i="62"/>
  <c r="H198" i="62"/>
  <c r="H189" i="62"/>
  <c r="F191" i="62"/>
  <c r="H180" i="62"/>
  <c r="F185" i="62"/>
  <c r="H192" i="62"/>
  <c r="F188" i="62"/>
  <c r="H193" i="62"/>
  <c r="F190" i="62"/>
  <c r="F182" i="62"/>
  <c r="H182" i="62"/>
  <c r="F194" i="62"/>
  <c r="H183" i="62"/>
  <c r="H181" i="62"/>
  <c r="F180" i="62"/>
  <c r="F195" i="62"/>
  <c r="H179" i="62"/>
  <c r="F179" i="62"/>
  <c r="F163" i="62"/>
  <c r="H171" i="62"/>
  <c r="F170" i="62"/>
  <c r="F168" i="62"/>
  <c r="H160" i="62"/>
  <c r="H159" i="62"/>
  <c r="F164" i="62"/>
  <c r="H169" i="62"/>
  <c r="F171" i="62"/>
  <c r="H162" i="62"/>
  <c r="F172" i="62"/>
  <c r="H161" i="62"/>
  <c r="F162" i="62"/>
  <c r="F167" i="62"/>
  <c r="H173" i="62"/>
  <c r="F173" i="62"/>
  <c r="H172" i="62"/>
  <c r="H163" i="62"/>
  <c r="F169" i="62"/>
  <c r="H177" i="62"/>
  <c r="F161" i="62"/>
  <c r="F159" i="62"/>
  <c r="H174" i="62"/>
  <c r="H168" i="62"/>
  <c r="F160" i="62"/>
  <c r="F177" i="62"/>
  <c r="H167" i="62"/>
  <c r="F174" i="62"/>
  <c r="H164" i="62"/>
  <c r="H170" i="62"/>
  <c r="H158" i="62"/>
  <c r="F158" i="62"/>
  <c r="H142" i="62"/>
  <c r="H140" i="62"/>
  <c r="F149" i="62"/>
  <c r="F143" i="62"/>
  <c r="F153" i="62"/>
  <c r="F151" i="62"/>
  <c r="F142" i="62"/>
  <c r="H146" i="62"/>
  <c r="H149" i="62"/>
  <c r="H153" i="62"/>
  <c r="F139" i="62"/>
  <c r="F156" i="62"/>
  <c r="F138" i="62"/>
  <c r="F152" i="62"/>
  <c r="H147" i="62"/>
  <c r="H141" i="62"/>
  <c r="F146" i="62"/>
  <c r="F141" i="62"/>
  <c r="H152" i="62"/>
  <c r="F140" i="62"/>
  <c r="H156" i="62"/>
  <c r="H139" i="62"/>
  <c r="F148" i="62"/>
  <c r="H138" i="62"/>
  <c r="H143" i="62"/>
  <c r="F150" i="62"/>
  <c r="H150" i="62"/>
  <c r="H148" i="62"/>
  <c r="F147" i="62"/>
  <c r="H151" i="62"/>
  <c r="H137" i="62"/>
  <c r="F137" i="62"/>
  <c r="G33" i="99"/>
  <c r="G33" i="100"/>
  <c r="H33" i="98"/>
  <c r="H33" i="97"/>
  <c r="G33" i="96"/>
  <c r="G33" i="95"/>
  <c r="G33" i="94"/>
  <c r="G33" i="93"/>
  <c r="G33" i="92"/>
  <c r="G33" i="91"/>
  <c r="G33" i="90"/>
  <c r="G33" i="89"/>
  <c r="H33" i="82"/>
  <c r="G33" i="84"/>
  <c r="G33" i="88"/>
  <c r="H33" i="87"/>
  <c r="G33" i="86"/>
  <c r="G33" i="85"/>
  <c r="N25" i="97"/>
  <c r="U114" i="97"/>
  <c r="N28" i="98"/>
  <c r="N29" i="85"/>
  <c r="N31" i="98"/>
  <c r="V119" i="100"/>
  <c r="P119" i="100"/>
  <c r="V118" i="100"/>
  <c r="P118" i="100"/>
  <c r="V113" i="100"/>
  <c r="P113" i="100"/>
  <c r="V117" i="100"/>
  <c r="P117" i="100"/>
  <c r="P111" i="100"/>
  <c r="V121" i="100"/>
  <c r="P121" i="100"/>
  <c r="P114" i="100"/>
  <c r="V114" i="100"/>
  <c r="P120" i="100"/>
  <c r="V120" i="100"/>
  <c r="P116" i="100"/>
  <c r="V116" i="100"/>
  <c r="V115" i="100"/>
  <c r="P115" i="100"/>
  <c r="U111" i="100"/>
  <c r="V111" i="100" s="1"/>
  <c r="P111" i="99"/>
  <c r="V121" i="99"/>
  <c r="P121" i="99"/>
  <c r="U111" i="99"/>
  <c r="N109" i="98"/>
  <c r="V111" i="98"/>
  <c r="N109" i="97"/>
  <c r="N30" i="97"/>
  <c r="V117" i="96"/>
  <c r="P117" i="96"/>
  <c r="P115" i="96"/>
  <c r="V115" i="96"/>
  <c r="V119" i="96"/>
  <c r="P119" i="96"/>
  <c r="P118" i="96"/>
  <c r="V118" i="96"/>
  <c r="P116" i="96"/>
  <c r="V116" i="96"/>
  <c r="P111" i="96"/>
  <c r="V113" i="96"/>
  <c r="P113" i="96"/>
  <c r="V114" i="96"/>
  <c r="P114" i="96"/>
  <c r="V121" i="96"/>
  <c r="P121" i="96"/>
  <c r="P112" i="96"/>
  <c r="V112" i="96"/>
  <c r="P120" i="96"/>
  <c r="V120" i="96"/>
  <c r="U111" i="96"/>
  <c r="P115" i="95"/>
  <c r="V115" i="95"/>
  <c r="P120" i="95"/>
  <c r="V120" i="95"/>
  <c r="V119" i="95"/>
  <c r="P119" i="95"/>
  <c r="P116" i="95"/>
  <c r="V116" i="95"/>
  <c r="V117" i="95"/>
  <c r="P117" i="95"/>
  <c r="P112" i="95"/>
  <c r="V112" i="95"/>
  <c r="P113" i="95"/>
  <c r="V113" i="95"/>
  <c r="V121" i="95"/>
  <c r="P121" i="95"/>
  <c r="P114" i="95"/>
  <c r="V114" i="95"/>
  <c r="P111" i="95"/>
  <c r="V118" i="95"/>
  <c r="P118" i="95"/>
  <c r="U111" i="95"/>
  <c r="V120" i="94"/>
  <c r="P120" i="94"/>
  <c r="P115" i="94"/>
  <c r="V115" i="94"/>
  <c r="V118" i="94"/>
  <c r="P118" i="94"/>
  <c r="P112" i="94"/>
  <c r="V112" i="94"/>
  <c r="V114" i="94"/>
  <c r="P114" i="94"/>
  <c r="V116" i="94"/>
  <c r="P116" i="94"/>
  <c r="P111" i="94"/>
  <c r="P119" i="94"/>
  <c r="V119" i="94"/>
  <c r="V117" i="94"/>
  <c r="P117" i="94"/>
  <c r="V113" i="94"/>
  <c r="P113" i="94"/>
  <c r="V121" i="94"/>
  <c r="P121" i="94"/>
  <c r="U111" i="94"/>
  <c r="V111" i="94" s="1"/>
  <c r="V118" i="93"/>
  <c r="P118" i="93"/>
  <c r="P111" i="93"/>
  <c r="V121" i="93"/>
  <c r="P121" i="93"/>
  <c r="U111" i="93"/>
  <c r="P117" i="92"/>
  <c r="V117" i="92"/>
  <c r="P120" i="92"/>
  <c r="V120" i="92"/>
  <c r="P115" i="92"/>
  <c r="V115" i="92"/>
  <c r="P112" i="92"/>
  <c r="V112" i="92"/>
  <c r="P111" i="92"/>
  <c r="V118" i="92"/>
  <c r="P118" i="92"/>
  <c r="P116" i="92"/>
  <c r="V116" i="92"/>
  <c r="V114" i="92"/>
  <c r="P114" i="92"/>
  <c r="V121" i="92"/>
  <c r="P121" i="92"/>
  <c r="V113" i="92"/>
  <c r="P113" i="92"/>
  <c r="P119" i="92"/>
  <c r="V119" i="92"/>
  <c r="U111" i="92"/>
  <c r="V121" i="91"/>
  <c r="P121" i="91"/>
  <c r="P116" i="91"/>
  <c r="V116" i="91"/>
  <c r="P120" i="91"/>
  <c r="V120" i="91"/>
  <c r="V114" i="91"/>
  <c r="P114" i="91"/>
  <c r="V113" i="91"/>
  <c r="P113" i="91"/>
  <c r="P118" i="91"/>
  <c r="V118" i="91"/>
  <c r="V119" i="91"/>
  <c r="P119" i="91"/>
  <c r="P115" i="91"/>
  <c r="V115" i="91"/>
  <c r="P111" i="91"/>
  <c r="P112" i="91"/>
  <c r="V112" i="91"/>
  <c r="V117" i="91"/>
  <c r="P117" i="91"/>
  <c r="U111" i="91"/>
  <c r="P111" i="90"/>
  <c r="P112" i="90"/>
  <c r="V112" i="90"/>
  <c r="V121" i="90"/>
  <c r="P121" i="90"/>
  <c r="P120" i="90"/>
  <c r="V120" i="90"/>
  <c r="V118" i="90"/>
  <c r="P118" i="90"/>
  <c r="V115" i="90"/>
  <c r="P115" i="90"/>
  <c r="V113" i="90"/>
  <c r="P113" i="90"/>
  <c r="V117" i="90"/>
  <c r="P117" i="90"/>
  <c r="U111" i="90"/>
  <c r="V119" i="89"/>
  <c r="P119" i="89"/>
  <c r="P116" i="89"/>
  <c r="V116" i="89"/>
  <c r="V118" i="89"/>
  <c r="P118" i="89"/>
  <c r="V121" i="89"/>
  <c r="P121" i="89"/>
  <c r="V117" i="89"/>
  <c r="P117" i="89"/>
  <c r="V115" i="89"/>
  <c r="P115" i="89"/>
  <c r="P114" i="89"/>
  <c r="V114" i="89"/>
  <c r="P112" i="89"/>
  <c r="V111" i="89"/>
  <c r="U112" i="89"/>
  <c r="V112" i="89" s="1"/>
  <c r="N109" i="82"/>
  <c r="V111" i="82"/>
  <c r="P121" i="84"/>
  <c r="H32" i="84"/>
  <c r="N32" i="84" s="1"/>
  <c r="K32" i="84"/>
  <c r="U121" i="84"/>
  <c r="V111" i="84"/>
  <c r="V119" i="83"/>
  <c r="P119" i="83"/>
  <c r="P111" i="83"/>
  <c r="P116" i="83"/>
  <c r="V116" i="83"/>
  <c r="V117" i="83"/>
  <c r="P117" i="83"/>
  <c r="P112" i="83"/>
  <c r="V112" i="83"/>
  <c r="P120" i="83"/>
  <c r="V120" i="83"/>
  <c r="V121" i="83"/>
  <c r="P121" i="83"/>
  <c r="P118" i="83"/>
  <c r="V118" i="83"/>
  <c r="V113" i="83"/>
  <c r="P113" i="83"/>
  <c r="V115" i="83"/>
  <c r="P115" i="83"/>
  <c r="P114" i="83"/>
  <c r="V114" i="83"/>
  <c r="U111" i="83"/>
  <c r="V114" i="88"/>
  <c r="P114" i="88"/>
  <c r="P111" i="88"/>
  <c r="P112" i="88"/>
  <c r="V112" i="88"/>
  <c r="V115" i="88"/>
  <c r="P115" i="88"/>
  <c r="P116" i="88"/>
  <c r="V116" i="88"/>
  <c r="V118" i="88"/>
  <c r="P118" i="88"/>
  <c r="P119" i="88"/>
  <c r="V119" i="88"/>
  <c r="V117" i="88"/>
  <c r="P117" i="88"/>
  <c r="P120" i="88"/>
  <c r="V120" i="88"/>
  <c r="V121" i="88"/>
  <c r="P121" i="88"/>
  <c r="V113" i="88"/>
  <c r="P113" i="88"/>
  <c r="U111" i="88"/>
  <c r="V121" i="87"/>
  <c r="P121" i="87"/>
  <c r="V111" i="87"/>
  <c r="V118" i="86"/>
  <c r="P118" i="86"/>
  <c r="P113" i="86"/>
  <c r="V113" i="86"/>
  <c r="P115" i="86"/>
  <c r="V115" i="86"/>
  <c r="V114" i="86"/>
  <c r="P114" i="86"/>
  <c r="P111" i="86"/>
  <c r="V119" i="86"/>
  <c r="P119" i="86"/>
  <c r="P120" i="86"/>
  <c r="V120" i="86"/>
  <c r="P117" i="86"/>
  <c r="V117" i="86"/>
  <c r="P121" i="86"/>
  <c r="V121" i="86"/>
  <c r="P116" i="86"/>
  <c r="V116" i="86"/>
  <c r="P112" i="86"/>
  <c r="V112" i="86"/>
  <c r="U111" i="86"/>
  <c r="V116" i="85"/>
  <c r="V121" i="85"/>
  <c r="P116" i="85"/>
  <c r="P121" i="85"/>
  <c r="H32" i="93"/>
  <c r="J32" i="93" s="1"/>
  <c r="H32" i="85"/>
  <c r="N32" i="85" s="1"/>
  <c r="N27" i="98"/>
  <c r="N24" i="99"/>
  <c r="N30" i="98"/>
  <c r="N23" i="100"/>
  <c r="N22" i="98"/>
  <c r="H30" i="100"/>
  <c r="H29" i="100"/>
  <c r="H24" i="100"/>
  <c r="H28" i="100"/>
  <c r="K22" i="100"/>
  <c r="K23" i="100" s="1"/>
  <c r="K24" i="100" s="1"/>
  <c r="K25" i="100" s="1"/>
  <c r="K26" i="100" s="1"/>
  <c r="K27" i="100" s="1"/>
  <c r="K28" i="100" s="1"/>
  <c r="K29" i="100" s="1"/>
  <c r="K30" i="100" s="1"/>
  <c r="K31" i="100" s="1"/>
  <c r="K32" i="100" s="1"/>
  <c r="H22" i="100"/>
  <c r="H32" i="100"/>
  <c r="H25" i="100"/>
  <c r="H31" i="100"/>
  <c r="H27" i="100"/>
  <c r="H26" i="100"/>
  <c r="F30" i="100"/>
  <c r="F29" i="100"/>
  <c r="F24" i="100"/>
  <c r="F28" i="100"/>
  <c r="F22" i="100"/>
  <c r="F32" i="100"/>
  <c r="F25" i="100"/>
  <c r="F31" i="100"/>
  <c r="J23" i="100"/>
  <c r="F27" i="100"/>
  <c r="F26" i="100"/>
  <c r="N27" i="90"/>
  <c r="N30" i="82"/>
  <c r="N30" i="99"/>
  <c r="N27" i="99"/>
  <c r="N29" i="98"/>
  <c r="N23" i="98"/>
  <c r="J23" i="98"/>
  <c r="N26" i="99"/>
  <c r="N25" i="98"/>
  <c r="L22" i="98"/>
  <c r="L23" i="98" s="1"/>
  <c r="L24" i="98" s="1"/>
  <c r="L25" i="98" s="1"/>
  <c r="L26" i="98" s="1"/>
  <c r="L27" i="98" s="1"/>
  <c r="L28" i="98" s="1"/>
  <c r="L29" i="98" s="1"/>
  <c r="L30" i="98" s="1"/>
  <c r="L31" i="98" s="1"/>
  <c r="L32" i="98" s="1"/>
  <c r="J22" i="98"/>
  <c r="N31" i="97"/>
  <c r="N24" i="98"/>
  <c r="N26" i="98"/>
  <c r="J26" i="98"/>
  <c r="H22" i="99"/>
  <c r="K22" i="99"/>
  <c r="K23" i="99" s="1"/>
  <c r="K24" i="99" s="1"/>
  <c r="K25" i="99" s="1"/>
  <c r="K26" i="99" s="1"/>
  <c r="K27" i="99" s="1"/>
  <c r="K28" i="99" s="1"/>
  <c r="K29" i="99" s="1"/>
  <c r="K30" i="99" s="1"/>
  <c r="K31" i="99" s="1"/>
  <c r="K32" i="99" s="1"/>
  <c r="H32" i="99"/>
  <c r="N28" i="99"/>
  <c r="N31" i="99"/>
  <c r="J30" i="99"/>
  <c r="J25" i="99"/>
  <c r="J29" i="99"/>
  <c r="N29" i="99"/>
  <c r="N23" i="99"/>
  <c r="F22" i="99"/>
  <c r="J26" i="99"/>
  <c r="J27" i="99"/>
  <c r="F32" i="99"/>
  <c r="J24" i="99"/>
  <c r="J31" i="99"/>
  <c r="J28" i="99"/>
  <c r="N25" i="99"/>
  <c r="J23" i="99"/>
  <c r="N28" i="97"/>
  <c r="N24" i="97"/>
  <c r="N29" i="97"/>
  <c r="J29" i="97"/>
  <c r="N23" i="97"/>
  <c r="N22" i="97"/>
  <c r="L22" i="97"/>
  <c r="L23" i="97" s="1"/>
  <c r="L24" i="97" s="1"/>
  <c r="L25" i="97" s="1"/>
  <c r="L26" i="97" s="1"/>
  <c r="L27" i="97" s="1"/>
  <c r="L28" i="97" s="1"/>
  <c r="L29" i="97" s="1"/>
  <c r="L30" i="97" s="1"/>
  <c r="L31" i="97" s="1"/>
  <c r="L32" i="97" s="1"/>
  <c r="J22" i="97"/>
  <c r="N32" i="97"/>
  <c r="J32" i="97"/>
  <c r="H28" i="96"/>
  <c r="H26" i="96"/>
  <c r="H30" i="96"/>
  <c r="H29" i="96"/>
  <c r="H27" i="96"/>
  <c r="H22" i="96"/>
  <c r="K22" i="96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H32" i="87"/>
  <c r="N32" i="87" s="1"/>
  <c r="H24" i="96"/>
  <c r="H25" i="96"/>
  <c r="H32" i="96"/>
  <c r="H23" i="96"/>
  <c r="H31" i="96"/>
  <c r="F28" i="96"/>
  <c r="F26" i="96"/>
  <c r="F30" i="96"/>
  <c r="F29" i="96"/>
  <c r="F27" i="96"/>
  <c r="F22" i="96"/>
  <c r="F24" i="96"/>
  <c r="F25" i="96"/>
  <c r="F32" i="96"/>
  <c r="K32" i="87"/>
  <c r="F23" i="96"/>
  <c r="F31" i="96"/>
  <c r="H26" i="95"/>
  <c r="H31" i="95"/>
  <c r="H30" i="95"/>
  <c r="H27" i="95"/>
  <c r="H28" i="95"/>
  <c r="H23" i="95"/>
  <c r="H24" i="95"/>
  <c r="H32" i="95"/>
  <c r="H25" i="95"/>
  <c r="K22" i="95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H22" i="95"/>
  <c r="H29" i="95"/>
  <c r="F26" i="95"/>
  <c r="F31" i="95"/>
  <c r="F30" i="95"/>
  <c r="F27" i="95"/>
  <c r="F28" i="95"/>
  <c r="F23" i="95"/>
  <c r="F24" i="95"/>
  <c r="F32" i="95"/>
  <c r="F25" i="95"/>
  <c r="F22" i="95"/>
  <c r="F29" i="95"/>
  <c r="N27" i="93"/>
  <c r="H31" i="94"/>
  <c r="H26" i="94"/>
  <c r="H29" i="94"/>
  <c r="H23" i="94"/>
  <c r="H25" i="94"/>
  <c r="H27" i="94"/>
  <c r="H22" i="94"/>
  <c r="K22" i="94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H30" i="94"/>
  <c r="H28" i="94"/>
  <c r="H24" i="94"/>
  <c r="H32" i="94"/>
  <c r="F31" i="94"/>
  <c r="N24" i="93"/>
  <c r="F26" i="94"/>
  <c r="F29" i="94"/>
  <c r="F23" i="94"/>
  <c r="F25" i="94"/>
  <c r="F27" i="94"/>
  <c r="F22" i="94"/>
  <c r="F30" i="94"/>
  <c r="F28" i="94"/>
  <c r="F24" i="94"/>
  <c r="F32" i="94"/>
  <c r="N31" i="93"/>
  <c r="N23" i="93"/>
  <c r="N26" i="93"/>
  <c r="H29" i="93"/>
  <c r="K22" i="93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H22" i="93"/>
  <c r="J31" i="93"/>
  <c r="F29" i="93"/>
  <c r="N28" i="93"/>
  <c r="J27" i="93"/>
  <c r="J24" i="93"/>
  <c r="N30" i="93"/>
  <c r="N25" i="93"/>
  <c r="J23" i="93"/>
  <c r="J26" i="93"/>
  <c r="J30" i="93"/>
  <c r="J25" i="93"/>
  <c r="F22" i="93"/>
  <c r="J28" i="93"/>
  <c r="N25" i="90"/>
  <c r="N32" i="82"/>
  <c r="H28" i="92"/>
  <c r="H31" i="92"/>
  <c r="H26" i="92"/>
  <c r="H23" i="92"/>
  <c r="K22" i="92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H22" i="92"/>
  <c r="H29" i="92"/>
  <c r="H27" i="92"/>
  <c r="H25" i="92"/>
  <c r="H32" i="92"/>
  <c r="H24" i="92"/>
  <c r="H30" i="92"/>
  <c r="F28" i="92"/>
  <c r="F31" i="92"/>
  <c r="F26" i="92"/>
  <c r="F23" i="92"/>
  <c r="F22" i="92"/>
  <c r="F29" i="92"/>
  <c r="F27" i="92"/>
  <c r="F25" i="92"/>
  <c r="F32" i="92"/>
  <c r="F24" i="92"/>
  <c r="F30" i="92"/>
  <c r="H32" i="91"/>
  <c r="H27" i="91"/>
  <c r="H31" i="91"/>
  <c r="H25" i="91"/>
  <c r="H24" i="91"/>
  <c r="H29" i="91"/>
  <c r="H30" i="91"/>
  <c r="H26" i="91"/>
  <c r="H22" i="91"/>
  <c r="K22" i="9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H23" i="91"/>
  <c r="H28" i="91"/>
  <c r="N22" i="89"/>
  <c r="F32" i="91"/>
  <c r="F27" i="91"/>
  <c r="F31" i="91"/>
  <c r="F25" i="91"/>
  <c r="F24" i="91"/>
  <c r="F29" i="91"/>
  <c r="F30" i="91"/>
  <c r="F26" i="91"/>
  <c r="F22" i="91"/>
  <c r="F23" i="91"/>
  <c r="F28" i="91"/>
  <c r="N30" i="90"/>
  <c r="K22" i="90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H22" i="90"/>
  <c r="H23" i="90"/>
  <c r="H32" i="90"/>
  <c r="H31" i="90"/>
  <c r="H29" i="90"/>
  <c r="H26" i="90"/>
  <c r="H24" i="90"/>
  <c r="H28" i="90"/>
  <c r="J27" i="90"/>
  <c r="J30" i="90"/>
  <c r="F22" i="90"/>
  <c r="F23" i="90"/>
  <c r="F32" i="90"/>
  <c r="F31" i="90"/>
  <c r="F29" i="90"/>
  <c r="F26" i="90"/>
  <c r="J25" i="90"/>
  <c r="F24" i="90"/>
  <c r="F28" i="90"/>
  <c r="N24" i="89"/>
  <c r="H30" i="89"/>
  <c r="H27" i="89"/>
  <c r="H29" i="89"/>
  <c r="H32" i="89"/>
  <c r="H28" i="89"/>
  <c r="H26" i="89"/>
  <c r="H25" i="89"/>
  <c r="H23" i="89"/>
  <c r="F30" i="89"/>
  <c r="K23" i="89"/>
  <c r="K24" i="89" s="1"/>
  <c r="K25" i="89" s="1"/>
  <c r="K26" i="89" s="1"/>
  <c r="K27" i="89" s="1"/>
  <c r="K28" i="89" s="1"/>
  <c r="K29" i="89" s="1"/>
  <c r="K30" i="89" s="1"/>
  <c r="K31" i="89" s="1"/>
  <c r="K32" i="89" s="1"/>
  <c r="F27" i="89"/>
  <c r="F29" i="89"/>
  <c r="J31" i="89"/>
  <c r="N31" i="89"/>
  <c r="F32" i="89"/>
  <c r="F28" i="89"/>
  <c r="J24" i="89"/>
  <c r="F26" i="89"/>
  <c r="L22" i="89"/>
  <c r="J22" i="89"/>
  <c r="F25" i="89"/>
  <c r="F23" i="89"/>
  <c r="N28" i="87"/>
  <c r="N25" i="87"/>
  <c r="N27" i="87"/>
  <c r="N26" i="87"/>
  <c r="N30" i="84"/>
  <c r="N29" i="87"/>
  <c r="H25" i="88"/>
  <c r="K22" i="88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H22" i="88"/>
  <c r="H23" i="88"/>
  <c r="H26" i="88"/>
  <c r="H27" i="88"/>
  <c r="H29" i="88"/>
  <c r="H30" i="88"/>
  <c r="H28" i="88"/>
  <c r="H31" i="88"/>
  <c r="H32" i="88"/>
  <c r="H24" i="88"/>
  <c r="F25" i="88"/>
  <c r="N24" i="87"/>
  <c r="F22" i="88"/>
  <c r="F23" i="88"/>
  <c r="F26" i="88"/>
  <c r="F27" i="88"/>
  <c r="F29" i="88"/>
  <c r="N24" i="85"/>
  <c r="N23" i="87"/>
  <c r="N31" i="87"/>
  <c r="N30" i="87"/>
  <c r="F30" i="88"/>
  <c r="F28" i="88"/>
  <c r="F31" i="88"/>
  <c r="F32" i="88"/>
  <c r="F24" i="88"/>
  <c r="J30" i="87"/>
  <c r="J22" i="87"/>
  <c r="L22" i="87"/>
  <c r="L23" i="87" s="1"/>
  <c r="L24" i="87" s="1"/>
  <c r="L25" i="87" s="1"/>
  <c r="L26" i="87" s="1"/>
  <c r="L27" i="87" s="1"/>
  <c r="L28" i="87" s="1"/>
  <c r="L29" i="87" s="1"/>
  <c r="L30" i="87" s="1"/>
  <c r="L31" i="87" s="1"/>
  <c r="J31" i="87"/>
  <c r="J29" i="87"/>
  <c r="N22" i="87"/>
  <c r="J26" i="87"/>
  <c r="J23" i="87"/>
  <c r="J28" i="87"/>
  <c r="J27" i="87"/>
  <c r="J25" i="87"/>
  <c r="J24" i="87"/>
  <c r="H29" i="86"/>
  <c r="H24" i="86"/>
  <c r="H26" i="86"/>
  <c r="H25" i="86"/>
  <c r="K22" i="86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H22" i="86"/>
  <c r="H30" i="86"/>
  <c r="H31" i="86"/>
  <c r="H28" i="86"/>
  <c r="H32" i="86"/>
  <c r="H27" i="86"/>
  <c r="H23" i="86"/>
  <c r="F29" i="86"/>
  <c r="F24" i="86"/>
  <c r="N23" i="85"/>
  <c r="N30" i="85"/>
  <c r="F26" i="86"/>
  <c r="F25" i="86"/>
  <c r="N28" i="84"/>
  <c r="F22" i="86"/>
  <c r="F30" i="86"/>
  <c r="F31" i="86"/>
  <c r="F28" i="86"/>
  <c r="F32" i="86"/>
  <c r="F27" i="86"/>
  <c r="N31" i="85"/>
  <c r="N26" i="85"/>
  <c r="F23" i="86"/>
  <c r="H27" i="85"/>
  <c r="H33" i="85" s="1"/>
  <c r="J25" i="85"/>
  <c r="N29" i="84"/>
  <c r="N25" i="85"/>
  <c r="J23" i="85"/>
  <c r="J22" i="85"/>
  <c r="L22" i="85"/>
  <c r="L23" i="85" s="1"/>
  <c r="L24" i="85" s="1"/>
  <c r="L25" i="85" s="1"/>
  <c r="L26" i="85" s="1"/>
  <c r="N22" i="82"/>
  <c r="J28" i="85"/>
  <c r="K27" i="85"/>
  <c r="K28" i="85" s="1"/>
  <c r="K29" i="85" s="1"/>
  <c r="K30" i="85" s="1"/>
  <c r="K31" i="85" s="1"/>
  <c r="K32" i="85" s="1"/>
  <c r="J31" i="85"/>
  <c r="N23" i="84"/>
  <c r="N22" i="85"/>
  <c r="J24" i="85"/>
  <c r="J30" i="85"/>
  <c r="U111" i="85"/>
  <c r="J26" i="85"/>
  <c r="F27" i="85"/>
  <c r="N28" i="85"/>
  <c r="J29" i="85"/>
  <c r="N24" i="84"/>
  <c r="N22" i="84"/>
  <c r="N26" i="82"/>
  <c r="N25" i="84"/>
  <c r="N26" i="84"/>
  <c r="L22" i="84"/>
  <c r="L23" i="84" s="1"/>
  <c r="L24" i="84" s="1"/>
  <c r="L25" i="84" s="1"/>
  <c r="L26" i="84" s="1"/>
  <c r="L27" i="84" s="1"/>
  <c r="L28" i="84" s="1"/>
  <c r="L29" i="84" s="1"/>
  <c r="L30" i="84" s="1"/>
  <c r="L31" i="84" s="1"/>
  <c r="J22" i="84"/>
  <c r="J27" i="84"/>
  <c r="J24" i="84"/>
  <c r="J22" i="82"/>
  <c r="L22" i="82"/>
  <c r="L23" i="82" s="1"/>
  <c r="L24" i="82" s="1"/>
  <c r="L25" i="82" s="1"/>
  <c r="L26" i="82" s="1"/>
  <c r="L27" i="82" s="1"/>
  <c r="L28" i="82" s="1"/>
  <c r="L29" i="82" s="1"/>
  <c r="L30" i="82" s="1"/>
  <c r="L31" i="82" s="1"/>
  <c r="L32" i="82" s="1"/>
  <c r="J23" i="84"/>
  <c r="N27" i="84"/>
  <c r="J31" i="84"/>
  <c r="J25" i="84"/>
  <c r="N31" i="84"/>
  <c r="J28" i="84"/>
  <c r="J29" i="84"/>
  <c r="J30" i="84"/>
  <c r="J26" i="84"/>
  <c r="H30" i="83"/>
  <c r="H22" i="83"/>
  <c r="K22" i="83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H27" i="83"/>
  <c r="H28" i="83"/>
  <c r="H23" i="83"/>
  <c r="H31" i="83"/>
  <c r="H32" i="83"/>
  <c r="H29" i="83"/>
  <c r="H24" i="83"/>
  <c r="H26" i="83"/>
  <c r="H25" i="83"/>
  <c r="F30" i="83"/>
  <c r="F22" i="83"/>
  <c r="F27" i="83"/>
  <c r="F28" i="83"/>
  <c r="F23" i="83"/>
  <c r="F31" i="83"/>
  <c r="F32" i="83"/>
  <c r="F29" i="83"/>
  <c r="F24" i="83"/>
  <c r="F26" i="83"/>
  <c r="F25" i="83"/>
  <c r="N23" i="82"/>
  <c r="N24" i="82"/>
  <c r="N25" i="82"/>
  <c r="N29" i="82"/>
  <c r="N28" i="82"/>
  <c r="J23" i="82"/>
  <c r="N31" i="82"/>
  <c r="U110" i="92"/>
  <c r="V110" i="94"/>
  <c r="V110" i="87"/>
  <c r="U110" i="89"/>
  <c r="U110" i="96"/>
  <c r="V110" i="89"/>
  <c r="U110" i="97"/>
  <c r="U110" i="95"/>
  <c r="P110" i="91"/>
  <c r="P110" i="90"/>
  <c r="U110" i="83"/>
  <c r="P110" i="94"/>
  <c r="U110" i="90"/>
  <c r="U110" i="93"/>
  <c r="P110" i="99"/>
  <c r="P110" i="95"/>
  <c r="H33" i="83"/>
  <c r="U110" i="94"/>
  <c r="V110" i="82"/>
  <c r="T110" i="85"/>
  <c r="P110" i="89"/>
  <c r="P110" i="93"/>
  <c r="P110" i="100"/>
  <c r="V110" i="100"/>
  <c r="U110" i="86"/>
  <c r="U110" i="88"/>
  <c r="P110" i="87"/>
  <c r="U110" i="84"/>
  <c r="G33" i="83"/>
  <c r="U110" i="91"/>
  <c r="P110" i="92"/>
  <c r="P110" i="83"/>
  <c r="P110" i="85"/>
  <c r="U110" i="99"/>
  <c r="P110" i="96"/>
  <c r="P110" i="88"/>
  <c r="U110" i="100"/>
  <c r="V110" i="98"/>
  <c r="P110" i="84"/>
  <c r="P110" i="86"/>
  <c r="H33" i="99" l="1"/>
  <c r="H33" i="100"/>
  <c r="H33" i="96"/>
  <c r="H33" i="95"/>
  <c r="H33" i="94"/>
  <c r="H33" i="93"/>
  <c r="H33" i="92"/>
  <c r="H33" i="91"/>
  <c r="H33" i="90"/>
  <c r="H33" i="89"/>
  <c r="H33" i="84"/>
  <c r="H33" i="88"/>
  <c r="H33" i="86"/>
  <c r="V114" i="97"/>
  <c r="N32" i="93"/>
  <c r="N109" i="100"/>
  <c r="T109" i="100"/>
  <c r="N109" i="99"/>
  <c r="V111" i="99"/>
  <c r="T109" i="98"/>
  <c r="N109" i="96"/>
  <c r="N22" i="92"/>
  <c r="V111" i="96"/>
  <c r="N109" i="95"/>
  <c r="N28" i="94"/>
  <c r="V111" i="95"/>
  <c r="T109" i="94"/>
  <c r="N109" i="94"/>
  <c r="N109" i="93"/>
  <c r="J32" i="84"/>
  <c r="L32" i="84"/>
  <c r="V111" i="93"/>
  <c r="N109" i="92"/>
  <c r="V111" i="92"/>
  <c r="N109" i="91"/>
  <c r="V111" i="91"/>
  <c r="N109" i="90"/>
  <c r="V111" i="90"/>
  <c r="N109" i="89"/>
  <c r="T109" i="89"/>
  <c r="N22" i="93"/>
  <c r="T109" i="82"/>
  <c r="N109" i="84"/>
  <c r="V121" i="84"/>
  <c r="N109" i="83"/>
  <c r="V111" i="83"/>
  <c r="N109" i="88"/>
  <c r="V111" i="88"/>
  <c r="T109" i="87"/>
  <c r="N109" i="87"/>
  <c r="N109" i="86"/>
  <c r="V111" i="86"/>
  <c r="J32" i="85"/>
  <c r="N32" i="86"/>
  <c r="N24" i="86"/>
  <c r="N23" i="88"/>
  <c r="N24" i="94"/>
  <c r="N32" i="99"/>
  <c r="N25" i="100"/>
  <c r="L32" i="87"/>
  <c r="N29" i="100"/>
  <c r="J32" i="87"/>
  <c r="N27" i="100"/>
  <c r="N22" i="100"/>
  <c r="N28" i="100"/>
  <c r="N31" i="100"/>
  <c r="N30" i="100"/>
  <c r="J22" i="100"/>
  <c r="L22" i="100"/>
  <c r="L23" i="100" s="1"/>
  <c r="L24" i="100" s="1"/>
  <c r="L25" i="100" s="1"/>
  <c r="L26" i="100" s="1"/>
  <c r="L27" i="100" s="1"/>
  <c r="L28" i="100" s="1"/>
  <c r="L29" i="100" s="1"/>
  <c r="L30" i="100" s="1"/>
  <c r="L31" i="100" s="1"/>
  <c r="L32" i="100" s="1"/>
  <c r="J26" i="100"/>
  <c r="N26" i="100"/>
  <c r="J25" i="100"/>
  <c r="J29" i="100"/>
  <c r="N24" i="100"/>
  <c r="J27" i="100"/>
  <c r="J32" i="100"/>
  <c r="J28" i="100"/>
  <c r="J30" i="100"/>
  <c r="N32" i="100"/>
  <c r="J31" i="100"/>
  <c r="J24" i="100"/>
  <c r="N22" i="99"/>
  <c r="J32" i="99"/>
  <c r="L22" i="99"/>
  <c r="L23" i="99" s="1"/>
  <c r="L24" i="99" s="1"/>
  <c r="L25" i="99" s="1"/>
  <c r="L26" i="99" s="1"/>
  <c r="L27" i="99" s="1"/>
  <c r="L28" i="99" s="1"/>
  <c r="L29" i="99" s="1"/>
  <c r="L30" i="99" s="1"/>
  <c r="L31" i="99" s="1"/>
  <c r="L32" i="99" s="1"/>
  <c r="J22" i="99"/>
  <c r="N23" i="91"/>
  <c r="N24" i="95"/>
  <c r="N22" i="96"/>
  <c r="N27" i="96"/>
  <c r="N26" i="96"/>
  <c r="N28" i="95"/>
  <c r="N26" i="95"/>
  <c r="N31" i="96"/>
  <c r="N30" i="96"/>
  <c r="N28" i="96"/>
  <c r="N24" i="96"/>
  <c r="N25" i="96"/>
  <c r="N29" i="96"/>
  <c r="N23" i="96"/>
  <c r="N25" i="95"/>
  <c r="J32" i="96"/>
  <c r="J27" i="96"/>
  <c r="L22" i="96"/>
  <c r="L23" i="96" s="1"/>
  <c r="L24" i="96" s="1"/>
  <c r="L25" i="96" s="1"/>
  <c r="L26" i="96" s="1"/>
  <c r="L27" i="96" s="1"/>
  <c r="L28" i="96" s="1"/>
  <c r="L29" i="96" s="1"/>
  <c r="L30" i="96" s="1"/>
  <c r="L31" i="96" s="1"/>
  <c r="L32" i="96" s="1"/>
  <c r="J22" i="96"/>
  <c r="N32" i="96"/>
  <c r="J26" i="96"/>
  <c r="J31" i="96"/>
  <c r="J25" i="96"/>
  <c r="J29" i="96"/>
  <c r="J28" i="96"/>
  <c r="N27" i="94"/>
  <c r="J23" i="96"/>
  <c r="J24" i="96"/>
  <c r="J30" i="96"/>
  <c r="N31" i="95"/>
  <c r="N22" i="95"/>
  <c r="N23" i="94"/>
  <c r="N27" i="95"/>
  <c r="N32" i="94"/>
  <c r="N29" i="95"/>
  <c r="N30" i="95"/>
  <c r="J28" i="95"/>
  <c r="N23" i="95"/>
  <c r="J22" i="95"/>
  <c r="L22" i="95"/>
  <c r="L23" i="95" s="1"/>
  <c r="L24" i="95" s="1"/>
  <c r="L25" i="95" s="1"/>
  <c r="L26" i="95" s="1"/>
  <c r="L27" i="95" s="1"/>
  <c r="L28" i="95" s="1"/>
  <c r="L29" i="95" s="1"/>
  <c r="L30" i="95" s="1"/>
  <c r="L31" i="95" s="1"/>
  <c r="L32" i="95" s="1"/>
  <c r="J32" i="95"/>
  <c r="J24" i="95"/>
  <c r="J31" i="95"/>
  <c r="J27" i="95"/>
  <c r="J25" i="95"/>
  <c r="J26" i="95"/>
  <c r="J29" i="95"/>
  <c r="J23" i="95"/>
  <c r="N32" i="95"/>
  <c r="J30" i="95"/>
  <c r="N26" i="94"/>
  <c r="N22" i="94"/>
  <c r="N29" i="94"/>
  <c r="J24" i="94"/>
  <c r="J25" i="94"/>
  <c r="J26" i="94"/>
  <c r="N25" i="94"/>
  <c r="N31" i="94"/>
  <c r="J28" i="94"/>
  <c r="L22" i="94"/>
  <c r="L23" i="94" s="1"/>
  <c r="L24" i="94" s="1"/>
  <c r="L25" i="94" s="1"/>
  <c r="L26" i="94" s="1"/>
  <c r="L27" i="94" s="1"/>
  <c r="L28" i="94" s="1"/>
  <c r="L29" i="94" s="1"/>
  <c r="L30" i="94" s="1"/>
  <c r="L31" i="94" s="1"/>
  <c r="L32" i="94" s="1"/>
  <c r="J22" i="94"/>
  <c r="J23" i="94"/>
  <c r="J31" i="94"/>
  <c r="N30" i="94"/>
  <c r="J32" i="94"/>
  <c r="J27" i="94"/>
  <c r="J30" i="94"/>
  <c r="J29" i="94"/>
  <c r="N29" i="93"/>
  <c r="J22" i="93"/>
  <c r="L22" i="93"/>
  <c r="L23" i="93" s="1"/>
  <c r="L24" i="93" s="1"/>
  <c r="L25" i="93" s="1"/>
  <c r="L26" i="93" s="1"/>
  <c r="L27" i="93" s="1"/>
  <c r="L28" i="93" s="1"/>
  <c r="L29" i="93" s="1"/>
  <c r="L30" i="93" s="1"/>
  <c r="L31" i="93" s="1"/>
  <c r="L32" i="93" s="1"/>
  <c r="J29" i="93"/>
  <c r="N31" i="91"/>
  <c r="N29" i="91"/>
  <c r="N32" i="91"/>
  <c r="N27" i="92"/>
  <c r="N24" i="92"/>
  <c r="N26" i="92"/>
  <c r="N30" i="92"/>
  <c r="N29" i="92"/>
  <c r="N31" i="92"/>
  <c r="N32" i="92"/>
  <c r="N28" i="92"/>
  <c r="J24" i="92"/>
  <c r="J25" i="92"/>
  <c r="N24" i="91"/>
  <c r="J27" i="92"/>
  <c r="J22" i="92"/>
  <c r="L22" i="92"/>
  <c r="L23" i="92" s="1"/>
  <c r="L24" i="92" s="1"/>
  <c r="L25" i="92" s="1"/>
  <c r="L26" i="92" s="1"/>
  <c r="L27" i="92" s="1"/>
  <c r="L28" i="92" s="1"/>
  <c r="L29" i="92" s="1"/>
  <c r="L30" i="92" s="1"/>
  <c r="L31" i="92" s="1"/>
  <c r="L32" i="92" s="1"/>
  <c r="J31" i="92"/>
  <c r="J32" i="92"/>
  <c r="J23" i="92"/>
  <c r="N25" i="91"/>
  <c r="J28" i="92"/>
  <c r="N28" i="91"/>
  <c r="N25" i="92"/>
  <c r="N23" i="92"/>
  <c r="J30" i="92"/>
  <c r="J29" i="92"/>
  <c r="N30" i="91"/>
  <c r="J26" i="92"/>
  <c r="J23" i="91"/>
  <c r="J24" i="91"/>
  <c r="J27" i="91"/>
  <c r="J26" i="91"/>
  <c r="N28" i="90"/>
  <c r="N31" i="90"/>
  <c r="N27" i="91"/>
  <c r="J30" i="91"/>
  <c r="N28" i="89"/>
  <c r="N22" i="91"/>
  <c r="J25" i="91"/>
  <c r="J32" i="91"/>
  <c r="N26" i="91"/>
  <c r="J28" i="91"/>
  <c r="L22" i="91"/>
  <c r="L23" i="91" s="1"/>
  <c r="L24" i="91" s="1"/>
  <c r="L25" i="91" s="1"/>
  <c r="L26" i="91" s="1"/>
  <c r="L27" i="91" s="1"/>
  <c r="L28" i="91" s="1"/>
  <c r="L29" i="91" s="1"/>
  <c r="L30" i="91" s="1"/>
  <c r="L31" i="91" s="1"/>
  <c r="L32" i="91" s="1"/>
  <c r="J22" i="91"/>
  <c r="J29" i="91"/>
  <c r="N23" i="90"/>
  <c r="J31" i="91"/>
  <c r="N23" i="89"/>
  <c r="N32" i="89"/>
  <c r="N24" i="90"/>
  <c r="L23" i="89"/>
  <c r="L24" i="89" s="1"/>
  <c r="L25" i="89" s="1"/>
  <c r="L26" i="89" s="1"/>
  <c r="L27" i="89" s="1"/>
  <c r="L28" i="89" s="1"/>
  <c r="L29" i="89" s="1"/>
  <c r="L30" i="89" s="1"/>
  <c r="L31" i="89" s="1"/>
  <c r="L32" i="89" s="1"/>
  <c r="J29" i="90"/>
  <c r="N26" i="89"/>
  <c r="N32" i="90"/>
  <c r="J24" i="90"/>
  <c r="J23" i="90"/>
  <c r="N27" i="89"/>
  <c r="N26" i="90"/>
  <c r="J31" i="90"/>
  <c r="J26" i="90"/>
  <c r="L22" i="90"/>
  <c r="L23" i="90" s="1"/>
  <c r="L24" i="90" s="1"/>
  <c r="L25" i="90" s="1"/>
  <c r="L26" i="90" s="1"/>
  <c r="L27" i="90" s="1"/>
  <c r="L28" i="90" s="1"/>
  <c r="L29" i="90" s="1"/>
  <c r="L30" i="90" s="1"/>
  <c r="L31" i="90" s="1"/>
  <c r="L32" i="90" s="1"/>
  <c r="J22" i="90"/>
  <c r="N22" i="90"/>
  <c r="J32" i="90"/>
  <c r="N30" i="89"/>
  <c r="N29" i="90"/>
  <c r="J28" i="90"/>
  <c r="N29" i="89"/>
  <c r="J23" i="89"/>
  <c r="J28" i="89"/>
  <c r="J27" i="89"/>
  <c r="J25" i="89"/>
  <c r="N25" i="89"/>
  <c r="J32" i="89"/>
  <c r="J30" i="89"/>
  <c r="J26" i="89"/>
  <c r="J29" i="89"/>
  <c r="N28" i="88"/>
  <c r="N22" i="88"/>
  <c r="N28" i="86"/>
  <c r="N32" i="88"/>
  <c r="N27" i="88"/>
  <c r="N29" i="88"/>
  <c r="N26" i="86"/>
  <c r="N24" i="88"/>
  <c r="N26" i="88"/>
  <c r="N31" i="88"/>
  <c r="N27" i="86"/>
  <c r="J28" i="88"/>
  <c r="J27" i="88"/>
  <c r="J32" i="88"/>
  <c r="J30" i="88"/>
  <c r="L22" i="88"/>
  <c r="L23" i="88" s="1"/>
  <c r="L24" i="88" s="1"/>
  <c r="L25" i="88" s="1"/>
  <c r="L26" i="88" s="1"/>
  <c r="L27" i="88" s="1"/>
  <c r="L28" i="88" s="1"/>
  <c r="L29" i="88" s="1"/>
  <c r="L30" i="88" s="1"/>
  <c r="L31" i="88" s="1"/>
  <c r="L32" i="88" s="1"/>
  <c r="J22" i="88"/>
  <c r="N23" i="86"/>
  <c r="J26" i="88"/>
  <c r="N30" i="88"/>
  <c r="N25" i="88"/>
  <c r="J31" i="88"/>
  <c r="J29" i="88"/>
  <c r="J24" i="88"/>
  <c r="J25" i="88"/>
  <c r="J23" i="88"/>
  <c r="N30" i="86"/>
  <c r="N22" i="86"/>
  <c r="N26" i="83"/>
  <c r="N23" i="83"/>
  <c r="N25" i="86"/>
  <c r="N29" i="86"/>
  <c r="J27" i="86"/>
  <c r="L22" i="86"/>
  <c r="L23" i="86" s="1"/>
  <c r="L24" i="86" s="1"/>
  <c r="L25" i="86" s="1"/>
  <c r="L26" i="86" s="1"/>
  <c r="L27" i="86" s="1"/>
  <c r="L28" i="86" s="1"/>
  <c r="L29" i="86" s="1"/>
  <c r="L30" i="86" s="1"/>
  <c r="L31" i="86" s="1"/>
  <c r="L32" i="86" s="1"/>
  <c r="J22" i="86"/>
  <c r="J31" i="86"/>
  <c r="J24" i="86"/>
  <c r="L27" i="85"/>
  <c r="L28" i="85" s="1"/>
  <c r="L29" i="85" s="1"/>
  <c r="L30" i="85" s="1"/>
  <c r="L31" i="85" s="1"/>
  <c r="L32" i="85" s="1"/>
  <c r="J32" i="86"/>
  <c r="J25" i="86"/>
  <c r="J30" i="86"/>
  <c r="J29" i="86"/>
  <c r="N31" i="86"/>
  <c r="J23" i="86"/>
  <c r="N27" i="85"/>
  <c r="J28" i="86"/>
  <c r="J26" i="86"/>
  <c r="N109" i="85"/>
  <c r="V111" i="85"/>
  <c r="N29" i="83"/>
  <c r="J27" i="85"/>
  <c r="N24" i="83"/>
  <c r="N31" i="83"/>
  <c r="N30" i="83"/>
  <c r="N28" i="83"/>
  <c r="J27" i="83"/>
  <c r="N32" i="83"/>
  <c r="N27" i="83"/>
  <c r="J23" i="83"/>
  <c r="J25" i="83"/>
  <c r="N25" i="83"/>
  <c r="J26" i="83"/>
  <c r="J29" i="83"/>
  <c r="N22" i="83"/>
  <c r="J32" i="83"/>
  <c r="J28" i="83"/>
  <c r="J24" i="83"/>
  <c r="L22" i="83"/>
  <c r="L23" i="83" s="1"/>
  <c r="L24" i="83" s="1"/>
  <c r="L25" i="83" s="1"/>
  <c r="L26" i="83" s="1"/>
  <c r="L27" i="83" s="1"/>
  <c r="L28" i="83" s="1"/>
  <c r="L29" i="83" s="1"/>
  <c r="L30" i="83" s="1"/>
  <c r="L31" i="83" s="1"/>
  <c r="L32" i="83" s="1"/>
  <c r="J22" i="83"/>
  <c r="J31" i="83"/>
  <c r="J30" i="83"/>
  <c r="V110" i="93"/>
  <c r="V110" i="88"/>
  <c r="V110" i="99"/>
  <c r="V110" i="97"/>
  <c r="V110" i="91"/>
  <c r="V110" i="92"/>
  <c r="V110" i="83"/>
  <c r="V110" i="96"/>
  <c r="U110" i="85"/>
  <c r="V110" i="95"/>
  <c r="V110" i="84"/>
  <c r="V110" i="86"/>
  <c r="V110" i="90"/>
  <c r="T109" i="97" l="1"/>
  <c r="E96" i="97" s="1"/>
  <c r="P143" i="97" s="1"/>
  <c r="T109" i="99"/>
  <c r="T109" i="96"/>
  <c r="T109" i="95"/>
  <c r="T109" i="93"/>
  <c r="T109" i="92"/>
  <c r="T109" i="91"/>
  <c r="T109" i="90"/>
  <c r="T109" i="84"/>
  <c r="E96" i="84" s="1"/>
  <c r="T109" i="83"/>
  <c r="T109" i="88"/>
  <c r="T109" i="86"/>
  <c r="E96" i="98"/>
  <c r="E96" i="87"/>
  <c r="E96" i="82"/>
  <c r="V110" i="85"/>
  <c r="E96" i="100" l="1"/>
  <c r="P142" i="98"/>
  <c r="P140" i="98"/>
  <c r="P141" i="98"/>
  <c r="P143" i="98"/>
  <c r="E96" i="99"/>
  <c r="P142" i="97"/>
  <c r="N149" i="97" s="1"/>
  <c r="P141" i="97"/>
  <c r="N148" i="97" s="1"/>
  <c r="P140" i="97"/>
  <c r="N147" i="97" s="1"/>
  <c r="N150" i="97"/>
  <c r="M150" i="97"/>
  <c r="E96" i="96"/>
  <c r="E96" i="95"/>
  <c r="E96" i="94"/>
  <c r="E96" i="93"/>
  <c r="E96" i="92"/>
  <c r="E96" i="91"/>
  <c r="E96" i="90"/>
  <c r="E96" i="89"/>
  <c r="E96" i="88"/>
  <c r="P142" i="87"/>
  <c r="P140" i="87"/>
  <c r="P141" i="87"/>
  <c r="P143" i="87"/>
  <c r="E96" i="86"/>
  <c r="T109" i="85"/>
  <c r="E96" i="85" s="1"/>
  <c r="P143" i="84"/>
  <c r="P140" i="84"/>
  <c r="P141" i="84"/>
  <c r="P142" i="84"/>
  <c r="E96" i="83"/>
  <c r="P142" i="82"/>
  <c r="P140" i="82"/>
  <c r="P141" i="82"/>
  <c r="P143" i="82"/>
  <c r="K127" i="62"/>
  <c r="J127" i="62"/>
  <c r="K106" i="62"/>
  <c r="K85" i="62"/>
  <c r="K64" i="62"/>
  <c r="P143" i="100" l="1"/>
  <c r="P140" i="100"/>
  <c r="P142" i="100"/>
  <c r="P141" i="100"/>
  <c r="M150" i="98"/>
  <c r="N150" i="98"/>
  <c r="N149" i="98"/>
  <c r="M149" i="98"/>
  <c r="M148" i="98"/>
  <c r="N148" i="98"/>
  <c r="M147" i="98"/>
  <c r="N147" i="98"/>
  <c r="P143" i="99"/>
  <c r="P140" i="99"/>
  <c r="P141" i="99"/>
  <c r="P142" i="99"/>
  <c r="M147" i="97"/>
  <c r="M148" i="97"/>
  <c r="M149" i="97"/>
  <c r="P141" i="96"/>
  <c r="P143" i="96"/>
  <c r="P142" i="96"/>
  <c r="P140" i="96"/>
  <c r="P143" i="95"/>
  <c r="P141" i="95"/>
  <c r="P142" i="95"/>
  <c r="P140" i="95"/>
  <c r="P142" i="94"/>
  <c r="P141" i="94"/>
  <c r="P140" i="94"/>
  <c r="P143" i="94"/>
  <c r="P142" i="93"/>
  <c r="P143" i="93"/>
  <c r="P140" i="93"/>
  <c r="P141" i="93"/>
  <c r="P140" i="92"/>
  <c r="P142" i="92"/>
  <c r="P141" i="92"/>
  <c r="P143" i="92"/>
  <c r="P141" i="91"/>
  <c r="P142" i="91"/>
  <c r="P140" i="91"/>
  <c r="P143" i="91"/>
  <c r="P140" i="90"/>
  <c r="P141" i="90"/>
  <c r="P143" i="90"/>
  <c r="P142" i="90"/>
  <c r="P142" i="89"/>
  <c r="P143" i="89"/>
  <c r="P140" i="89"/>
  <c r="P141" i="89"/>
  <c r="P143" i="88"/>
  <c r="P140" i="88"/>
  <c r="P142" i="88"/>
  <c r="P141" i="88"/>
  <c r="M150" i="87"/>
  <c r="N150" i="87"/>
  <c r="M149" i="87"/>
  <c r="N149" i="87"/>
  <c r="N148" i="87"/>
  <c r="M148" i="87"/>
  <c r="M147" i="87"/>
  <c r="N147" i="87"/>
  <c r="P142" i="86"/>
  <c r="P141" i="86"/>
  <c r="P140" i="86"/>
  <c r="P143" i="86"/>
  <c r="P143" i="85"/>
  <c r="P141" i="85"/>
  <c r="P142" i="85"/>
  <c r="P140" i="85"/>
  <c r="M149" i="84"/>
  <c r="N149" i="84"/>
  <c r="M148" i="84"/>
  <c r="N148" i="84"/>
  <c r="M147" i="84"/>
  <c r="N147" i="84"/>
  <c r="N150" i="84"/>
  <c r="M150" i="84"/>
  <c r="P143" i="83"/>
  <c r="P140" i="83"/>
  <c r="P141" i="83"/>
  <c r="P142" i="83"/>
  <c r="M149" i="82"/>
  <c r="N149" i="82"/>
  <c r="M148" i="82"/>
  <c r="N148" i="82"/>
  <c r="N150" i="82"/>
  <c r="M150" i="82"/>
  <c r="M147" i="82"/>
  <c r="N147" i="82"/>
  <c r="K116" i="62"/>
  <c r="J116" i="62"/>
  <c r="K74" i="62"/>
  <c r="K107" i="62"/>
  <c r="K86" i="62"/>
  <c r="K95" i="62"/>
  <c r="J128" i="62"/>
  <c r="K50" i="62"/>
  <c r="K53" i="62"/>
  <c r="K75" i="62"/>
  <c r="K113" i="62"/>
  <c r="K92" i="62"/>
  <c r="J71" i="62"/>
  <c r="K96" i="62"/>
  <c r="J106" i="62"/>
  <c r="J50" i="62"/>
  <c r="J75" i="62"/>
  <c r="K54" i="62"/>
  <c r="J86" i="62"/>
  <c r="J65" i="62"/>
  <c r="J117" i="62"/>
  <c r="J74" i="62"/>
  <c r="J95" i="62"/>
  <c r="J113" i="62"/>
  <c r="J54" i="62"/>
  <c r="J85" i="62"/>
  <c r="K71" i="62"/>
  <c r="K65" i="62"/>
  <c r="K128" i="62"/>
  <c r="J92" i="62"/>
  <c r="J64" i="62"/>
  <c r="J96" i="62"/>
  <c r="K117" i="62"/>
  <c r="J53" i="62"/>
  <c r="J107" i="62"/>
  <c r="J205" i="62" l="1"/>
  <c r="J202" i="62"/>
  <c r="J206" i="62"/>
  <c r="J216" i="62"/>
  <c r="J185" i="62"/>
  <c r="J195" i="62"/>
  <c r="J184" i="62"/>
  <c r="J181" i="62"/>
  <c r="J163" i="62"/>
  <c r="J174" i="62"/>
  <c r="J164" i="62"/>
  <c r="J160" i="62"/>
  <c r="J139" i="62"/>
  <c r="J153" i="62"/>
  <c r="J142" i="62"/>
  <c r="J143" i="62"/>
  <c r="N149" i="100"/>
  <c r="M149" i="100"/>
  <c r="N148" i="100"/>
  <c r="M148" i="100"/>
  <c r="N147" i="100"/>
  <c r="M147" i="100"/>
  <c r="M150" i="100"/>
  <c r="N150" i="100"/>
  <c r="N149" i="99"/>
  <c r="M149" i="99"/>
  <c r="M148" i="99"/>
  <c r="N148" i="99"/>
  <c r="N147" i="99"/>
  <c r="M147" i="99"/>
  <c r="M150" i="99"/>
  <c r="N150" i="99"/>
  <c r="N150" i="96"/>
  <c r="M150" i="96"/>
  <c r="N148" i="96"/>
  <c r="M148" i="96"/>
  <c r="M147" i="96"/>
  <c r="N147" i="96"/>
  <c r="M149" i="96"/>
  <c r="N149" i="96"/>
  <c r="M150" i="95"/>
  <c r="N150" i="95"/>
  <c r="N147" i="95"/>
  <c r="M147" i="95"/>
  <c r="M149" i="95"/>
  <c r="N149" i="95"/>
  <c r="M148" i="95"/>
  <c r="N148" i="95"/>
  <c r="M147" i="94"/>
  <c r="N147" i="94"/>
  <c r="N150" i="94"/>
  <c r="M150" i="94"/>
  <c r="N148" i="94"/>
  <c r="M148" i="94"/>
  <c r="M149" i="94"/>
  <c r="N149" i="94"/>
  <c r="N148" i="93"/>
  <c r="M148" i="93"/>
  <c r="M150" i="93"/>
  <c r="N150" i="93"/>
  <c r="M149" i="93"/>
  <c r="N149" i="93"/>
  <c r="M147" i="93"/>
  <c r="N147" i="93"/>
  <c r="M150" i="92"/>
  <c r="N150" i="92"/>
  <c r="M148" i="92"/>
  <c r="N148" i="92"/>
  <c r="M149" i="92"/>
  <c r="N149" i="92"/>
  <c r="N147" i="92"/>
  <c r="M147" i="92"/>
  <c r="M150" i="91"/>
  <c r="N150" i="91"/>
  <c r="N147" i="91"/>
  <c r="M147" i="91"/>
  <c r="N148" i="91"/>
  <c r="M148" i="91"/>
  <c r="N149" i="91"/>
  <c r="M149" i="91"/>
  <c r="M150" i="90"/>
  <c r="N150" i="90"/>
  <c r="N148" i="90"/>
  <c r="M148" i="90"/>
  <c r="M149" i="90"/>
  <c r="N149" i="90"/>
  <c r="N147" i="90"/>
  <c r="M147" i="90"/>
  <c r="N148" i="89"/>
  <c r="M148" i="89"/>
  <c r="M150" i="89"/>
  <c r="N150" i="89"/>
  <c r="N149" i="89"/>
  <c r="M149" i="89"/>
  <c r="N147" i="89"/>
  <c r="M147" i="89"/>
  <c r="N148" i="88"/>
  <c r="M148" i="88"/>
  <c r="M149" i="88"/>
  <c r="N149" i="88"/>
  <c r="N147" i="88"/>
  <c r="M147" i="88"/>
  <c r="N150" i="88"/>
  <c r="M150" i="88"/>
  <c r="N150" i="86"/>
  <c r="M150" i="86"/>
  <c r="N147" i="86"/>
  <c r="M147" i="86"/>
  <c r="N148" i="86"/>
  <c r="M148" i="86"/>
  <c r="N149" i="86"/>
  <c r="M149" i="86"/>
  <c r="M147" i="85"/>
  <c r="N147" i="85"/>
  <c r="M149" i="85"/>
  <c r="N149" i="85"/>
  <c r="N148" i="85"/>
  <c r="M148" i="85"/>
  <c r="N150" i="85"/>
  <c r="M150" i="85"/>
  <c r="M148" i="83"/>
  <c r="N148" i="83"/>
  <c r="N149" i="83"/>
  <c r="M149" i="83"/>
  <c r="N147" i="83"/>
  <c r="M147" i="83"/>
  <c r="M150" i="83"/>
  <c r="N150" i="83"/>
  <c r="J63" i="62"/>
  <c r="K101" i="62"/>
  <c r="K61" i="62"/>
  <c r="J119" i="62"/>
  <c r="J114" i="62"/>
  <c r="K72" i="62"/>
  <c r="J80" i="62"/>
  <c r="J105" i="62"/>
  <c r="J91" i="62"/>
  <c r="K102" i="62"/>
  <c r="J90" i="62"/>
  <c r="K112" i="62"/>
  <c r="K114" i="62"/>
  <c r="K80" i="62"/>
  <c r="K130" i="62"/>
  <c r="K124" i="62"/>
  <c r="J100" i="62"/>
  <c r="K66" i="62"/>
  <c r="J59" i="62"/>
  <c r="J81" i="62"/>
  <c r="J120" i="62"/>
  <c r="J108" i="62"/>
  <c r="K59" i="62"/>
  <c r="K105" i="62"/>
  <c r="K122" i="62"/>
  <c r="J130" i="62"/>
  <c r="J115" i="62"/>
  <c r="J93" i="62"/>
  <c r="J104" i="62"/>
  <c r="J51" i="62"/>
  <c r="J94" i="62"/>
  <c r="J73" i="62"/>
  <c r="K121" i="62"/>
  <c r="K77" i="62"/>
  <c r="K82" i="62"/>
  <c r="J52" i="62"/>
  <c r="J58" i="62"/>
  <c r="K93" i="62"/>
  <c r="K108" i="62"/>
  <c r="K120" i="62"/>
  <c r="K83" i="62"/>
  <c r="K52" i="62"/>
  <c r="J57" i="62"/>
  <c r="K90" i="62"/>
  <c r="K119" i="62"/>
  <c r="J72" i="62"/>
  <c r="K100" i="62"/>
  <c r="J78" i="62"/>
  <c r="J99" i="62"/>
  <c r="K129" i="62"/>
  <c r="K70" i="62"/>
  <c r="K109" i="62"/>
  <c r="J79" i="62"/>
  <c r="J82" i="62"/>
  <c r="J87" i="62"/>
  <c r="K49" i="62"/>
  <c r="J88" i="62"/>
  <c r="K115" i="62"/>
  <c r="K79" i="62"/>
  <c r="K84" i="62"/>
  <c r="K69" i="62"/>
  <c r="K126" i="62"/>
  <c r="J67" i="62"/>
  <c r="K62" i="62"/>
  <c r="J49" i="62"/>
  <c r="K98" i="62"/>
  <c r="J77" i="62"/>
  <c r="K111" i="62"/>
  <c r="J125" i="62"/>
  <c r="J66" i="62"/>
  <c r="K78" i="62"/>
  <c r="J61" i="62"/>
  <c r="J101" i="62"/>
  <c r="K99" i="62"/>
  <c r="J121" i="62"/>
  <c r="J109" i="62"/>
  <c r="J69" i="62"/>
  <c r="J112" i="62"/>
  <c r="J126" i="62"/>
  <c r="K56" i="62"/>
  <c r="J103" i="62"/>
  <c r="K57" i="62"/>
  <c r="K123" i="62"/>
  <c r="K103" i="62"/>
  <c r="J129" i="62"/>
  <c r="J70" i="62"/>
  <c r="J48" i="62"/>
  <c r="K125" i="62"/>
  <c r="K51" i="62"/>
  <c r="J123" i="62"/>
  <c r="K73" i="62"/>
  <c r="K88" i="62"/>
  <c r="K94" i="62"/>
  <c r="J84" i="62"/>
  <c r="J62" i="62"/>
  <c r="J124" i="62"/>
  <c r="J60" i="62"/>
  <c r="J111" i="62"/>
  <c r="K91" i="62"/>
  <c r="J56" i="62"/>
  <c r="J122" i="62"/>
  <c r="K67" i="62"/>
  <c r="K58" i="62"/>
  <c r="K104" i="62"/>
  <c r="J102" i="62"/>
  <c r="K48" i="62"/>
  <c r="J83" i="62"/>
  <c r="K63" i="62"/>
  <c r="K60" i="62"/>
  <c r="J98" i="62"/>
  <c r="K81" i="62"/>
  <c r="K87" i="62"/>
  <c r="J149" i="62" l="1"/>
  <c r="J191" i="62"/>
  <c r="J152" i="62"/>
  <c r="J212" i="62"/>
  <c r="J173" i="62"/>
  <c r="J194" i="62"/>
  <c r="J170" i="62"/>
  <c r="J215" i="62"/>
  <c r="J214" i="62"/>
  <c r="J208" i="62"/>
  <c r="J211" i="62"/>
  <c r="J213" i="62"/>
  <c r="J204" i="62"/>
  <c r="J218" i="62"/>
  <c r="J209" i="62"/>
  <c r="J203" i="62"/>
  <c r="J201" i="62"/>
  <c r="J219" i="62"/>
  <c r="J210" i="62"/>
  <c r="J200" i="62"/>
  <c r="J189" i="62"/>
  <c r="J180" i="62"/>
  <c r="J183" i="62"/>
  <c r="J187" i="62"/>
  <c r="J192" i="62"/>
  <c r="J193" i="62"/>
  <c r="J197" i="62"/>
  <c r="J190" i="62"/>
  <c r="J198" i="62"/>
  <c r="J182" i="62"/>
  <c r="J188" i="62"/>
  <c r="J179" i="62"/>
  <c r="J169" i="62"/>
  <c r="J177" i="62"/>
  <c r="J176" i="62"/>
  <c r="J167" i="62"/>
  <c r="J159" i="62"/>
  <c r="J168" i="62"/>
  <c r="J172" i="62"/>
  <c r="J161" i="62"/>
  <c r="J171" i="62"/>
  <c r="J166" i="62"/>
  <c r="J162" i="62"/>
  <c r="J158" i="62"/>
  <c r="J140" i="62"/>
  <c r="J156" i="62"/>
  <c r="J138" i="62"/>
  <c r="J151" i="62"/>
  <c r="J147" i="62"/>
  <c r="J155" i="62"/>
  <c r="J141" i="62"/>
  <c r="J150" i="62"/>
  <c r="J148" i="62"/>
  <c r="J145" i="62"/>
  <c r="J146" i="62"/>
  <c r="J137" i="62"/>
  <c r="T143" i="81" l="1"/>
  <c r="W143" i="81" s="1"/>
  <c r="M143" i="81"/>
  <c r="S143" i="81" s="1"/>
  <c r="V143" i="81" s="1"/>
  <c r="L143" i="81"/>
  <c r="N143" i="81" s="1"/>
  <c r="G143" i="81"/>
  <c r="E143" i="81"/>
  <c r="T142" i="81"/>
  <c r="W142" i="81" s="1"/>
  <c r="N142" i="81"/>
  <c r="M142" i="81"/>
  <c r="S142" i="81" s="1"/>
  <c r="V142" i="81" s="1"/>
  <c r="L142" i="81"/>
  <c r="G142" i="81"/>
  <c r="E142" i="81"/>
  <c r="T141" i="81"/>
  <c r="W141" i="81" s="1"/>
  <c r="M141" i="81"/>
  <c r="S141" i="81" s="1"/>
  <c r="V141" i="81" s="1"/>
  <c r="L141" i="81"/>
  <c r="N141" i="81" s="1"/>
  <c r="G141" i="81"/>
  <c r="E141" i="81"/>
  <c r="T140" i="81"/>
  <c r="W140" i="81" s="1"/>
  <c r="N140" i="81"/>
  <c r="M140" i="81"/>
  <c r="S140" i="81" s="1"/>
  <c r="V140" i="81" s="1"/>
  <c r="L140" i="81"/>
  <c r="G140" i="81"/>
  <c r="E140" i="81"/>
  <c r="D15" i="81"/>
  <c r="G4" i="81"/>
  <c r="F4" i="81"/>
  <c r="AA1" i="81"/>
  <c r="Z1" i="81"/>
  <c r="D77" i="81"/>
  <c r="D11" i="81"/>
  <c r="D82" i="81"/>
  <c r="D89" i="81"/>
  <c r="D79" i="81"/>
  <c r="D81" i="81"/>
  <c r="D87" i="81"/>
  <c r="N120" i="81" l="1"/>
  <c r="O120" i="81" s="1"/>
  <c r="N112" i="81"/>
  <c r="O112" i="81" s="1"/>
  <c r="N119" i="81"/>
  <c r="O119" i="81" s="1"/>
  <c r="N111" i="81"/>
  <c r="N118" i="81"/>
  <c r="O118" i="81" s="1"/>
  <c r="N117" i="81"/>
  <c r="O117" i="81" s="1"/>
  <c r="N116" i="81"/>
  <c r="O116" i="81" s="1"/>
  <c r="N114" i="81"/>
  <c r="O114" i="81" s="1"/>
  <c r="N113" i="81"/>
  <c r="O113" i="81" s="1"/>
  <c r="N115" i="81"/>
  <c r="O115" i="81" s="1"/>
  <c r="N121" i="81"/>
  <c r="O121" i="81" s="1"/>
  <c r="N102" i="81"/>
  <c r="N104" i="81" s="1"/>
  <c r="E128" i="81"/>
  <c r="J128" i="81"/>
  <c r="K128" i="81"/>
  <c r="F128" i="81"/>
  <c r="AA1001" i="81"/>
  <c r="AA997" i="81"/>
  <c r="AA993" i="81"/>
  <c r="AA989" i="81"/>
  <c r="AA985" i="81"/>
  <c r="AA981" i="81"/>
  <c r="AA977" i="81"/>
  <c r="AA973" i="81"/>
  <c r="AA969" i="81"/>
  <c r="AA965" i="81"/>
  <c r="AA961" i="81"/>
  <c r="AA957" i="81"/>
  <c r="AA953" i="81"/>
  <c r="AA949" i="81"/>
  <c r="AA945" i="81"/>
  <c r="AA941" i="81"/>
  <c r="AA937" i="81"/>
  <c r="AA933" i="81"/>
  <c r="AA929" i="81"/>
  <c r="AA925" i="81"/>
  <c r="AA921" i="81"/>
  <c r="AA917" i="81"/>
  <c r="AA913" i="81"/>
  <c r="AA909" i="81"/>
  <c r="AA905" i="81"/>
  <c r="AA901" i="81"/>
  <c r="AA897" i="81"/>
  <c r="AA893" i="81"/>
  <c r="AA889" i="81"/>
  <c r="AA885" i="81"/>
  <c r="AA881" i="81"/>
  <c r="AA877" i="81"/>
  <c r="AA873" i="81"/>
  <c r="AA869" i="81"/>
  <c r="AA865" i="81"/>
  <c r="AA861" i="81"/>
  <c r="AA857" i="81"/>
  <c r="AA853" i="81"/>
  <c r="AA849" i="81"/>
  <c r="AA845" i="81"/>
  <c r="AA841" i="81"/>
  <c r="AA837" i="81"/>
  <c r="AA833" i="81"/>
  <c r="AA829" i="81"/>
  <c r="AA825" i="81"/>
  <c r="AA821" i="81"/>
  <c r="AA817" i="81"/>
  <c r="AA813" i="81"/>
  <c r="AA809" i="81"/>
  <c r="AA805" i="81"/>
  <c r="AA801" i="81"/>
  <c r="AA797" i="81"/>
  <c r="AA793" i="81"/>
  <c r="AA789" i="81"/>
  <c r="AA785" i="81"/>
  <c r="AA781" i="81"/>
  <c r="AA777" i="81"/>
  <c r="AA773" i="81"/>
  <c r="AA769" i="81"/>
  <c r="AA765" i="81"/>
  <c r="AA761" i="81"/>
  <c r="AA757" i="81"/>
  <c r="AA753" i="81"/>
  <c r="AA749" i="81"/>
  <c r="AA745" i="81"/>
  <c r="AA741" i="81"/>
  <c r="AA737" i="81"/>
  <c r="AA733" i="81"/>
  <c r="AA729" i="81"/>
  <c r="AA725" i="81"/>
  <c r="AA721" i="81"/>
  <c r="AA717" i="81"/>
  <c r="AA713" i="81"/>
  <c r="AA709" i="81"/>
  <c r="AA705" i="81"/>
  <c r="AA701" i="81"/>
  <c r="AA697" i="81"/>
  <c r="AA693" i="81"/>
  <c r="Z1001" i="81"/>
  <c r="Z997" i="81"/>
  <c r="Z993" i="81"/>
  <c r="Z989" i="81"/>
  <c r="Z985" i="81"/>
  <c r="Z981" i="81"/>
  <c r="Z977" i="81"/>
  <c r="Z973" i="81"/>
  <c r="Z969" i="81"/>
  <c r="Z965" i="81"/>
  <c r="Z961" i="81"/>
  <c r="Z957" i="81"/>
  <c r="Z953" i="81"/>
  <c r="Z949" i="81"/>
  <c r="Z945" i="81"/>
  <c r="Z941" i="81"/>
  <c r="Z937" i="81"/>
  <c r="Z933" i="81"/>
  <c r="Z929" i="81"/>
  <c r="Z925" i="81"/>
  <c r="Z921" i="81"/>
  <c r="Z917" i="81"/>
  <c r="Z913" i="81"/>
  <c r="Z909" i="81"/>
  <c r="Z905" i="81"/>
  <c r="Z901" i="81"/>
  <c r="Z897" i="81"/>
  <c r="Z893" i="81"/>
  <c r="Z889" i="81"/>
  <c r="Z885" i="81"/>
  <c r="Z881" i="81"/>
  <c r="Z877" i="81"/>
  <c r="Z873" i="81"/>
  <c r="Z869" i="81"/>
  <c r="Z865" i="81"/>
  <c r="Z861" i="81"/>
  <c r="Z857" i="81"/>
  <c r="Z853" i="81"/>
  <c r="Z849" i="81"/>
  <c r="Z845" i="81"/>
  <c r="Z841" i="81"/>
  <c r="Z837" i="81"/>
  <c r="Z833" i="81"/>
  <c r="Z829" i="81"/>
  <c r="Z825" i="81"/>
  <c r="Z821" i="81"/>
  <c r="Z817" i="81"/>
  <c r="Z813" i="81"/>
  <c r="Z809" i="81"/>
  <c r="Z805" i="81"/>
  <c r="Z801" i="81"/>
  <c r="Z797" i="81"/>
  <c r="Z793" i="81"/>
  <c r="Z789" i="81"/>
  <c r="Z785" i="81"/>
  <c r="Z781" i="81"/>
  <c r="Z777" i="81"/>
  <c r="Z773" i="81"/>
  <c r="Z769" i="81"/>
  <c r="Z765" i="81"/>
  <c r="Z761" i="81"/>
  <c r="Z757" i="81"/>
  <c r="Z753" i="81"/>
  <c r="Z749" i="81"/>
  <c r="Z745" i="81"/>
  <c r="Z741" i="81"/>
  <c r="Z737" i="81"/>
  <c r="Z733" i="81"/>
  <c r="Z729" i="81"/>
  <c r="Z725" i="81"/>
  <c r="Z721" i="81"/>
  <c r="Z717" i="81"/>
  <c r="Z713" i="81"/>
  <c r="Z709" i="81"/>
  <c r="Z705" i="81"/>
  <c r="Z701" i="81"/>
  <c r="Z697" i="81"/>
  <c r="Z693" i="81"/>
  <c r="Z689" i="81"/>
  <c r="AA1000" i="81"/>
  <c r="AA996" i="81"/>
  <c r="AA992" i="81"/>
  <c r="AA988" i="81"/>
  <c r="AA984" i="81"/>
  <c r="AA980" i="81"/>
  <c r="AA976" i="81"/>
  <c r="AA972" i="81"/>
  <c r="AA968" i="81"/>
  <c r="AA964" i="81"/>
  <c r="AA960" i="81"/>
  <c r="AA956" i="81"/>
  <c r="AA952" i="81"/>
  <c r="AA948" i="81"/>
  <c r="AA944" i="81"/>
  <c r="AA940" i="81"/>
  <c r="AA936" i="81"/>
  <c r="AA932" i="81"/>
  <c r="AA928" i="81"/>
  <c r="AA924" i="81"/>
  <c r="AA920" i="81"/>
  <c r="AA916" i="81"/>
  <c r="AA912" i="81"/>
  <c r="AA908" i="81"/>
  <c r="AA904" i="81"/>
  <c r="AA900" i="81"/>
  <c r="AA896" i="81"/>
  <c r="AA892" i="81"/>
  <c r="AA888" i="81"/>
  <c r="AA884" i="81"/>
  <c r="AA880" i="81"/>
  <c r="AA876" i="81"/>
  <c r="AA872" i="81"/>
  <c r="AA868" i="81"/>
  <c r="AA864" i="81"/>
  <c r="AA860" i="81"/>
  <c r="AA856" i="81"/>
  <c r="AA852" i="81"/>
  <c r="AA848" i="81"/>
  <c r="AA844" i="81"/>
  <c r="AA840" i="81"/>
  <c r="AA836" i="81"/>
  <c r="AA832" i="81"/>
  <c r="AA828" i="81"/>
  <c r="AA824" i="81"/>
  <c r="AA820" i="81"/>
  <c r="AA816" i="81"/>
  <c r="AA812" i="81"/>
  <c r="AA808" i="81"/>
  <c r="AA804" i="81"/>
  <c r="AA800" i="81"/>
  <c r="AA796" i="81"/>
  <c r="AA792" i="81"/>
  <c r="AA788" i="81"/>
  <c r="AA784" i="81"/>
  <c r="AA780" i="81"/>
  <c r="AA776" i="81"/>
  <c r="AA772" i="81"/>
  <c r="AA768" i="81"/>
  <c r="AA764" i="81"/>
  <c r="AA760" i="81"/>
  <c r="AA756" i="81"/>
  <c r="AA752" i="81"/>
  <c r="AA748" i="81"/>
  <c r="AA744" i="81"/>
  <c r="AA740" i="81"/>
  <c r="AA736" i="81"/>
  <c r="AA732" i="81"/>
  <c r="AA728" i="81"/>
  <c r="AA724" i="81"/>
  <c r="AA720" i="81"/>
  <c r="AA716" i="81"/>
  <c r="AA712" i="81"/>
  <c r="AA708" i="81"/>
  <c r="AA704" i="81"/>
  <c r="AA700" i="81"/>
  <c r="AA696" i="81"/>
  <c r="AA692" i="81"/>
  <c r="AA688" i="81"/>
  <c r="AA684" i="81"/>
  <c r="AA680" i="81"/>
  <c r="AA676" i="81"/>
  <c r="AA672" i="81"/>
  <c r="AA668" i="81"/>
  <c r="AA664" i="81"/>
  <c r="Z1000" i="81"/>
  <c r="Z996" i="81"/>
  <c r="Z992" i="81"/>
  <c r="Z988" i="81"/>
  <c r="Z984" i="81"/>
  <c r="Z980" i="81"/>
  <c r="Z976" i="81"/>
  <c r="Z972" i="81"/>
  <c r="Z968" i="81"/>
  <c r="Z964" i="81"/>
  <c r="Z960" i="81"/>
  <c r="Z956" i="81"/>
  <c r="Z952" i="81"/>
  <c r="Z948" i="81"/>
  <c r="Z944" i="81"/>
  <c r="Z940" i="81"/>
  <c r="Z936" i="81"/>
  <c r="Z932" i="81"/>
  <c r="Z928" i="81"/>
  <c r="Z924" i="81"/>
  <c r="Z920" i="81"/>
  <c r="Z916" i="81"/>
  <c r="Z912" i="81"/>
  <c r="Z908" i="81"/>
  <c r="Z904" i="81"/>
  <c r="Z900" i="81"/>
  <c r="Z896" i="81"/>
  <c r="Z892" i="81"/>
  <c r="Z888" i="81"/>
  <c r="Z884" i="81"/>
  <c r="Z880" i="81"/>
  <c r="Z876" i="81"/>
  <c r="Z872" i="81"/>
  <c r="Z868" i="81"/>
  <c r="Z864" i="81"/>
  <c r="Z860" i="81"/>
  <c r="Z856" i="81"/>
  <c r="Z852" i="81"/>
  <c r="Z848" i="81"/>
  <c r="Z844" i="81"/>
  <c r="Z840" i="81"/>
  <c r="Z836" i="81"/>
  <c r="Z832" i="81"/>
  <c r="Z828" i="81"/>
  <c r="Z824" i="81"/>
  <c r="Z820" i="81"/>
  <c r="Z816" i="81"/>
  <c r="Z812" i="81"/>
  <c r="Z808" i="81"/>
  <c r="Z804" i="81"/>
  <c r="Z800" i="81"/>
  <c r="Z796" i="81"/>
  <c r="Z792" i="81"/>
  <c r="Z788" i="81"/>
  <c r="Z784" i="81"/>
  <c r="Z780" i="81"/>
  <c r="Z776" i="81"/>
  <c r="Z772" i="81"/>
  <c r="Z768" i="81"/>
  <c r="Z764" i="81"/>
  <c r="Z760" i="81"/>
  <c r="Z756" i="81"/>
  <c r="Z752" i="81"/>
  <c r="Z748" i="81"/>
  <c r="Z744" i="81"/>
  <c r="Z740" i="81"/>
  <c r="Z736" i="81"/>
  <c r="Z732" i="81"/>
  <c r="Z728" i="81"/>
  <c r="Z724" i="81"/>
  <c r="Z720" i="81"/>
  <c r="Z716" i="81"/>
  <c r="Z712" i="81"/>
  <c r="Z708" i="81"/>
  <c r="Z704" i="81"/>
  <c r="Z700" i="81"/>
  <c r="Z696" i="81"/>
  <c r="Z692" i="81"/>
  <c r="Z688" i="81"/>
  <c r="Z684" i="81"/>
  <c r="Z680" i="81"/>
  <c r="AA999" i="81"/>
  <c r="AA995" i="81"/>
  <c r="AA991" i="81"/>
  <c r="AA987" i="81"/>
  <c r="AA983" i="81"/>
  <c r="AA979" i="81"/>
  <c r="AA975" i="81"/>
  <c r="AA971" i="81"/>
  <c r="AA967" i="81"/>
  <c r="AA963" i="81"/>
  <c r="AA959" i="81"/>
  <c r="AA955" i="81"/>
  <c r="AA951" i="81"/>
  <c r="AA947" i="81"/>
  <c r="AA943" i="81"/>
  <c r="AA939" i="81"/>
  <c r="AA935" i="81"/>
  <c r="AA931" i="81"/>
  <c r="AA927" i="81"/>
  <c r="AA923" i="81"/>
  <c r="AA919" i="81"/>
  <c r="AA915" i="81"/>
  <c r="AA911" i="81"/>
  <c r="AA907" i="81"/>
  <c r="AA903" i="81"/>
  <c r="AA899" i="81"/>
  <c r="AA895" i="81"/>
  <c r="AA891" i="81"/>
  <c r="AA887" i="81"/>
  <c r="AA883" i="81"/>
  <c r="AA879" i="81"/>
  <c r="AA875" i="81"/>
  <c r="AA871" i="81"/>
  <c r="AA867" i="81"/>
  <c r="AA863" i="81"/>
  <c r="AA859" i="81"/>
  <c r="AA855" i="81"/>
  <c r="AA851" i="81"/>
  <c r="AA847" i="81"/>
  <c r="AA843" i="81"/>
  <c r="AA839" i="81"/>
  <c r="AA835" i="81"/>
  <c r="AA831" i="81"/>
  <c r="AA827" i="81"/>
  <c r="AA823" i="81"/>
  <c r="AA819" i="81"/>
  <c r="AA815" i="81"/>
  <c r="AA811" i="81"/>
  <c r="AA807" i="81"/>
  <c r="AA803" i="81"/>
  <c r="AA799" i="81"/>
  <c r="AA795" i="81"/>
  <c r="AA791" i="81"/>
  <c r="AA787" i="81"/>
  <c r="AA783" i="81"/>
  <c r="AA779" i="81"/>
  <c r="AA775" i="81"/>
  <c r="AA771" i="81"/>
  <c r="AA767" i="81"/>
  <c r="AA763" i="81"/>
  <c r="AA759" i="81"/>
  <c r="AA755" i="81"/>
  <c r="AA751" i="81"/>
  <c r="AA747" i="81"/>
  <c r="AA743" i="81"/>
  <c r="AA739" i="81"/>
  <c r="AA735" i="81"/>
  <c r="AA731" i="81"/>
  <c r="AA727" i="81"/>
  <c r="AA723" i="81"/>
  <c r="AA719" i="81"/>
  <c r="AA715" i="81"/>
  <c r="AA711" i="81"/>
  <c r="AA707" i="81"/>
  <c r="AA703" i="81"/>
  <c r="AA699" i="81"/>
  <c r="AA695" i="81"/>
  <c r="AA691" i="81"/>
  <c r="AA687" i="81"/>
  <c r="Z999" i="81"/>
  <c r="Z995" i="81"/>
  <c r="Z991" i="81"/>
  <c r="Z987" i="81"/>
  <c r="Z983" i="81"/>
  <c r="Z979" i="81"/>
  <c r="Z975" i="81"/>
  <c r="Z971" i="81"/>
  <c r="Z967" i="81"/>
  <c r="Z963" i="81"/>
  <c r="Z959" i="81"/>
  <c r="Z955" i="81"/>
  <c r="Z951" i="81"/>
  <c r="Z947" i="81"/>
  <c r="Z943" i="81"/>
  <c r="Z939" i="81"/>
  <c r="Z935" i="81"/>
  <c r="Z931" i="81"/>
  <c r="Z927" i="81"/>
  <c r="Z923" i="81"/>
  <c r="Z919" i="81"/>
  <c r="Z915" i="81"/>
  <c r="Z911" i="81"/>
  <c r="Z907" i="81"/>
  <c r="Z903" i="81"/>
  <c r="Z899" i="81"/>
  <c r="Z895" i="81"/>
  <c r="Z891" i="81"/>
  <c r="Z887" i="81"/>
  <c r="Z883" i="81"/>
  <c r="Z879" i="81"/>
  <c r="Z875" i="81"/>
  <c r="Z871" i="81"/>
  <c r="Z867" i="81"/>
  <c r="Z863" i="81"/>
  <c r="Z859" i="81"/>
  <c r="Z855" i="81"/>
  <c r="Z851" i="81"/>
  <c r="Z847" i="81"/>
  <c r="Z843" i="81"/>
  <c r="Z839" i="81"/>
  <c r="Z835" i="81"/>
  <c r="Z831" i="81"/>
  <c r="Z827" i="81"/>
  <c r="Z823" i="81"/>
  <c r="Z819" i="81"/>
  <c r="Z815" i="81"/>
  <c r="Z811" i="81"/>
  <c r="Z807" i="81"/>
  <c r="Z803" i="81"/>
  <c r="Z799" i="81"/>
  <c r="Z795" i="81"/>
  <c r="Z791" i="81"/>
  <c r="Z787" i="81"/>
  <c r="Z783" i="81"/>
  <c r="Z779" i="81"/>
  <c r="Z775" i="81"/>
  <c r="Z771" i="81"/>
  <c r="Z767" i="81"/>
  <c r="Z763" i="81"/>
  <c r="Z759" i="81"/>
  <c r="Z755" i="81"/>
  <c r="Z751" i="81"/>
  <c r="Z747" i="81"/>
  <c r="Z743" i="81"/>
  <c r="Z739" i="81"/>
  <c r="Z735" i="81"/>
  <c r="Z731" i="81"/>
  <c r="Z727" i="81"/>
  <c r="Z723" i="81"/>
  <c r="Z719" i="81"/>
  <c r="Z715" i="81"/>
  <c r="Z711" i="81"/>
  <c r="Z707" i="81"/>
  <c r="Z703" i="81"/>
  <c r="Z699" i="81"/>
  <c r="Z695" i="81"/>
  <c r="Z691" i="81"/>
  <c r="Z687" i="81"/>
  <c r="AA998" i="81"/>
  <c r="AA994" i="81"/>
  <c r="AA990" i="81"/>
  <c r="AA986" i="81"/>
  <c r="AA982" i="81"/>
  <c r="AA978" i="81"/>
  <c r="AA974" i="81"/>
  <c r="AA970" i="81"/>
  <c r="AA966" i="81"/>
  <c r="AA962" i="81"/>
  <c r="AA958" i="81"/>
  <c r="AA954" i="81"/>
  <c r="AA950" i="81"/>
  <c r="AA946" i="81"/>
  <c r="AA942" i="81"/>
  <c r="AA938" i="81"/>
  <c r="AA934" i="81"/>
  <c r="AA930" i="81"/>
  <c r="AA926" i="81"/>
  <c r="AA922" i="81"/>
  <c r="AA918" i="81"/>
  <c r="AA914" i="81"/>
  <c r="AA910" i="81"/>
  <c r="AA906" i="81"/>
  <c r="AA902" i="81"/>
  <c r="AA898" i="81"/>
  <c r="AA894" i="81"/>
  <c r="AA890" i="81"/>
  <c r="AA886" i="81"/>
  <c r="AA882" i="81"/>
  <c r="AA878" i="81"/>
  <c r="AA874" i="81"/>
  <c r="AA870" i="81"/>
  <c r="AA866" i="81"/>
  <c r="AA862" i="81"/>
  <c r="AA858" i="81"/>
  <c r="AA854" i="81"/>
  <c r="AA850" i="81"/>
  <c r="AA846" i="81"/>
  <c r="AA842" i="81"/>
  <c r="AA838" i="81"/>
  <c r="AA834" i="81"/>
  <c r="AA830" i="81"/>
  <c r="AA826" i="81"/>
  <c r="AA822" i="81"/>
  <c r="AA818" i="81"/>
  <c r="AA814" i="81"/>
  <c r="AA810" i="81"/>
  <c r="AA806" i="81"/>
  <c r="AA802" i="81"/>
  <c r="AA798" i="81"/>
  <c r="AA794" i="81"/>
  <c r="AA790" i="81"/>
  <c r="AA786" i="81"/>
  <c r="AA782" i="81"/>
  <c r="AA778" i="81"/>
  <c r="AA774" i="81"/>
  <c r="AA770" i="81"/>
  <c r="AA766" i="81"/>
  <c r="AA762" i="81"/>
  <c r="AA758" i="81"/>
  <c r="AA754" i="81"/>
  <c r="AA750" i="81"/>
  <c r="AA746" i="81"/>
  <c r="AA742" i="81"/>
  <c r="AA738" i="81"/>
  <c r="AA734" i="81"/>
  <c r="AA730" i="81"/>
  <c r="AA726" i="81"/>
  <c r="AA722" i="81"/>
  <c r="AA718" i="81"/>
  <c r="AA714" i="81"/>
  <c r="AA710" i="81"/>
  <c r="AA706" i="81"/>
  <c r="AA702" i="81"/>
  <c r="AA698" i="81"/>
  <c r="AA694" i="81"/>
  <c r="AA690" i="81"/>
  <c r="AA686" i="81"/>
  <c r="AA682" i="81"/>
  <c r="AA678" i="81"/>
  <c r="AA674" i="81"/>
  <c r="AA670" i="81"/>
  <c r="AA666" i="81"/>
  <c r="AA662" i="81"/>
  <c r="Z998" i="81"/>
  <c r="Z966" i="81"/>
  <c r="Z934" i="81"/>
  <c r="Z902" i="81"/>
  <c r="Z870" i="81"/>
  <c r="Z838" i="81"/>
  <c r="Z806" i="81"/>
  <c r="Z774" i="81"/>
  <c r="Z742" i="81"/>
  <c r="Z710" i="81"/>
  <c r="AA685" i="81"/>
  <c r="Z679" i="81"/>
  <c r="AA673" i="81"/>
  <c r="Z668" i="81"/>
  <c r="Z663" i="81"/>
  <c r="AA658" i="81"/>
  <c r="AA654" i="81"/>
  <c r="AA650" i="81"/>
  <c r="AA646" i="81"/>
  <c r="AA642" i="81"/>
  <c r="AA638" i="81"/>
  <c r="AA634" i="81"/>
  <c r="AA630" i="81"/>
  <c r="AA626" i="81"/>
  <c r="AA622" i="81"/>
  <c r="AA618" i="81"/>
  <c r="AA614" i="81"/>
  <c r="AA610" i="81"/>
  <c r="AA606" i="81"/>
  <c r="AA602" i="81"/>
  <c r="AA598" i="81"/>
  <c r="AA594" i="81"/>
  <c r="AA590" i="81"/>
  <c r="AA586" i="81"/>
  <c r="AA582" i="81"/>
  <c r="AA578" i="81"/>
  <c r="AA574" i="81"/>
  <c r="AA570" i="81"/>
  <c r="AA566" i="81"/>
  <c r="AA562" i="81"/>
  <c r="AA558" i="81"/>
  <c r="AA554" i="81"/>
  <c r="AA550" i="81"/>
  <c r="AA546" i="81"/>
  <c r="AA542" i="81"/>
  <c r="AA538" i="81"/>
  <c r="AA534" i="81"/>
  <c r="AA530" i="81"/>
  <c r="AA526" i="81"/>
  <c r="AA522" i="81"/>
  <c r="AA518" i="81"/>
  <c r="AA514" i="81"/>
  <c r="AA510" i="81"/>
  <c r="AA506" i="81"/>
  <c r="AA502" i="81"/>
  <c r="AA498" i="81"/>
  <c r="AA494" i="81"/>
  <c r="AA490" i="81"/>
  <c r="AA486" i="81"/>
  <c r="AA482" i="81"/>
  <c r="AA478" i="81"/>
  <c r="AA474" i="81"/>
  <c r="AA470" i="81"/>
  <c r="AA466" i="81"/>
  <c r="AA462" i="81"/>
  <c r="AA458" i="81"/>
  <c r="AA454" i="81"/>
  <c r="AA450" i="81"/>
  <c r="AA446" i="81"/>
  <c r="AA442" i="81"/>
  <c r="AA438" i="81"/>
  <c r="AA434" i="81"/>
  <c r="AA430" i="81"/>
  <c r="AA426" i="81"/>
  <c r="AA422" i="81"/>
  <c r="AA418" i="81"/>
  <c r="AA414" i="81"/>
  <c r="AA410" i="81"/>
  <c r="AA406" i="81"/>
  <c r="AA402" i="81"/>
  <c r="AA398" i="81"/>
  <c r="AA394" i="81"/>
  <c r="AA390" i="81"/>
  <c r="AA386" i="81"/>
  <c r="AA382" i="81"/>
  <c r="Z994" i="81"/>
  <c r="Z962" i="81"/>
  <c r="Z930" i="81"/>
  <c r="Z898" i="81"/>
  <c r="Z866" i="81"/>
  <c r="Z834" i="81"/>
  <c r="Z802" i="81"/>
  <c r="Z770" i="81"/>
  <c r="Z738" i="81"/>
  <c r="Z706" i="81"/>
  <c r="Z685" i="81"/>
  <c r="Z678" i="81"/>
  <c r="Z673" i="81"/>
  <c r="AA667" i="81"/>
  <c r="Z662" i="81"/>
  <c r="Z658" i="81"/>
  <c r="Z654" i="81"/>
  <c r="Z650" i="81"/>
  <c r="Z646" i="81"/>
  <c r="Z642" i="81"/>
  <c r="Z638" i="81"/>
  <c r="Z634" i="81"/>
  <c r="Z630" i="81"/>
  <c r="Z626" i="81"/>
  <c r="Z622" i="81"/>
  <c r="Z618" i="81"/>
  <c r="Z614" i="81"/>
  <c r="Z610" i="81"/>
  <c r="Z606" i="81"/>
  <c r="Z602" i="81"/>
  <c r="Z598" i="81"/>
  <c r="Z594" i="81"/>
  <c r="Z590" i="81"/>
  <c r="Z586" i="81"/>
  <c r="Z582" i="81"/>
  <c r="Z578" i="81"/>
  <c r="Z574" i="81"/>
  <c r="Z570" i="81"/>
  <c r="Z566" i="81"/>
  <c r="Z562" i="81"/>
  <c r="Z558" i="81"/>
  <c r="Z554" i="81"/>
  <c r="Z550" i="81"/>
  <c r="Z546" i="81"/>
  <c r="Z542" i="81"/>
  <c r="Z538" i="81"/>
  <c r="Z534" i="81"/>
  <c r="Z530" i="81"/>
  <c r="Z526" i="81"/>
  <c r="Z522" i="81"/>
  <c r="Z518" i="81"/>
  <c r="Z514" i="81"/>
  <c r="Z510" i="81"/>
  <c r="Z506" i="81"/>
  <c r="Z502" i="81"/>
  <c r="Z498" i="81"/>
  <c r="Z494" i="81"/>
  <c r="Z490" i="81"/>
  <c r="Z486" i="81"/>
  <c r="Z482" i="81"/>
  <c r="Z478" i="81"/>
  <c r="Z474" i="81"/>
  <c r="Z470" i="81"/>
  <c r="Z466" i="81"/>
  <c r="Z462" i="81"/>
  <c r="Z458" i="81"/>
  <c r="Z454" i="81"/>
  <c r="Z450" i="81"/>
  <c r="Z446" i="81"/>
  <c r="Z442" i="81"/>
  <c r="Z438" i="81"/>
  <c r="Z434" i="81"/>
  <c r="Z430" i="81"/>
  <c r="Z426" i="81"/>
  <c r="Z990" i="81"/>
  <c r="Z958" i="81"/>
  <c r="Z926" i="81"/>
  <c r="Z894" i="81"/>
  <c r="Z862" i="81"/>
  <c r="Z830" i="81"/>
  <c r="Z798" i="81"/>
  <c r="Z766" i="81"/>
  <c r="Z734" i="81"/>
  <c r="Z702" i="81"/>
  <c r="AA683" i="81"/>
  <c r="AA677" i="81"/>
  <c r="Z672" i="81"/>
  <c r="Z667" i="81"/>
  <c r="AA661" i="81"/>
  <c r="AA657" i="81"/>
  <c r="AA653" i="81"/>
  <c r="AA649" i="81"/>
  <c r="AA645" i="81"/>
  <c r="AA641" i="81"/>
  <c r="AA637" i="81"/>
  <c r="AA633" i="81"/>
  <c r="AA629" i="81"/>
  <c r="AA625" i="81"/>
  <c r="AA621" i="81"/>
  <c r="AA617" i="81"/>
  <c r="AA613" i="81"/>
  <c r="AA609" i="81"/>
  <c r="AA605" i="81"/>
  <c r="AA601" i="81"/>
  <c r="AA597" i="81"/>
  <c r="AA593" i="81"/>
  <c r="AA589" i="81"/>
  <c r="AA585" i="81"/>
  <c r="AA581" i="81"/>
  <c r="AA577" i="81"/>
  <c r="AA573" i="81"/>
  <c r="AA569" i="81"/>
  <c r="AA565" i="81"/>
  <c r="AA561" i="81"/>
  <c r="AA557" i="81"/>
  <c r="AA553" i="81"/>
  <c r="AA549" i="81"/>
  <c r="AA545" i="81"/>
  <c r="AA541" i="81"/>
  <c r="AA537" i="81"/>
  <c r="AA533" i="81"/>
  <c r="AA529" i="81"/>
  <c r="AA525" i="81"/>
  <c r="AA521" i="81"/>
  <c r="AA517" i="81"/>
  <c r="AA513" i="81"/>
  <c r="AA509" i="81"/>
  <c r="AA505" i="81"/>
  <c r="AA501" i="81"/>
  <c r="AA497" i="81"/>
  <c r="AA493" i="81"/>
  <c r="AA489" i="81"/>
  <c r="AA485" i="81"/>
  <c r="AA481" i="81"/>
  <c r="AA477" i="81"/>
  <c r="AA473" i="81"/>
  <c r="AA469" i="81"/>
  <c r="AA465" i="81"/>
  <c r="AA461" i="81"/>
  <c r="AA457" i="81"/>
  <c r="AA453" i="81"/>
  <c r="AA449" i="81"/>
  <c r="AA445" i="81"/>
  <c r="AA441" i="81"/>
  <c r="AA437" i="81"/>
  <c r="AA433" i="81"/>
  <c r="AA429" i="81"/>
  <c r="AA425" i="81"/>
  <c r="AA421" i="81"/>
  <c r="AA417" i="81"/>
  <c r="AA413" i="81"/>
  <c r="AA409" i="81"/>
  <c r="AA405" i="81"/>
  <c r="AA401" i="81"/>
  <c r="AA397" i="81"/>
  <c r="Z986" i="81"/>
  <c r="Z954" i="81"/>
  <c r="Z922" i="81"/>
  <c r="Z890" i="81"/>
  <c r="Z858" i="81"/>
  <c r="Z826" i="81"/>
  <c r="Z794" i="81"/>
  <c r="Z762" i="81"/>
  <c r="Z730" i="81"/>
  <c r="Z698" i="81"/>
  <c r="Z683" i="81"/>
  <c r="Z677" i="81"/>
  <c r="AA671" i="81"/>
  <c r="Z666" i="81"/>
  <c r="Z661" i="81"/>
  <c r="Z657" i="81"/>
  <c r="Z653" i="81"/>
  <c r="Z649" i="81"/>
  <c r="Z645" i="81"/>
  <c r="Z641" i="81"/>
  <c r="Z637" i="81"/>
  <c r="Z633" i="81"/>
  <c r="Z629" i="81"/>
  <c r="Z625" i="81"/>
  <c r="Z621" i="81"/>
  <c r="Z617" i="81"/>
  <c r="Z613" i="81"/>
  <c r="Z609" i="81"/>
  <c r="Z605" i="81"/>
  <c r="Z601" i="81"/>
  <c r="Z597" i="81"/>
  <c r="Z593" i="81"/>
  <c r="Z589" i="81"/>
  <c r="Z585" i="81"/>
  <c r="Z581" i="81"/>
  <c r="Z577" i="81"/>
  <c r="Z573" i="81"/>
  <c r="Z569" i="81"/>
  <c r="Z565" i="81"/>
  <c r="Z561" i="81"/>
  <c r="Z557" i="81"/>
  <c r="Z553" i="81"/>
  <c r="Z549" i="81"/>
  <c r="Z545" i="81"/>
  <c r="Z541" i="81"/>
  <c r="Z537" i="81"/>
  <c r="Z533" i="81"/>
  <c r="Z529" i="81"/>
  <c r="Z525" i="81"/>
  <c r="Z521" i="81"/>
  <c r="Z517" i="81"/>
  <c r="Z513" i="81"/>
  <c r="Z509" i="81"/>
  <c r="Z505" i="81"/>
  <c r="Z501" i="81"/>
  <c r="Z497" i="81"/>
  <c r="Z493" i="81"/>
  <c r="Z489" i="81"/>
  <c r="Z485" i="81"/>
  <c r="Z481" i="81"/>
  <c r="Z477" i="81"/>
  <c r="Z473" i="81"/>
  <c r="Z469" i="81"/>
  <c r="Z465" i="81"/>
  <c r="Z461" i="81"/>
  <c r="Z457" i="81"/>
  <c r="Z453" i="81"/>
  <c r="Z449" i="81"/>
  <c r="Z445" i="81"/>
  <c r="Z441" i="81"/>
  <c r="Z437" i="81"/>
  <c r="Z433" i="81"/>
  <c r="Z429" i="81"/>
  <c r="Z425" i="81"/>
  <c r="Z421" i="81"/>
  <c r="Z417" i="81"/>
  <c r="Z413" i="81"/>
  <c r="Z409" i="81"/>
  <c r="Z405" i="81"/>
  <c r="Z401" i="81"/>
  <c r="Z397" i="81"/>
  <c r="Z393" i="81"/>
  <c r="Z389" i="81"/>
  <c r="Z385" i="81"/>
  <c r="Z381" i="81"/>
  <c r="Z982" i="81"/>
  <c r="Z950" i="81"/>
  <c r="Z918" i="81"/>
  <c r="Z886" i="81"/>
  <c r="Z854" i="81"/>
  <c r="Z822" i="81"/>
  <c r="Z790" i="81"/>
  <c r="Z758" i="81"/>
  <c r="Z726" i="81"/>
  <c r="Z694" i="81"/>
  <c r="Z682" i="81"/>
  <c r="Z676" i="81"/>
  <c r="Z671" i="81"/>
  <c r="AA665" i="81"/>
  <c r="AA660" i="81"/>
  <c r="AA656" i="81"/>
  <c r="AA652" i="81"/>
  <c r="AA648" i="81"/>
  <c r="AA644" i="81"/>
  <c r="AA640" i="81"/>
  <c r="AA636" i="81"/>
  <c r="AA632" i="81"/>
  <c r="AA628" i="81"/>
  <c r="AA624" i="81"/>
  <c r="AA620" i="81"/>
  <c r="AA616" i="81"/>
  <c r="AA612" i="81"/>
  <c r="AA608" i="81"/>
  <c r="AA604" i="81"/>
  <c r="AA600" i="81"/>
  <c r="AA596" i="81"/>
  <c r="AA592" i="81"/>
  <c r="AA588" i="81"/>
  <c r="AA584" i="81"/>
  <c r="AA580" i="81"/>
  <c r="AA576" i="81"/>
  <c r="AA572" i="81"/>
  <c r="AA568" i="81"/>
  <c r="AA564" i="81"/>
  <c r="AA560" i="81"/>
  <c r="AA556" i="81"/>
  <c r="AA552" i="81"/>
  <c r="AA548" i="81"/>
  <c r="AA544" i="81"/>
  <c r="AA540" i="81"/>
  <c r="AA536" i="81"/>
  <c r="AA532" i="81"/>
  <c r="AA528" i="81"/>
  <c r="AA524" i="81"/>
  <c r="AA520" i="81"/>
  <c r="AA516" i="81"/>
  <c r="AA512" i="81"/>
  <c r="AA508" i="81"/>
  <c r="AA504" i="81"/>
  <c r="AA500" i="81"/>
  <c r="AA496" i="81"/>
  <c r="AA492" i="81"/>
  <c r="AA488" i="81"/>
  <c r="AA484" i="81"/>
  <c r="AA480" i="81"/>
  <c r="AA476" i="81"/>
  <c r="AA472" i="81"/>
  <c r="AA468" i="81"/>
  <c r="AA464" i="81"/>
  <c r="AA460" i="81"/>
  <c r="AA456" i="81"/>
  <c r="AA452" i="81"/>
  <c r="AA448" i="81"/>
  <c r="AA444" i="81"/>
  <c r="AA440" i="81"/>
  <c r="AA436" i="81"/>
  <c r="AA432" i="81"/>
  <c r="AA428" i="81"/>
  <c r="AA424" i="81"/>
  <c r="AA420" i="81"/>
  <c r="AA416" i="81"/>
  <c r="AA412" i="81"/>
  <c r="AA408" i="81"/>
  <c r="AA404" i="81"/>
  <c r="AA400" i="81"/>
  <c r="AA396" i="81"/>
  <c r="AA392" i="81"/>
  <c r="AA388" i="81"/>
  <c r="AA384" i="81"/>
  <c r="AA380" i="81"/>
  <c r="Z978" i="81"/>
  <c r="Z946" i="81"/>
  <c r="Z914" i="81"/>
  <c r="Z882" i="81"/>
  <c r="Z850" i="81"/>
  <c r="Z818" i="81"/>
  <c r="Z786" i="81"/>
  <c r="Z754" i="81"/>
  <c r="Z722" i="81"/>
  <c r="Z690" i="81"/>
  <c r="AA681" i="81"/>
  <c r="AA675" i="81"/>
  <c r="Z670" i="81"/>
  <c r="Z665" i="81"/>
  <c r="Z660" i="81"/>
  <c r="Z656" i="81"/>
  <c r="Z652" i="81"/>
  <c r="Z648" i="81"/>
  <c r="Z644" i="81"/>
  <c r="Z640" i="81"/>
  <c r="Z636" i="81"/>
  <c r="Z632" i="81"/>
  <c r="Z628" i="81"/>
  <c r="Z624" i="81"/>
  <c r="Z620" i="81"/>
  <c r="Z616" i="81"/>
  <c r="Z612" i="81"/>
  <c r="Z608" i="81"/>
  <c r="Z604" i="81"/>
  <c r="Z600" i="81"/>
  <c r="Z596" i="81"/>
  <c r="Z592" i="81"/>
  <c r="Z588" i="81"/>
  <c r="Z584" i="81"/>
  <c r="Z580" i="81"/>
  <c r="Z576" i="81"/>
  <c r="Z572" i="81"/>
  <c r="Z568" i="81"/>
  <c r="Z564" i="81"/>
  <c r="Z560" i="81"/>
  <c r="Z556" i="81"/>
  <c r="Z552" i="81"/>
  <c r="Z548" i="81"/>
  <c r="Z544" i="81"/>
  <c r="Z540" i="81"/>
  <c r="Z536" i="81"/>
  <c r="Z532" i="81"/>
  <c r="Z528" i="81"/>
  <c r="Z524" i="81"/>
  <c r="Z520" i="81"/>
  <c r="Z516" i="81"/>
  <c r="Z512" i="81"/>
  <c r="Z508" i="81"/>
  <c r="Z504" i="81"/>
  <c r="Z500" i="81"/>
  <c r="Z496" i="81"/>
  <c r="Z492" i="81"/>
  <c r="Z488" i="81"/>
  <c r="Z484" i="81"/>
  <c r="Z480" i="81"/>
  <c r="Z476" i="81"/>
  <c r="Z472" i="81"/>
  <c r="Z468" i="81"/>
  <c r="Z464" i="81"/>
  <c r="Z460" i="81"/>
  <c r="Z456" i="81"/>
  <c r="Z452" i="81"/>
  <c r="Z448" i="81"/>
  <c r="Z444" i="81"/>
  <c r="Z440" i="81"/>
  <c r="Z436" i="81"/>
  <c r="Z432" i="81"/>
  <c r="Z428" i="81"/>
  <c r="Z424" i="81"/>
  <c r="Z420" i="81"/>
  <c r="Z416" i="81"/>
  <c r="Z412" i="81"/>
  <c r="Z408" i="81"/>
  <c r="Z404" i="81"/>
  <c r="Z400" i="81"/>
  <c r="Z396" i="81"/>
  <c r="Z392" i="81"/>
  <c r="Z388" i="81"/>
  <c r="Z384" i="81"/>
  <c r="Z974" i="81"/>
  <c r="Z942" i="81"/>
  <c r="Z910" i="81"/>
  <c r="Z878" i="81"/>
  <c r="Z846" i="81"/>
  <c r="Z814" i="81"/>
  <c r="Z782" i="81"/>
  <c r="Z750" i="81"/>
  <c r="Z718" i="81"/>
  <c r="AA689" i="81"/>
  <c r="Z681" i="81"/>
  <c r="Z675" i="81"/>
  <c r="AA669" i="81"/>
  <c r="Z664" i="81"/>
  <c r="AA659" i="81"/>
  <c r="AA655" i="81"/>
  <c r="AA651" i="81"/>
  <c r="AA647" i="81"/>
  <c r="AA643" i="81"/>
  <c r="AA639" i="81"/>
  <c r="AA635" i="81"/>
  <c r="AA631" i="81"/>
  <c r="AA627" i="81"/>
  <c r="AA623" i="81"/>
  <c r="AA619" i="81"/>
  <c r="AA615" i="81"/>
  <c r="AA611" i="81"/>
  <c r="AA607" i="81"/>
  <c r="AA603" i="81"/>
  <c r="AA599" i="81"/>
  <c r="AA595" i="81"/>
  <c r="AA591" i="81"/>
  <c r="AA587" i="81"/>
  <c r="AA583" i="81"/>
  <c r="AA579" i="81"/>
  <c r="AA575" i="81"/>
  <c r="AA571" i="81"/>
  <c r="AA567" i="81"/>
  <c r="AA563" i="81"/>
  <c r="AA559" i="81"/>
  <c r="AA555" i="81"/>
  <c r="AA551" i="81"/>
  <c r="AA547" i="81"/>
  <c r="AA543" i="81"/>
  <c r="AA539" i="81"/>
  <c r="AA535" i="81"/>
  <c r="AA531" i="81"/>
  <c r="AA527" i="81"/>
  <c r="AA523" i="81"/>
  <c r="AA519" i="81"/>
  <c r="AA515" i="81"/>
  <c r="AA511" i="81"/>
  <c r="AA507" i="81"/>
  <c r="AA503" i="81"/>
  <c r="AA499" i="81"/>
  <c r="AA495" i="81"/>
  <c r="AA491" i="81"/>
  <c r="AA487" i="81"/>
  <c r="AA483" i="81"/>
  <c r="AA479" i="81"/>
  <c r="AA475" i="81"/>
  <c r="AA471" i="81"/>
  <c r="AA467" i="81"/>
  <c r="AA463" i="81"/>
  <c r="AA459" i="81"/>
  <c r="AA455" i="81"/>
  <c r="AA451" i="81"/>
  <c r="AA447" i="81"/>
  <c r="AA443" i="81"/>
  <c r="AA439" i="81"/>
  <c r="AA435" i="81"/>
  <c r="AA431" i="81"/>
  <c r="AA427" i="81"/>
  <c r="AA423" i="81"/>
  <c r="AA419" i="81"/>
  <c r="AA415" i="81"/>
  <c r="AA411" i="81"/>
  <c r="AA407" i="81"/>
  <c r="AA403" i="81"/>
  <c r="AA399" i="81"/>
  <c r="AA395" i="81"/>
  <c r="AA391" i="81"/>
  <c r="AA387" i="81"/>
  <c r="AA383" i="81"/>
  <c r="AA379" i="81"/>
  <c r="Z970" i="81"/>
  <c r="Z714" i="81"/>
  <c r="Z651" i="81"/>
  <c r="Z619" i="81"/>
  <c r="Z587" i="81"/>
  <c r="Z555" i="81"/>
  <c r="Z523" i="81"/>
  <c r="Z491" i="81"/>
  <c r="Z459" i="81"/>
  <c r="Z427" i="81"/>
  <c r="Z410" i="81"/>
  <c r="Z394" i="81"/>
  <c r="Z383" i="81"/>
  <c r="Z377" i="81"/>
  <c r="Z373" i="81"/>
  <c r="Z369" i="81"/>
  <c r="Z365" i="81"/>
  <c r="Z361" i="81"/>
  <c r="Z357" i="81"/>
  <c r="Z353" i="81"/>
  <c r="Z349" i="81"/>
  <c r="Z345" i="81"/>
  <c r="Z341" i="81"/>
  <c r="Z337" i="81"/>
  <c r="Z333" i="81"/>
  <c r="Z329" i="81"/>
  <c r="Z325" i="81"/>
  <c r="Z321" i="81"/>
  <c r="Z317" i="81"/>
  <c r="Z313" i="81"/>
  <c r="Z309" i="81"/>
  <c r="Z305" i="81"/>
  <c r="Z301" i="81"/>
  <c r="Z297" i="81"/>
  <c r="Z293" i="81"/>
  <c r="Z289" i="81"/>
  <c r="Z285" i="81"/>
  <c r="Z281" i="81"/>
  <c r="Z277" i="81"/>
  <c r="Z273" i="81"/>
  <c r="Z269" i="81"/>
  <c r="Z265" i="81"/>
  <c r="Z261" i="81"/>
  <c r="Z257" i="81"/>
  <c r="Z253" i="81"/>
  <c r="Z249" i="81"/>
  <c r="Z245" i="81"/>
  <c r="Z241" i="81"/>
  <c r="Z237" i="81"/>
  <c r="Z233" i="81"/>
  <c r="Z229" i="81"/>
  <c r="Z225" i="81"/>
  <c r="Z221" i="81"/>
  <c r="Z217" i="81"/>
  <c r="Z213" i="81"/>
  <c r="Z209" i="81"/>
  <c r="Z205" i="81"/>
  <c r="Z201" i="81"/>
  <c r="Z197" i="81"/>
  <c r="Z193" i="81"/>
  <c r="Z189" i="81"/>
  <c r="Z185" i="81"/>
  <c r="Z181" i="81"/>
  <c r="Z177" i="81"/>
  <c r="Z173" i="81"/>
  <c r="Z169" i="81"/>
  <c r="Z165" i="81"/>
  <c r="Z161" i="81"/>
  <c r="Z157" i="81"/>
  <c r="Z153" i="81"/>
  <c r="Z149" i="81"/>
  <c r="Z145" i="81"/>
  <c r="Z141" i="81"/>
  <c r="Z137" i="81"/>
  <c r="AA131" i="81"/>
  <c r="Z938" i="81"/>
  <c r="Z686" i="81"/>
  <c r="Z647" i="81"/>
  <c r="Z615" i="81"/>
  <c r="Z583" i="81"/>
  <c r="Z551" i="81"/>
  <c r="Z519" i="81"/>
  <c r="Z487" i="81"/>
  <c r="Z455" i="81"/>
  <c r="Z423" i="81"/>
  <c r="Z407" i="81"/>
  <c r="AA393" i="81"/>
  <c r="Z382" i="81"/>
  <c r="AA376" i="81"/>
  <c r="AA372" i="81"/>
  <c r="AA368" i="81"/>
  <c r="AA364" i="81"/>
  <c r="AA360" i="81"/>
  <c r="AA356" i="81"/>
  <c r="AA352" i="81"/>
  <c r="AA348" i="81"/>
  <c r="AA344" i="81"/>
  <c r="AA340" i="81"/>
  <c r="AA336" i="81"/>
  <c r="AA332" i="81"/>
  <c r="AA328" i="81"/>
  <c r="AA324" i="81"/>
  <c r="AA320" i="81"/>
  <c r="AA316" i="81"/>
  <c r="AA312" i="81"/>
  <c r="AA308" i="81"/>
  <c r="AA304" i="81"/>
  <c r="AA300" i="81"/>
  <c r="AA296" i="81"/>
  <c r="AA292" i="81"/>
  <c r="AA288" i="81"/>
  <c r="AA284" i="81"/>
  <c r="AA280" i="81"/>
  <c r="AA276" i="81"/>
  <c r="AA272" i="81"/>
  <c r="AA268" i="81"/>
  <c r="AA264" i="81"/>
  <c r="AA260" i="81"/>
  <c r="AA256" i="81"/>
  <c r="AA252" i="81"/>
  <c r="AA248" i="81"/>
  <c r="AA244" i="81"/>
  <c r="AA240" i="81"/>
  <c r="AA236" i="81"/>
  <c r="AA232" i="81"/>
  <c r="AA228" i="81"/>
  <c r="Z906" i="81"/>
  <c r="AA679" i="81"/>
  <c r="Z643" i="81"/>
  <c r="Z611" i="81"/>
  <c r="Z579" i="81"/>
  <c r="Z547" i="81"/>
  <c r="Z515" i="81"/>
  <c r="Z483" i="81"/>
  <c r="Z451" i="81"/>
  <c r="Z422" i="81"/>
  <c r="Z406" i="81"/>
  <c r="Z391" i="81"/>
  <c r="AA381" i="81"/>
  <c r="Z376" i="81"/>
  <c r="Z372" i="81"/>
  <c r="Z368" i="81"/>
  <c r="Z364" i="81"/>
  <c r="Z360" i="81"/>
  <c r="Z356" i="81"/>
  <c r="Z352" i="81"/>
  <c r="Z348" i="81"/>
  <c r="Z344" i="81"/>
  <c r="Z340" i="81"/>
  <c r="Z336" i="81"/>
  <c r="Z332" i="81"/>
  <c r="Z328" i="81"/>
  <c r="Z324" i="81"/>
  <c r="Z320" i="81"/>
  <c r="Z316" i="81"/>
  <c r="Z312" i="81"/>
  <c r="Z308" i="81"/>
  <c r="Z304" i="81"/>
  <c r="Z300" i="81"/>
  <c r="Z296" i="81"/>
  <c r="Z292" i="81"/>
  <c r="Z288" i="81"/>
  <c r="Z284" i="81"/>
  <c r="Z280" i="81"/>
  <c r="Z276" i="81"/>
  <c r="Z272" i="81"/>
  <c r="Z268" i="81"/>
  <c r="Z264" i="81"/>
  <c r="Z260" i="81"/>
  <c r="Z256" i="81"/>
  <c r="Z252" i="81"/>
  <c r="Z248" i="81"/>
  <c r="Z244" i="81"/>
  <c r="Z240" i="81"/>
  <c r="Z236" i="81"/>
  <c r="Z232" i="81"/>
  <c r="Z228" i="81"/>
  <c r="Z224" i="81"/>
  <c r="Z220" i="81"/>
  <c r="Z216" i="81"/>
  <c r="Z212" i="81"/>
  <c r="Z208" i="81"/>
  <c r="Z204" i="81"/>
  <c r="Z200" i="81"/>
  <c r="Z196" i="81"/>
  <c r="Z192" i="81"/>
  <c r="Z188" i="81"/>
  <c r="Z184" i="81"/>
  <c r="Z180" i="81"/>
  <c r="Z176" i="81"/>
  <c r="Z172" i="81"/>
  <c r="Z168" i="81"/>
  <c r="Z164" i="81"/>
  <c r="Z160" i="81"/>
  <c r="Z156" i="81"/>
  <c r="Z152" i="81"/>
  <c r="Z148" i="81"/>
  <c r="Z144" i="81"/>
  <c r="Z142" i="81"/>
  <c r="Z136" i="81"/>
  <c r="Z134" i="81"/>
  <c r="AA130" i="81"/>
  <c r="AA126" i="81"/>
  <c r="Z874" i="81"/>
  <c r="Z674" i="81"/>
  <c r="Z639" i="81"/>
  <c r="Z607" i="81"/>
  <c r="Z575" i="81"/>
  <c r="Z543" i="81"/>
  <c r="Z511" i="81"/>
  <c r="Z479" i="81"/>
  <c r="Z447" i="81"/>
  <c r="Z419" i="81"/>
  <c r="Z403" i="81"/>
  <c r="Z390" i="81"/>
  <c r="Z380" i="81"/>
  <c r="AA375" i="81"/>
  <c r="AA371" i="81"/>
  <c r="AA367" i="81"/>
  <c r="AA363" i="81"/>
  <c r="AA359" i="81"/>
  <c r="AA355" i="81"/>
  <c r="AA351" i="81"/>
  <c r="AA347" i="81"/>
  <c r="AA343" i="81"/>
  <c r="AA339" i="81"/>
  <c r="AA335" i="81"/>
  <c r="AA331" i="81"/>
  <c r="AA327" i="81"/>
  <c r="AA323" i="81"/>
  <c r="AA319" i="81"/>
  <c r="AA315" i="81"/>
  <c r="AA311" i="81"/>
  <c r="AA307" i="81"/>
  <c r="AA303" i="81"/>
  <c r="AA299" i="81"/>
  <c r="AA295" i="81"/>
  <c r="AA291" i="81"/>
  <c r="AA287" i="81"/>
  <c r="AA283" i="81"/>
  <c r="AA279" i="81"/>
  <c r="AA275" i="81"/>
  <c r="AA271" i="81"/>
  <c r="AA267" i="81"/>
  <c r="AA263" i="81"/>
  <c r="AA259" i="81"/>
  <c r="AA255" i="81"/>
  <c r="AA251" i="81"/>
  <c r="AA247" i="81"/>
  <c r="AA243" i="81"/>
  <c r="AA239" i="81"/>
  <c r="AA235" i="81"/>
  <c r="AA231" i="81"/>
  <c r="AA227" i="81"/>
  <c r="Z842" i="81"/>
  <c r="Z669" i="81"/>
  <c r="Z635" i="81"/>
  <c r="Z603" i="81"/>
  <c r="Z571" i="81"/>
  <c r="Z539" i="81"/>
  <c r="Z507" i="81"/>
  <c r="Z475" i="81"/>
  <c r="Z443" i="81"/>
  <c r="Z418" i="81"/>
  <c r="Z402" i="81"/>
  <c r="AA389" i="81"/>
  <c r="Z379" i="81"/>
  <c r="Z375" i="81"/>
  <c r="Z371" i="81"/>
  <c r="Z367" i="81"/>
  <c r="Z363" i="81"/>
  <c r="Z359" i="81"/>
  <c r="Z355" i="81"/>
  <c r="Z351" i="81"/>
  <c r="Z347" i="81"/>
  <c r="Z343" i="81"/>
  <c r="Z339" i="81"/>
  <c r="Z335" i="81"/>
  <c r="Z331" i="81"/>
  <c r="Z327" i="81"/>
  <c r="Z323" i="81"/>
  <c r="Z319" i="81"/>
  <c r="Z315" i="81"/>
  <c r="Z311" i="81"/>
  <c r="Z307" i="81"/>
  <c r="Z303" i="81"/>
  <c r="Z299" i="81"/>
  <c r="Z295" i="81"/>
  <c r="Z291" i="81"/>
  <c r="Z287" i="81"/>
  <c r="Z283" i="81"/>
  <c r="Z279" i="81"/>
  <c r="Z275" i="81"/>
  <c r="Z271" i="81"/>
  <c r="Z267" i="81"/>
  <c r="Z263" i="81"/>
  <c r="Z259" i="81"/>
  <c r="Z255" i="81"/>
  <c r="Z251" i="81"/>
  <c r="Z247" i="81"/>
  <c r="Z243" i="81"/>
  <c r="Z239" i="81"/>
  <c r="Z235" i="81"/>
  <c r="Z231" i="81"/>
  <c r="Z227" i="81"/>
  <c r="Z223" i="81"/>
  <c r="Z219" i="81"/>
  <c r="Z215" i="81"/>
  <c r="Z211" i="81"/>
  <c r="Z207" i="81"/>
  <c r="Z203" i="81"/>
  <c r="Z199" i="81"/>
  <c r="Z195" i="81"/>
  <c r="Z191" i="81"/>
  <c r="Z187" i="81"/>
  <c r="Z183" i="81"/>
  <c r="Z179" i="81"/>
  <c r="Z175" i="81"/>
  <c r="Z171" i="81"/>
  <c r="Z167" i="81"/>
  <c r="Z163" i="81"/>
  <c r="Z159" i="81"/>
  <c r="Z155" i="81"/>
  <c r="Z151" i="81"/>
  <c r="Z147" i="81"/>
  <c r="Z143" i="81"/>
  <c r="Z139" i="81"/>
  <c r="Z135" i="81"/>
  <c r="AA133" i="81"/>
  <c r="AA129" i="81"/>
  <c r="Z810" i="81"/>
  <c r="AA663" i="81"/>
  <c r="Z631" i="81"/>
  <c r="Z599" i="81"/>
  <c r="Z567" i="81"/>
  <c r="Z535" i="81"/>
  <c r="Z503" i="81"/>
  <c r="Z471" i="81"/>
  <c r="Z439" i="81"/>
  <c r="Z415" i="81"/>
  <c r="Z399" i="81"/>
  <c r="Z387" i="81"/>
  <c r="AA378" i="81"/>
  <c r="AA374" i="81"/>
  <c r="AA370" i="81"/>
  <c r="AA366" i="81"/>
  <c r="AA362" i="81"/>
  <c r="AA358" i="81"/>
  <c r="AA354" i="81"/>
  <c r="AA350" i="81"/>
  <c r="AA346" i="81"/>
  <c r="AA342" i="81"/>
  <c r="AA338" i="81"/>
  <c r="AA334" i="81"/>
  <c r="AA330" i="81"/>
  <c r="AA326" i="81"/>
  <c r="AA322" i="81"/>
  <c r="AA318" i="81"/>
  <c r="AA314" i="81"/>
  <c r="AA310" i="81"/>
  <c r="AA306" i="81"/>
  <c r="AA302" i="81"/>
  <c r="AA298" i="81"/>
  <c r="AA294" i="81"/>
  <c r="AA290" i="81"/>
  <c r="AA286" i="81"/>
  <c r="AA282" i="81"/>
  <c r="AA278" i="81"/>
  <c r="AA274" i="81"/>
  <c r="AA270" i="81"/>
  <c r="AA266" i="81"/>
  <c r="AA262" i="81"/>
  <c r="AA258" i="81"/>
  <c r="AA254" i="81"/>
  <c r="AA250" i="81"/>
  <c r="AA246" i="81"/>
  <c r="AA242" i="81"/>
  <c r="AA238" i="81"/>
  <c r="AA234" i="81"/>
  <c r="AA230" i="81"/>
  <c r="AA226" i="81"/>
  <c r="AA222" i="81"/>
  <c r="AA218" i="81"/>
  <c r="AA214" i="81"/>
  <c r="AA210" i="81"/>
  <c r="AA206" i="81"/>
  <c r="AA202" i="81"/>
  <c r="AA198" i="81"/>
  <c r="AA194" i="81"/>
  <c r="AA190" i="81"/>
  <c r="AA186" i="81"/>
  <c r="AA182" i="81"/>
  <c r="AA178" i="81"/>
  <c r="AA174" i="81"/>
  <c r="AA170" i="81"/>
  <c r="AA166" i="81"/>
  <c r="AA162" i="81"/>
  <c r="AA158" i="81"/>
  <c r="AA154" i="81"/>
  <c r="AA150" i="81"/>
  <c r="AA146" i="81"/>
  <c r="Z778" i="81"/>
  <c r="Z659" i="81"/>
  <c r="Z627" i="81"/>
  <c r="Z595" i="81"/>
  <c r="Z563" i="81"/>
  <c r="Z531" i="81"/>
  <c r="Z499" i="81"/>
  <c r="Z467" i="81"/>
  <c r="Z435" i="81"/>
  <c r="Z414" i="81"/>
  <c r="Z398" i="81"/>
  <c r="Z386" i="81"/>
  <c r="Z378" i="81"/>
  <c r="Z374" i="81"/>
  <c r="Z370" i="81"/>
  <c r="Z366" i="81"/>
  <c r="Z362" i="81"/>
  <c r="Z358" i="81"/>
  <c r="Z354" i="81"/>
  <c r="Z350" i="81"/>
  <c r="Z346" i="81"/>
  <c r="Z342" i="81"/>
  <c r="Z338" i="81"/>
  <c r="Z334" i="81"/>
  <c r="Z330" i="81"/>
  <c r="Z326" i="81"/>
  <c r="Z322" i="81"/>
  <c r="Z318" i="81"/>
  <c r="Z314" i="81"/>
  <c r="Z310" i="81"/>
  <c r="Z306" i="81"/>
  <c r="Z302" i="81"/>
  <c r="Z298" i="81"/>
  <c r="Z294" i="81"/>
  <c r="Z290" i="81"/>
  <c r="Z286" i="81"/>
  <c r="Z282" i="81"/>
  <c r="Z278" i="81"/>
  <c r="Z274" i="81"/>
  <c r="Z270" i="81"/>
  <c r="Z266" i="81"/>
  <c r="Z262" i="81"/>
  <c r="Z258" i="81"/>
  <c r="Z254" i="81"/>
  <c r="Z250" i="81"/>
  <c r="Z246" i="81"/>
  <c r="Z242" i="81"/>
  <c r="Z238" i="81"/>
  <c r="Z234" i="81"/>
  <c r="Z230" i="81"/>
  <c r="Z226" i="81"/>
  <c r="Z222" i="81"/>
  <c r="Z218" i="81"/>
  <c r="Z214" i="81"/>
  <c r="Z210" i="81"/>
  <c r="Z206" i="81"/>
  <c r="Z202" i="81"/>
  <c r="Z198" i="81"/>
  <c r="Z194" i="81"/>
  <c r="Z190" i="81"/>
  <c r="Z186" i="81"/>
  <c r="Z182" i="81"/>
  <c r="Z178" i="81"/>
  <c r="Z174" i="81"/>
  <c r="Z170" i="81"/>
  <c r="Z166" i="81"/>
  <c r="Z162" i="81"/>
  <c r="Z158" i="81"/>
  <c r="Z154" i="81"/>
  <c r="Z150" i="81"/>
  <c r="Z146" i="81"/>
  <c r="Z140" i="81"/>
  <c r="Z138" i="81"/>
  <c r="AA132" i="81"/>
  <c r="AA128" i="81"/>
  <c r="Z746" i="81"/>
  <c r="Z431" i="81"/>
  <c r="AA361" i="81"/>
  <c r="AA329" i="81"/>
  <c r="AA297" i="81"/>
  <c r="AA265" i="81"/>
  <c r="AA233" i="81"/>
  <c r="AA217" i="81"/>
  <c r="AA207" i="81"/>
  <c r="AA196" i="81"/>
  <c r="AA185" i="81"/>
  <c r="AA175" i="81"/>
  <c r="AA164" i="81"/>
  <c r="AA153" i="81"/>
  <c r="AA139" i="81"/>
  <c r="H128" i="81"/>
  <c r="Z125" i="81"/>
  <c r="Z121" i="81"/>
  <c r="AA120" i="81"/>
  <c r="AA119" i="81"/>
  <c r="AA114" i="81"/>
  <c r="AA107" i="81"/>
  <c r="Z105" i="81"/>
  <c r="E103" i="81"/>
  <c r="AA99" i="81"/>
  <c r="Z92" i="81"/>
  <c r="AA83" i="81"/>
  <c r="AA80" i="81"/>
  <c r="AA75" i="81"/>
  <c r="AA71" i="81"/>
  <c r="AA67" i="81"/>
  <c r="AA63" i="81"/>
  <c r="AA59" i="81"/>
  <c r="AA55" i="81"/>
  <c r="AA51" i="81"/>
  <c r="AA47" i="81"/>
  <c r="AA43" i="81"/>
  <c r="AA39" i="81"/>
  <c r="AA35" i="81"/>
  <c r="AA32" i="81"/>
  <c r="AA28" i="81"/>
  <c r="AA24" i="81"/>
  <c r="AA18" i="81"/>
  <c r="Z15" i="81"/>
  <c r="Z12" i="81"/>
  <c r="Z9" i="81"/>
  <c r="Z5" i="81"/>
  <c r="Z2" i="81"/>
  <c r="Z67" i="81"/>
  <c r="Z35" i="81"/>
  <c r="Z28" i="81"/>
  <c r="Z18" i="81"/>
  <c r="AA377" i="81"/>
  <c r="AA180" i="81"/>
  <c r="AA143" i="81"/>
  <c r="Z655" i="81"/>
  <c r="Z411" i="81"/>
  <c r="AA357" i="81"/>
  <c r="AA325" i="81"/>
  <c r="AA293" i="81"/>
  <c r="AA261" i="81"/>
  <c r="AA229" i="81"/>
  <c r="AA216" i="81"/>
  <c r="AA205" i="81"/>
  <c r="AA195" i="81"/>
  <c r="AA184" i="81"/>
  <c r="AA173" i="81"/>
  <c r="AA163" i="81"/>
  <c r="AA152" i="81"/>
  <c r="AA138" i="81"/>
  <c r="Z133" i="81"/>
  <c r="AA124" i="81"/>
  <c r="Z120" i="81"/>
  <c r="Z119" i="81"/>
  <c r="Z114" i="81"/>
  <c r="Z107" i="81"/>
  <c r="AA102" i="81"/>
  <c r="Z99" i="81"/>
  <c r="AA95" i="81"/>
  <c r="AA91" i="81"/>
  <c r="AA88" i="81"/>
  <c r="AA85" i="81"/>
  <c r="Z83" i="81"/>
  <c r="Z80" i="81"/>
  <c r="Z75" i="81"/>
  <c r="Z71" i="81"/>
  <c r="Z63" i="81"/>
  <c r="Z59" i="81"/>
  <c r="Z55" i="81"/>
  <c r="Z51" i="81"/>
  <c r="Z47" i="81"/>
  <c r="Z43" i="81"/>
  <c r="Z39" i="81"/>
  <c r="Z32" i="81"/>
  <c r="Z24" i="81"/>
  <c r="AA8" i="81"/>
  <c r="AA4" i="81"/>
  <c r="AA313" i="81"/>
  <c r="AA127" i="81"/>
  <c r="AA101" i="81"/>
  <c r="Z94" i="81"/>
  <c r="Z84" i="81"/>
  <c r="AA53" i="81"/>
  <c r="AA41" i="81"/>
  <c r="Z623" i="81"/>
  <c r="Z395" i="81"/>
  <c r="AA353" i="81"/>
  <c r="AA321" i="81"/>
  <c r="AA289" i="81"/>
  <c r="AA257" i="81"/>
  <c r="AA225" i="81"/>
  <c r="AA215" i="81"/>
  <c r="AA204" i="81"/>
  <c r="AA193" i="81"/>
  <c r="AA183" i="81"/>
  <c r="AA172" i="81"/>
  <c r="AA161" i="81"/>
  <c r="AA151" i="81"/>
  <c r="AA148" i="81"/>
  <c r="AA145" i="81"/>
  <c r="AA137" i="81"/>
  <c r="Z132" i="81"/>
  <c r="Z124" i="81"/>
  <c r="AA118" i="81"/>
  <c r="AA113" i="81"/>
  <c r="AA112" i="81"/>
  <c r="AA111" i="81"/>
  <c r="AA110" i="81"/>
  <c r="AA109" i="81"/>
  <c r="AA106" i="81"/>
  <c r="AA104" i="81"/>
  <c r="Z102" i="81"/>
  <c r="AA98" i="81"/>
  <c r="Z95" i="81"/>
  <c r="Z91" i="81"/>
  <c r="Z88" i="81"/>
  <c r="Z85" i="81"/>
  <c r="AA82" i="81"/>
  <c r="AA79" i="81"/>
  <c r="AA77" i="81"/>
  <c r="AA74" i="81"/>
  <c r="AA70" i="81"/>
  <c r="AA66" i="81"/>
  <c r="AA62" i="81"/>
  <c r="AA58" i="81"/>
  <c r="AA54" i="81"/>
  <c r="AA50" i="81"/>
  <c r="AA46" i="81"/>
  <c r="AA42" i="81"/>
  <c r="AA38" i="81"/>
  <c r="AA34" i="81"/>
  <c r="AA29" i="81"/>
  <c r="AA25" i="81"/>
  <c r="AA21" i="81"/>
  <c r="AA17" i="81"/>
  <c r="AA14" i="81"/>
  <c r="AA11" i="81"/>
  <c r="Z8" i="81"/>
  <c r="Z4" i="81"/>
  <c r="Z66" i="81"/>
  <c r="Z46" i="81"/>
  <c r="Z34" i="81"/>
  <c r="Z29" i="81"/>
  <c r="Z25" i="81"/>
  <c r="Z21" i="81"/>
  <c r="Z14" i="81"/>
  <c r="AA7" i="81"/>
  <c r="Z559" i="81"/>
  <c r="AA281" i="81"/>
  <c r="AA249" i="81"/>
  <c r="AA223" i="81"/>
  <c r="AA212" i="81"/>
  <c r="AA201" i="81"/>
  <c r="AA191" i="81"/>
  <c r="AA169" i="81"/>
  <c r="AA159" i="81"/>
  <c r="Z130" i="81"/>
  <c r="Z123" i="81"/>
  <c r="AA69" i="81"/>
  <c r="AA49" i="81"/>
  <c r="AA33" i="81"/>
  <c r="Z591" i="81"/>
  <c r="AA385" i="81"/>
  <c r="AA349" i="81"/>
  <c r="AA317" i="81"/>
  <c r="AA285" i="81"/>
  <c r="AA253" i="81"/>
  <c r="AA224" i="81"/>
  <c r="AA213" i="81"/>
  <c r="AA203" i="81"/>
  <c r="AA192" i="81"/>
  <c r="AA181" i="81"/>
  <c r="AA171" i="81"/>
  <c r="AA160" i="81"/>
  <c r="AA144" i="81"/>
  <c r="AA142" i="81"/>
  <c r="AA136" i="81"/>
  <c r="Z131" i="81"/>
  <c r="C128" i="81"/>
  <c r="AA123" i="81"/>
  <c r="Z118" i="81"/>
  <c r="I118" i="81"/>
  <c r="K118" i="81" s="1"/>
  <c r="Z113" i="81"/>
  <c r="Z112" i="81"/>
  <c r="Z111" i="81"/>
  <c r="Z110" i="81"/>
  <c r="Z109" i="81"/>
  <c r="Z106" i="81"/>
  <c r="Z104" i="81"/>
  <c r="E102" i="81"/>
  <c r="Z98" i="81"/>
  <c r="AA94" i="81"/>
  <c r="AA90" i="81"/>
  <c r="AA87" i="81"/>
  <c r="AA84" i="81"/>
  <c r="Z82" i="81"/>
  <c r="Z79" i="81"/>
  <c r="Z77" i="81"/>
  <c r="Z74" i="81"/>
  <c r="Z70" i="81"/>
  <c r="Z62" i="81"/>
  <c r="Z58" i="81"/>
  <c r="Z54" i="81"/>
  <c r="Z50" i="81"/>
  <c r="Z42" i="81"/>
  <c r="Z38" i="81"/>
  <c r="Z17" i="81"/>
  <c r="Z11" i="81"/>
  <c r="AA345" i="81"/>
  <c r="AA135" i="81"/>
  <c r="AA97" i="81"/>
  <c r="Z90" i="81"/>
  <c r="Z87" i="81"/>
  <c r="AA73" i="81"/>
  <c r="AA65" i="81"/>
  <c r="AA61" i="81"/>
  <c r="AA57" i="81"/>
  <c r="AA45" i="81"/>
  <c r="AA37" i="81"/>
  <c r="AA30" i="81"/>
  <c r="Z495" i="81"/>
  <c r="AA369" i="81"/>
  <c r="AA337" i="81"/>
  <c r="AA305" i="81"/>
  <c r="AA273" i="81"/>
  <c r="AA241" i="81"/>
  <c r="AA220" i="81"/>
  <c r="AA209" i="81"/>
  <c r="AA199" i="81"/>
  <c r="AA188" i="81"/>
  <c r="AA177" i="81"/>
  <c r="AA167" i="81"/>
  <c r="AA156" i="81"/>
  <c r="AA149" i="81"/>
  <c r="AA147" i="81"/>
  <c r="AA140" i="81"/>
  <c r="Z128" i="81"/>
  <c r="Z126" i="81"/>
  <c r="Z122" i="81"/>
  <c r="Z117" i="81"/>
  <c r="AA116" i="81"/>
  <c r="AA115" i="81"/>
  <c r="AA108" i="81"/>
  <c r="AA103" i="81"/>
  <c r="AA100" i="81"/>
  <c r="AA96" i="81"/>
  <c r="Z93" i="81"/>
  <c r="AA89" i="81"/>
  <c r="AA86" i="81"/>
  <c r="Z81" i="81"/>
  <c r="AA78" i="81"/>
  <c r="AA76" i="81"/>
  <c r="AA72" i="81"/>
  <c r="AA68" i="81"/>
  <c r="AA64" i="81"/>
  <c r="AA60" i="81"/>
  <c r="AA56" i="81"/>
  <c r="AA52" i="81"/>
  <c r="AA48" i="81"/>
  <c r="AA44" i="81"/>
  <c r="AA40" i="81"/>
  <c r="AA36" i="81"/>
  <c r="AA31" i="81"/>
  <c r="AA27" i="81"/>
  <c r="AA23" i="81"/>
  <c r="AA19" i="81"/>
  <c r="Z13" i="81"/>
  <c r="Z10" i="81"/>
  <c r="Z6" i="81"/>
  <c r="Z3" i="81"/>
  <c r="AA219" i="81"/>
  <c r="AA134" i="81"/>
  <c r="AA125" i="81"/>
  <c r="Z116" i="81"/>
  <c r="Z56" i="81"/>
  <c r="Z36" i="81"/>
  <c r="Z31" i="81"/>
  <c r="Z463" i="81"/>
  <c r="AA365" i="81"/>
  <c r="AA333" i="81"/>
  <c r="AA301" i="81"/>
  <c r="AA269" i="81"/>
  <c r="AA237" i="81"/>
  <c r="AA208" i="81"/>
  <c r="AA197" i="81"/>
  <c r="AA187" i="81"/>
  <c r="AA176" i="81"/>
  <c r="AA165" i="81"/>
  <c r="AA155" i="81"/>
  <c r="AA121" i="81"/>
  <c r="Z115" i="81"/>
  <c r="Z108" i="81"/>
  <c r="AA105" i="81"/>
  <c r="Z103" i="81"/>
  <c r="Z100" i="81"/>
  <c r="Z96" i="81"/>
  <c r="AA92" i="81"/>
  <c r="Z89" i="81"/>
  <c r="Z86" i="81"/>
  <c r="Z78" i="81"/>
  <c r="Z76" i="81"/>
  <c r="Z72" i="81"/>
  <c r="Z68" i="81"/>
  <c r="Z64" i="81"/>
  <c r="Z60" i="81"/>
  <c r="Z52" i="81"/>
  <c r="Z48" i="81"/>
  <c r="Z44" i="81"/>
  <c r="Z40" i="81"/>
  <c r="Z527" i="81"/>
  <c r="AA200" i="81"/>
  <c r="AA81" i="81"/>
  <c r="Z53" i="81"/>
  <c r="AA22" i="81"/>
  <c r="Z19" i="81"/>
  <c r="AA3" i="81"/>
  <c r="AA93" i="81"/>
  <c r="AA12" i="81"/>
  <c r="AA373" i="81"/>
  <c r="AA189" i="81"/>
  <c r="Z49" i="81"/>
  <c r="Z30" i="81"/>
  <c r="Z22" i="81"/>
  <c r="AA16" i="81"/>
  <c r="AA10" i="81"/>
  <c r="AA2" i="81"/>
  <c r="Z33" i="81"/>
  <c r="AA341" i="81"/>
  <c r="AA179" i="81"/>
  <c r="Z129" i="81"/>
  <c r="Z101" i="81"/>
  <c r="Z45" i="81"/>
  <c r="Z16" i="81"/>
  <c r="AA9" i="81"/>
  <c r="Z23" i="81"/>
  <c r="AA245" i="81"/>
  <c r="Z65" i="81"/>
  <c r="AA5" i="81"/>
  <c r="AA309" i="81"/>
  <c r="AA168" i="81"/>
  <c r="AA141" i="81"/>
  <c r="Z127" i="81"/>
  <c r="AA117" i="81"/>
  <c r="Z97" i="81"/>
  <c r="Z73" i="81"/>
  <c r="Z41" i="81"/>
  <c r="AA26" i="81"/>
  <c r="AA15" i="81"/>
  <c r="Z7" i="81"/>
  <c r="AA277" i="81"/>
  <c r="AA157" i="81"/>
  <c r="AA122" i="81"/>
  <c r="Z69" i="81"/>
  <c r="Z37" i="81"/>
  <c r="Z26" i="81"/>
  <c r="AA6" i="81"/>
  <c r="AA221" i="81"/>
  <c r="Z61" i="81"/>
  <c r="AA20" i="81"/>
  <c r="AA13" i="81"/>
  <c r="AA211" i="81"/>
  <c r="Z57" i="81"/>
  <c r="Z27" i="81"/>
  <c r="Z20" i="81"/>
  <c r="I119" i="81"/>
  <c r="K119" i="81" s="1"/>
  <c r="D84" i="81"/>
  <c r="E114" i="81"/>
  <c r="I128" i="81"/>
  <c r="D128" i="81"/>
  <c r="U13" i="62"/>
  <c r="AJ13" i="62"/>
  <c r="D78" i="81"/>
  <c r="AL13" i="62"/>
  <c r="N110" i="81"/>
  <c r="W41" i="62"/>
  <c r="F23" i="62"/>
  <c r="AM13" i="62"/>
  <c r="D12" i="81"/>
  <c r="AK13" i="62"/>
  <c r="O111" i="81" l="1"/>
  <c r="O150" i="81"/>
  <c r="O149" i="81"/>
  <c r="O148" i="81"/>
  <c r="P147" i="81"/>
  <c r="O147" i="81"/>
  <c r="P135" i="81"/>
  <c r="J134" i="81"/>
  <c r="J135" i="81" s="1"/>
  <c r="P150" i="81"/>
  <c r="P148" i="81"/>
  <c r="P149" i="81"/>
  <c r="R135" i="81"/>
  <c r="N135" i="81"/>
  <c r="E115" i="81"/>
  <c r="D14" i="81"/>
  <c r="D16" i="81" s="1"/>
  <c r="E105" i="81"/>
  <c r="E118" i="81"/>
  <c r="E106" i="81"/>
  <c r="E117" i="81"/>
  <c r="M76" i="62"/>
  <c r="I10" i="62"/>
  <c r="J8" i="62"/>
  <c r="E6" i="62"/>
  <c r="V39" i="62"/>
  <c r="V38" i="62"/>
  <c r="J23" i="62"/>
  <c r="X13" i="62"/>
  <c r="J10" i="62"/>
  <c r="K114" i="81"/>
  <c r="H8" i="62"/>
  <c r="I121" i="81"/>
  <c r="E41" i="62"/>
  <c r="I5" i="62"/>
  <c r="J9" i="62"/>
  <c r="F6" i="62"/>
  <c r="L118" i="62"/>
  <c r="L97" i="62"/>
  <c r="F8" i="62"/>
  <c r="E10" i="62"/>
  <c r="M9" i="62"/>
  <c r="M97" i="62"/>
  <c r="AA13" i="62"/>
  <c r="H9" i="62"/>
  <c r="V41" i="62"/>
  <c r="H6" i="62"/>
  <c r="L6" i="62"/>
  <c r="G10" i="62"/>
  <c r="K7" i="62"/>
  <c r="K5" i="62"/>
  <c r="V13" i="62"/>
  <c r="H10" i="62"/>
  <c r="H5" i="62"/>
  <c r="H7" i="62"/>
  <c r="J5" i="62"/>
  <c r="H40" i="62"/>
  <c r="F10" i="62"/>
  <c r="I8" i="62"/>
  <c r="O110" i="81"/>
  <c r="K115" i="81"/>
  <c r="M55" i="62"/>
  <c r="M5" i="62"/>
  <c r="V40" i="62"/>
  <c r="E9" i="62"/>
  <c r="Y41" i="62"/>
  <c r="AA41" i="62"/>
  <c r="V42" i="62"/>
  <c r="L5" i="62"/>
  <c r="K41" i="62"/>
  <c r="G41" i="62"/>
  <c r="G9" i="62"/>
  <c r="K8" i="62"/>
  <c r="V37" i="62"/>
  <c r="J40" i="62"/>
  <c r="E8" i="62"/>
  <c r="M10" i="62"/>
  <c r="V35" i="62"/>
  <c r="F5" i="62"/>
  <c r="I9" i="62"/>
  <c r="G8" i="62"/>
  <c r="M41" i="62"/>
  <c r="L76" i="62"/>
  <c r="K9" i="62"/>
  <c r="F9" i="62"/>
  <c r="F41" i="62"/>
  <c r="V36" i="62"/>
  <c r="H41" i="62"/>
  <c r="I6" i="62"/>
  <c r="K10" i="62"/>
  <c r="G6" i="62"/>
  <c r="G5" i="62"/>
  <c r="I41" i="62"/>
  <c r="M6" i="62"/>
  <c r="M40" i="62"/>
  <c r="L55" i="62"/>
  <c r="M118" i="62"/>
  <c r="J6" i="62"/>
  <c r="K6" i="62"/>
  <c r="J7" i="62"/>
  <c r="M8" i="62"/>
  <c r="J41" i="62"/>
  <c r="E5" i="62"/>
  <c r="F40" i="62"/>
  <c r="F7" i="62"/>
  <c r="L207" i="62" l="1"/>
  <c r="L217" i="62"/>
  <c r="L196" i="62"/>
  <c r="L186" i="62"/>
  <c r="L175" i="62"/>
  <c r="L165" i="62"/>
  <c r="L144" i="62"/>
  <c r="L154" i="62"/>
  <c r="U23" i="62"/>
  <c r="U24" i="62"/>
  <c r="U27" i="62"/>
  <c r="U25" i="62"/>
  <c r="U21" i="62"/>
  <c r="U22" i="62"/>
  <c r="U20" i="62"/>
  <c r="U26" i="62"/>
  <c r="V23" i="62"/>
  <c r="V24" i="62"/>
  <c r="V25" i="62"/>
  <c r="V27" i="62"/>
  <c r="V22" i="62"/>
  <c r="V21" i="62"/>
  <c r="V20" i="62"/>
  <c r="V26" i="62"/>
  <c r="V19" i="62"/>
  <c r="U19" i="62"/>
  <c r="Y10" i="62"/>
  <c r="Y11" i="62"/>
  <c r="Y14" i="62"/>
  <c r="Y12" i="62"/>
  <c r="Y8" i="62"/>
  <c r="AB10" i="62"/>
  <c r="Y9" i="62"/>
  <c r="AB11" i="62"/>
  <c r="AB12" i="62"/>
  <c r="AB14" i="62"/>
  <c r="AB9" i="62"/>
  <c r="Y7" i="62"/>
  <c r="AB8" i="62"/>
  <c r="Y13" i="62"/>
  <c r="AB7" i="62"/>
  <c r="AB13" i="62"/>
  <c r="AB43" i="62"/>
  <c r="AB37" i="62"/>
  <c r="AB38" i="62"/>
  <c r="AB41" i="62"/>
  <c r="AB39" i="62"/>
  <c r="AB35" i="62"/>
  <c r="AB36" i="62"/>
  <c r="AB40" i="62"/>
  <c r="AB34" i="62"/>
  <c r="Z34" i="62"/>
  <c r="D28" i="81"/>
  <c r="D31" i="81"/>
  <c r="D25" i="81"/>
  <c r="D30" i="81"/>
  <c r="D23" i="81"/>
  <c r="D22" i="81"/>
  <c r="D32" i="81"/>
  <c r="T121" i="81" s="1"/>
  <c r="U121" i="81" s="1"/>
  <c r="D27" i="81"/>
  <c r="D29" i="81"/>
  <c r="D26" i="81"/>
  <c r="D24" i="81"/>
  <c r="I140" i="81"/>
  <c r="I141" i="81"/>
  <c r="I142" i="81"/>
  <c r="I143" i="81"/>
  <c r="J140" i="81"/>
  <c r="J143" i="81"/>
  <c r="J141" i="81"/>
  <c r="J142" i="81"/>
  <c r="Z41" i="62"/>
  <c r="Z39" i="62"/>
  <c r="Z37" i="62"/>
  <c r="Z35" i="62"/>
  <c r="Z42" i="62"/>
  <c r="Z40" i="62"/>
  <c r="Z38" i="62"/>
  <c r="Z36" i="62"/>
  <c r="AB6" i="62"/>
  <c r="Y6" i="62"/>
  <c r="E7" i="62"/>
  <c r="M7" i="62"/>
  <c r="V34" i="62"/>
  <c r="L7" i="62"/>
  <c r="G7" i="62"/>
  <c r="I40" i="62"/>
  <c r="I7" i="62"/>
  <c r="G40" i="62"/>
  <c r="L40" i="62"/>
  <c r="K40" i="62"/>
  <c r="E40" i="62"/>
  <c r="X26" i="62"/>
  <c r="N5" i="62"/>
  <c r="U28" i="62" l="1"/>
  <c r="V28" i="62"/>
  <c r="Y15" i="62"/>
  <c r="AB15" i="62"/>
  <c r="AB42" i="62"/>
  <c r="G147" i="81"/>
  <c r="F147" i="81"/>
  <c r="E27" i="81"/>
  <c r="T116" i="81" s="1"/>
  <c r="U116" i="81" s="1"/>
  <c r="E150" i="81"/>
  <c r="D150" i="81"/>
  <c r="E32" i="81"/>
  <c r="E149" i="81"/>
  <c r="D149" i="81"/>
  <c r="E22" i="81"/>
  <c r="T111" i="81" s="1"/>
  <c r="E148" i="81"/>
  <c r="D148" i="81"/>
  <c r="E23" i="81"/>
  <c r="T112" i="81" s="1"/>
  <c r="U112" i="81" s="1"/>
  <c r="D147" i="81"/>
  <c r="E147" i="81"/>
  <c r="E30" i="81"/>
  <c r="T119" i="81" s="1"/>
  <c r="U119" i="81" s="1"/>
  <c r="G149" i="81"/>
  <c r="F149" i="81"/>
  <c r="E24" i="81"/>
  <c r="T113" i="81" s="1"/>
  <c r="U113" i="81" s="1"/>
  <c r="E25" i="81"/>
  <c r="T114" i="81" s="1"/>
  <c r="U114" i="81" s="1"/>
  <c r="G148" i="81"/>
  <c r="F148" i="81"/>
  <c r="E26" i="81"/>
  <c r="T115" i="81" s="1"/>
  <c r="U115" i="81" s="1"/>
  <c r="E31" i="81"/>
  <c r="T120" i="81" s="1"/>
  <c r="U120" i="81" s="1"/>
  <c r="G150" i="81"/>
  <c r="F150" i="81"/>
  <c r="E29" i="81"/>
  <c r="T118" i="81" s="1"/>
  <c r="U118" i="81" s="1"/>
  <c r="E28" i="81"/>
  <c r="T117" i="81" s="1"/>
  <c r="U117" i="81" s="1"/>
  <c r="Z43" i="62"/>
  <c r="G118" i="62"/>
  <c r="G29" i="81"/>
  <c r="G26" i="81"/>
  <c r="F118" i="62"/>
  <c r="G27" i="81"/>
  <c r="N7" i="62"/>
  <c r="F55" i="62"/>
  <c r="G32" i="81"/>
  <c r="G31" i="81"/>
  <c r="F76" i="62"/>
  <c r="I97" i="62"/>
  <c r="G30" i="81"/>
  <c r="G76" i="62"/>
  <c r="N6" i="62"/>
  <c r="G25" i="81"/>
  <c r="G28" i="81"/>
  <c r="H118" i="62"/>
  <c r="F97" i="62"/>
  <c r="G24" i="81"/>
  <c r="H97" i="62"/>
  <c r="I55" i="62"/>
  <c r="I118" i="62"/>
  <c r="H76" i="62"/>
  <c r="T110" i="81"/>
  <c r="V43" i="62"/>
  <c r="I76" i="62"/>
  <c r="G55" i="62"/>
  <c r="G97" i="62"/>
  <c r="N40" i="62"/>
  <c r="G23" i="81"/>
  <c r="G22" i="81"/>
  <c r="H55" i="62"/>
  <c r="F207" i="62" l="1"/>
  <c r="H207" i="62"/>
  <c r="F217" i="62"/>
  <c r="H217" i="62"/>
  <c r="F186" i="62"/>
  <c r="H196" i="62"/>
  <c r="H186" i="62"/>
  <c r="F196" i="62"/>
  <c r="H165" i="62"/>
  <c r="F165" i="62"/>
  <c r="F175" i="62"/>
  <c r="H175" i="62"/>
  <c r="H154" i="62"/>
  <c r="H144" i="62"/>
  <c r="F144" i="62"/>
  <c r="F154" i="62"/>
  <c r="G33" i="81"/>
  <c r="P120" i="81"/>
  <c r="V120" i="81"/>
  <c r="V119" i="81"/>
  <c r="P119" i="81"/>
  <c r="V115" i="81"/>
  <c r="P115" i="81"/>
  <c r="V121" i="81"/>
  <c r="P121" i="81"/>
  <c r="P112" i="81"/>
  <c r="V112" i="81"/>
  <c r="V117" i="81"/>
  <c r="P117" i="81"/>
  <c r="P114" i="81"/>
  <c r="V114" i="81"/>
  <c r="V118" i="81"/>
  <c r="P118" i="81"/>
  <c r="V113" i="81"/>
  <c r="P113" i="81"/>
  <c r="P116" i="81"/>
  <c r="V116" i="81"/>
  <c r="P111" i="81"/>
  <c r="U111" i="81"/>
  <c r="H31" i="81"/>
  <c r="H30" i="81"/>
  <c r="H26" i="81"/>
  <c r="H32" i="81"/>
  <c r="H23" i="81"/>
  <c r="H28" i="81"/>
  <c r="H25" i="81"/>
  <c r="H29" i="81"/>
  <c r="H24" i="81"/>
  <c r="H27" i="81"/>
  <c r="H22" i="81"/>
  <c r="K22" i="8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F31" i="81"/>
  <c r="F30" i="81"/>
  <c r="F26" i="81"/>
  <c r="F32" i="81"/>
  <c r="F23" i="81"/>
  <c r="F28" i="81"/>
  <c r="F25" i="81"/>
  <c r="F29" i="81"/>
  <c r="F24" i="81"/>
  <c r="F27" i="81"/>
  <c r="F22" i="81"/>
  <c r="P110" i="81"/>
  <c r="U110" i="81"/>
  <c r="H33" i="81" l="1"/>
  <c r="N109" i="81"/>
  <c r="V111" i="81"/>
  <c r="N22" i="81"/>
  <c r="N30" i="81"/>
  <c r="N32" i="81"/>
  <c r="N27" i="81"/>
  <c r="N29" i="81"/>
  <c r="N25" i="81"/>
  <c r="N26" i="81"/>
  <c r="J29" i="81"/>
  <c r="J23" i="81"/>
  <c r="N28" i="81"/>
  <c r="J27" i="81"/>
  <c r="J30" i="81"/>
  <c r="J25" i="81"/>
  <c r="N24" i="81"/>
  <c r="N23" i="81"/>
  <c r="N31" i="81"/>
  <c r="J32" i="81"/>
  <c r="J24" i="81"/>
  <c r="J28" i="81"/>
  <c r="J31" i="81"/>
  <c r="J22" i="81"/>
  <c r="L22" i="81"/>
  <c r="L23" i="81" s="1"/>
  <c r="L24" i="81" s="1"/>
  <c r="L25" i="81" s="1"/>
  <c r="L26" i="81" s="1"/>
  <c r="L27" i="81" s="1"/>
  <c r="L28" i="81" s="1"/>
  <c r="L29" i="81" s="1"/>
  <c r="L30" i="81" s="1"/>
  <c r="L31" i="81" s="1"/>
  <c r="L32" i="81" s="1"/>
  <c r="J26" i="81"/>
  <c r="V110" i="81"/>
  <c r="T109" i="81" l="1"/>
  <c r="E96" i="81" s="1"/>
  <c r="P141" i="81" l="1"/>
  <c r="P140" i="81"/>
  <c r="P143" i="81"/>
  <c r="P142" i="81"/>
  <c r="N149" i="81" l="1"/>
  <c r="M149" i="81"/>
  <c r="M150" i="81"/>
  <c r="N150" i="81"/>
  <c r="M147" i="81"/>
  <c r="N147" i="81"/>
  <c r="M148" i="81"/>
  <c r="N148" i="81"/>
  <c r="K97" i="62"/>
  <c r="K76" i="62"/>
  <c r="K118" i="62"/>
  <c r="J76" i="62"/>
  <c r="J118" i="62"/>
  <c r="J97" i="62"/>
  <c r="L9" i="62"/>
  <c r="L8" i="62"/>
  <c r="K55" i="62"/>
  <c r="N8" i="62"/>
  <c r="J55" i="62"/>
  <c r="N9" i="62"/>
  <c r="J207" i="62" l="1"/>
  <c r="J217" i="62"/>
  <c r="J196" i="62"/>
  <c r="J186" i="62"/>
  <c r="J165" i="62"/>
  <c r="J175" i="62"/>
  <c r="J144" i="62"/>
  <c r="J154" i="62"/>
  <c r="X13" i="3"/>
  <c r="N10" i="62"/>
  <c r="N41" i="62"/>
  <c r="L41" i="62"/>
  <c r="L10" i="62"/>
  <c r="Y13" i="3" l="1"/>
  <c r="Z13" i="3"/>
  <c r="Y14" i="3" l="1"/>
  <c r="Z14" i="3"/>
  <c r="AA14" i="3"/>
  <c r="AB14" i="3"/>
  <c r="AC14" i="3"/>
  <c r="AD14" i="3"/>
  <c r="AE14" i="3"/>
  <c r="AF14" i="3"/>
  <c r="AG14" i="3"/>
  <c r="X14" i="3"/>
  <c r="AA13" i="3"/>
  <c r="AB13" i="3"/>
  <c r="AC13" i="3"/>
  <c r="AD13" i="3"/>
  <c r="AE13" i="3"/>
  <c r="AF13" i="3"/>
  <c r="AG13" i="3"/>
  <c r="Y8" i="3"/>
  <c r="Z8" i="3"/>
  <c r="AA8" i="3"/>
  <c r="AB8" i="3"/>
  <c r="AC8" i="3"/>
  <c r="AD8" i="3"/>
  <c r="AE8" i="3"/>
  <c r="AF8" i="3"/>
  <c r="AG8" i="3"/>
  <c r="X8" i="3"/>
  <c r="Y7" i="3"/>
  <c r="Z7" i="3"/>
  <c r="AA7" i="3"/>
  <c r="AB7" i="3"/>
  <c r="AC7" i="3"/>
  <c r="AD7" i="3"/>
  <c r="AE7" i="3"/>
  <c r="AF7" i="3"/>
  <c r="AG7" i="3"/>
  <c r="O32" i="95" l="1"/>
  <c r="Q32" i="95"/>
  <c r="P32" i="95"/>
  <c r="O32" i="94"/>
  <c r="Q32" i="94"/>
  <c r="P32" i="94"/>
  <c r="O32" i="91"/>
  <c r="P31" i="91"/>
  <c r="Q31" i="91"/>
  <c r="Q32" i="91"/>
  <c r="O30" i="91"/>
  <c r="Q30" i="91"/>
  <c r="P32" i="91"/>
  <c r="O31" i="91"/>
  <c r="P30" i="91"/>
  <c r="O32" i="87"/>
  <c r="Q32" i="87"/>
  <c r="P32" i="87"/>
  <c r="Q32" i="83"/>
  <c r="P32" i="83"/>
  <c r="O32" i="83"/>
  <c r="Q31" i="92"/>
  <c r="O31" i="92"/>
  <c r="Q32" i="92"/>
  <c r="O32" i="92"/>
  <c r="P32" i="92"/>
  <c r="P31" i="92"/>
  <c r="Q32" i="93"/>
  <c r="O32" i="93"/>
  <c r="P32" i="93"/>
  <c r="P32" i="86"/>
  <c r="P31" i="86"/>
  <c r="O31" i="86"/>
  <c r="O32" i="86"/>
  <c r="Q32" i="86"/>
  <c r="Q31" i="86"/>
  <c r="O32" i="85"/>
  <c r="O31" i="85"/>
  <c r="P31" i="85"/>
  <c r="Q32" i="85"/>
  <c r="O30" i="85"/>
  <c r="Q31" i="85"/>
  <c r="P32" i="85"/>
  <c r="Q30" i="85"/>
  <c r="P30" i="85"/>
  <c r="O32" i="88"/>
  <c r="P32" i="88"/>
  <c r="Q32" i="88"/>
  <c r="K77" i="86"/>
  <c r="K77" i="97"/>
  <c r="K77" i="96"/>
  <c r="D86" i="92"/>
  <c r="D86" i="91"/>
  <c r="D86" i="97"/>
  <c r="K77" i="85"/>
  <c r="D86" i="87"/>
  <c r="K77" i="82"/>
  <c r="D86" i="84"/>
  <c r="K77" i="87"/>
  <c r="D86" i="98"/>
  <c r="D86" i="83"/>
  <c r="D86" i="96"/>
  <c r="K77" i="95"/>
  <c r="D86" i="85"/>
  <c r="D86" i="88"/>
  <c r="K77" i="88"/>
  <c r="D86" i="94"/>
  <c r="D86" i="82"/>
  <c r="K77" i="83"/>
  <c r="K77" i="99"/>
  <c r="D86" i="100"/>
  <c r="D86" i="81"/>
  <c r="K77" i="89"/>
  <c r="K77" i="81"/>
  <c r="K77" i="91"/>
  <c r="D86" i="99"/>
  <c r="D86" i="89"/>
  <c r="K77" i="100"/>
  <c r="K77" i="93"/>
  <c r="D86" i="90"/>
  <c r="K77" i="98"/>
  <c r="D86" i="86"/>
  <c r="D86" i="95"/>
  <c r="K77" i="90"/>
  <c r="D86" i="93"/>
  <c r="K77" i="84"/>
  <c r="K77" i="94"/>
  <c r="K77" i="92"/>
  <c r="Q25" i="84" l="1"/>
  <c r="P31" i="84"/>
  <c r="P25" i="84"/>
  <c r="Q24" i="84"/>
  <c r="Q26" i="84"/>
  <c r="O27" i="84"/>
  <c r="O31" i="84"/>
  <c r="P24" i="84"/>
  <c r="Q23" i="84"/>
  <c r="O25" i="84"/>
  <c r="Q29" i="84"/>
  <c r="P30" i="84"/>
  <c r="O24" i="84"/>
  <c r="O28" i="84"/>
  <c r="O29" i="84"/>
  <c r="P29" i="84"/>
  <c r="O30" i="84"/>
  <c r="O22" i="84"/>
  <c r="P22" i="84"/>
  <c r="O32" i="84"/>
  <c r="P32" i="84"/>
  <c r="Q28" i="84"/>
  <c r="Q27" i="84"/>
  <c r="Q32" i="84"/>
  <c r="O26" i="84"/>
  <c r="Q22" i="84"/>
  <c r="Q31" i="84"/>
  <c r="O23" i="84"/>
  <c r="P27" i="84"/>
  <c r="P28" i="84"/>
  <c r="Q30" i="84"/>
  <c r="P26" i="84"/>
  <c r="P23" i="84"/>
  <c r="D90" i="100"/>
  <c r="P25" i="94"/>
  <c r="O27" i="94"/>
  <c r="Q24" i="94"/>
  <c r="O24" i="94"/>
  <c r="O23" i="94"/>
  <c r="P27" i="94"/>
  <c r="Q30" i="94"/>
  <c r="P24" i="94"/>
  <c r="P28" i="94"/>
  <c r="P22" i="94"/>
  <c r="O22" i="94"/>
  <c r="O26" i="94"/>
  <c r="Q26" i="94"/>
  <c r="P31" i="94"/>
  <c r="Q28" i="94"/>
  <c r="Q22" i="94"/>
  <c r="P29" i="94"/>
  <c r="P26" i="94"/>
  <c r="Q29" i="94"/>
  <c r="P23" i="94"/>
  <c r="O28" i="94"/>
  <c r="P30" i="94"/>
  <c r="O25" i="94"/>
  <c r="O29" i="94"/>
  <c r="O31" i="94"/>
  <c r="Q31" i="94"/>
  <c r="Q25" i="94"/>
  <c r="O30" i="94"/>
  <c r="Q27" i="94"/>
  <c r="Q23" i="94"/>
  <c r="O25" i="95"/>
  <c r="Q29" i="95"/>
  <c r="Q26" i="95"/>
  <c r="P22" i="95"/>
  <c r="O27" i="95"/>
  <c r="O23" i="95"/>
  <c r="P25" i="95"/>
  <c r="P31" i="95"/>
  <c r="Q30" i="95"/>
  <c r="P27" i="95"/>
  <c r="O28" i="95"/>
  <c r="O22" i="95"/>
  <c r="Q25" i="95"/>
  <c r="P26" i="95"/>
  <c r="Q22" i="95"/>
  <c r="P28" i="95"/>
  <c r="P30" i="95"/>
  <c r="Q24" i="95"/>
  <c r="Q31" i="95"/>
  <c r="O24" i="95"/>
  <c r="O29" i="95"/>
  <c r="O26" i="95"/>
  <c r="P29" i="95"/>
  <c r="O31" i="95"/>
  <c r="Q27" i="95"/>
  <c r="O30" i="95"/>
  <c r="Q28" i="95"/>
  <c r="P24" i="95"/>
  <c r="P23" i="95"/>
  <c r="Q23" i="95"/>
  <c r="P29" i="91"/>
  <c r="Q24" i="91"/>
  <c r="P24" i="91"/>
  <c r="Q25" i="91"/>
  <c r="O23" i="91"/>
  <c r="O25" i="91"/>
  <c r="O28" i="91"/>
  <c r="Q29" i="91"/>
  <c r="P22" i="91"/>
  <c r="Q23" i="91"/>
  <c r="O27" i="91"/>
  <c r="P28" i="91"/>
  <c r="Q26" i="91"/>
  <c r="P23" i="91"/>
  <c r="P26" i="91"/>
  <c r="Q22" i="91"/>
  <c r="Q27" i="91"/>
  <c r="O24" i="91"/>
  <c r="P25" i="91"/>
  <c r="O22" i="91"/>
  <c r="O26" i="91"/>
  <c r="O29" i="91"/>
  <c r="P27" i="91"/>
  <c r="Q28" i="91"/>
  <c r="D90" i="87"/>
  <c r="P31" i="98"/>
  <c r="O26" i="98"/>
  <c r="P25" i="98"/>
  <c r="O29" i="98"/>
  <c r="O22" i="98"/>
  <c r="P28" i="98"/>
  <c r="Q29" i="98"/>
  <c r="Q32" i="98"/>
  <c r="P22" i="98"/>
  <c r="O31" i="98"/>
  <c r="Q30" i="98"/>
  <c r="Q24" i="98"/>
  <c r="O23" i="98"/>
  <c r="P23" i="98"/>
  <c r="Q22" i="98"/>
  <c r="O25" i="98"/>
  <c r="Q25" i="98"/>
  <c r="P32" i="98"/>
  <c r="P27" i="98"/>
  <c r="Q27" i="98"/>
  <c r="O28" i="98"/>
  <c r="O30" i="98"/>
  <c r="O24" i="98"/>
  <c r="P24" i="98"/>
  <c r="Q26" i="98"/>
  <c r="Q28" i="98"/>
  <c r="O32" i="98"/>
  <c r="P26" i="98"/>
  <c r="Q23" i="98"/>
  <c r="P29" i="98"/>
  <c r="P30" i="98"/>
  <c r="O27" i="98"/>
  <c r="Q31" i="98"/>
  <c r="P29" i="89"/>
  <c r="O32" i="89"/>
  <c r="Q25" i="89"/>
  <c r="P31" i="89"/>
  <c r="Q27" i="89"/>
  <c r="P27" i="89"/>
  <c r="Q29" i="89"/>
  <c r="P32" i="89"/>
  <c r="P24" i="89"/>
  <c r="Q26" i="89"/>
  <c r="O31" i="89"/>
  <c r="P30" i="89"/>
  <c r="O30" i="89"/>
  <c r="O25" i="89"/>
  <c r="O27" i="89"/>
  <c r="O23" i="89"/>
  <c r="Q22" i="89"/>
  <c r="P28" i="89"/>
  <c r="Q23" i="89"/>
  <c r="Q32" i="89"/>
  <c r="Q31" i="89"/>
  <c r="P25" i="89"/>
  <c r="Q30" i="89"/>
  <c r="P23" i="89"/>
  <c r="Q28" i="89"/>
  <c r="O29" i="89"/>
  <c r="P26" i="89"/>
  <c r="P22" i="89"/>
  <c r="O24" i="89"/>
  <c r="O28" i="89"/>
  <c r="Q24" i="89"/>
  <c r="O22" i="89"/>
  <c r="O26" i="89"/>
  <c r="Q22" i="93"/>
  <c r="O30" i="93"/>
  <c r="O26" i="93"/>
  <c r="Q27" i="93"/>
  <c r="O28" i="93"/>
  <c r="P22" i="93"/>
  <c r="P30" i="93"/>
  <c r="Q25" i="93"/>
  <c r="P27" i="93"/>
  <c r="Q31" i="93"/>
  <c r="P26" i="93"/>
  <c r="P23" i="93"/>
  <c r="O25" i="93"/>
  <c r="O24" i="93"/>
  <c r="Q23" i="93"/>
  <c r="Q26" i="93"/>
  <c r="O23" i="93"/>
  <c r="Q24" i="93"/>
  <c r="Q28" i="93"/>
  <c r="P24" i="93"/>
  <c r="O22" i="93"/>
  <c r="P25" i="93"/>
  <c r="P29" i="93"/>
  <c r="O29" i="93"/>
  <c r="P28" i="93"/>
  <c r="P31" i="93"/>
  <c r="Q29" i="93"/>
  <c r="O27" i="93"/>
  <c r="O31" i="93"/>
  <c r="Q30" i="93"/>
  <c r="Q29" i="99"/>
  <c r="O32" i="99"/>
  <c r="O25" i="99"/>
  <c r="P25" i="99"/>
  <c r="O26" i="99"/>
  <c r="O30" i="99"/>
  <c r="P24" i="99"/>
  <c r="Q23" i="99"/>
  <c r="O24" i="99"/>
  <c r="P26" i="99"/>
  <c r="P27" i="99"/>
  <c r="P30" i="99"/>
  <c r="Q28" i="99"/>
  <c r="Q31" i="99"/>
  <c r="P31" i="99"/>
  <c r="Q26" i="99"/>
  <c r="P22" i="99"/>
  <c r="P29" i="99"/>
  <c r="Q25" i="99"/>
  <c r="Q27" i="99"/>
  <c r="O31" i="99"/>
  <c r="O22" i="99"/>
  <c r="P23" i="99"/>
  <c r="Q24" i="99"/>
  <c r="Q30" i="99"/>
  <c r="P28" i="99"/>
  <c r="O23" i="99"/>
  <c r="P32" i="99"/>
  <c r="O27" i="99"/>
  <c r="Q32" i="99"/>
  <c r="O29" i="99"/>
  <c r="O28" i="99"/>
  <c r="Q22" i="99"/>
  <c r="D90" i="90"/>
  <c r="O31" i="97"/>
  <c r="Q22" i="97"/>
  <c r="P26" i="97"/>
  <c r="Q30" i="97"/>
  <c r="Q29" i="97"/>
  <c r="O22" i="97"/>
  <c r="P27" i="97"/>
  <c r="P25" i="97"/>
  <c r="Q25" i="97"/>
  <c r="P28" i="97"/>
  <c r="O29" i="97"/>
  <c r="Q28" i="97"/>
  <c r="O27" i="97"/>
  <c r="P32" i="97"/>
  <c r="O24" i="97"/>
  <c r="P30" i="97"/>
  <c r="Q26" i="97"/>
  <c r="Q23" i="97"/>
  <c r="O25" i="97"/>
  <c r="O26" i="97"/>
  <c r="P24" i="97"/>
  <c r="P31" i="97"/>
  <c r="P29" i="97"/>
  <c r="Q31" i="97"/>
  <c r="Q32" i="97"/>
  <c r="Q24" i="97"/>
  <c r="P23" i="97"/>
  <c r="Q27" i="97"/>
  <c r="O30" i="97"/>
  <c r="O23" i="97"/>
  <c r="P22" i="97"/>
  <c r="O28" i="97"/>
  <c r="O32" i="97"/>
  <c r="D90" i="86"/>
  <c r="D90" i="88"/>
  <c r="O31" i="96"/>
  <c r="O32" i="96"/>
  <c r="Q32" i="96"/>
  <c r="O22" i="96"/>
  <c r="Q27" i="96"/>
  <c r="Q24" i="96"/>
  <c r="O28" i="96"/>
  <c r="P28" i="96"/>
  <c r="O27" i="96"/>
  <c r="O30" i="96"/>
  <c r="P23" i="96"/>
  <c r="P22" i="96"/>
  <c r="P25" i="96"/>
  <c r="O24" i="96"/>
  <c r="P24" i="96"/>
  <c r="Q30" i="96"/>
  <c r="Q26" i="96"/>
  <c r="O29" i="96"/>
  <c r="P31" i="96"/>
  <c r="Q28" i="96"/>
  <c r="P27" i="96"/>
  <c r="P29" i="96"/>
  <c r="Q29" i="96"/>
  <c r="O23" i="96"/>
  <c r="P26" i="96"/>
  <c r="O26" i="96"/>
  <c r="Q25" i="96"/>
  <c r="Q31" i="96"/>
  <c r="P30" i="96"/>
  <c r="Q23" i="96"/>
  <c r="O25" i="96"/>
  <c r="Q22" i="96"/>
  <c r="P32" i="96"/>
  <c r="D90" i="93"/>
  <c r="O29" i="87"/>
  <c r="Q26" i="87"/>
  <c r="O31" i="87"/>
  <c r="O25" i="87"/>
  <c r="Q23" i="87"/>
  <c r="O22" i="87"/>
  <c r="O26" i="87"/>
  <c r="O28" i="87"/>
  <c r="Q22" i="87"/>
  <c r="P24" i="87"/>
  <c r="Q29" i="87"/>
  <c r="P29" i="87"/>
  <c r="Q30" i="87"/>
  <c r="P31" i="87"/>
  <c r="Q24" i="87"/>
  <c r="P25" i="87"/>
  <c r="Q25" i="87"/>
  <c r="P26" i="87"/>
  <c r="O23" i="87"/>
  <c r="O30" i="87"/>
  <c r="O24" i="87"/>
  <c r="O27" i="87"/>
  <c r="Q27" i="87"/>
  <c r="P22" i="87"/>
  <c r="Q31" i="87"/>
  <c r="P30" i="87"/>
  <c r="P27" i="87"/>
  <c r="P23" i="87"/>
  <c r="Q28" i="87"/>
  <c r="P28" i="87"/>
  <c r="Q32" i="100"/>
  <c r="P31" i="100"/>
  <c r="P26" i="100"/>
  <c r="O31" i="100"/>
  <c r="Q30" i="100"/>
  <c r="P29" i="100"/>
  <c r="Q27" i="100"/>
  <c r="Q22" i="100"/>
  <c r="O32" i="100"/>
  <c r="P27" i="100"/>
  <c r="P22" i="100"/>
  <c r="O29" i="100"/>
  <c r="Q29" i="100"/>
  <c r="O28" i="100"/>
  <c r="P23" i="100"/>
  <c r="P24" i="100"/>
  <c r="O25" i="100"/>
  <c r="P30" i="100"/>
  <c r="O30" i="100"/>
  <c r="O23" i="100"/>
  <c r="Q28" i="100"/>
  <c r="O26" i="100"/>
  <c r="P25" i="100"/>
  <c r="P32" i="100"/>
  <c r="P28" i="100"/>
  <c r="Q25" i="100"/>
  <c r="Q26" i="100"/>
  <c r="O24" i="100"/>
  <c r="O27" i="100"/>
  <c r="Q23" i="100"/>
  <c r="Q31" i="100"/>
  <c r="O22" i="100"/>
  <c r="Q24" i="100"/>
  <c r="D90" i="83"/>
  <c r="D90" i="89"/>
  <c r="D90" i="98"/>
  <c r="P26" i="92"/>
  <c r="P22" i="92"/>
  <c r="Q26" i="92"/>
  <c r="P23" i="92"/>
  <c r="O28" i="92"/>
  <c r="O27" i="92"/>
  <c r="O25" i="92"/>
  <c r="P27" i="92"/>
  <c r="Q22" i="92"/>
  <c r="O30" i="92"/>
  <c r="P25" i="92"/>
  <c r="Q30" i="92"/>
  <c r="O24" i="92"/>
  <c r="Q23" i="92"/>
  <c r="Q27" i="92"/>
  <c r="O23" i="92"/>
  <c r="P30" i="92"/>
  <c r="Q25" i="92"/>
  <c r="Q24" i="92"/>
  <c r="Q29" i="92"/>
  <c r="O29" i="92"/>
  <c r="P29" i="92"/>
  <c r="P28" i="92"/>
  <c r="Q28" i="92"/>
  <c r="O26" i="92"/>
  <c r="P24" i="92"/>
  <c r="O22" i="92"/>
  <c r="O24" i="88"/>
  <c r="Q22" i="88"/>
  <c r="O30" i="88"/>
  <c r="Q25" i="88"/>
  <c r="Q31" i="88"/>
  <c r="P25" i="88"/>
  <c r="Q28" i="88"/>
  <c r="Q30" i="88"/>
  <c r="P22" i="88"/>
  <c r="P30" i="88"/>
  <c r="O26" i="88"/>
  <c r="Q29" i="88"/>
  <c r="O25" i="88"/>
  <c r="O28" i="88"/>
  <c r="P24" i="88"/>
  <c r="O23" i="88"/>
  <c r="Q23" i="88"/>
  <c r="P29" i="88"/>
  <c r="O22" i="88"/>
  <c r="P23" i="88"/>
  <c r="P31" i="88"/>
  <c r="P27" i="88"/>
  <c r="O31" i="88"/>
  <c r="P26" i="88"/>
  <c r="Q26" i="88"/>
  <c r="Q27" i="88"/>
  <c r="Q24" i="88"/>
  <c r="O29" i="88"/>
  <c r="P28" i="88"/>
  <c r="O27" i="88"/>
  <c r="D90" i="96"/>
  <c r="D90" i="95"/>
  <c r="P25" i="86"/>
  <c r="Q24" i="86"/>
  <c r="P24" i="86"/>
  <c r="Q28" i="86"/>
  <c r="Q30" i="86"/>
  <c r="P23" i="86"/>
  <c r="P30" i="86"/>
  <c r="O25" i="86"/>
  <c r="Q22" i="86"/>
  <c r="Q23" i="86"/>
  <c r="O27" i="86"/>
  <c r="P26" i="86"/>
  <c r="O22" i="86"/>
  <c r="O30" i="86"/>
  <c r="Q29" i="86"/>
  <c r="P27" i="86"/>
  <c r="Q25" i="86"/>
  <c r="P29" i="86"/>
  <c r="O24" i="86"/>
  <c r="O29" i="86"/>
  <c r="P28" i="86"/>
  <c r="P22" i="86"/>
  <c r="Q26" i="86"/>
  <c r="O26" i="86"/>
  <c r="O28" i="86"/>
  <c r="Q27" i="86"/>
  <c r="O23" i="86"/>
  <c r="D90" i="94"/>
  <c r="D90" i="84"/>
  <c r="P25" i="82"/>
  <c r="Q27" i="82"/>
  <c r="P29" i="82"/>
  <c r="O26" i="82"/>
  <c r="O23" i="82"/>
  <c r="Q29" i="82"/>
  <c r="P26" i="82"/>
  <c r="O22" i="82"/>
  <c r="Q23" i="82"/>
  <c r="O31" i="82"/>
  <c r="P23" i="82"/>
  <c r="O28" i="82"/>
  <c r="O30" i="82"/>
  <c r="P27" i="82"/>
  <c r="O25" i="82"/>
  <c r="P22" i="82"/>
  <c r="P24" i="82"/>
  <c r="P28" i="82"/>
  <c r="P30" i="82"/>
  <c r="Q28" i="82"/>
  <c r="P32" i="82"/>
  <c r="Q26" i="82"/>
  <c r="Q25" i="82"/>
  <c r="O29" i="82"/>
  <c r="P31" i="82"/>
  <c r="O24" i="82"/>
  <c r="Q31" i="82"/>
  <c r="Q32" i="82"/>
  <c r="Q24" i="82"/>
  <c r="O32" i="82"/>
  <c r="O27" i="82"/>
  <c r="Q22" i="82"/>
  <c r="Q30" i="82"/>
  <c r="O28" i="85"/>
  <c r="P25" i="85"/>
  <c r="O29" i="85"/>
  <c r="O24" i="85"/>
  <c r="O23" i="85"/>
  <c r="P28" i="85"/>
  <c r="Q28" i="85"/>
  <c r="P29" i="85"/>
  <c r="Q27" i="85"/>
  <c r="O27" i="85"/>
  <c r="Q24" i="85"/>
  <c r="P23" i="85"/>
  <c r="Q25" i="85"/>
  <c r="P26" i="85"/>
  <c r="O26" i="85"/>
  <c r="Q26" i="85"/>
  <c r="Q22" i="85"/>
  <c r="P22" i="85"/>
  <c r="O22" i="85"/>
  <c r="O25" i="85"/>
  <c r="Q23" i="85"/>
  <c r="P24" i="85"/>
  <c r="Q29" i="85"/>
  <c r="P27" i="85"/>
  <c r="O29" i="83"/>
  <c r="O22" i="83"/>
  <c r="O24" i="83"/>
  <c r="Q22" i="83"/>
  <c r="O30" i="83"/>
  <c r="P29" i="83"/>
  <c r="P28" i="83"/>
  <c r="P26" i="83"/>
  <c r="Q23" i="83"/>
  <c r="Q26" i="83"/>
  <c r="O26" i="83"/>
  <c r="O31" i="83"/>
  <c r="O28" i="83"/>
  <c r="Q28" i="83"/>
  <c r="Q27" i="83"/>
  <c r="Q29" i="83"/>
  <c r="Q31" i="83"/>
  <c r="P25" i="83"/>
  <c r="O23" i="83"/>
  <c r="O25" i="83"/>
  <c r="P27" i="83"/>
  <c r="P31" i="83"/>
  <c r="P30" i="83"/>
  <c r="P22" i="83"/>
  <c r="P23" i="83"/>
  <c r="O27" i="83"/>
  <c r="P24" i="83"/>
  <c r="Q24" i="83"/>
  <c r="Q30" i="83"/>
  <c r="Q25" i="83"/>
  <c r="D90" i="91"/>
  <c r="D90" i="85"/>
  <c r="D90" i="97"/>
  <c r="D90" i="99"/>
  <c r="O31" i="90"/>
  <c r="P26" i="90"/>
  <c r="O26" i="90"/>
  <c r="Q29" i="90"/>
  <c r="O29" i="90"/>
  <c r="Q22" i="90"/>
  <c r="Q23" i="90"/>
  <c r="P28" i="90"/>
  <c r="P27" i="90"/>
  <c r="P30" i="90"/>
  <c r="O30" i="90"/>
  <c r="O22" i="90"/>
  <c r="P23" i="90"/>
  <c r="O28" i="90"/>
  <c r="P32" i="90"/>
  <c r="P24" i="90"/>
  <c r="Q32" i="90"/>
  <c r="Q24" i="90"/>
  <c r="O32" i="90"/>
  <c r="Q28" i="90"/>
  <c r="O24" i="90"/>
  <c r="P29" i="90"/>
  <c r="P31" i="90"/>
  <c r="P22" i="90"/>
  <c r="O27" i="90"/>
  <c r="O25" i="90"/>
  <c r="Q25" i="90"/>
  <c r="Q27" i="90"/>
  <c r="Q30" i="90"/>
  <c r="P25" i="90"/>
  <c r="O23" i="90"/>
  <c r="Q31" i="90"/>
  <c r="Q26" i="90"/>
  <c r="D90" i="82"/>
  <c r="D90" i="92"/>
  <c r="P30" i="81"/>
  <c r="Q28" i="81"/>
  <c r="Q24" i="81"/>
  <c r="Q31" i="81"/>
  <c r="O24" i="81"/>
  <c r="P22" i="81"/>
  <c r="Q27" i="81"/>
  <c r="Q25" i="81"/>
  <c r="P25" i="81"/>
  <c r="O30" i="81"/>
  <c r="Q32" i="81"/>
  <c r="O27" i="81"/>
  <c r="Q22" i="81"/>
  <c r="P26" i="81"/>
  <c r="O22" i="81"/>
  <c r="P23" i="81"/>
  <c r="O29" i="81"/>
  <c r="Q30" i="81"/>
  <c r="P24" i="81"/>
  <c r="P27" i="81"/>
  <c r="P31" i="81"/>
  <c r="P28" i="81"/>
  <c r="Q26" i="81"/>
  <c r="O25" i="81"/>
  <c r="P29" i="81"/>
  <c r="O31" i="81"/>
  <c r="O26" i="81"/>
  <c r="O28" i="81"/>
  <c r="P32" i="81"/>
  <c r="Q23" i="81"/>
  <c r="O23" i="81"/>
  <c r="O32" i="81"/>
  <c r="Q29" i="81"/>
  <c r="D90" i="81"/>
  <c r="H17" i="62"/>
  <c r="K78" i="96"/>
  <c r="H35" i="62"/>
  <c r="K78" i="87"/>
  <c r="K78" i="84"/>
  <c r="H24" i="62"/>
  <c r="H21" i="62"/>
  <c r="H22" i="62"/>
  <c r="H18" i="62"/>
  <c r="H32" i="62"/>
  <c r="K78" i="95"/>
  <c r="H26" i="62"/>
  <c r="H23" i="62"/>
  <c r="H33" i="62"/>
  <c r="K78" i="93"/>
  <c r="K78" i="92"/>
  <c r="H20" i="62"/>
  <c r="H25" i="62"/>
  <c r="K78" i="86"/>
  <c r="K78" i="85"/>
  <c r="K78" i="99"/>
  <c r="K78" i="94"/>
  <c r="K78" i="98"/>
  <c r="K78" i="83"/>
  <c r="H31" i="62"/>
  <c r="K78" i="90"/>
  <c r="K78" i="100"/>
  <c r="H27" i="62"/>
  <c r="H29" i="62"/>
  <c r="H30" i="62"/>
  <c r="K78" i="81"/>
  <c r="K78" i="97"/>
  <c r="K78" i="88"/>
  <c r="H16" i="62"/>
  <c r="K78" i="89"/>
  <c r="H28" i="62"/>
  <c r="K78" i="91"/>
  <c r="H19" i="62"/>
  <c r="H34" i="62"/>
  <c r="K78" i="82"/>
  <c r="K79" i="86" l="1"/>
  <c r="K84" i="86" s="1"/>
  <c r="R84" i="86" s="1"/>
  <c r="K79" i="96"/>
  <c r="K84" i="96" s="1"/>
  <c r="R84" i="96" s="1"/>
  <c r="K79" i="89"/>
  <c r="K84" i="89" s="1"/>
  <c r="R84" i="89" s="1"/>
  <c r="K79" i="90"/>
  <c r="K84" i="90" s="1"/>
  <c r="R84" i="90" s="1"/>
  <c r="K79" i="97"/>
  <c r="K84" i="97" s="1"/>
  <c r="R84" i="97" s="1"/>
  <c r="K79" i="88"/>
  <c r="K84" i="88" s="1"/>
  <c r="R84" i="88" s="1"/>
  <c r="K79" i="93"/>
  <c r="K84" i="93" s="1"/>
  <c r="R84" i="93" s="1"/>
  <c r="K79" i="82"/>
  <c r="K84" i="82" s="1"/>
  <c r="R84" i="82" s="1"/>
  <c r="K79" i="81"/>
  <c r="K84" i="81" s="1"/>
  <c r="R84" i="81" s="1"/>
  <c r="K79" i="99"/>
  <c r="K84" i="99" s="1"/>
  <c r="R84" i="99" s="1"/>
  <c r="K79" i="94"/>
  <c r="K84" i="94" s="1"/>
  <c r="R84" i="94" s="1"/>
  <c r="K79" i="85"/>
  <c r="K84" i="85" s="1"/>
  <c r="R84" i="85" s="1"/>
  <c r="K79" i="100"/>
  <c r="K84" i="100" s="1"/>
  <c r="R84" i="100" s="1"/>
  <c r="K79" i="87"/>
  <c r="K84" i="87" s="1"/>
  <c r="R84" i="87" s="1"/>
  <c r="K79" i="98"/>
  <c r="K84" i="98" s="1"/>
  <c r="R84" i="98" s="1"/>
  <c r="K79" i="95"/>
  <c r="K84" i="95" s="1"/>
  <c r="R84" i="95" s="1"/>
  <c r="K79" i="83"/>
  <c r="K84" i="83" s="1"/>
  <c r="R84" i="83" s="1"/>
  <c r="K79" i="92"/>
  <c r="K84" i="92" s="1"/>
  <c r="R84" i="92" s="1"/>
  <c r="K79" i="91"/>
  <c r="K84" i="91" s="1"/>
  <c r="R84" i="91" s="1"/>
  <c r="K79" i="84"/>
  <c r="K84" i="84" s="1"/>
  <c r="R84" i="84" s="1"/>
  <c r="L35" i="62"/>
  <c r="L21" i="62"/>
  <c r="L33" i="62"/>
  <c r="L22" i="62"/>
  <c r="L34" i="62"/>
  <c r="L18" i="62"/>
  <c r="L23" i="62"/>
  <c r="L27" i="62"/>
  <c r="L28" i="62"/>
  <c r="L24" i="62"/>
  <c r="L29" i="62"/>
  <c r="L25" i="62"/>
  <c r="L26" i="62"/>
  <c r="L16" i="62"/>
  <c r="L19" i="62"/>
  <c r="L32" i="62"/>
  <c r="L17" i="62"/>
  <c r="L31" i="62"/>
  <c r="L30" i="62"/>
  <c r="L20" i="62"/>
</calcChain>
</file>

<file path=xl/sharedStrings.xml><?xml version="1.0" encoding="utf-8"?>
<sst xmlns="http://schemas.openxmlformats.org/spreadsheetml/2006/main" count="3111" uniqueCount="163">
  <si>
    <t>v</t>
  </si>
  <si>
    <t>n</t>
  </si>
  <si>
    <t>min</t>
  </si>
  <si>
    <t>max</t>
  </si>
  <si>
    <t>R</t>
  </si>
  <si>
    <t>k</t>
  </si>
  <si>
    <t>h</t>
  </si>
  <si>
    <t xml:space="preserve">Мінімальне значення </t>
  </si>
  <si>
    <t>Максимальне значення</t>
  </si>
  <si>
    <t xml:space="preserve">Розмах варіювання </t>
  </si>
  <si>
    <t>Коефіцієнт Стерджесса</t>
  </si>
  <si>
    <t xml:space="preserve">Інтервал угрупування </t>
  </si>
  <si>
    <t>Вибірковий коефіцієнт варіації</t>
  </si>
  <si>
    <t xml:space="preserve">Математичне очікування </t>
  </si>
  <si>
    <t>Дисперсія ряду</t>
  </si>
  <si>
    <t xml:space="preserve">Стандартне відхилення </t>
  </si>
  <si>
    <t>μ3*</t>
  </si>
  <si>
    <t>Вибірковий коефіцієнт асиметрії</t>
  </si>
  <si>
    <t>v*</t>
  </si>
  <si>
    <t>as*</t>
  </si>
  <si>
    <t>ex*</t>
  </si>
  <si>
    <t>a) Побудувати варіаційний ряд і знайти розмах варіювання і визначити доцільне кількість груп за формулою Стерджесс, побудувати угруповання і інтервальний ряд</t>
  </si>
  <si>
    <t>i</t>
  </si>
  <si>
    <t>Σ</t>
  </si>
  <si>
    <t>b) привести графічне зображення полігону частот, гістограма частотностей, кумулянти і емпіричної функції розподілу</t>
  </si>
  <si>
    <t>Для простого ряду</t>
  </si>
  <si>
    <t>Для інтервального ряду</t>
  </si>
  <si>
    <t>m*</t>
  </si>
  <si>
    <t>d*</t>
  </si>
  <si>
    <t>Мода</t>
  </si>
  <si>
    <t>Медиана</t>
  </si>
  <si>
    <t>c) обчислити оцінки для простого та інтервального рядів</t>
  </si>
  <si>
    <t>| &lt;</t>
  </si>
  <si>
    <t>&gt; |</t>
  </si>
  <si>
    <t>Pi</t>
  </si>
  <si>
    <t>Ni</t>
  </si>
  <si>
    <t>Ci Центр інтер.</t>
  </si>
  <si>
    <t>Ci*Pi</t>
  </si>
  <si>
    <t>a</t>
  </si>
  <si>
    <t>b</t>
  </si>
  <si>
    <t>n*Pi</t>
  </si>
  <si>
    <t>(Ni-n*Pi)^2/n*Pi</t>
  </si>
  <si>
    <t>Pi*(Ci-m*)^2</t>
  </si>
  <si>
    <t>Pi*(Ci-m*)^3</t>
  </si>
  <si>
    <t>Pi*(Ci-m*)^4</t>
  </si>
  <si>
    <t xml:space="preserve">Показник ексцесу </t>
  </si>
  <si>
    <t>Момент третього порядку</t>
  </si>
  <si>
    <t>β</t>
  </si>
  <si>
    <t>1-α/2</t>
  </si>
  <si>
    <t>α/2</t>
  </si>
  <si>
    <t>α</t>
  </si>
  <si>
    <t>tβ</t>
  </si>
  <si>
    <t>Грубий метод</t>
  </si>
  <si>
    <t>Точний метод</t>
  </si>
  <si>
    <t>(1+β)/2</t>
  </si>
  <si>
    <t>ε для m*</t>
  </si>
  <si>
    <t>X_(1-α/2)^2 (n-1)</t>
  </si>
  <si>
    <t>X_(α/2)^2 (n-1)</t>
  </si>
  <si>
    <t>Довірчий інтервал для m*</t>
  </si>
  <si>
    <t>Довірчий інтервал для d*</t>
  </si>
  <si>
    <t>Лівий кордон</t>
  </si>
  <si>
    <t>Правий кордон</t>
  </si>
  <si>
    <t>Квантиль Ʋβ</t>
  </si>
  <si>
    <t>Закон розподілу</t>
  </si>
  <si>
    <t>Довільний</t>
  </si>
  <si>
    <t>Рівномірний</t>
  </si>
  <si>
    <t>Нормальний</t>
  </si>
  <si>
    <t>Міра свободи</t>
  </si>
  <si>
    <t>Число параметрів</t>
  </si>
  <si>
    <t>p</t>
  </si>
  <si>
    <t>χ2(a;r)</t>
  </si>
  <si>
    <t>Рівень значущості</t>
  </si>
  <si>
    <t>r=n-1-p</t>
  </si>
  <si>
    <t>Ступень свободи</t>
  </si>
  <si>
    <t>v*&lt;0,33</t>
  </si>
  <si>
    <t>d) Визначення закону розподілу сукупності</t>
  </si>
  <si>
    <t>f) Підрахунок довірчих інтевалів</t>
  </si>
  <si>
    <t>H0</t>
  </si>
  <si>
    <t>ε для d*</t>
  </si>
  <si>
    <t>Критерій Пірсону</t>
  </si>
  <si>
    <t>H0 : Нормальний закон розподілу</t>
  </si>
  <si>
    <t>H0 : Рівномірний закон розподілу</t>
  </si>
  <si>
    <t>Xi - 1</t>
  </si>
  <si>
    <t>Xi - 2</t>
  </si>
  <si>
    <t>Xi - 3</t>
  </si>
  <si>
    <t>Xi - 4</t>
  </si>
  <si>
    <t>Xi - 5</t>
  </si>
  <si>
    <t>Xi - 6</t>
  </si>
  <si>
    <t>Xi - 7</t>
  </si>
  <si>
    <t>Xi - 8</t>
  </si>
  <si>
    <t>Xi - 9</t>
  </si>
  <si>
    <t>Xi - 10</t>
  </si>
  <si>
    <t>Yi - 1</t>
  </si>
  <si>
    <t>Yi - 2</t>
  </si>
  <si>
    <t>Yi - 3</t>
  </si>
  <si>
    <t>Yi - 4</t>
  </si>
  <si>
    <t>Yi - 5</t>
  </si>
  <si>
    <t>Yi - 6</t>
  </si>
  <si>
    <t>Yi - 7</t>
  </si>
  <si>
    <t>Yi - 8</t>
  </si>
  <si>
    <t>Yi - 9</t>
  </si>
  <si>
    <t>Yi - 10</t>
  </si>
  <si>
    <t>Для ВВ X</t>
  </si>
  <si>
    <t>Для ВВ Y</t>
  </si>
  <si>
    <t>Значення розмаху варіювання</t>
  </si>
  <si>
    <t>X</t>
  </si>
  <si>
    <t>Y</t>
  </si>
  <si>
    <t>Точкові оцінки вибірок ВВ</t>
  </si>
  <si>
    <t>Варіаційний ряд</t>
  </si>
  <si>
    <t>Інтервальний ряд</t>
  </si>
  <si>
    <t xml:space="preserve">Математичне очікування, M* </t>
  </si>
  <si>
    <t>Дисперсії D*</t>
  </si>
  <si>
    <t>Точкова оцінка коефіцієнта варіації вибірок ВВ</t>
  </si>
  <si>
    <t>ВВ</t>
  </si>
  <si>
    <t>V*</t>
  </si>
  <si>
    <t>Розподіл</t>
  </si>
  <si>
    <t>m* = (a+b)/2</t>
  </si>
  <si>
    <t>d* = (a-b)^2/12</t>
  </si>
  <si>
    <t>d = d*</t>
  </si>
  <si>
    <t>m = m*</t>
  </si>
  <si>
    <t>√(d*/n)</t>
  </si>
  <si>
    <t>d* 1000</t>
  </si>
  <si>
    <t>Метод моментів</t>
  </si>
  <si>
    <t>Аналіз числових характеристик положення і варіації</t>
  </si>
  <si>
    <t>mo*</t>
  </si>
  <si>
    <t>me*</t>
  </si>
  <si>
    <t>as*=0</t>
  </si>
  <si>
    <t>ex*=-1,2</t>
  </si>
  <si>
    <t>m*=mo*</t>
  </si>
  <si>
    <t>ex*=0</t>
  </si>
  <si>
    <t>X - Рівномірний закон розподілу</t>
  </si>
  <si>
    <t>Y - Нормальний закон розподілу</t>
  </si>
  <si>
    <t>(a+b)/2</t>
  </si>
  <si>
    <t>(a-b)^2 /12</t>
  </si>
  <si>
    <t>Часті-сть</t>
  </si>
  <si>
    <t>Куму-лята</t>
  </si>
  <si>
    <t>Накоп. ймов.</t>
  </si>
  <si>
    <t>L(x, a, b) = 1/(b-a)^n -&gt; max</t>
  </si>
  <si>
    <t>a-&gt;min[i]</t>
  </si>
  <si>
    <t>b-&gt;max[i]</t>
  </si>
  <si>
    <t>σ*</t>
  </si>
  <si>
    <t>σ[D*]</t>
  </si>
  <si>
    <t>Грубий метод    Ʋβ * σ[D*]</t>
  </si>
  <si>
    <t>L(x,m,σ)=-ln(2π)n/2-ln(σ)n-∑(xi-m)^2/(2σ^2)</t>
  </si>
  <si>
    <t>dL/dm=∑(xi-m)/σ^2=0</t>
  </si>
  <si>
    <t>dL/dσ=-n/σ+∑(xi-m)^2/σ^3=0</t>
  </si>
  <si>
    <t>L(x,m,σ)</t>
  </si>
  <si>
    <t> Δ</t>
  </si>
  <si>
    <t>Метод максимальної правдоподібності</t>
  </si>
  <si>
    <t>max(L)</t>
  </si>
  <si>
    <t xml:space="preserve">` </t>
  </si>
  <si>
    <t>Yi</t>
  </si>
  <si>
    <t>Довірчі інтервали для мат. очікування та дисперсії</t>
  </si>
  <si>
    <t>Довірчі інтервали для M*</t>
  </si>
  <si>
    <t>Довірчі інтервали для D*</t>
  </si>
  <si>
    <t>β=0.8</t>
  </si>
  <si>
    <t>β=0.9</t>
  </si>
  <si>
    <t>β=0.95</t>
  </si>
  <si>
    <t>β=0.99</t>
  </si>
  <si>
    <t>Довжини довірчих інтервалів для мат. очікування та дисперсії</t>
  </si>
  <si>
    <t>Довжина довірчих інтервалів для M*</t>
  </si>
  <si>
    <t>Довжина довірчих інтервалів для D*</t>
  </si>
  <si>
    <t>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</si>
</sst>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##,##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  <charset val="204"/>
    </font>
    <font>
      <sz val="11"/>
      <color theme="1"/>
      <name val="Consolas"/>
      <family val="3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1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onsolas"/>
      <family val="3"/>
      <charset val="204"/>
    </font>
    <font>
      <b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.5"/>
      <color theme="1"/>
      <name val="Consolas"/>
      <family val="3"/>
      <charset val="204"/>
    </font>
    <font>
      <sz val="10"/>
      <color theme="1"/>
      <name val="Consolas"/>
      <family val="3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3" fillId="0" borderId="0"/>
    <xf numFmtId="0" fontId="5" fillId="0" borderId="0"/>
    <xf numFmtId="0" fontId="5" fillId="2" borderId="1" applyNumberFormat="0" applyFont="0" applyAlignment="0" applyProtection="0"/>
    <xf numFmtId="0" fontId="2" fillId="0" borderId="0"/>
  </cellStyleXfs>
  <cellXfs count="104">
    <xf numFmtId="0" fontId="0" fillId="0" borderId="0" xfId="0"/>
    <xf numFmtId="165" fontId="9" fillId="4" borderId="2" xfId="1" applyNumberFormat="1" applyFont="1" applyFill="1" applyBorder="1" applyAlignment="1">
      <alignment horizontal="center"/>
    </xf>
    <xf numFmtId="0" fontId="10" fillId="0" borderId="0" xfId="0" applyFont="1"/>
    <xf numFmtId="164" fontId="10" fillId="3" borderId="2" xfId="0" applyNumberFormat="1" applyFont="1" applyFill="1" applyBorder="1" applyAlignment="1">
      <alignment horizontal="center"/>
    </xf>
    <xf numFmtId="165" fontId="10" fillId="0" borderId="2" xfId="0" applyNumberFormat="1" applyFont="1" applyBorder="1" applyAlignment="1">
      <alignment horizontal="center"/>
    </xf>
    <xf numFmtId="1" fontId="10" fillId="3" borderId="2" xfId="0" applyNumberFormat="1" applyFont="1" applyFill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165" fontId="10" fillId="0" borderId="0" xfId="0" applyNumberFormat="1" applyFont="1"/>
    <xf numFmtId="164" fontId="10" fillId="0" borderId="0" xfId="0" applyNumberFormat="1" applyFont="1"/>
    <xf numFmtId="0" fontId="12" fillId="0" borderId="0" xfId="0" applyFont="1"/>
    <xf numFmtId="0" fontId="11" fillId="4" borderId="2" xfId="1" applyFont="1" applyFill="1" applyBorder="1" applyAlignment="1">
      <alignment horizontal="center"/>
    </xf>
    <xf numFmtId="165" fontId="13" fillId="0" borderId="2" xfId="1" applyNumberFormat="1" applyFont="1" applyBorder="1" applyAlignment="1">
      <alignment horizontal="center"/>
    </xf>
    <xf numFmtId="0" fontId="12" fillId="0" borderId="2" xfId="0" applyFont="1" applyBorder="1"/>
    <xf numFmtId="1" fontId="13" fillId="0" borderId="2" xfId="1" applyNumberFormat="1" applyFont="1" applyBorder="1" applyAlignment="1">
      <alignment horizontal="center"/>
    </xf>
    <xf numFmtId="0" fontId="12" fillId="0" borderId="0" xfId="0" applyFont="1" applyAlignment="1">
      <alignment wrapText="1"/>
    </xf>
    <xf numFmtId="164" fontId="13" fillId="0" borderId="2" xfId="1" applyNumberFormat="1" applyFont="1" applyBorder="1" applyAlignment="1">
      <alignment horizontal="center"/>
    </xf>
    <xf numFmtId="0" fontId="14" fillId="5" borderId="2" xfId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0" borderId="2" xfId="0" applyNumberFormat="1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5" fillId="0" borderId="0" xfId="0" applyFont="1"/>
    <xf numFmtId="0" fontId="11" fillId="0" borderId="0" xfId="0" applyFont="1"/>
    <xf numFmtId="164" fontId="12" fillId="0" borderId="0" xfId="0" applyNumberFormat="1" applyFont="1"/>
    <xf numFmtId="0" fontId="11" fillId="4" borderId="3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164" fontId="12" fillId="0" borderId="2" xfId="0" applyNumberFormat="1" applyFont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/>
    </xf>
    <xf numFmtId="0" fontId="6" fillId="4" borderId="2" xfId="1" applyFont="1" applyFill="1" applyBorder="1" applyAlignment="1">
      <alignment horizontal="center" vertical="center" wrapText="1"/>
    </xf>
    <xf numFmtId="0" fontId="0" fillId="0" borderId="0" xfId="0" applyFont="1"/>
    <xf numFmtId="0" fontId="7" fillId="4" borderId="2" xfId="1" applyFont="1" applyFill="1" applyBorder="1" applyAlignment="1">
      <alignment horizontal="center" vertical="center"/>
    </xf>
    <xf numFmtId="1" fontId="8" fillId="0" borderId="2" xfId="1" applyNumberFormat="1" applyFont="1" applyBorder="1" applyAlignment="1">
      <alignment horizontal="center" vertical="center"/>
    </xf>
    <xf numFmtId="165" fontId="6" fillId="4" borderId="2" xfId="1" applyNumberFormat="1" applyFont="1" applyFill="1" applyBorder="1" applyAlignment="1">
      <alignment horizontal="center"/>
    </xf>
    <xf numFmtId="0" fontId="5" fillId="0" borderId="0" xfId="0" applyFont="1"/>
    <xf numFmtId="0" fontId="5" fillId="3" borderId="2" xfId="0" applyFont="1" applyFill="1" applyBorder="1" applyAlignment="1">
      <alignment horizontal="center"/>
    </xf>
    <xf numFmtId="164" fontId="1" fillId="0" borderId="2" xfId="1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 vertical="center"/>
    </xf>
    <xf numFmtId="0" fontId="11" fillId="4" borderId="2" xfId="0" applyFont="1" applyFill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0" fontId="0" fillId="0" borderId="0" xfId="0" applyAlignment="1"/>
    <xf numFmtId="164" fontId="5" fillId="3" borderId="2" xfId="0" applyNumberFormat="1" applyFont="1" applyFill="1" applyBorder="1" applyAlignment="1">
      <alignment horizontal="center"/>
    </xf>
    <xf numFmtId="165" fontId="5" fillId="0" borderId="2" xfId="0" applyNumberFormat="1" applyFont="1" applyBorder="1" applyAlignment="1">
      <alignment horizontal="center"/>
    </xf>
    <xf numFmtId="1" fontId="12" fillId="3" borderId="2" xfId="0" applyNumberFormat="1" applyFont="1" applyFill="1" applyBorder="1" applyAlignment="1">
      <alignment horizontal="center"/>
    </xf>
    <xf numFmtId="165" fontId="9" fillId="4" borderId="6" xfId="1" applyNumberFormat="1" applyFont="1" applyFill="1" applyBorder="1" applyAlignment="1">
      <alignment horizontal="center"/>
    </xf>
    <xf numFmtId="165" fontId="9" fillId="4" borderId="8" xfId="1" applyNumberFormat="1" applyFont="1" applyFill="1" applyBorder="1" applyAlignment="1">
      <alignment horizontal="center"/>
    </xf>
    <xf numFmtId="165" fontId="9" fillId="4" borderId="7" xfId="1" applyNumberFormat="1" applyFont="1" applyFill="1" applyBorder="1" applyAlignment="1">
      <alignment horizontal="center"/>
    </xf>
    <xf numFmtId="0" fontId="5" fillId="6" borderId="0" xfId="0" applyFont="1" applyFill="1" applyAlignment="1">
      <alignment horizont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1" applyFont="1" applyFill="1" applyBorder="1" applyAlignment="1">
      <alignment horizontal="center" vertical="center" wrapText="1"/>
    </xf>
    <xf numFmtId="0" fontId="6" fillId="4" borderId="4" xfId="1" applyFont="1" applyFill="1" applyBorder="1" applyAlignment="1">
      <alignment horizontal="center" vertical="center" wrapText="1"/>
    </xf>
    <xf numFmtId="164" fontId="5" fillId="0" borderId="6" xfId="0" applyNumberFormat="1" applyFont="1" applyBorder="1" applyAlignment="1">
      <alignment horizontal="center"/>
    </xf>
    <xf numFmtId="164" fontId="5" fillId="0" borderId="7" xfId="0" applyNumberFormat="1" applyFont="1" applyBorder="1" applyAlignment="1">
      <alignment horizontal="center"/>
    </xf>
    <xf numFmtId="0" fontId="6" fillId="4" borderId="5" xfId="1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11" fillId="6" borderId="0" xfId="0" applyFont="1" applyFill="1" applyAlignment="1">
      <alignment horizontal="left"/>
    </xf>
    <xf numFmtId="0" fontId="11" fillId="4" borderId="3" xfId="1" applyFont="1" applyFill="1" applyBorder="1" applyAlignment="1">
      <alignment horizontal="center" vertical="center" wrapText="1"/>
    </xf>
    <xf numFmtId="0" fontId="11" fillId="4" borderId="5" xfId="1" applyFont="1" applyFill="1" applyBorder="1" applyAlignment="1">
      <alignment horizontal="center" vertical="center" wrapText="1"/>
    </xf>
    <xf numFmtId="0" fontId="11" fillId="4" borderId="4" xfId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1" fillId="4" borderId="7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left"/>
    </xf>
    <xf numFmtId="0" fontId="11" fillId="4" borderId="7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64" fontId="12" fillId="0" borderId="6" xfId="0" applyNumberFormat="1" applyFont="1" applyBorder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164" fontId="12" fillId="3" borderId="6" xfId="0" applyNumberFormat="1" applyFont="1" applyFill="1" applyBorder="1" applyAlignment="1">
      <alignment horizontal="center"/>
    </xf>
    <xf numFmtId="164" fontId="12" fillId="3" borderId="7" xfId="0" applyNumberFormat="1" applyFont="1" applyFill="1" applyBorder="1" applyAlignment="1">
      <alignment horizontal="center"/>
    </xf>
    <xf numFmtId="0" fontId="17" fillId="4" borderId="2" xfId="0" applyFont="1" applyFill="1" applyBorder="1" applyAlignment="1">
      <alignment horizontal="left"/>
    </xf>
    <xf numFmtId="0" fontId="11" fillId="4" borderId="2" xfId="1" applyFont="1" applyFill="1" applyBorder="1" applyAlignment="1">
      <alignment horizontal="center" vertical="center" wrapText="1"/>
    </xf>
    <xf numFmtId="164" fontId="11" fillId="0" borderId="2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0" fontId="11" fillId="4" borderId="6" xfId="1" applyFont="1" applyFill="1" applyBorder="1" applyAlignment="1">
      <alignment horizontal="center" vertical="center" wrapText="1"/>
    </xf>
    <xf numFmtId="0" fontId="11" fillId="4" borderId="7" xfId="1" applyFont="1" applyFill="1" applyBorder="1" applyAlignment="1">
      <alignment horizontal="center" vertical="center" wrapText="1"/>
    </xf>
    <xf numFmtId="0" fontId="11" fillId="4" borderId="9" xfId="1" applyFont="1" applyFill="1" applyBorder="1" applyAlignment="1">
      <alignment horizontal="center" vertical="center" wrapText="1"/>
    </xf>
    <xf numFmtId="0" fontId="11" fillId="4" borderId="10" xfId="1" applyFont="1" applyFill="1" applyBorder="1" applyAlignment="1">
      <alignment horizontal="center" vertical="center" wrapText="1"/>
    </xf>
    <xf numFmtId="0" fontId="11" fillId="4" borderId="11" xfId="1" applyFont="1" applyFill="1" applyBorder="1" applyAlignment="1">
      <alignment horizontal="center" vertical="center" wrapText="1"/>
    </xf>
    <xf numFmtId="0" fontId="11" fillId="4" borderId="12" xfId="1" applyFont="1" applyFill="1" applyBorder="1" applyAlignment="1">
      <alignment horizontal="center" vertical="center" wrapText="1"/>
    </xf>
    <xf numFmtId="0" fontId="11" fillId="4" borderId="8" xfId="1" applyFont="1" applyFill="1" applyBorder="1" applyAlignment="1">
      <alignment horizontal="center" vertical="center" wrapText="1"/>
    </xf>
    <xf numFmtId="2" fontId="1" fillId="0" borderId="2" xfId="1" applyNumberFormat="1" applyFont="1" applyBorder="1" applyAlignment="1">
      <alignment horizontal="center"/>
    </xf>
  </cellXfs>
  <cellStyles count="6">
    <cellStyle name="Normal 2" xfId="1"/>
    <cellStyle name="Normal 3" xfId="2"/>
    <cellStyle name="Normal 4" xfId="5"/>
    <cellStyle name="Обычный" xfId="0" builtinId="0"/>
    <cellStyle name="Обычный 2" xfId="3"/>
    <cellStyle name="Примечание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M*(X)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 x 1k'!$W$7</c:f>
              <c:strCache>
                <c:ptCount val="1"/>
                <c:pt idx="0">
                  <c:v>m*</c:v>
                </c:pt>
              </c:strCache>
            </c:strRef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'10 x 1k'!$X$6:$AG$6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'10 x 1k'!$X$7:$AG$7</c:f>
              <c:numCache>
                <c:formatCode>##\ ##0.000</c:formatCode>
                <c:ptCount val="10"/>
                <c:pt idx="0">
                  <c:v>10.034869999999987</c:v>
                </c:pt>
                <c:pt idx="1">
                  <c:v>10.059270000000001</c:v>
                </c:pt>
                <c:pt idx="2">
                  <c:v>9.8627899999999951</c:v>
                </c:pt>
                <c:pt idx="3">
                  <c:v>9.8321000000000076</c:v>
                </c:pt>
                <c:pt idx="4">
                  <c:v>10.040330000000006</c:v>
                </c:pt>
                <c:pt idx="5">
                  <c:v>9.9825000000000017</c:v>
                </c:pt>
                <c:pt idx="6">
                  <c:v>10.109649999999995</c:v>
                </c:pt>
                <c:pt idx="7">
                  <c:v>9.948670000000007</c:v>
                </c:pt>
                <c:pt idx="8">
                  <c:v>9.9709400000000095</c:v>
                </c:pt>
                <c:pt idx="9">
                  <c:v>10.058020000000001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F91-4A1E-8E02-EA202230F6FB}"/>
            </c:ext>
          </c:extLst>
        </c:ser>
        <c:ser>
          <c:idx val="1"/>
          <c:order val="1"/>
          <c:tx>
            <c:v>m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F91-4A1E-8E02-EA202230F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98432"/>
        <c:axId val="439898040"/>
      </c:scatterChart>
      <c:valAx>
        <c:axId val="439898432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8040"/>
        <c:crosses val="autoZero"/>
        <c:crossBetween val="midCat"/>
      </c:valAx>
      <c:valAx>
        <c:axId val="43989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#\ 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D*(X)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 x 1k'!$W$8</c:f>
              <c:strCache>
                <c:ptCount val="1"/>
                <c:pt idx="0">
                  <c:v>d*</c:v>
                </c:pt>
              </c:strCache>
            </c:strRef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'10 x 1k'!$X$6:$AG$6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'10 x 1k'!$X$8:$AG$8</c:f>
              <c:numCache>
                <c:formatCode>0.000</c:formatCode>
                <c:ptCount val="10"/>
                <c:pt idx="0">
                  <c:v>11.009080063163351</c:v>
                </c:pt>
                <c:pt idx="1">
                  <c:v>11.001145913013048</c:v>
                </c:pt>
                <c:pt idx="2">
                  <c:v>10.956764880780883</c:v>
                </c:pt>
                <c:pt idx="3">
                  <c:v>10.805852642642563</c:v>
                </c:pt>
                <c:pt idx="4">
                  <c:v>11.106545336436387</c:v>
                </c:pt>
                <c:pt idx="5">
                  <c:v>10.525518668668489</c:v>
                </c:pt>
                <c:pt idx="6">
                  <c:v>11.324378956456565</c:v>
                </c:pt>
                <c:pt idx="7">
                  <c:v>11.494922053152955</c:v>
                </c:pt>
                <c:pt idx="8">
                  <c:v>11.104937854254141</c:v>
                </c:pt>
                <c:pt idx="9">
                  <c:v>10.997364243843887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1C4-4D64-8C13-008376F0A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97256"/>
        <c:axId val="439896864"/>
      </c:scatterChart>
      <c:valAx>
        <c:axId val="439897256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6864"/>
        <c:crosses val="autoZero"/>
        <c:crossBetween val="midCat"/>
      </c:valAx>
      <c:valAx>
        <c:axId val="43989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M*(Y)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 x 1k'!$W$13</c:f>
              <c:strCache>
                <c:ptCount val="1"/>
                <c:pt idx="0">
                  <c:v>m*</c:v>
                </c:pt>
              </c:strCache>
            </c:strRef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'10 x 1k'!$X$12:$AG$12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'10 x 1k'!$X$13:$AG$13</c:f>
              <c:numCache>
                <c:formatCode>##\ ##0.000</c:formatCode>
                <c:ptCount val="10"/>
                <c:pt idx="0">
                  <c:v>10.025430000000005</c:v>
                </c:pt>
                <c:pt idx="1">
                  <c:v>10.116550000000002</c:v>
                </c:pt>
                <c:pt idx="2">
                  <c:v>9.947389999999988</c:v>
                </c:pt>
                <c:pt idx="3">
                  <c:v>10.068760000000006</c:v>
                </c:pt>
                <c:pt idx="4">
                  <c:v>9.9064400000000035</c:v>
                </c:pt>
                <c:pt idx="5">
                  <c:v>9.951009999999993</c:v>
                </c:pt>
                <c:pt idx="6">
                  <c:v>9.9117800000000074</c:v>
                </c:pt>
                <c:pt idx="7">
                  <c:v>10.24312999999999</c:v>
                </c:pt>
                <c:pt idx="8">
                  <c:v>10.081829999999986</c:v>
                </c:pt>
                <c:pt idx="9">
                  <c:v>10.099159999999989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ED8-4C08-9C23-6F3567A39A60}"/>
            </c:ext>
          </c:extLst>
        </c:ser>
        <c:ser>
          <c:idx val="1"/>
          <c:order val="1"/>
          <c:tx>
            <c:v>m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ED8-4C08-9C23-6F3567A39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85496"/>
        <c:axId val="439896080"/>
      </c:scatterChart>
      <c:valAx>
        <c:axId val="439885496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6080"/>
        <c:crosses val="autoZero"/>
        <c:crossBetween val="midCat"/>
      </c:valAx>
      <c:valAx>
        <c:axId val="43989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#\ 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D*(Y)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 x 1k'!$W$14</c:f>
              <c:strCache>
                <c:ptCount val="1"/>
                <c:pt idx="0">
                  <c:v>d*</c:v>
                </c:pt>
              </c:strCache>
            </c:strRef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'10 x 1k'!$X$12:$AG$12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'10 x 1k'!$X$14:$AG$14</c:f>
              <c:numCache>
                <c:formatCode>0.000</c:formatCode>
                <c:ptCount val="10"/>
                <c:pt idx="0">
                  <c:v>11.453374789889574</c:v>
                </c:pt>
                <c:pt idx="1">
                  <c:v>10.36511511261274</c:v>
                </c:pt>
                <c:pt idx="2">
                  <c:v>11.797546033934134</c:v>
                </c:pt>
                <c:pt idx="3">
                  <c:v>11.434821083483341</c:v>
                </c:pt>
                <c:pt idx="4">
                  <c:v>10.567710637036953</c:v>
                </c:pt>
                <c:pt idx="5">
                  <c:v>10.350315595495616</c:v>
                </c:pt>
                <c:pt idx="6">
                  <c:v>11.500499931531351</c:v>
                </c:pt>
                <c:pt idx="7">
                  <c:v>10.722598101201438</c:v>
                </c:pt>
                <c:pt idx="8">
                  <c:v>9.9390536047049736</c:v>
                </c:pt>
                <c:pt idx="9">
                  <c:v>10.617078172572588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3E-4974-A6E3-73ACC765F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95688"/>
        <c:axId val="439884320"/>
      </c:scatterChart>
      <c:valAx>
        <c:axId val="439895688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4320"/>
        <c:crosses val="autoZero"/>
        <c:crossBetween val="midCat"/>
      </c:valAx>
      <c:valAx>
        <c:axId val="43988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m* </a:t>
            </a:r>
            <a:r>
              <a:rPr lang="uk-UA"/>
              <a:t>для </a:t>
            </a:r>
            <a:r>
              <a:rPr lang="en-US"/>
              <a:t>X -</a:t>
            </a:r>
            <a:r>
              <a:rPr lang="uk-UA"/>
              <a:t> грубий метод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m*</c:v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Summary!$E$16:$E$25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Summary!$F$16:$F$25</c:f>
              <c:numCache>
                <c:formatCode>0.000</c:formatCode>
                <c:ptCount val="10"/>
                <c:pt idx="0">
                  <c:v>9.9380000000000006</c:v>
                </c:pt>
                <c:pt idx="1">
                  <c:v>9.93245000000001</c:v>
                </c:pt>
                <c:pt idx="2">
                  <c:v>9.9655000000000022</c:v>
                </c:pt>
                <c:pt idx="3">
                  <c:v>9.9121249999999979</c:v>
                </c:pt>
                <c:pt idx="4">
                  <c:v>9.8192200000000014</c:v>
                </c:pt>
                <c:pt idx="5">
                  <c:v>9.8924333333333312</c:v>
                </c:pt>
                <c:pt idx="6">
                  <c:v>9.8285999999999927</c:v>
                </c:pt>
                <c:pt idx="7">
                  <c:v>10.063875000000007</c:v>
                </c:pt>
                <c:pt idx="8">
                  <c:v>10.016277777777782</c:v>
                </c:pt>
                <c:pt idx="9">
                  <c:v>10.197509999999992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73D-4F46-9DD8-36ADAD25F1F8}"/>
            </c:ext>
          </c:extLst>
        </c:ser>
        <c:ser>
          <c:idx val="1"/>
          <c:order val="1"/>
          <c:tx>
            <c:v>m*-ε(0,80)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Summary!$E$48:$E$57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Summary!$F$48:$F$57</c:f>
              <c:numCache>
                <c:formatCode>0.000</c:formatCode>
                <c:ptCount val="10"/>
                <c:pt idx="0">
                  <c:v>9.5492548451007835</c:v>
                </c:pt>
                <c:pt idx="1">
                  <c:v>9.6331436873626934</c:v>
                </c:pt>
                <c:pt idx="2">
                  <c:v>9.7183835200393585</c:v>
                </c:pt>
                <c:pt idx="3">
                  <c:v>9.712860688239056</c:v>
                </c:pt>
                <c:pt idx="4">
                  <c:v>9.6317863455392025</c:v>
                </c:pt>
                <c:pt idx="5">
                  <c:v>9.717654835765881</c:v>
                </c:pt>
                <c:pt idx="6">
                  <c:v>9.6674418004333571</c:v>
                </c:pt>
                <c:pt idx="7">
                  <c:v>9.9136633874657978</c:v>
                </c:pt>
                <c:pt idx="8">
                  <c:v>9.8739978598819977</c:v>
                </c:pt>
                <c:pt idx="9">
                  <c:v>10.064926900143766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3D-4F46-9DD8-36ADAD25F1F8}"/>
            </c:ext>
          </c:extLst>
        </c:ser>
        <c:ser>
          <c:idx val="2"/>
          <c:order val="2"/>
          <c:tx>
            <c:v>m*+ε(0.80)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Summary!$E$48:$E$57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Summary!$G$48:$G$57</c:f>
              <c:numCache>
                <c:formatCode>0.000</c:formatCode>
                <c:ptCount val="10"/>
                <c:pt idx="0">
                  <c:v>10.326745154899218</c:v>
                </c:pt>
                <c:pt idx="1">
                  <c:v>10.231756312637327</c:v>
                </c:pt>
                <c:pt idx="2">
                  <c:v>10.212616479960646</c:v>
                </c:pt>
                <c:pt idx="3">
                  <c:v>10.11138931176094</c:v>
                </c:pt>
                <c:pt idx="4">
                  <c:v>10.0066536544608</c:v>
                </c:pt>
                <c:pt idx="5">
                  <c:v>10.067211830900781</c:v>
                </c:pt>
                <c:pt idx="6">
                  <c:v>9.9897581995666282</c:v>
                </c:pt>
                <c:pt idx="7">
                  <c:v>10.214086612534215</c:v>
                </c:pt>
                <c:pt idx="8">
                  <c:v>10.158557695673567</c:v>
                </c:pt>
                <c:pt idx="9">
                  <c:v>10.330093099856219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73D-4F46-9DD8-36ADAD25F1F8}"/>
            </c:ext>
          </c:extLst>
        </c:ser>
        <c:ser>
          <c:idx val="4"/>
          <c:order val="3"/>
          <c:tx>
            <c:v>m*-ε(0.90)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Summary!$E$69:$E$78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Summary!$F$69:$F$78</c:f>
              <c:numCache>
                <c:formatCode>0.000</c:formatCode>
                <c:ptCount val="10"/>
                <c:pt idx="0">
                  <c:v>9.4391811389943765</c:v>
                </c:pt>
                <c:pt idx="1">
                  <c:v>9.5483947080433911</c:v>
                </c:pt>
                <c:pt idx="2">
                  <c:v>9.6484121610489417</c:v>
                </c:pt>
                <c:pt idx="3">
                  <c:v>9.6564387341288995</c:v>
                </c:pt>
                <c:pt idx="4">
                  <c:v>9.578714257731658</c:v>
                </c:pt>
                <c:pt idx="5">
                  <c:v>9.668166072414099</c:v>
                </c:pt>
                <c:pt idx="6">
                  <c:v>9.6218096425217432</c:v>
                </c:pt>
                <c:pt idx="7">
                  <c:v>9.8711307701881701</c:v>
                </c:pt>
                <c:pt idx="8">
                  <c:v>9.8337111124590884</c:v>
                </c:pt>
                <c:pt idx="9">
                  <c:v>10.027385819607252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73D-4F46-9DD8-36ADAD25F1F8}"/>
            </c:ext>
          </c:extLst>
        </c:ser>
        <c:ser>
          <c:idx val="3"/>
          <c:order val="4"/>
          <c:tx>
            <c:v>m*+ε(0.90)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Summary!$E$69:$E$78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Summary!$G$69:$G$78</c:f>
              <c:numCache>
                <c:formatCode>0.000</c:formatCode>
                <c:ptCount val="10"/>
                <c:pt idx="0">
                  <c:v>10.436818861005625</c:v>
                </c:pt>
                <c:pt idx="1">
                  <c:v>10.316505291956629</c:v>
                </c:pt>
                <c:pt idx="2">
                  <c:v>10.282587838951063</c:v>
                </c:pt>
                <c:pt idx="3">
                  <c:v>10.167811265871096</c:v>
                </c:pt>
                <c:pt idx="4">
                  <c:v>10.059725742268345</c:v>
                </c:pt>
                <c:pt idx="5">
                  <c:v>10.116700594252563</c:v>
                </c:pt>
                <c:pt idx="6">
                  <c:v>10.035390357478242</c:v>
                </c:pt>
                <c:pt idx="7">
                  <c:v>10.256619229811843</c:v>
                </c:pt>
                <c:pt idx="8">
                  <c:v>10.198844443096476</c:v>
                </c:pt>
                <c:pt idx="9">
                  <c:v>10.367634180392733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73D-4F46-9DD8-36ADAD25F1F8}"/>
            </c:ext>
          </c:extLst>
        </c:ser>
        <c:ser>
          <c:idx val="5"/>
          <c:order val="5"/>
          <c:tx>
            <c:v>m*-ε(0,95)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Summary!$E$90:$E$99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Summary!$F$90:$F$99</c:f>
              <c:numCache>
                <c:formatCode>0.000</c:formatCode>
                <c:ptCount val="10"/>
                <c:pt idx="0">
                  <c:v>9.1568708899997038</c:v>
                </c:pt>
                <c:pt idx="1">
                  <c:v>9.3310357555743249</c:v>
                </c:pt>
                <c:pt idx="2">
                  <c:v>9.4689539373021709</c:v>
                </c:pt>
                <c:pt idx="3">
                  <c:v>9.5117311879124902</c:v>
                </c:pt>
                <c:pt idx="4">
                  <c:v>9.4425982418946823</c:v>
                </c:pt>
                <c:pt idx="5">
                  <c:v>9.5412403460215103</c:v>
                </c:pt>
                <c:pt idx="6">
                  <c:v>9.504775099778735</c:v>
                </c:pt>
                <c:pt idx="7">
                  <c:v>9.7620457379967913</c:v>
                </c:pt>
                <c:pt idx="8">
                  <c:v>9.7303861486829781</c:v>
                </c:pt>
                <c:pt idx="9">
                  <c:v>9.9311027728317871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73D-4F46-9DD8-36ADAD25F1F8}"/>
            </c:ext>
          </c:extLst>
        </c:ser>
        <c:ser>
          <c:idx val="6"/>
          <c:order val="6"/>
          <c:tx>
            <c:v>m*+ε(0,95)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Summary!$E$90:$E$99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Summary!$G$90:$G$99</c:f>
              <c:numCache>
                <c:formatCode>0.000</c:formatCode>
                <c:ptCount val="10"/>
                <c:pt idx="0">
                  <c:v>10.719129110000297</c:v>
                </c:pt>
                <c:pt idx="1">
                  <c:v>10.533864244425695</c:v>
                </c:pt>
                <c:pt idx="2">
                  <c:v>10.462046062697834</c:v>
                </c:pt>
                <c:pt idx="3">
                  <c:v>10.312518812087506</c:v>
                </c:pt>
                <c:pt idx="4">
                  <c:v>10.19584175810532</c:v>
                </c:pt>
                <c:pt idx="5">
                  <c:v>10.243626320645152</c:v>
                </c:pt>
                <c:pt idx="6">
                  <c:v>10.15242490022125</c:v>
                </c:pt>
                <c:pt idx="7">
                  <c:v>10.365704262003222</c:v>
                </c:pt>
                <c:pt idx="8">
                  <c:v>10.302169406872586</c:v>
                </c:pt>
                <c:pt idx="9">
                  <c:v>10.463917227168197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73D-4F46-9DD8-36ADAD25F1F8}"/>
            </c:ext>
          </c:extLst>
        </c:ser>
        <c:ser>
          <c:idx val="7"/>
          <c:order val="7"/>
          <c:tx>
            <c:v>m*-ε(0,99)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Summary!$E$111:$E$120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Summary!$F$111:$F$120</c:f>
              <c:numCache>
                <c:formatCode>0.000</c:formatCode>
                <c:ptCount val="10"/>
                <c:pt idx="0">
                  <c:v>9.0010089480198303</c:v>
                </c:pt>
                <c:pt idx="1">
                  <c:v>9.2110330686042925</c:v>
                </c:pt>
                <c:pt idx="2">
                  <c:v>9.3698760350402601</c:v>
                </c:pt>
                <c:pt idx="3">
                  <c:v>9.4318389443515507</c:v>
                </c:pt>
                <c:pt idx="4">
                  <c:v>9.3674493351919903</c:v>
                </c:pt>
                <c:pt idx="5">
                  <c:v>9.4711653477768394</c:v>
                </c:pt>
                <c:pt idx="6">
                  <c:v>9.4401609698432818</c:v>
                </c:pt>
                <c:pt idx="7">
                  <c:v>9.7018204892896271</c:v>
                </c:pt>
                <c:pt idx="8">
                  <c:v>9.6733410021943413</c:v>
                </c:pt>
                <c:pt idx="9">
                  <c:v>9.8779454301437219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73D-4F46-9DD8-36ADAD25F1F8}"/>
            </c:ext>
          </c:extLst>
        </c:ser>
        <c:ser>
          <c:idx val="8"/>
          <c:order val="8"/>
          <c:tx>
            <c:v>m*+ε(0,99)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Summary!$E$111:$E$120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Summary!$G$111:$G$120</c:f>
              <c:numCache>
                <c:formatCode>0.000</c:formatCode>
                <c:ptCount val="10"/>
                <c:pt idx="0">
                  <c:v>10.874991051980171</c:v>
                </c:pt>
                <c:pt idx="1">
                  <c:v>10.653866931395727</c:v>
                </c:pt>
                <c:pt idx="2">
                  <c:v>10.561123964959744</c:v>
                </c:pt>
                <c:pt idx="3">
                  <c:v>10.392411055648445</c:v>
                </c:pt>
                <c:pt idx="4">
                  <c:v>10.270990664808012</c:v>
                </c:pt>
                <c:pt idx="5">
                  <c:v>10.313701318889823</c:v>
                </c:pt>
                <c:pt idx="6">
                  <c:v>10.217039030156704</c:v>
                </c:pt>
                <c:pt idx="7">
                  <c:v>10.425929510710386</c:v>
                </c:pt>
                <c:pt idx="8">
                  <c:v>10.359214553361223</c:v>
                </c:pt>
                <c:pt idx="9">
                  <c:v>10.517074569856263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873D-4F46-9DD8-36ADAD25F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909016"/>
        <c:axId val="439884712"/>
      </c:scatterChart>
      <c:valAx>
        <c:axId val="439909016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4712"/>
        <c:crosses val="autoZero"/>
        <c:crossBetween val="midCat"/>
      </c:valAx>
      <c:valAx>
        <c:axId val="43988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9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m* </a:t>
            </a:r>
            <a:r>
              <a:rPr lang="uk-UA"/>
              <a:t>для </a:t>
            </a:r>
            <a:r>
              <a:rPr lang="en-US"/>
              <a:t>Y</a:t>
            </a:r>
            <a:r>
              <a:rPr lang="uk-UA"/>
              <a:t> - грубий метод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m*</c:v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Summary!$E$26:$E$35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Summary!$F$26:$F$35</c:f>
              <c:numCache>
                <c:formatCode>0.000</c:formatCode>
                <c:ptCount val="10"/>
                <c:pt idx="0">
                  <c:v>10.175299999999998</c:v>
                </c:pt>
                <c:pt idx="1">
                  <c:v>9.8344499999999968</c:v>
                </c:pt>
                <c:pt idx="2">
                  <c:v>9.9533999999999985</c:v>
                </c:pt>
                <c:pt idx="3">
                  <c:v>9.8791999999999991</c:v>
                </c:pt>
                <c:pt idx="4">
                  <c:v>10.24490000000001</c:v>
                </c:pt>
                <c:pt idx="5">
                  <c:v>10.123866666666666</c:v>
                </c:pt>
                <c:pt idx="6">
                  <c:v>10.086885714285721</c:v>
                </c:pt>
                <c:pt idx="7">
                  <c:v>10.107649999999996</c:v>
                </c:pt>
                <c:pt idx="8">
                  <c:v>9.7500888888888912</c:v>
                </c:pt>
                <c:pt idx="9">
                  <c:v>9.9985799999999987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15-4BFA-8149-220BA43B66C9}"/>
            </c:ext>
          </c:extLst>
        </c:ser>
        <c:ser>
          <c:idx val="1"/>
          <c:order val="1"/>
          <c:tx>
            <c:v>m*-ε(0,80)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Summary!$E$58:$E$67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Summary!$F$58:$F$67</c:f>
              <c:numCache>
                <c:formatCode>0.000</c:formatCode>
                <c:ptCount val="10"/>
                <c:pt idx="0">
                  <c:v>9.7625289599923448</c:v>
                </c:pt>
                <c:pt idx="1">
                  <c:v>9.558012017121813</c:v>
                </c:pt>
                <c:pt idx="2">
                  <c:v>9.700825054911494</c:v>
                </c:pt>
                <c:pt idx="3">
                  <c:v>9.6502653688464743</c:v>
                </c:pt>
                <c:pt idx="4">
                  <c:v>10.05210853365436</c:v>
                </c:pt>
                <c:pt idx="5">
                  <c:v>9.9442297436540983</c:v>
                </c:pt>
                <c:pt idx="6">
                  <c:v>9.9228139618434685</c:v>
                </c:pt>
                <c:pt idx="7">
                  <c:v>9.9544014195512052</c:v>
                </c:pt>
                <c:pt idx="8">
                  <c:v>9.6109012154248781</c:v>
                </c:pt>
                <c:pt idx="9">
                  <c:v>9.8611872080777232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15-4BFA-8149-220BA43B66C9}"/>
            </c:ext>
          </c:extLst>
        </c:ser>
        <c:ser>
          <c:idx val="2"/>
          <c:order val="2"/>
          <c:tx>
            <c:v>m*+ε(0.80)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Summary!$E$58:$E$67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Summary!$G$58:$G$67</c:f>
              <c:numCache>
                <c:formatCode>0.000</c:formatCode>
                <c:ptCount val="10"/>
                <c:pt idx="0">
                  <c:v>10.588071040007652</c:v>
                </c:pt>
                <c:pt idx="1">
                  <c:v>10.110887982878181</c:v>
                </c:pt>
                <c:pt idx="2">
                  <c:v>10.205974945088503</c:v>
                </c:pt>
                <c:pt idx="3">
                  <c:v>10.108134631153524</c:v>
                </c:pt>
                <c:pt idx="4">
                  <c:v>10.43769146634566</c:v>
                </c:pt>
                <c:pt idx="5">
                  <c:v>10.303503589679234</c:v>
                </c:pt>
                <c:pt idx="6">
                  <c:v>10.250957466727973</c:v>
                </c:pt>
                <c:pt idx="7">
                  <c:v>10.260898580448787</c:v>
                </c:pt>
                <c:pt idx="8">
                  <c:v>9.8892765623529044</c:v>
                </c:pt>
                <c:pt idx="9">
                  <c:v>10.135972791922274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C15-4BFA-8149-220BA43B66C9}"/>
            </c:ext>
          </c:extLst>
        </c:ser>
        <c:ser>
          <c:idx val="4"/>
          <c:order val="3"/>
          <c:tx>
            <c:v>m*-ε(0.90)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Summary!$E$79:$E$88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Summary!$F$79:$F$88</c:f>
              <c:numCache>
                <c:formatCode>0.000</c:formatCode>
                <c:ptCount val="10"/>
                <c:pt idx="0">
                  <c:v>9.6456522926578856</c:v>
                </c:pt>
                <c:pt idx="1">
                  <c:v>9.4797382356984272</c:v>
                </c:pt>
                <c:pt idx="2">
                  <c:v>9.6293081242819092</c:v>
                </c:pt>
                <c:pt idx="3">
                  <c:v>9.5854422244558908</c:v>
                </c:pt>
                <c:pt idx="4">
                  <c:v>9.9975193743068793</c:v>
                </c:pt>
                <c:pt idx="5">
                  <c:v>9.8933653106949997</c:v>
                </c:pt>
                <c:pt idx="6">
                  <c:v>9.8763568275715983</c:v>
                </c:pt>
                <c:pt idx="7">
                  <c:v>9.9110088807813845</c:v>
                </c:pt>
                <c:pt idx="8">
                  <c:v>9.5714900411133055</c:v>
                </c:pt>
                <c:pt idx="9">
                  <c:v>9.8222842568548021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C15-4BFA-8149-220BA43B66C9}"/>
            </c:ext>
          </c:extLst>
        </c:ser>
        <c:ser>
          <c:idx val="3"/>
          <c:order val="4"/>
          <c:tx>
            <c:v>m*+ε(0.90)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Summary!$E$79:$E$88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Summary!$G$79:$G$88</c:f>
              <c:numCache>
                <c:formatCode>0.000</c:formatCode>
                <c:ptCount val="10"/>
                <c:pt idx="0">
                  <c:v>10.704947707342111</c:v>
                </c:pt>
                <c:pt idx="1">
                  <c:v>10.189161764301566</c:v>
                </c:pt>
                <c:pt idx="2">
                  <c:v>10.277491875718088</c:v>
                </c:pt>
                <c:pt idx="3">
                  <c:v>10.172957775544107</c:v>
                </c:pt>
                <c:pt idx="4">
                  <c:v>10.492280625693141</c:v>
                </c:pt>
                <c:pt idx="5">
                  <c:v>10.354368022638333</c:v>
                </c:pt>
                <c:pt idx="6">
                  <c:v>10.297414600999844</c:v>
                </c:pt>
                <c:pt idx="7">
                  <c:v>10.304291119218608</c:v>
                </c:pt>
                <c:pt idx="8">
                  <c:v>9.928687736664477</c:v>
                </c:pt>
                <c:pt idx="9">
                  <c:v>10.174875743145195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C15-4BFA-8149-220BA43B66C9}"/>
            </c:ext>
          </c:extLst>
        </c:ser>
        <c:ser>
          <c:idx val="5"/>
          <c:order val="5"/>
          <c:tx>
            <c:v>m*-ε(0,95)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Summary!$E$100:$E$109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Summary!$F$100:$F$109</c:f>
              <c:numCache>
                <c:formatCode>0.000</c:formatCode>
                <c:ptCount val="10"/>
                <c:pt idx="0">
                  <c:v>9.3458942285025621</c:v>
                </c:pt>
                <c:pt idx="1">
                  <c:v>9.2789864712213692</c:v>
                </c:pt>
                <c:pt idx="2">
                  <c:v>9.4458859137691178</c:v>
                </c:pt>
                <c:pt idx="3">
                  <c:v>9.419187823828798</c:v>
                </c:pt>
                <c:pt idx="4">
                  <c:v>9.8575124669997027</c:v>
                </c:pt>
                <c:pt idx="5">
                  <c:v>9.7629113517833765</c:v>
                </c:pt>
                <c:pt idx="6">
                  <c:v>9.7572064363674347</c:v>
                </c:pt>
                <c:pt idx="7">
                  <c:v>9.7997183750108494</c:v>
                </c:pt>
                <c:pt idx="8">
                  <c:v>9.4704106932232932</c:v>
                </c:pt>
                <c:pt idx="9">
                  <c:v>9.7225083681811366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C15-4BFA-8149-220BA43B66C9}"/>
            </c:ext>
          </c:extLst>
        </c:ser>
        <c:ser>
          <c:idx val="6"/>
          <c:order val="6"/>
          <c:tx>
            <c:v>m*+ε(0,95)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Summary!$E$100:$E$109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Summary!$G$100:$G$109</c:f>
              <c:numCache>
                <c:formatCode>0.000</c:formatCode>
                <c:ptCount val="10"/>
                <c:pt idx="0">
                  <c:v>11.004705771497434</c:v>
                </c:pt>
                <c:pt idx="1">
                  <c:v>10.389913528778624</c:v>
                </c:pt>
                <c:pt idx="2">
                  <c:v>10.460914086230879</c:v>
                </c:pt>
                <c:pt idx="3">
                  <c:v>10.3392121761712</c:v>
                </c:pt>
                <c:pt idx="4">
                  <c:v>10.632287533000317</c:v>
                </c:pt>
                <c:pt idx="5">
                  <c:v>10.484821981549956</c:v>
                </c:pt>
                <c:pt idx="6">
                  <c:v>10.416564992204007</c:v>
                </c:pt>
                <c:pt idx="7">
                  <c:v>10.415581624989143</c:v>
                </c:pt>
                <c:pt idx="8">
                  <c:v>10.029767084554489</c:v>
                </c:pt>
                <c:pt idx="9">
                  <c:v>10.274651631818861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2C15-4BFA-8149-220BA43B66C9}"/>
            </c:ext>
          </c:extLst>
        </c:ser>
        <c:ser>
          <c:idx val="7"/>
          <c:order val="7"/>
          <c:tx>
            <c:v>m*-ε(0,99)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Summary!$E$121:$E$130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Summary!$F$121:$F$130</c:f>
              <c:numCache>
                <c:formatCode>0.000</c:formatCode>
                <c:ptCount val="10"/>
                <c:pt idx="0">
                  <c:v>9.1803994433512877</c:v>
                </c:pt>
                <c:pt idx="1">
                  <c:v>9.168152521767869</c:v>
                </c:pt>
                <c:pt idx="2">
                  <c:v>9.3446195161283292</c:v>
                </c:pt>
                <c:pt idx="3">
                  <c:v>9.3273996799809744</c:v>
                </c:pt>
                <c:pt idx="4">
                  <c:v>9.780215420430542</c:v>
                </c:pt>
                <c:pt idx="5">
                  <c:v>9.6908884356925338</c:v>
                </c:pt>
                <c:pt idx="6">
                  <c:v>9.6914241580871554</c:v>
                </c:pt>
                <c:pt idx="7">
                  <c:v>9.7382754964221778</c:v>
                </c:pt>
                <c:pt idx="8">
                  <c:v>9.4146053389639306</c:v>
                </c:pt>
                <c:pt idx="9">
                  <c:v>9.6674226466147957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2C15-4BFA-8149-220BA43B66C9}"/>
            </c:ext>
          </c:extLst>
        </c:ser>
        <c:ser>
          <c:idx val="8"/>
          <c:order val="8"/>
          <c:tx>
            <c:v>m*+ε(0,99)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Summary!$E$121:$E$130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Summary!$G$121:$G$130</c:f>
              <c:numCache>
                <c:formatCode>0.000</c:formatCode>
                <c:ptCount val="10"/>
                <c:pt idx="0">
                  <c:v>11.170200556648709</c:v>
                </c:pt>
                <c:pt idx="1">
                  <c:v>10.500747478232125</c:v>
                </c:pt>
                <c:pt idx="2">
                  <c:v>10.562180483871668</c:v>
                </c:pt>
                <c:pt idx="3">
                  <c:v>10.431000320019024</c:v>
                </c:pt>
                <c:pt idx="4">
                  <c:v>10.709584579569478</c:v>
                </c:pt>
                <c:pt idx="5">
                  <c:v>10.556844897640799</c:v>
                </c:pt>
                <c:pt idx="6">
                  <c:v>10.482347270484286</c:v>
                </c:pt>
                <c:pt idx="7">
                  <c:v>10.477024503577814</c:v>
                </c:pt>
                <c:pt idx="8">
                  <c:v>10.085572438813852</c:v>
                </c:pt>
                <c:pt idx="9">
                  <c:v>10.329737353385202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2C15-4BFA-8149-220BA43B6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908624"/>
        <c:axId val="439899216"/>
      </c:scatterChart>
      <c:valAx>
        <c:axId val="439908624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9216"/>
        <c:crosses val="autoZero"/>
        <c:crossBetween val="midCat"/>
      </c:valAx>
      <c:valAx>
        <c:axId val="43989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m* </a:t>
            </a:r>
            <a:r>
              <a:rPr lang="uk-UA"/>
              <a:t>для </a:t>
            </a:r>
            <a:r>
              <a:rPr lang="en-US"/>
              <a:t>X -</a:t>
            </a:r>
            <a:r>
              <a:rPr lang="uk-UA"/>
              <a:t> точний метод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m*</c:v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Summary!$E$16:$E$25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Summary!$F$16:$F$25</c:f>
              <c:numCache>
                <c:formatCode>0.000</c:formatCode>
                <c:ptCount val="10"/>
                <c:pt idx="0">
                  <c:v>9.9380000000000006</c:v>
                </c:pt>
                <c:pt idx="1">
                  <c:v>9.93245000000001</c:v>
                </c:pt>
                <c:pt idx="2">
                  <c:v>9.9655000000000022</c:v>
                </c:pt>
                <c:pt idx="3">
                  <c:v>9.9121249999999979</c:v>
                </c:pt>
                <c:pt idx="4">
                  <c:v>9.8192200000000014</c:v>
                </c:pt>
                <c:pt idx="5">
                  <c:v>9.8924333333333312</c:v>
                </c:pt>
                <c:pt idx="6">
                  <c:v>9.8285999999999927</c:v>
                </c:pt>
                <c:pt idx="7">
                  <c:v>10.063875000000007</c:v>
                </c:pt>
                <c:pt idx="8">
                  <c:v>10.016277777777782</c:v>
                </c:pt>
                <c:pt idx="9">
                  <c:v>10.197509999999992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B5-4C8A-9E45-5DB92E6B23F7}"/>
            </c:ext>
          </c:extLst>
        </c:ser>
        <c:ser>
          <c:idx val="1"/>
          <c:order val="1"/>
          <c:tx>
            <c:v>m*-ε(0,80)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Summary!$E$48:$E$57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Summary!$H$48:$H$57</c:f>
              <c:numCache>
                <c:formatCode>0.000</c:formatCode>
                <c:ptCount val="10"/>
                <c:pt idx="0">
                  <c:v>9.5467800236905695</c:v>
                </c:pt>
                <c:pt idx="1">
                  <c:v>9.6322517897441777</c:v>
                </c:pt>
                <c:pt idx="2">
                  <c:v>9.7179229527225761</c:v>
                </c:pt>
                <c:pt idx="3">
                  <c:v>9.712600040272541</c:v>
                </c:pt>
                <c:pt idx="4">
                  <c:v>9.6316035285701194</c:v>
                </c:pt>
                <c:pt idx="5">
                  <c:v>9.7175230718630292</c:v>
                </c:pt>
                <c:pt idx="6">
                  <c:v>9.6673457753224756</c:v>
                </c:pt>
                <c:pt idx="7">
                  <c:v>9.9135916777419055</c:v>
                </c:pt>
                <c:pt idx="8">
                  <c:v>9.8739430379044268</c:v>
                </c:pt>
                <c:pt idx="9">
                  <c:v>10.064885577028187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B5-4C8A-9E45-5DB92E6B23F7}"/>
            </c:ext>
          </c:extLst>
        </c:ser>
        <c:ser>
          <c:idx val="2"/>
          <c:order val="2"/>
          <c:tx>
            <c:v>m*+ε(0.80)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Summary!$E$48:$E$57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Summary!$I$48:$I$57</c:f>
              <c:numCache>
                <c:formatCode>0.000</c:formatCode>
                <c:ptCount val="10"/>
                <c:pt idx="0">
                  <c:v>10.329219976309432</c:v>
                </c:pt>
                <c:pt idx="1">
                  <c:v>10.232648210255842</c:v>
                </c:pt>
                <c:pt idx="2">
                  <c:v>10.213077047277428</c:v>
                </c:pt>
                <c:pt idx="3">
                  <c:v>10.111649959727455</c:v>
                </c:pt>
                <c:pt idx="4">
                  <c:v>10.006836471429883</c:v>
                </c:pt>
                <c:pt idx="5">
                  <c:v>10.067343594803633</c:v>
                </c:pt>
                <c:pt idx="6">
                  <c:v>9.9898542246775097</c:v>
                </c:pt>
                <c:pt idx="7">
                  <c:v>10.214158322258108</c:v>
                </c:pt>
                <c:pt idx="8">
                  <c:v>10.158612517651138</c:v>
                </c:pt>
                <c:pt idx="9">
                  <c:v>10.330134422971797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B5-4C8A-9E45-5DB92E6B23F7}"/>
            </c:ext>
          </c:extLst>
        </c:ser>
        <c:ser>
          <c:idx val="4"/>
          <c:order val="3"/>
          <c:tx>
            <c:v>m*-ε(0.90)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Summary!$E$69:$E$78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Summary!$H$69:$H$78</c:f>
              <c:numCache>
                <c:formatCode>0.000</c:formatCode>
                <c:ptCount val="10"/>
                <c:pt idx="0">
                  <c:v>9.4345140271925789</c:v>
                </c:pt>
                <c:pt idx="1">
                  <c:v>9.5466327823276949</c:v>
                </c:pt>
                <c:pt idx="2">
                  <c:v>9.6474549668471372</c:v>
                </c:pt>
                <c:pt idx="3">
                  <c:v>9.6558665046046013</c:v>
                </c:pt>
                <c:pt idx="4">
                  <c:v>9.578288367522843</c:v>
                </c:pt>
                <c:pt idx="5">
                  <c:v>9.6678386770155953</c:v>
                </c:pt>
                <c:pt idx="6">
                  <c:v>9.6215536418727545</c:v>
                </c:pt>
                <c:pt idx="7">
                  <c:v>9.87092420592659</c:v>
                </c:pt>
                <c:pt idx="8">
                  <c:v>9.8335390507946165</c:v>
                </c:pt>
                <c:pt idx="9">
                  <c:v>10.027243065726092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B5-4C8A-9E45-5DB92E6B23F7}"/>
            </c:ext>
          </c:extLst>
        </c:ser>
        <c:ser>
          <c:idx val="3"/>
          <c:order val="4"/>
          <c:tx>
            <c:v>m*+ε(0.90)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Summary!$E$69:$E$78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Summary!$I$69:$I$78</c:f>
              <c:numCache>
                <c:formatCode>0.000</c:formatCode>
                <c:ptCount val="10"/>
                <c:pt idx="0">
                  <c:v>10.441485972807422</c:v>
                </c:pt>
                <c:pt idx="1">
                  <c:v>10.318267217672325</c:v>
                </c:pt>
                <c:pt idx="2">
                  <c:v>10.283545033152867</c:v>
                </c:pt>
                <c:pt idx="3">
                  <c:v>10.168383495395394</c:v>
                </c:pt>
                <c:pt idx="4">
                  <c:v>10.06015163247716</c:v>
                </c:pt>
                <c:pt idx="5">
                  <c:v>10.117027989651067</c:v>
                </c:pt>
                <c:pt idx="6">
                  <c:v>10.035646358127231</c:v>
                </c:pt>
                <c:pt idx="7">
                  <c:v>10.256825794073423</c:v>
                </c:pt>
                <c:pt idx="8">
                  <c:v>10.199016504760948</c:v>
                </c:pt>
                <c:pt idx="9">
                  <c:v>10.367776934273893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6B5-4C8A-9E45-5DB92E6B23F7}"/>
            </c:ext>
          </c:extLst>
        </c:ser>
        <c:ser>
          <c:idx val="5"/>
          <c:order val="5"/>
          <c:tx>
            <c:v>m*-ε(0,95)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Summary!$E$90:$E$99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Summary!$H$90:$H$99</c:f>
              <c:numCache>
                <c:formatCode>0.000</c:formatCode>
                <c:ptCount val="10"/>
                <c:pt idx="0">
                  <c:v>9.3363192463353268</c:v>
                </c:pt>
                <c:pt idx="1">
                  <c:v>9.4720607317152847</c:v>
                </c:pt>
                <c:pt idx="2">
                  <c:v>9.5861647015369584</c:v>
                </c:pt>
                <c:pt idx="3">
                  <c:v>9.6065562405665155</c:v>
                </c:pt>
                <c:pt idx="4">
                  <c:v>9.5319685103125114</c:v>
                </c:pt>
                <c:pt idx="5">
                  <c:v>9.6246851837273084</c:v>
                </c:pt>
                <c:pt idx="6">
                  <c:v>9.5817886591340606</c:v>
                </c:pt>
                <c:pt idx="7">
                  <c:v>9.8338781190823159</c:v>
                </c:pt>
                <c:pt idx="8">
                  <c:v>9.7984622872498921</c:v>
                </c:pt>
                <c:pt idx="9">
                  <c:v>9.994566697430983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6B5-4C8A-9E45-5DB92E6B23F7}"/>
            </c:ext>
          </c:extLst>
        </c:ser>
        <c:ser>
          <c:idx val="6"/>
          <c:order val="6"/>
          <c:tx>
            <c:v>m*+ε(0,95)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Summary!$E$90:$E$99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Summary!$I$90:$I$99</c:f>
              <c:numCache>
                <c:formatCode>0.000</c:formatCode>
                <c:ptCount val="10"/>
                <c:pt idx="0">
                  <c:v>10.539680753664674</c:v>
                </c:pt>
                <c:pt idx="1">
                  <c:v>10.392839268284735</c:v>
                </c:pt>
                <c:pt idx="2">
                  <c:v>10.344835298463046</c:v>
                </c:pt>
                <c:pt idx="3">
                  <c:v>10.21769375943348</c:v>
                </c:pt>
                <c:pt idx="4">
                  <c:v>10.106471489687491</c:v>
                </c:pt>
                <c:pt idx="5">
                  <c:v>10.160181482939354</c:v>
                </c:pt>
                <c:pt idx="6">
                  <c:v>10.075411340865925</c:v>
                </c:pt>
                <c:pt idx="7">
                  <c:v>10.293871880917697</c:v>
                </c:pt>
                <c:pt idx="8">
                  <c:v>10.234093268305672</c:v>
                </c:pt>
                <c:pt idx="9">
                  <c:v>10.400453302569002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26B5-4C8A-9E45-5DB92E6B23F7}"/>
            </c:ext>
          </c:extLst>
        </c:ser>
        <c:ser>
          <c:idx val="7"/>
          <c:order val="7"/>
          <c:tx>
            <c:v>m*-ε(0,99)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Summary!$E$111:$E$120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Summary!$H$111:$H$120</c:f>
              <c:numCache>
                <c:formatCode>0.000</c:formatCode>
                <c:ptCount val="10"/>
                <c:pt idx="0">
                  <c:v>9.1415862743223233</c:v>
                </c:pt>
                <c:pt idx="1">
                  <c:v>9.3252550309498492</c:v>
                </c:pt>
                <c:pt idx="2">
                  <c:v>9.4657981164176714</c:v>
                </c:pt>
                <c:pt idx="3">
                  <c:v>9.5098337993483835</c:v>
                </c:pt>
                <c:pt idx="4">
                  <c:v>9.4411774767944276</c:v>
                </c:pt>
                <c:pt idx="5">
                  <c:v>9.5401412443452767</c:v>
                </c:pt>
                <c:pt idx="6">
                  <c:v>9.5039100864786938</c:v>
                </c:pt>
                <c:pt idx="7">
                  <c:v>9.7613431246441493</c:v>
                </c:pt>
                <c:pt idx="8">
                  <c:v>9.7297969234936019</c:v>
                </c:pt>
                <c:pt idx="9">
                  <c:v>9.9306105361210744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26B5-4C8A-9E45-5DB92E6B23F7}"/>
            </c:ext>
          </c:extLst>
        </c:ser>
        <c:ser>
          <c:idx val="8"/>
          <c:order val="8"/>
          <c:tx>
            <c:v>m*+ε(0,99)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Summary!$E$111:$E$120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Summary!$I$111:$I$120</c:f>
              <c:numCache>
                <c:formatCode>0.000</c:formatCode>
                <c:ptCount val="10"/>
                <c:pt idx="0">
                  <c:v>10.734413725677678</c:v>
                </c:pt>
                <c:pt idx="1">
                  <c:v>10.539644969050171</c:v>
                </c:pt>
                <c:pt idx="2">
                  <c:v>10.465201883582333</c:v>
                </c:pt>
                <c:pt idx="3">
                  <c:v>10.314416200651612</c:v>
                </c:pt>
                <c:pt idx="4">
                  <c:v>10.197262523205575</c:v>
                </c:pt>
                <c:pt idx="5">
                  <c:v>10.244725422321386</c:v>
                </c:pt>
                <c:pt idx="6">
                  <c:v>10.153289913521292</c:v>
                </c:pt>
                <c:pt idx="7">
                  <c:v>10.366406875355864</c:v>
                </c:pt>
                <c:pt idx="8">
                  <c:v>10.302758632061963</c:v>
                </c:pt>
                <c:pt idx="9">
                  <c:v>10.46440946387891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26B5-4C8A-9E45-5DB92E6B2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907056"/>
        <c:axId val="439906664"/>
      </c:scatterChart>
      <c:valAx>
        <c:axId val="439907056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6664"/>
        <c:crosses val="autoZero"/>
        <c:crossBetween val="midCat"/>
      </c:valAx>
      <c:valAx>
        <c:axId val="43990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7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m* </a:t>
            </a:r>
            <a:r>
              <a:rPr lang="uk-UA"/>
              <a:t>для </a:t>
            </a:r>
            <a:r>
              <a:rPr lang="en-US"/>
              <a:t>Y</a:t>
            </a:r>
            <a:r>
              <a:rPr lang="uk-UA"/>
              <a:t> - точний метод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m*</c:v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Summary!$E$26:$E$35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Summary!$F$26:$F$35</c:f>
              <c:numCache>
                <c:formatCode>0.000</c:formatCode>
                <c:ptCount val="10"/>
                <c:pt idx="0">
                  <c:v>10.175299999999998</c:v>
                </c:pt>
                <c:pt idx="1">
                  <c:v>9.8344499999999968</c:v>
                </c:pt>
                <c:pt idx="2">
                  <c:v>9.9533999999999985</c:v>
                </c:pt>
                <c:pt idx="3">
                  <c:v>9.8791999999999991</c:v>
                </c:pt>
                <c:pt idx="4">
                  <c:v>10.24490000000001</c:v>
                </c:pt>
                <c:pt idx="5">
                  <c:v>10.123866666666666</c:v>
                </c:pt>
                <c:pt idx="6">
                  <c:v>10.086885714285721</c:v>
                </c:pt>
                <c:pt idx="7">
                  <c:v>10.107649999999996</c:v>
                </c:pt>
                <c:pt idx="8">
                  <c:v>9.7500888888888912</c:v>
                </c:pt>
                <c:pt idx="9">
                  <c:v>9.9985799999999987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95E-4F85-BD82-32467F6AC179}"/>
            </c:ext>
          </c:extLst>
        </c:ser>
        <c:ser>
          <c:idx val="1"/>
          <c:order val="1"/>
          <c:tx>
            <c:v>m*-ε(0,80)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Summary!$E$58:$E$67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Summary!$H$58:$H$67</c:f>
              <c:numCache>
                <c:formatCode>0.000</c:formatCode>
                <c:ptCount val="10"/>
                <c:pt idx="0">
                  <c:v>9.7599011854864663</c:v>
                </c:pt>
                <c:pt idx="1">
                  <c:v>9.5571882644370678</c:v>
                </c:pt>
                <c:pt idx="2">
                  <c:v>9.7003543142924773</c:v>
                </c:pt>
                <c:pt idx="3">
                  <c:v>9.6499659105764621</c:v>
                </c:pt>
                <c:pt idx="4">
                  <c:v>10.051920490841859</c:v>
                </c:pt>
                <c:pt idx="5">
                  <c:v>9.9440943170289593</c:v>
                </c:pt>
                <c:pt idx="6">
                  <c:v>9.9227162007102265</c:v>
                </c:pt>
                <c:pt idx="7">
                  <c:v>9.9543282600051128</c:v>
                </c:pt>
                <c:pt idx="8">
                  <c:v>9.610847584922233</c:v>
                </c:pt>
                <c:pt idx="9">
                  <c:v>9.8611443858912864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E-4F85-BD82-32467F6AC179}"/>
            </c:ext>
          </c:extLst>
        </c:ser>
        <c:ser>
          <c:idx val="2"/>
          <c:order val="2"/>
          <c:tx>
            <c:v>m*+ε(0.80)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Summary!$E$58:$E$67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Summary!$I$58:$I$67</c:f>
              <c:numCache>
                <c:formatCode>0.000</c:formatCode>
                <c:ptCount val="10"/>
                <c:pt idx="0">
                  <c:v>10.59069881451353</c:v>
                </c:pt>
                <c:pt idx="1">
                  <c:v>10.111711735562926</c:v>
                </c:pt>
                <c:pt idx="2">
                  <c:v>10.20644568570752</c:v>
                </c:pt>
                <c:pt idx="3">
                  <c:v>10.108434089423536</c:v>
                </c:pt>
                <c:pt idx="4">
                  <c:v>10.437879509158162</c:v>
                </c:pt>
                <c:pt idx="5">
                  <c:v>10.303639016304373</c:v>
                </c:pt>
                <c:pt idx="6">
                  <c:v>10.251055227861215</c:v>
                </c:pt>
                <c:pt idx="7">
                  <c:v>10.260971739994879</c:v>
                </c:pt>
                <c:pt idx="8">
                  <c:v>9.8893301928555495</c:v>
                </c:pt>
                <c:pt idx="9">
                  <c:v>10.136015614108711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95E-4F85-BD82-32467F6AC179}"/>
            </c:ext>
          </c:extLst>
        </c:ser>
        <c:ser>
          <c:idx val="4"/>
          <c:order val="3"/>
          <c:tx>
            <c:v>m*-ε(0.90)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Summary!$E$79:$E$88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Summary!$H$79:$H$88</c:f>
              <c:numCache>
                <c:formatCode>0.000</c:formatCode>
                <c:ptCount val="10"/>
                <c:pt idx="0">
                  <c:v>9.6406967361243012</c:v>
                </c:pt>
                <c:pt idx="1">
                  <c:v>9.478110928921847</c:v>
                </c:pt>
                <c:pt idx="2">
                  <c:v>9.6283297869690827</c:v>
                </c:pt>
                <c:pt idx="3">
                  <c:v>9.5847847903477827</c:v>
                </c:pt>
                <c:pt idx="4">
                  <c:v>9.9970813099790181</c:v>
                </c:pt>
                <c:pt idx="5">
                  <c:v>9.893028814485147</c:v>
                </c:pt>
                <c:pt idx="6">
                  <c:v>9.8760961987285167</c:v>
                </c:pt>
                <c:pt idx="7">
                  <c:v>9.9107981402179579</c:v>
                </c:pt>
                <c:pt idx="8">
                  <c:v>9.5713217189556552</c:v>
                </c:pt>
                <c:pt idx="9">
                  <c:v>9.8221363243180626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95E-4F85-BD82-32467F6AC179}"/>
            </c:ext>
          </c:extLst>
        </c:ser>
        <c:ser>
          <c:idx val="3"/>
          <c:order val="4"/>
          <c:tx>
            <c:v>m*+ε(0.90)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Summary!$E$79:$E$88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Summary!$I$79:$I$88</c:f>
              <c:numCache>
                <c:formatCode>0.000</c:formatCode>
                <c:ptCount val="10"/>
                <c:pt idx="0">
                  <c:v>10.709903263875695</c:v>
                </c:pt>
                <c:pt idx="1">
                  <c:v>10.190789071078147</c:v>
                </c:pt>
                <c:pt idx="2">
                  <c:v>10.278470213030914</c:v>
                </c:pt>
                <c:pt idx="3">
                  <c:v>10.173615209652215</c:v>
                </c:pt>
                <c:pt idx="4">
                  <c:v>10.492718690021002</c:v>
                </c:pt>
                <c:pt idx="5">
                  <c:v>10.354704518848186</c:v>
                </c:pt>
                <c:pt idx="6">
                  <c:v>10.297675229842925</c:v>
                </c:pt>
                <c:pt idx="7">
                  <c:v>10.304501859782034</c:v>
                </c:pt>
                <c:pt idx="8">
                  <c:v>9.9288560588221273</c:v>
                </c:pt>
                <c:pt idx="9">
                  <c:v>10.175023675681935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95E-4F85-BD82-32467F6AC179}"/>
            </c:ext>
          </c:extLst>
        </c:ser>
        <c:ser>
          <c:idx val="5"/>
          <c:order val="5"/>
          <c:tx>
            <c:v>m*-ε(0,95)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Summary!$E$100:$E$109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Summary!$H$100:$H$109</c:f>
              <c:numCache>
                <c:formatCode>0.000</c:formatCode>
                <c:ptCount val="10"/>
                <c:pt idx="0">
                  <c:v>9.5364331554546471</c:v>
                </c:pt>
                <c:pt idx="1">
                  <c:v>9.4092365137157632</c:v>
                </c:pt>
                <c:pt idx="2">
                  <c:v>9.5656857035083451</c:v>
                </c:pt>
                <c:pt idx="3">
                  <c:v>9.5281322618047604</c:v>
                </c:pt>
                <c:pt idx="4">
                  <c:v>9.9494373944922785</c:v>
                </c:pt>
                <c:pt idx="5">
                  <c:v>9.8486757569898451</c:v>
                </c:pt>
                <c:pt idx="6">
                  <c:v>9.8356123113351508</c:v>
                </c:pt>
                <c:pt idx="7">
                  <c:v>9.8730030581714558</c:v>
                </c:pt>
                <c:pt idx="8">
                  <c:v>9.537007297197178</c:v>
                </c:pt>
                <c:pt idx="9">
                  <c:v>9.7882745615834903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95E-4F85-BD82-32467F6AC179}"/>
            </c:ext>
          </c:extLst>
        </c:ser>
        <c:ser>
          <c:idx val="6"/>
          <c:order val="6"/>
          <c:tx>
            <c:v>m*+ε(0,95)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Summary!$E$100:$E$109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Summary!$I$100:$I$109</c:f>
              <c:numCache>
                <c:formatCode>0.000</c:formatCode>
                <c:ptCount val="10"/>
                <c:pt idx="0">
                  <c:v>10.814166844545349</c:v>
                </c:pt>
                <c:pt idx="1">
                  <c:v>10.25966348628423</c:v>
                </c:pt>
                <c:pt idx="2">
                  <c:v>10.341114296491652</c:v>
                </c:pt>
                <c:pt idx="3">
                  <c:v>10.230267738195238</c:v>
                </c:pt>
                <c:pt idx="4">
                  <c:v>10.540362605507742</c:v>
                </c:pt>
                <c:pt idx="5">
                  <c:v>10.399057576343488</c:v>
                </c:pt>
                <c:pt idx="6">
                  <c:v>10.338159117236291</c:v>
                </c:pt>
                <c:pt idx="7">
                  <c:v>10.342296941828536</c:v>
                </c:pt>
                <c:pt idx="8">
                  <c:v>9.9631704805806045</c:v>
                </c:pt>
                <c:pt idx="9">
                  <c:v>10.208885438416507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595E-4F85-BD82-32467F6AC179}"/>
            </c:ext>
          </c:extLst>
        </c:ser>
        <c:ser>
          <c:idx val="7"/>
          <c:order val="7"/>
          <c:tx>
            <c:v>m*-ε(0,99)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Summary!$E$121:$E$130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Summary!$H$121:$H$130</c:f>
              <c:numCache>
                <c:formatCode>0.000</c:formatCode>
                <c:ptCount val="10"/>
                <c:pt idx="0">
                  <c:v>9.3296649671734908</c:v>
                </c:pt>
                <c:pt idx="1">
                  <c:v>9.2736474195966849</c:v>
                </c:pt>
                <c:pt idx="2">
                  <c:v>9.4426603851166426</c:v>
                </c:pt>
                <c:pt idx="3">
                  <c:v>9.4170079154084707</c:v>
                </c:pt>
                <c:pt idx="4">
                  <c:v>9.8560510891708439</c:v>
                </c:pt>
                <c:pt idx="5">
                  <c:v>9.7617816977015277</c:v>
                </c:pt>
                <c:pt idx="6">
                  <c:v>9.7563257846326472</c:v>
                </c:pt>
                <c:pt idx="7">
                  <c:v>9.7990015562704063</c:v>
                </c:pt>
                <c:pt idx="8">
                  <c:v>9.469834273975458</c:v>
                </c:pt>
                <c:pt idx="9">
                  <c:v>9.7219982746922629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595E-4F85-BD82-32467F6AC179}"/>
            </c:ext>
          </c:extLst>
        </c:ser>
        <c:ser>
          <c:idx val="8"/>
          <c:order val="8"/>
          <c:tx>
            <c:v>m*+ε(0,99)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Summary!$E$121:$E$130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Summary!$I$121:$I$130</c:f>
              <c:numCache>
                <c:formatCode>0.000</c:formatCode>
                <c:ptCount val="10"/>
                <c:pt idx="0">
                  <c:v>11.020935032826506</c:v>
                </c:pt>
                <c:pt idx="1">
                  <c:v>10.395252580403309</c:v>
                </c:pt>
                <c:pt idx="2">
                  <c:v>10.464139614883354</c:v>
                </c:pt>
                <c:pt idx="3">
                  <c:v>10.341392084591527</c:v>
                </c:pt>
                <c:pt idx="4">
                  <c:v>10.633748910829176</c:v>
                </c:pt>
                <c:pt idx="5">
                  <c:v>10.485951635631805</c:v>
                </c:pt>
                <c:pt idx="6">
                  <c:v>10.417445643938795</c:v>
                </c:pt>
                <c:pt idx="7">
                  <c:v>10.416298443729586</c:v>
                </c:pt>
                <c:pt idx="8">
                  <c:v>10.030343503802325</c:v>
                </c:pt>
                <c:pt idx="9">
                  <c:v>10.275161725307735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595E-4F85-BD82-32467F6AC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905880"/>
        <c:axId val="439905488"/>
      </c:scatterChart>
      <c:valAx>
        <c:axId val="439905880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5488"/>
        <c:crosses val="autoZero"/>
        <c:crossBetween val="midCat"/>
      </c:valAx>
      <c:valAx>
        <c:axId val="43990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5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d* </a:t>
            </a:r>
            <a:r>
              <a:rPr lang="uk-UA"/>
              <a:t>для </a:t>
            </a:r>
            <a:r>
              <a:rPr lang="en-US"/>
              <a:t>X -</a:t>
            </a:r>
            <a:r>
              <a:rPr lang="uk-UA"/>
              <a:t> грубий метод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d*</c:v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Summary!$E$16:$E$25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Summary!$J$16:$J$25</c:f>
              <c:numCache>
                <c:formatCode>0.000</c:formatCode>
                <c:ptCount val="10"/>
                <c:pt idx="0">
                  <c:v>9.1950464646464329</c:v>
                </c:pt>
                <c:pt idx="1">
                  <c:v>10.9014859271355</c:v>
                </c:pt>
                <c:pt idx="2">
                  <c:v>11.146759280936463</c:v>
                </c:pt>
                <c:pt idx="3">
                  <c:v>9.6636899592732952</c:v>
                </c:pt>
                <c:pt idx="4">
                  <c:v>10.68781923006004</c:v>
                </c:pt>
                <c:pt idx="5">
                  <c:v>11.151960012242746</c:v>
                </c:pt>
                <c:pt idx="6">
                  <c:v>11.061825505007334</c:v>
                </c:pt>
                <c:pt idx="7">
                  <c:v>10.982999233416672</c:v>
                </c:pt>
                <c:pt idx="8">
                  <c:v>11.085458765912708</c:v>
                </c:pt>
                <c:pt idx="9">
                  <c:v>10.695480180080171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5D-480A-B5D6-F40D368B7462}"/>
            </c:ext>
          </c:extLst>
        </c:ser>
        <c:ser>
          <c:idx val="1"/>
          <c:order val="1"/>
          <c:tx>
            <c:v>d*-ε(0,80)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Summary!$E$48:$E$57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Summary!$J$48:$J$57</c:f>
              <c:numCache>
                <c:formatCode>0.000</c:formatCode>
                <c:ptCount val="10"/>
                <c:pt idx="0">
                  <c:v>8.1274616919647293</c:v>
                </c:pt>
                <c:pt idx="1">
                  <c:v>10.012049921415011</c:v>
                </c:pt>
                <c:pt idx="2">
                  <c:v>10.4057407343651</c:v>
                </c:pt>
                <c:pt idx="3">
                  <c:v>9.1079106969746135</c:v>
                </c:pt>
                <c:pt idx="4">
                  <c:v>10.138376650969091</c:v>
                </c:pt>
                <c:pt idx="5">
                  <c:v>10.628825946444397</c:v>
                </c:pt>
                <c:pt idx="6">
                  <c:v>10.581554849738747</c:v>
                </c:pt>
                <c:pt idx="7">
                  <c:v>10.537048017742855</c:v>
                </c:pt>
                <c:pt idx="8">
                  <c:v>10.661163237824224</c:v>
                </c:pt>
                <c:pt idx="9">
                  <c:v>10.307172447795697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5D-480A-B5D6-F40D368B7462}"/>
            </c:ext>
          </c:extLst>
        </c:ser>
        <c:ser>
          <c:idx val="2"/>
          <c:order val="2"/>
          <c:tx>
            <c:v>d*+ε(0.80)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Summary!$E$48:$E$57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Summary!$K$48:$K$57</c:f>
              <c:numCache>
                <c:formatCode>0.000</c:formatCode>
                <c:ptCount val="10"/>
                <c:pt idx="0">
                  <c:v>10.262631237328137</c:v>
                </c:pt>
                <c:pt idx="1">
                  <c:v>11.790921932855989</c:v>
                </c:pt>
                <c:pt idx="2">
                  <c:v>11.887777827507826</c:v>
                </c:pt>
                <c:pt idx="3">
                  <c:v>10.219469221571977</c:v>
                </c:pt>
                <c:pt idx="4">
                  <c:v>11.237261809150988</c:v>
                </c:pt>
                <c:pt idx="5">
                  <c:v>11.675094078041095</c:v>
                </c:pt>
                <c:pt idx="6">
                  <c:v>11.542096160275921</c:v>
                </c:pt>
                <c:pt idx="7">
                  <c:v>11.42895044909049</c:v>
                </c:pt>
                <c:pt idx="8">
                  <c:v>11.509754294001192</c:v>
                </c:pt>
                <c:pt idx="9">
                  <c:v>11.083787912364645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85D-480A-B5D6-F40D368B7462}"/>
            </c:ext>
          </c:extLst>
        </c:ser>
        <c:ser>
          <c:idx val="4"/>
          <c:order val="3"/>
          <c:tx>
            <c:v>d*-ε(0.90)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Summary!$E$69:$E$78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Summary!$J$69:$J$78</c:f>
              <c:numCache>
                <c:formatCode>0.000</c:formatCode>
                <c:ptCount val="10"/>
                <c:pt idx="0">
                  <c:v>7.825173647905868</c:v>
                </c:pt>
                <c:pt idx="1">
                  <c:v>9.7602049369559332</c:v>
                </c:pt>
                <c:pt idx="2">
                  <c:v>10.195920350273521</c:v>
                </c:pt>
                <c:pt idx="3">
                  <c:v>8.9505410618619603</c:v>
                </c:pt>
                <c:pt idx="4">
                  <c:v>9.9828012561094841</c:v>
                </c:pt>
                <c:pt idx="5">
                  <c:v>10.480699842010075</c:v>
                </c:pt>
                <c:pt idx="6">
                  <c:v>10.445565576835083</c:v>
                </c:pt>
                <c:pt idx="7">
                  <c:v>10.410776339669848</c:v>
                </c:pt>
                <c:pt idx="8">
                  <c:v>10.541023396407596</c:v>
                </c:pt>
                <c:pt idx="9">
                  <c:v>10.197222598482698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85D-480A-B5D6-F40D368B7462}"/>
            </c:ext>
          </c:extLst>
        </c:ser>
        <c:ser>
          <c:idx val="3"/>
          <c:order val="4"/>
          <c:tx>
            <c:v>d*+ε(0.90)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Summary!$E$69:$E$78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Summary!$K$69:$K$78</c:f>
              <c:numCache>
                <c:formatCode>0.000</c:formatCode>
                <c:ptCount val="10"/>
                <c:pt idx="0">
                  <c:v>10.564919281386997</c:v>
                </c:pt>
                <c:pt idx="1">
                  <c:v>12.042766917315067</c:v>
                </c:pt>
                <c:pt idx="2">
                  <c:v>12.097598211599404</c:v>
                </c:pt>
                <c:pt idx="3">
                  <c:v>10.37683885668463</c:v>
                </c:pt>
                <c:pt idx="4">
                  <c:v>11.392837204010595</c:v>
                </c:pt>
                <c:pt idx="5">
                  <c:v>11.823220182475417</c:v>
                </c:pt>
                <c:pt idx="6">
                  <c:v>11.678085433179586</c:v>
                </c:pt>
                <c:pt idx="7">
                  <c:v>11.555222127163496</c:v>
                </c:pt>
                <c:pt idx="8">
                  <c:v>11.629894135417821</c:v>
                </c:pt>
                <c:pt idx="9">
                  <c:v>11.193737761677644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85D-480A-B5D6-F40D368B7462}"/>
            </c:ext>
          </c:extLst>
        </c:ser>
        <c:ser>
          <c:idx val="5"/>
          <c:order val="5"/>
          <c:tx>
            <c:v>d*-ε(0,95)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Summary!$E$90:$E$99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Summary!$J$90:$J$99</c:f>
              <c:numCache>
                <c:formatCode>0.000</c:formatCode>
                <c:ptCount val="10"/>
                <c:pt idx="0">
                  <c:v>7.0498839260909953</c:v>
                </c:pt>
                <c:pt idx="1">
                  <c:v>9.1142884616628166</c:v>
                </c:pt>
                <c:pt idx="2">
                  <c:v>9.6577859767493894</c:v>
                </c:pt>
                <c:pt idx="3">
                  <c:v>8.5469291326887369</c:v>
                </c:pt>
                <c:pt idx="4">
                  <c:v>9.5837910836183191</c:v>
                </c:pt>
                <c:pt idx="5">
                  <c:v>10.100795149920947</c:v>
                </c:pt>
                <c:pt idx="6">
                  <c:v>10.096788681316319</c:v>
                </c:pt>
                <c:pt idx="7">
                  <c:v>10.086922531719516</c:v>
                </c:pt>
                <c:pt idx="8">
                  <c:v>10.232896144730233</c:v>
                </c:pt>
                <c:pt idx="9">
                  <c:v>9.9152300097488109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85D-480A-B5D6-F40D368B7462}"/>
            </c:ext>
          </c:extLst>
        </c:ser>
        <c:ser>
          <c:idx val="6"/>
          <c:order val="6"/>
          <c:tx>
            <c:v>d*+ε(0,95)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Summary!$E$90:$E$99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Summary!$K$90:$K$99</c:f>
              <c:numCache>
                <c:formatCode>0.000</c:formatCode>
                <c:ptCount val="10"/>
                <c:pt idx="0">
                  <c:v>11.340209003201871</c:v>
                </c:pt>
                <c:pt idx="1">
                  <c:v>12.688683392608183</c:v>
                </c:pt>
                <c:pt idx="2">
                  <c:v>12.635732585123536</c:v>
                </c:pt>
                <c:pt idx="3">
                  <c:v>10.780450785857854</c:v>
                </c:pt>
                <c:pt idx="4">
                  <c:v>11.79184737650176</c:v>
                </c:pt>
                <c:pt idx="5">
                  <c:v>12.203124874564546</c:v>
                </c:pt>
                <c:pt idx="6">
                  <c:v>12.02686232869835</c:v>
                </c:pt>
                <c:pt idx="7">
                  <c:v>11.879075935113828</c:v>
                </c:pt>
                <c:pt idx="8">
                  <c:v>11.938021387095183</c:v>
                </c:pt>
                <c:pt idx="9">
                  <c:v>11.475730350411531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85D-480A-B5D6-F40D368B7462}"/>
            </c:ext>
          </c:extLst>
        </c:ser>
        <c:ser>
          <c:idx val="7"/>
          <c:order val="7"/>
          <c:tx>
            <c:v>d*-ε(0,99)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Summary!$E$111:$E$120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Summary!$J$111:$J$120</c:f>
              <c:numCache>
                <c:formatCode>0.000</c:formatCode>
                <c:ptCount val="10"/>
                <c:pt idx="0">
                  <c:v>6.621850717699111</c:v>
                </c:pt>
                <c:pt idx="1">
                  <c:v>8.7576815139714519</c:v>
                </c:pt>
                <c:pt idx="2">
                  <c:v>9.3606849370164085</c:v>
                </c:pt>
                <c:pt idx="3">
                  <c:v>8.3240971975705449</c:v>
                </c:pt>
                <c:pt idx="4">
                  <c:v>9.3634997531559581</c:v>
                </c:pt>
                <c:pt idx="5">
                  <c:v>9.8910518505290952</c:v>
                </c:pt>
                <c:pt idx="6">
                  <c:v>9.9042308678934994</c:v>
                </c:pt>
                <c:pt idx="7">
                  <c:v>9.9081246184150373</c:v>
                </c:pt>
                <c:pt idx="8">
                  <c:v>10.062780776994289</c:v>
                </c:pt>
                <c:pt idx="9">
                  <c:v>9.75954344625878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85D-480A-B5D6-F40D368B7462}"/>
            </c:ext>
          </c:extLst>
        </c:ser>
        <c:ser>
          <c:idx val="8"/>
          <c:order val="8"/>
          <c:tx>
            <c:v>d*+ε(0,99)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Summary!$E$111:$E$120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Summary!$K$111:$K$120</c:f>
              <c:numCache>
                <c:formatCode>0.000</c:formatCode>
                <c:ptCount val="10"/>
                <c:pt idx="0">
                  <c:v>11.768242211593755</c:v>
                </c:pt>
                <c:pt idx="1">
                  <c:v>13.045290340299548</c:v>
                </c:pt>
                <c:pt idx="2">
                  <c:v>12.932833624856517</c:v>
                </c:pt>
                <c:pt idx="3">
                  <c:v>11.003282720976046</c:v>
                </c:pt>
                <c:pt idx="4">
                  <c:v>12.012138706964121</c:v>
                </c:pt>
                <c:pt idx="5">
                  <c:v>12.412868173956397</c:v>
                </c:pt>
                <c:pt idx="6">
                  <c:v>12.219420142121169</c:v>
                </c:pt>
                <c:pt idx="7">
                  <c:v>12.057873848418307</c:v>
                </c:pt>
                <c:pt idx="8">
                  <c:v>12.108136754831127</c:v>
                </c:pt>
                <c:pt idx="9">
                  <c:v>11.631416913901562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885D-480A-B5D6-F40D368B7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904704"/>
        <c:axId val="439904312"/>
      </c:scatterChart>
      <c:valAx>
        <c:axId val="439904704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4312"/>
        <c:crosses val="autoZero"/>
        <c:crossBetween val="midCat"/>
      </c:valAx>
      <c:valAx>
        <c:axId val="43990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d* </a:t>
            </a:r>
            <a:r>
              <a:rPr lang="uk-UA"/>
              <a:t>для </a:t>
            </a:r>
            <a:r>
              <a:rPr lang="en-US"/>
              <a:t>X -</a:t>
            </a:r>
            <a:r>
              <a:rPr lang="uk-UA"/>
              <a:t> точний метод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d*</c:v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Summary!$E$16:$E$25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Summary!$J$16:$J$25</c:f>
              <c:numCache>
                <c:formatCode>0.000</c:formatCode>
                <c:ptCount val="10"/>
                <c:pt idx="0">
                  <c:v>9.1950464646464329</c:v>
                </c:pt>
                <c:pt idx="1">
                  <c:v>10.9014859271355</c:v>
                </c:pt>
                <c:pt idx="2">
                  <c:v>11.146759280936463</c:v>
                </c:pt>
                <c:pt idx="3">
                  <c:v>9.6636899592732952</c:v>
                </c:pt>
                <c:pt idx="4">
                  <c:v>10.68781923006004</c:v>
                </c:pt>
                <c:pt idx="5">
                  <c:v>11.151960012242746</c:v>
                </c:pt>
                <c:pt idx="6">
                  <c:v>11.061825505007334</c:v>
                </c:pt>
                <c:pt idx="7">
                  <c:v>10.982999233416672</c:v>
                </c:pt>
                <c:pt idx="8">
                  <c:v>11.085458765912708</c:v>
                </c:pt>
                <c:pt idx="9">
                  <c:v>10.695480180080171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CF-467B-89C7-03589C66781C}"/>
            </c:ext>
          </c:extLst>
        </c:ser>
        <c:ser>
          <c:idx val="1"/>
          <c:order val="1"/>
          <c:tx>
            <c:v>d* εl(0,80)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Summary!$E$48:$E$57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Summary!$L$48:$L$57</c:f>
              <c:numCache>
                <c:formatCode>0.000</c:formatCode>
                <c:ptCount val="10"/>
                <c:pt idx="0">
                  <c:v>7.7534602341143328</c:v>
                </c:pt>
                <c:pt idx="1">
                  <c:v>9.6436105086238459</c:v>
                </c:pt>
                <c:pt idx="2">
                  <c:v>10.077161149647274</c:v>
                </c:pt>
                <c:pt idx="3">
                  <c:v>8.8516536080259343</c:v>
                </c:pt>
                <c:pt idx="4">
                  <c:v>9.8783537185516295</c:v>
                </c:pt>
                <c:pt idx="5">
                  <c:v>10.376520123183507</c:v>
                </c:pt>
                <c:pt idx="6">
                  <c:v>10.3465263799217</c:v>
                </c:pt>
                <c:pt idx="7">
                  <c:v>10.316261972934074</c:v>
                </c:pt>
                <c:pt idx="8">
                  <c:v>10.449080128966022</c:v>
                </c:pt>
                <c:pt idx="9">
                  <c:v>10.111510304646899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CF-467B-89C7-03589C66781C}"/>
            </c:ext>
          </c:extLst>
        </c:ser>
        <c:ser>
          <c:idx val="2"/>
          <c:order val="2"/>
          <c:tx>
            <c:v>d* εr(0.80)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Summary!$E$48:$E$57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Summary!$M$48:$M$57</c:f>
              <c:numCache>
                <c:formatCode>0.000</c:formatCode>
                <c:ptCount val="10"/>
                <c:pt idx="0">
                  <c:v>11.176402106267528</c:v>
                </c:pt>
                <c:pt idx="1">
                  <c:v>12.474994887488622</c:v>
                </c:pt>
                <c:pt idx="2">
                  <c:v>12.430544537798404</c:v>
                </c:pt>
                <c:pt idx="3">
                  <c:v>10.614680261716392</c:v>
                </c:pt>
                <c:pt idx="4">
                  <c:v>11.620062863147526</c:v>
                </c:pt>
                <c:pt idx="5">
                  <c:v>12.034062341551341</c:v>
                </c:pt>
                <c:pt idx="6">
                  <c:v>11.867752483064256</c:v>
                </c:pt>
                <c:pt idx="7">
                  <c:v>11.728432920390059</c:v>
                </c:pt>
                <c:pt idx="8">
                  <c:v>11.792415963693536</c:v>
                </c:pt>
                <c:pt idx="9">
                  <c:v>11.340717819691898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CF-467B-89C7-03589C66781C}"/>
            </c:ext>
          </c:extLst>
        </c:ser>
        <c:ser>
          <c:idx val="4"/>
          <c:order val="3"/>
          <c:tx>
            <c:v>d* εl(0.90)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Summary!$E$69:$E$78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Summary!$L$69:$L$78</c:f>
              <c:numCache>
                <c:formatCode>0.000</c:formatCode>
                <c:ptCount val="10"/>
                <c:pt idx="0">
                  <c:v>7.3873642851965196</c:v>
                </c:pt>
                <c:pt idx="1">
                  <c:v>9.3142361045822533</c:v>
                </c:pt>
                <c:pt idx="2">
                  <c:v>9.7931480529247601</c:v>
                </c:pt>
                <c:pt idx="3">
                  <c:v>8.634202187739179</c:v>
                </c:pt>
                <c:pt idx="4">
                  <c:v>9.6603256461422617</c:v>
                </c:pt>
                <c:pt idx="5">
                  <c:v>10.16675168268463</c:v>
                </c:pt>
                <c:pt idx="6">
                  <c:v>10.152372268243061</c:v>
                </c:pt>
                <c:pt idx="7">
                  <c:v>10.134793674081424</c:v>
                </c:pt>
                <c:pt idx="8">
                  <c:v>10.275480746560296</c:v>
                </c:pt>
                <c:pt idx="9">
                  <c:v>9.9519003770551286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CF-467B-89C7-03589C66781C}"/>
            </c:ext>
          </c:extLst>
        </c:ser>
        <c:ser>
          <c:idx val="3"/>
          <c:order val="4"/>
          <c:tx>
            <c:v>d* εr(0.90)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Summary!$E$69:$E$78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Summary!$M$69:$M$78</c:f>
              <c:numCache>
                <c:formatCode>0.000</c:formatCode>
                <c:ptCount val="10"/>
                <c:pt idx="0">
                  <c:v>11.815093307877158</c:v>
                </c:pt>
                <c:pt idx="1">
                  <c:v>12.962373312917457</c:v>
                </c:pt>
                <c:pt idx="2">
                  <c:v>12.821466525122318</c:v>
                </c:pt>
                <c:pt idx="3">
                  <c:v>10.901388262407323</c:v>
                </c:pt>
                <c:pt idx="4">
                  <c:v>11.89923207946992</c:v>
                </c:pt>
                <c:pt idx="5">
                  <c:v>12.296915881686104</c:v>
                </c:pt>
                <c:pt idx="6">
                  <c:v>12.106992763224561</c:v>
                </c:pt>
                <c:pt idx="7">
                  <c:v>11.94903953267405</c:v>
                </c:pt>
                <c:pt idx="8">
                  <c:v>12.001107925353367</c:v>
                </c:pt>
                <c:pt idx="9">
                  <c:v>11.530785009740853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1CF-467B-89C7-03589C66781C}"/>
            </c:ext>
          </c:extLst>
        </c:ser>
        <c:ser>
          <c:idx val="5"/>
          <c:order val="5"/>
          <c:tx>
            <c:v>d* εl(0,95)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Summary!$E$90:$E$99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Summary!$L$90:$L$99</c:f>
              <c:numCache>
                <c:formatCode>0.000</c:formatCode>
                <c:ptCount val="10"/>
                <c:pt idx="0">
                  <c:v>7.0884247286078716</c:v>
                </c:pt>
                <c:pt idx="1">
                  <c:v>9.0406675112120549</c:v>
                </c:pt>
                <c:pt idx="2">
                  <c:v>9.5554333050926861</c:v>
                </c:pt>
                <c:pt idx="3">
                  <c:v>8.451352705234159</c:v>
                </c:pt>
                <c:pt idx="4">
                  <c:v>9.4764060697050159</c:v>
                </c:pt>
                <c:pt idx="5">
                  <c:v>9.9893806789348805</c:v>
                </c:pt>
                <c:pt idx="6">
                  <c:v>9.9879008830232312</c:v>
                </c:pt>
                <c:pt idx="7">
                  <c:v>9.9808391476498333</c:v>
                </c:pt>
                <c:pt idx="8">
                  <c:v>10.128019479425975</c:v>
                </c:pt>
                <c:pt idx="9">
                  <c:v>9.8161797385638394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1CF-467B-89C7-03589C66781C}"/>
            </c:ext>
          </c:extLst>
        </c:ser>
        <c:ser>
          <c:idx val="6"/>
          <c:order val="6"/>
          <c:tx>
            <c:v>d* εr(0,95)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Summary!$E$90:$E$99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Summary!$M$90:$M$99</c:f>
              <c:numCache>
                <c:formatCode>0.000</c:formatCode>
                <c:ptCount val="10"/>
                <c:pt idx="0">
                  <c:v>12.408617725181129</c:v>
                </c:pt>
                <c:pt idx="1">
                  <c:v>13.405715116129025</c:v>
                </c:pt>
                <c:pt idx="2">
                  <c:v>13.173836009074416</c:v>
                </c:pt>
                <c:pt idx="3">
                  <c:v>11.158442066400362</c:v>
                </c:pt>
                <c:pt idx="4">
                  <c:v>12.148623737225511</c:v>
                </c:pt>
                <c:pt idx="5">
                  <c:v>12.531110871922891</c:v>
                </c:pt>
                <c:pt idx="6">
                  <c:v>12.319712855284852</c:v>
                </c:pt>
                <c:pt idx="7">
                  <c:v>12.144869266389399</c:v>
                </c:pt>
                <c:pt idx="8">
                  <c:v>12.186109872707579</c:v>
                </c:pt>
                <c:pt idx="9">
                  <c:v>11.699083565838434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1CF-467B-89C7-03589C66781C}"/>
            </c:ext>
          </c:extLst>
        </c:ser>
        <c:ser>
          <c:idx val="7"/>
          <c:order val="7"/>
          <c:tx>
            <c:v>d* εl(0,99)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Summary!$E$111:$E$120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Summary!$L$111:$L$120</c:f>
              <c:numCache>
                <c:formatCode>0.000</c:formatCode>
                <c:ptCount val="10"/>
                <c:pt idx="0">
                  <c:v>6.5496126854487864</c:v>
                </c:pt>
                <c:pt idx="1">
                  <c:v>8.5363851531906718</c:v>
                </c:pt>
                <c:pt idx="2">
                  <c:v>9.1127261205379924</c:v>
                </c:pt>
                <c:pt idx="3">
                  <c:v>8.108703055975365</c:v>
                </c:pt>
                <c:pt idx="4">
                  <c:v>9.1302730537032701</c:v>
                </c:pt>
                <c:pt idx="5">
                  <c:v>9.6545081489876825</c:v>
                </c:pt>
                <c:pt idx="6">
                  <c:v>9.6766094662443969</c:v>
                </c:pt>
                <c:pt idx="7">
                  <c:v>9.6888655556176762</c:v>
                </c:pt>
                <c:pt idx="8">
                  <c:v>9.847891878242077</c:v>
                </c:pt>
                <c:pt idx="9">
                  <c:v>9.5579890447205003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1CF-467B-89C7-03589C66781C}"/>
            </c:ext>
          </c:extLst>
        </c:ser>
        <c:ser>
          <c:idx val="8"/>
          <c:order val="8"/>
          <c:tx>
            <c:v>d* εr(0,99)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Summary!$E$111:$E$120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Summary!$M$111:$M$120</c:f>
              <c:numCache>
                <c:formatCode>0.000</c:formatCode>
                <c:ptCount val="10"/>
                <c:pt idx="0">
                  <c:v>13.686786329237972</c:v>
                </c:pt>
                <c:pt idx="1">
                  <c:v>14.331747511924995</c:v>
                </c:pt>
                <c:pt idx="2">
                  <c:v>13.900404722643566</c:v>
                </c:pt>
                <c:pt idx="3">
                  <c:v>11.684496516003438</c:v>
                </c:pt>
                <c:pt idx="4">
                  <c:v>12.65641530274169</c:v>
                </c:pt>
                <c:pt idx="5">
                  <c:v>13.006194353723254</c:v>
                </c:pt>
                <c:pt idx="6">
                  <c:v>12.749998887868434</c:v>
                </c:pt>
                <c:pt idx="7">
                  <c:v>12.540081490968383</c:v>
                </c:pt>
                <c:pt idx="8">
                  <c:v>12.558763914212982</c:v>
                </c:pt>
                <c:pt idx="9">
                  <c:v>12.037551018072254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81CF-467B-89C7-03589C667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903528"/>
        <c:axId val="439903136"/>
      </c:scatterChart>
      <c:valAx>
        <c:axId val="439903528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3136"/>
        <c:crosses val="autoZero"/>
        <c:crossBetween val="midCat"/>
      </c:valAx>
      <c:valAx>
        <c:axId val="43990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3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d* </a:t>
            </a:r>
            <a:r>
              <a:rPr lang="uk-UA"/>
              <a:t>для </a:t>
            </a:r>
            <a:r>
              <a:rPr lang="en-US"/>
              <a:t>Y -</a:t>
            </a:r>
            <a:r>
              <a:rPr lang="uk-UA"/>
              <a:t> грубий метод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d*</c:v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Summary!$E$26:$E$35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Summary!$J$26:$J$35</c:f>
              <c:numCache>
                <c:formatCode>0.000</c:formatCode>
                <c:ptCount val="10"/>
                <c:pt idx="0">
                  <c:v>10.366744353535408</c:v>
                </c:pt>
                <c:pt idx="1">
                  <c:v>9.299281103015085</c:v>
                </c:pt>
                <c:pt idx="2">
                  <c:v>11.644631210702363</c:v>
                </c:pt>
                <c:pt idx="3">
                  <c:v>12.755777303258178</c:v>
                </c:pt>
                <c:pt idx="4">
                  <c:v>11.307577344689209</c:v>
                </c:pt>
                <c:pt idx="5">
                  <c:v>11.78057300389538</c:v>
                </c:pt>
                <c:pt idx="6">
                  <c:v>11.465410888207508</c:v>
                </c:pt>
                <c:pt idx="7">
                  <c:v>11.431595722152885</c:v>
                </c:pt>
                <c:pt idx="8">
                  <c:v>10.608842706216766</c:v>
                </c:pt>
                <c:pt idx="9">
                  <c:v>11.485551334934966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7F-4602-94D8-864B7ECCF9A3}"/>
            </c:ext>
          </c:extLst>
        </c:ser>
        <c:ser>
          <c:idx val="1"/>
          <c:order val="1"/>
          <c:tx>
            <c:v>d*-ε(0,80)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Summary!$E$58:$E$67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Summary!$J$58:$J$67</c:f>
              <c:numCache>
                <c:formatCode>0.000</c:formatCode>
                <c:ptCount val="10"/>
                <c:pt idx="0">
                  <c:v>8.4777623752821327</c:v>
                </c:pt>
                <c:pt idx="1">
                  <c:v>8.1041216226678419</c:v>
                </c:pt>
                <c:pt idx="2">
                  <c:v>10.423694456298158</c:v>
                </c:pt>
                <c:pt idx="3">
                  <c:v>11.59800407305536</c:v>
                </c:pt>
                <c:pt idx="4">
                  <c:v>10.389831731544639</c:v>
                </c:pt>
                <c:pt idx="5">
                  <c:v>10.907890986853912</c:v>
                </c:pt>
                <c:pt idx="6">
                  <c:v>10.679172836931167</c:v>
                </c:pt>
                <c:pt idx="7">
                  <c:v>10.698372028256872</c:v>
                </c:pt>
                <c:pt idx="8">
                  <c:v>9.9673507907410048</c:v>
                </c:pt>
                <c:pt idx="9">
                  <c:v>10.826723216813591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7F-4602-94D8-864B7ECCF9A3}"/>
            </c:ext>
          </c:extLst>
        </c:ser>
        <c:ser>
          <c:idx val="2"/>
          <c:order val="2"/>
          <c:tx>
            <c:v>d*+ε(0.80)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Summary!$E$58:$E$67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Summary!$K$58:$K$67</c:f>
              <c:numCache>
                <c:formatCode>0.000</c:formatCode>
                <c:ptCount val="10"/>
                <c:pt idx="0">
                  <c:v>12.255726331788683</c:v>
                </c:pt>
                <c:pt idx="1">
                  <c:v>10.494440583362328</c:v>
                </c:pt>
                <c:pt idx="2">
                  <c:v>12.865567965106568</c:v>
                </c:pt>
                <c:pt idx="3">
                  <c:v>13.913550533460995</c:v>
                </c:pt>
                <c:pt idx="4">
                  <c:v>12.225322957833779</c:v>
                </c:pt>
                <c:pt idx="5">
                  <c:v>12.653255020936848</c:v>
                </c:pt>
                <c:pt idx="6">
                  <c:v>12.251648939483848</c:v>
                </c:pt>
                <c:pt idx="7">
                  <c:v>12.164819416048898</c:v>
                </c:pt>
                <c:pt idx="8">
                  <c:v>11.250334621692527</c:v>
                </c:pt>
                <c:pt idx="9">
                  <c:v>12.144379453056342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D7F-4602-94D8-864B7ECCF9A3}"/>
            </c:ext>
          </c:extLst>
        </c:ser>
        <c:ser>
          <c:idx val="4"/>
          <c:order val="3"/>
          <c:tx>
            <c:v>d*-ε(0.90)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Summary!$E$79:$E$88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Summary!$J$79:$J$88</c:f>
              <c:numCache>
                <c:formatCode>0.000</c:formatCode>
                <c:ptCount val="10"/>
                <c:pt idx="0">
                  <c:v>7.9428946232494209</c:v>
                </c:pt>
                <c:pt idx="1">
                  <c:v>7.7657106309626558</c:v>
                </c:pt>
                <c:pt idx="2">
                  <c:v>10.077984595261711</c:v>
                </c:pt>
                <c:pt idx="3">
                  <c:v>11.27017904765472</c:v>
                </c:pt>
                <c:pt idx="4">
                  <c:v>10.129970844203394</c:v>
                </c:pt>
                <c:pt idx="5">
                  <c:v>10.660789916505976</c:v>
                </c:pt>
                <c:pt idx="6">
                  <c:v>10.456548490118912</c:v>
                </c:pt>
                <c:pt idx="7">
                  <c:v>10.490758767036706</c:v>
                </c:pt>
                <c:pt idx="8">
                  <c:v>9.7857115042217373</c:v>
                </c:pt>
                <c:pt idx="9">
                  <c:v>10.640175161526493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D7F-4602-94D8-864B7ECCF9A3}"/>
            </c:ext>
          </c:extLst>
        </c:ser>
        <c:ser>
          <c:idx val="3"/>
          <c:order val="4"/>
          <c:tx>
            <c:v>d*+ε(0.90)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Summary!$E$79:$E$88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Summary!$K$79:$K$88</c:f>
              <c:numCache>
                <c:formatCode>0.000</c:formatCode>
                <c:ptCount val="10"/>
                <c:pt idx="0">
                  <c:v>12.790594083821395</c:v>
                </c:pt>
                <c:pt idx="1">
                  <c:v>10.832851575067515</c:v>
                </c:pt>
                <c:pt idx="2">
                  <c:v>13.211277826143014</c:v>
                </c:pt>
                <c:pt idx="3">
                  <c:v>14.241375558861636</c:v>
                </c:pt>
                <c:pt idx="4">
                  <c:v>12.485183845175024</c:v>
                </c:pt>
                <c:pt idx="5">
                  <c:v>12.900356091284785</c:v>
                </c:pt>
                <c:pt idx="6">
                  <c:v>12.474273286296103</c:v>
                </c:pt>
                <c:pt idx="7">
                  <c:v>12.372432677269064</c:v>
                </c:pt>
                <c:pt idx="8">
                  <c:v>11.431973908211795</c:v>
                </c:pt>
                <c:pt idx="9">
                  <c:v>12.330927508343439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D7F-4602-94D8-864B7ECCF9A3}"/>
            </c:ext>
          </c:extLst>
        </c:ser>
        <c:ser>
          <c:idx val="5"/>
          <c:order val="5"/>
          <c:tx>
            <c:v>d*-ε(0,95)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Summary!$E$100:$E$109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Summary!$J$100:$J$109</c:f>
              <c:numCache>
                <c:formatCode>0.000</c:formatCode>
                <c:ptCount val="10"/>
                <c:pt idx="0">
                  <c:v>6.5710988184492658</c:v>
                </c:pt>
                <c:pt idx="1">
                  <c:v>6.8977750020989408</c:v>
                </c:pt>
                <c:pt idx="2">
                  <c:v>9.1913292767357238</c:v>
                </c:pt>
                <c:pt idx="3">
                  <c:v>10.429393651930209</c:v>
                </c:pt>
                <c:pt idx="4">
                  <c:v>9.4634956758433351</c:v>
                </c:pt>
                <c:pt idx="5">
                  <c:v>10.027040339387719</c:v>
                </c:pt>
                <c:pt idx="6">
                  <c:v>9.8855753031155782</c:v>
                </c:pt>
                <c:pt idx="7">
                  <c:v>9.9582850860560619</c:v>
                </c:pt>
                <c:pt idx="8">
                  <c:v>9.3198542707522112</c:v>
                </c:pt>
                <c:pt idx="9">
                  <c:v>10.161728220831487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D7F-4602-94D8-864B7ECCF9A3}"/>
            </c:ext>
          </c:extLst>
        </c:ser>
        <c:ser>
          <c:idx val="6"/>
          <c:order val="6"/>
          <c:tx>
            <c:v>d*+ε(0,95)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Summary!$E$100:$E$109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Summary!$K$100:$K$109</c:f>
              <c:numCache>
                <c:formatCode>0.000</c:formatCode>
                <c:ptCount val="10"/>
                <c:pt idx="0">
                  <c:v>14.162389888621551</c:v>
                </c:pt>
                <c:pt idx="1">
                  <c:v>11.700787203931229</c:v>
                </c:pt>
                <c:pt idx="2">
                  <c:v>14.097933144669001</c:v>
                </c:pt>
                <c:pt idx="3">
                  <c:v>15.082160954586147</c:v>
                </c:pt>
                <c:pt idx="4">
                  <c:v>13.151659013535083</c:v>
                </c:pt>
                <c:pt idx="5">
                  <c:v>13.534105668403042</c:v>
                </c:pt>
                <c:pt idx="6">
                  <c:v>13.045246473299438</c:v>
                </c:pt>
                <c:pt idx="7">
                  <c:v>12.904906358249708</c:v>
                </c:pt>
                <c:pt idx="8">
                  <c:v>11.897831141681321</c:v>
                </c:pt>
                <c:pt idx="9">
                  <c:v>12.809374449038446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ED7F-4602-94D8-864B7ECCF9A3}"/>
            </c:ext>
          </c:extLst>
        </c:ser>
        <c:ser>
          <c:idx val="7"/>
          <c:order val="7"/>
          <c:tx>
            <c:v>d*-ε(0,99)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Summary!$E$121:$E$130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Summary!$J$121:$J$130</c:f>
              <c:numCache>
                <c:formatCode>0.000</c:formatCode>
                <c:ptCount val="10"/>
                <c:pt idx="0">
                  <c:v>5.813737869289997</c:v>
                </c:pt>
                <c:pt idx="1">
                  <c:v>6.4185924959378777</c:v>
                </c:pt>
                <c:pt idx="2">
                  <c:v>8.7018117324582178</c:v>
                </c:pt>
                <c:pt idx="3">
                  <c:v>9.9652006407568479</c:v>
                </c:pt>
                <c:pt idx="4">
                  <c:v>9.0955383863298351</c:v>
                </c:pt>
                <c:pt idx="5">
                  <c:v>9.6771506695286593</c:v>
                </c:pt>
                <c:pt idx="6">
                  <c:v>9.5703441343511173</c:v>
                </c:pt>
                <c:pt idx="7">
                  <c:v>9.6643092836671762</c:v>
                </c:pt>
                <c:pt idx="8">
                  <c:v>9.0626570441106047</c:v>
                </c:pt>
                <c:pt idx="9">
                  <c:v>9.8975802857968631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ED7F-4602-94D8-864B7ECCF9A3}"/>
            </c:ext>
          </c:extLst>
        </c:ser>
        <c:ser>
          <c:idx val="8"/>
          <c:order val="8"/>
          <c:tx>
            <c:v>d*+ε(0,99)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Summary!$E$121:$E$130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Summary!$K$121:$K$130</c:f>
              <c:numCache>
                <c:formatCode>0.000</c:formatCode>
                <c:ptCount val="10"/>
                <c:pt idx="0">
                  <c:v>14.919750837780818</c:v>
                </c:pt>
                <c:pt idx="1">
                  <c:v>12.179969710092292</c:v>
                </c:pt>
                <c:pt idx="2">
                  <c:v>14.587450688946507</c:v>
                </c:pt>
                <c:pt idx="3">
                  <c:v>15.546353965759508</c:v>
                </c:pt>
                <c:pt idx="4">
                  <c:v>13.519616303048583</c:v>
                </c:pt>
                <c:pt idx="5">
                  <c:v>13.883995338262102</c:v>
                </c:pt>
                <c:pt idx="6">
                  <c:v>13.360477642063898</c:v>
                </c:pt>
                <c:pt idx="7">
                  <c:v>13.198882160638593</c:v>
                </c:pt>
                <c:pt idx="8">
                  <c:v>12.155028368322927</c:v>
                </c:pt>
                <c:pt idx="9">
                  <c:v>13.073522384073069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ED7F-4602-94D8-864B7ECCF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902352"/>
        <c:axId val="439901960"/>
      </c:scatterChart>
      <c:valAx>
        <c:axId val="439902352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1960"/>
        <c:crosses val="autoZero"/>
        <c:crossBetween val="midCat"/>
      </c:valAx>
      <c:valAx>
        <c:axId val="43990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d* </a:t>
            </a:r>
            <a:r>
              <a:rPr lang="uk-UA"/>
              <a:t>для </a:t>
            </a:r>
            <a:r>
              <a:rPr lang="en-US"/>
              <a:t>Y-</a:t>
            </a:r>
            <a:r>
              <a:rPr lang="uk-UA"/>
              <a:t> точний метод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d*</c:v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Summary!$E$26:$E$35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Summary!$J$26:$J$35</c:f>
              <c:numCache>
                <c:formatCode>0.000</c:formatCode>
                <c:ptCount val="10"/>
                <c:pt idx="0">
                  <c:v>10.366744353535408</c:v>
                </c:pt>
                <c:pt idx="1">
                  <c:v>9.299281103015085</c:v>
                </c:pt>
                <c:pt idx="2">
                  <c:v>11.644631210702363</c:v>
                </c:pt>
                <c:pt idx="3">
                  <c:v>12.755777303258178</c:v>
                </c:pt>
                <c:pt idx="4">
                  <c:v>11.307577344689209</c:v>
                </c:pt>
                <c:pt idx="5">
                  <c:v>11.78057300389538</c:v>
                </c:pt>
                <c:pt idx="6">
                  <c:v>11.465410888207508</c:v>
                </c:pt>
                <c:pt idx="7">
                  <c:v>11.431595722152885</c:v>
                </c:pt>
                <c:pt idx="8">
                  <c:v>10.608842706216766</c:v>
                </c:pt>
                <c:pt idx="9">
                  <c:v>11.485551334934966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32-49C2-8C2D-80F0C19ED50F}"/>
            </c:ext>
          </c:extLst>
        </c:ser>
        <c:ser>
          <c:idx val="1"/>
          <c:order val="1"/>
          <c:tx>
            <c:v>d* εl(0,80)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Summary!$E$58:$E$67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Summary!$L$58:$L$67</c:f>
              <c:numCache>
                <c:formatCode>0.000</c:formatCode>
                <c:ptCount val="10"/>
                <c:pt idx="0">
                  <c:v>8.7414610041839271</c:v>
                </c:pt>
                <c:pt idx="1">
                  <c:v>8.2262771852467633</c:v>
                </c:pt>
                <c:pt idx="2">
                  <c:v>10.527259294021604</c:v>
                </c:pt>
                <c:pt idx="3">
                  <c:v>11.683913977518721</c:v>
                </c:pt>
                <c:pt idx="4">
                  <c:v>10.451173088384405</c:v>
                </c:pt>
                <c:pt idx="5">
                  <c:v>10.961423167170153</c:v>
                </c:pt>
                <c:pt idx="6">
                  <c:v>10.724014418576912</c:v>
                </c:pt>
                <c:pt idx="7">
                  <c:v>10.737625828069433</c:v>
                </c:pt>
                <c:pt idx="8">
                  <c:v>9.999824982771365</c:v>
                </c:pt>
                <c:pt idx="9">
                  <c:v>10.858443821348406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32-49C2-8C2D-80F0C19ED50F}"/>
            </c:ext>
          </c:extLst>
        </c:ser>
        <c:ser>
          <c:idx val="2"/>
          <c:order val="2"/>
          <c:tx>
            <c:v>d* εr(0.80)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Summary!$E$58:$E$67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Summary!$M$58:$M$67</c:f>
              <c:numCache>
                <c:formatCode>0.000</c:formatCode>
                <c:ptCount val="10"/>
                <c:pt idx="0">
                  <c:v>12.60057835199262</c:v>
                </c:pt>
                <c:pt idx="1">
                  <c:v>10.641529511923647</c:v>
                </c:pt>
                <c:pt idx="2">
                  <c:v>12.985756957937321</c:v>
                </c:pt>
                <c:pt idx="3">
                  <c:v>14.011055625166852</c:v>
                </c:pt>
                <c:pt idx="4">
                  <c:v>12.293879298186189</c:v>
                </c:pt>
                <c:pt idx="5">
                  <c:v>12.712397622699426</c:v>
                </c:pt>
                <c:pt idx="6">
                  <c:v>12.300741724436232</c:v>
                </c:pt>
                <c:pt idx="7">
                  <c:v>12.207476368782292</c:v>
                </c:pt>
                <c:pt idx="8">
                  <c:v>11.285404485901225</c:v>
                </c:pt>
                <c:pt idx="9">
                  <c:v>12.17845243972082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32-49C2-8C2D-80F0C19ED50F}"/>
            </c:ext>
          </c:extLst>
        </c:ser>
        <c:ser>
          <c:idx val="4"/>
          <c:order val="3"/>
          <c:tx>
            <c:v>d* εl(0.90)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Summary!$E$79:$E$88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Summary!$L$79:$L$88</c:f>
              <c:numCache>
                <c:formatCode>0.000</c:formatCode>
                <c:ptCount val="10"/>
                <c:pt idx="0">
                  <c:v>8.3287145187922551</c:v>
                </c:pt>
                <c:pt idx="1">
                  <c:v>7.9453113433612375</c:v>
                </c:pt>
                <c:pt idx="2">
                  <c:v>10.230560703248289</c:v>
                </c:pt>
                <c:pt idx="3">
                  <c:v>11.39688470576592</c:v>
                </c:pt>
                <c:pt idx="4">
                  <c:v>10.220502149906284</c:v>
                </c:pt>
                <c:pt idx="5">
                  <c:v>10.739830512202111</c:v>
                </c:pt>
                <c:pt idx="6">
                  <c:v>10.522776687514993</c:v>
                </c:pt>
                <c:pt idx="7">
                  <c:v>10.548745524540086</c:v>
                </c:pt>
                <c:pt idx="8">
                  <c:v>9.8336894550743228</c:v>
                </c:pt>
                <c:pt idx="9">
                  <c:v>10.687043567591234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32-49C2-8C2D-80F0C19ED50F}"/>
            </c:ext>
          </c:extLst>
        </c:ser>
        <c:ser>
          <c:idx val="3"/>
          <c:order val="4"/>
          <c:tx>
            <c:v>d* εr(0.90)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Summary!$E$79:$E$88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Summary!$M$79:$M$88</c:f>
              <c:numCache>
                <c:formatCode>0.000</c:formatCode>
                <c:ptCount val="10"/>
                <c:pt idx="0">
                  <c:v>13.320656106183066</c:v>
                </c:pt>
                <c:pt idx="1">
                  <c:v>11.057277329413928</c:v>
                </c:pt>
                <c:pt idx="2">
                  <c:v>13.3941395433877</c:v>
                </c:pt>
                <c:pt idx="3">
                  <c:v>14.389501480041</c:v>
                </c:pt>
                <c:pt idx="4">
                  <c:v>12.589236792345829</c:v>
                </c:pt>
                <c:pt idx="5">
                  <c:v>12.990067674913609</c:v>
                </c:pt>
                <c:pt idx="6">
                  <c:v>12.548710571152004</c:v>
                </c:pt>
                <c:pt idx="7">
                  <c:v>12.4370935754913</c:v>
                </c:pt>
                <c:pt idx="8">
                  <c:v>11.485123797663842</c:v>
                </c:pt>
                <c:pt idx="9">
                  <c:v>12.382559822618868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832-49C2-8C2D-80F0C19ED50F}"/>
            </c:ext>
          </c:extLst>
        </c:ser>
        <c:ser>
          <c:idx val="5"/>
          <c:order val="5"/>
          <c:tx>
            <c:v>d* εl(0,95)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Summary!$E$100:$E$109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Summary!$L$100:$L$109</c:f>
              <c:numCache>
                <c:formatCode>0.000</c:formatCode>
                <c:ptCount val="10"/>
                <c:pt idx="0">
                  <c:v>7.9916819684697487</c:v>
                </c:pt>
                <c:pt idx="1">
                  <c:v>7.7119494633652712</c:v>
                </c:pt>
                <c:pt idx="2">
                  <c:v>9.9822283851203011</c:v>
                </c:pt>
                <c:pt idx="3">
                  <c:v>11.155528941179139</c:v>
                </c:pt>
                <c:pt idx="4">
                  <c:v>10.025917568056565</c:v>
                </c:pt>
                <c:pt idx="5">
                  <c:v>10.552461470692439</c:v>
                </c:pt>
                <c:pt idx="6">
                  <c:v>10.352304642910385</c:v>
                </c:pt>
                <c:pt idx="7">
                  <c:v>10.388502783157874</c:v>
                </c:pt>
                <c:pt idx="8">
                  <c:v>9.6925682420219701</c:v>
                </c:pt>
                <c:pt idx="9">
                  <c:v>10.541297295861883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B832-49C2-8C2D-80F0C19ED50F}"/>
            </c:ext>
          </c:extLst>
        </c:ser>
        <c:ser>
          <c:idx val="6"/>
          <c:order val="6"/>
          <c:tx>
            <c:v>d* εr(0,95)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Summary!$E$100:$E$109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Summary!$M$100:$M$109</c:f>
              <c:numCache>
                <c:formatCode>0.000</c:formatCode>
                <c:ptCount val="10"/>
                <c:pt idx="0">
                  <c:v>13.989811604790752</c:v>
                </c:pt>
                <c:pt idx="1">
                  <c:v>11.435460641334718</c:v>
                </c:pt>
                <c:pt idx="2">
                  <c:v>13.76224767124017</c:v>
                </c:pt>
                <c:pt idx="3">
                  <c:v>14.72880469573907</c:v>
                </c:pt>
                <c:pt idx="4">
                  <c:v>12.853090006784578</c:v>
                </c:pt>
                <c:pt idx="5">
                  <c:v>13.23746375386316</c:v>
                </c:pt>
                <c:pt idx="6">
                  <c:v>12.769191653460211</c:v>
                </c:pt>
                <c:pt idx="7">
                  <c:v>12.640921901309577</c:v>
                </c:pt>
                <c:pt idx="8">
                  <c:v>11.662171640362036</c:v>
                </c:pt>
                <c:pt idx="9">
                  <c:v>12.563290530647697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832-49C2-8C2D-80F0C19ED50F}"/>
            </c:ext>
          </c:extLst>
        </c:ser>
        <c:ser>
          <c:idx val="7"/>
          <c:order val="7"/>
          <c:tx>
            <c:v>d* εl(0,99)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Summary!$E$121:$E$130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Summary!$L$121:$L$130</c:f>
              <c:numCache>
                <c:formatCode>0.000</c:formatCode>
                <c:ptCount val="10"/>
                <c:pt idx="0">
                  <c:v>7.3842106818903277</c:v>
                </c:pt>
                <c:pt idx="1">
                  <c:v>7.2817821050917235</c:v>
                </c:pt>
                <c:pt idx="2">
                  <c:v>9.5197476076548497</c:v>
                </c:pt>
                <c:pt idx="3">
                  <c:v>10.703241808892725</c:v>
                </c:pt>
                <c:pt idx="4">
                  <c:v>9.659713222180077</c:v>
                </c:pt>
                <c:pt idx="5">
                  <c:v>10.198712866706122</c:v>
                </c:pt>
                <c:pt idx="6">
                  <c:v>10.029655908510625</c:v>
                </c:pt>
                <c:pt idx="7">
                  <c:v>10.084603639151641</c:v>
                </c:pt>
                <c:pt idx="8">
                  <c:v>9.4244846451781434</c:v>
                </c:pt>
                <c:pt idx="9">
                  <c:v>10.264034151205397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B832-49C2-8C2D-80F0C19ED50F}"/>
            </c:ext>
          </c:extLst>
        </c:ser>
        <c:ser>
          <c:idx val="8"/>
          <c:order val="8"/>
          <c:tx>
            <c:v>d* εr(0,99)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Summary!$E$121:$E$130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Summary!$M$121:$M$130</c:f>
              <c:numCache>
                <c:formatCode>0.000</c:formatCode>
                <c:ptCount val="10"/>
                <c:pt idx="0">
                  <c:v>15.430853497283463</c:v>
                </c:pt>
                <c:pt idx="1">
                  <c:v>12.225392914472826</c:v>
                </c:pt>
                <c:pt idx="2">
                  <c:v>14.521268701973005</c:v>
                </c:pt>
                <c:pt idx="3">
                  <c:v>15.423180595297575</c:v>
                </c:pt>
                <c:pt idx="4">
                  <c:v>13.390327050044595</c:v>
                </c:pt>
                <c:pt idx="5">
                  <c:v>13.739326711957503</c:v>
                </c:pt>
                <c:pt idx="6">
                  <c:v>13.215176464990119</c:v>
                </c:pt>
                <c:pt idx="7">
                  <c:v>13.052276421129038</c:v>
                </c:pt>
                <c:pt idx="8">
                  <c:v>12.018803530268425</c:v>
                </c:pt>
                <c:pt idx="9">
                  <c:v>12.926760448069118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B832-49C2-8C2D-80F0C19ED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901176"/>
        <c:axId val="439900784"/>
      </c:scatterChart>
      <c:valAx>
        <c:axId val="439901176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0784"/>
        <c:crosses val="autoZero"/>
        <c:crossBetween val="midCat"/>
      </c:valAx>
      <c:valAx>
        <c:axId val="43990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1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m* </a:t>
            </a:r>
            <a:r>
              <a:rPr lang="uk-UA"/>
              <a:t>для </a:t>
            </a:r>
            <a:r>
              <a:rPr lang="en-US"/>
              <a:t>X -</a:t>
            </a:r>
            <a:r>
              <a:rPr lang="uk-UA"/>
              <a:t> довжина довірчих інтервалів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β(0,80) грубий метод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Summary!$E$137:$E$146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Summary!$F$137:$F$146</c:f>
              <c:numCache>
                <c:formatCode>0.000</c:formatCode>
                <c:ptCount val="10"/>
                <c:pt idx="0">
                  <c:v>0.77749030979843425</c:v>
                </c:pt>
                <c:pt idx="1">
                  <c:v>0.5986126252746331</c:v>
                </c:pt>
                <c:pt idx="2">
                  <c:v>0.49423295992128757</c:v>
                </c:pt>
                <c:pt idx="3">
                  <c:v>0.39852862352188367</c:v>
                </c:pt>
                <c:pt idx="4">
                  <c:v>0.3748673089215977</c:v>
                </c:pt>
                <c:pt idx="5">
                  <c:v>0.34955699513490046</c:v>
                </c:pt>
                <c:pt idx="6">
                  <c:v>0.32231639913327115</c:v>
                </c:pt>
                <c:pt idx="7">
                  <c:v>0.30042322506841757</c:v>
                </c:pt>
                <c:pt idx="8">
                  <c:v>0.28455983579156907</c:v>
                </c:pt>
                <c:pt idx="9">
                  <c:v>0.26516619971245348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6B-494C-92BA-0BD5CCCFC12C}"/>
            </c:ext>
          </c:extLst>
        </c:ser>
        <c:ser>
          <c:idx val="2"/>
          <c:order val="1"/>
          <c:tx>
            <c:v>β(0,80) точний метод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Summary!$E$137:$E$146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Summary!$H$137:$H$146</c:f>
              <c:numCache>
                <c:formatCode>0.000</c:formatCode>
                <c:ptCount val="10"/>
                <c:pt idx="0">
                  <c:v>0.78243995261886212</c:v>
                </c:pt>
                <c:pt idx="1">
                  <c:v>0.60039642051166453</c:v>
                </c:pt>
                <c:pt idx="2">
                  <c:v>0.49515409455485226</c:v>
                </c:pt>
                <c:pt idx="3">
                  <c:v>0.39904991945491375</c:v>
                </c:pt>
                <c:pt idx="4">
                  <c:v>0.37523294285976405</c:v>
                </c:pt>
                <c:pt idx="5">
                  <c:v>0.34982052294060395</c:v>
                </c:pt>
                <c:pt idx="6">
                  <c:v>0.32250844935503409</c:v>
                </c:pt>
                <c:pt idx="7">
                  <c:v>0.30056664451620208</c:v>
                </c:pt>
                <c:pt idx="8">
                  <c:v>0.28466947974671086</c:v>
                </c:pt>
                <c:pt idx="9">
                  <c:v>0.26524884594360998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6B-494C-92BA-0BD5CCCFC12C}"/>
            </c:ext>
          </c:extLst>
        </c:ser>
        <c:ser>
          <c:idx val="4"/>
          <c:order val="2"/>
          <c:tx>
            <c:v>β(0,90) грубий метод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Summary!$E$158:$E$167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Summary!$F$158:$F$167</c:f>
              <c:numCache>
                <c:formatCode>0.000</c:formatCode>
                <c:ptCount val="10"/>
                <c:pt idx="0">
                  <c:v>0.99763772201124823</c:v>
                </c:pt>
                <c:pt idx="1">
                  <c:v>0.76811058391323783</c:v>
                </c:pt>
                <c:pt idx="2">
                  <c:v>0.63417567790212104</c:v>
                </c:pt>
                <c:pt idx="3">
                  <c:v>0.51137253174219666</c:v>
                </c:pt>
                <c:pt idx="4">
                  <c:v>0.48101148453668685</c:v>
                </c:pt>
                <c:pt idx="5">
                  <c:v>0.44853452183846443</c:v>
                </c:pt>
                <c:pt idx="6">
                  <c:v>0.41358071495649895</c:v>
                </c:pt>
                <c:pt idx="7">
                  <c:v>0.38548845962367295</c:v>
                </c:pt>
                <c:pt idx="8">
                  <c:v>0.36513333063738784</c:v>
                </c:pt>
                <c:pt idx="9">
                  <c:v>0.34024836078548049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6B-494C-92BA-0BD5CCCFC12C}"/>
            </c:ext>
          </c:extLst>
        </c:ser>
        <c:ser>
          <c:idx val="3"/>
          <c:order val="3"/>
          <c:tx>
            <c:v>β(0,90) точний метод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Summary!$E$158:$E$167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Summary!$H$158:$H$167</c:f>
              <c:numCache>
                <c:formatCode>0.000</c:formatCode>
                <c:ptCount val="10"/>
                <c:pt idx="0">
                  <c:v>1.0069719456148434</c:v>
                </c:pt>
                <c:pt idx="1">
                  <c:v>0.77163443534463028</c:v>
                </c:pt>
                <c:pt idx="2">
                  <c:v>0.63609006630573006</c:v>
                </c:pt>
                <c:pt idx="3">
                  <c:v>0.51251699079079316</c:v>
                </c:pt>
                <c:pt idx="4">
                  <c:v>0.48186326495431686</c:v>
                </c:pt>
                <c:pt idx="5">
                  <c:v>0.44918931263547179</c:v>
                </c:pt>
                <c:pt idx="6">
                  <c:v>0.4140927162544763</c:v>
                </c:pt>
                <c:pt idx="7">
                  <c:v>0.38590158814683306</c:v>
                </c:pt>
                <c:pt idx="8">
                  <c:v>0.36547745396633147</c:v>
                </c:pt>
                <c:pt idx="9">
                  <c:v>0.34053386854780143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66B-494C-92BA-0BD5CCCFC12C}"/>
            </c:ext>
          </c:extLst>
        </c:ser>
        <c:ser>
          <c:idx val="5"/>
          <c:order val="4"/>
          <c:tx>
            <c:v>β(0,95) грубий метод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Summary!$E$179:$E$188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Summary!$F$179:$F$188</c:f>
              <c:numCache>
                <c:formatCode>0.000</c:formatCode>
                <c:ptCount val="10"/>
                <c:pt idx="0">
                  <c:v>1.5622582200005937</c:v>
                </c:pt>
                <c:pt idx="1">
                  <c:v>1.2028284888513703</c:v>
                </c:pt>
                <c:pt idx="2">
                  <c:v>0.99309212539566261</c:v>
                </c:pt>
                <c:pt idx="3">
                  <c:v>0.80078762417501537</c:v>
                </c:pt>
                <c:pt idx="4">
                  <c:v>0.75324351621063812</c:v>
                </c:pt>
                <c:pt idx="5">
                  <c:v>0.70238597462364183</c:v>
                </c:pt>
                <c:pt idx="6">
                  <c:v>0.6476498004425153</c:v>
                </c:pt>
                <c:pt idx="7">
                  <c:v>0.6036585240064305</c:v>
                </c:pt>
                <c:pt idx="8">
                  <c:v>0.57178325818960829</c:v>
                </c:pt>
                <c:pt idx="9">
                  <c:v>0.53281445433641039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66B-494C-92BA-0BD5CCCFC12C}"/>
            </c:ext>
          </c:extLst>
        </c:ser>
        <c:ser>
          <c:idx val="6"/>
          <c:order val="5"/>
          <c:tx>
            <c:v>β(0,95) точний метод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Summary!$E$179:$E$188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Summary!$H$179:$H$188</c:f>
              <c:numCache>
                <c:formatCode>0.000</c:formatCode>
                <c:ptCount val="10"/>
                <c:pt idx="0">
                  <c:v>1.2033615073293475</c:v>
                </c:pt>
                <c:pt idx="1">
                  <c:v>0.92077853656945052</c:v>
                </c:pt>
                <c:pt idx="2">
                  <c:v>0.75867059692608763</c:v>
                </c:pt>
                <c:pt idx="3">
                  <c:v>0.61113751886696477</c:v>
                </c:pt>
                <c:pt idx="4">
                  <c:v>0.57450297937498007</c:v>
                </c:pt>
                <c:pt idx="5">
                  <c:v>0.53549629921204556</c:v>
                </c:pt>
                <c:pt idx="6">
                  <c:v>0.49362268173186408</c:v>
                </c:pt>
                <c:pt idx="7">
                  <c:v>0.45999376183538132</c:v>
                </c:pt>
                <c:pt idx="8">
                  <c:v>0.43563098105578035</c:v>
                </c:pt>
                <c:pt idx="9">
                  <c:v>0.40588660513801855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66B-494C-92BA-0BD5CCCFC12C}"/>
            </c:ext>
          </c:extLst>
        </c:ser>
        <c:ser>
          <c:idx val="7"/>
          <c:order val="6"/>
          <c:tx>
            <c:v>β(0,99) грубий метод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Summary!$E$200:$E$209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Summary!$F$200:$F$209</c:f>
              <c:numCache>
                <c:formatCode>0.000</c:formatCode>
                <c:ptCount val="10"/>
                <c:pt idx="0">
                  <c:v>1.8739821039603406</c:v>
                </c:pt>
                <c:pt idx="1">
                  <c:v>1.442833862791435</c:v>
                </c:pt>
                <c:pt idx="2">
                  <c:v>1.1912479299194842</c:v>
                </c:pt>
                <c:pt idx="3">
                  <c:v>0.96057211129689435</c:v>
                </c:pt>
                <c:pt idx="4">
                  <c:v>0.90354132961602218</c:v>
                </c:pt>
                <c:pt idx="5">
                  <c:v>0.84253597111298362</c:v>
                </c:pt>
                <c:pt idx="6">
                  <c:v>0.77687806031342177</c:v>
                </c:pt>
                <c:pt idx="7">
                  <c:v>0.72410902142075884</c:v>
                </c:pt>
                <c:pt idx="8">
                  <c:v>0.68587355116688187</c:v>
                </c:pt>
                <c:pt idx="9">
                  <c:v>0.63912913971254071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D66B-494C-92BA-0BD5CCCFC12C}"/>
            </c:ext>
          </c:extLst>
        </c:ser>
        <c:ser>
          <c:idx val="8"/>
          <c:order val="7"/>
          <c:tx>
            <c:v>β(0,99) точний метод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Summary!$E$200:$E$209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Summary!$H$200:$H$209</c:f>
              <c:numCache>
                <c:formatCode>0.000</c:formatCode>
                <c:ptCount val="10"/>
                <c:pt idx="0">
                  <c:v>1.5928274513553546</c:v>
                </c:pt>
                <c:pt idx="1">
                  <c:v>1.2143899381003216</c:v>
                </c:pt>
                <c:pt idx="2">
                  <c:v>0.99940376716466162</c:v>
                </c:pt>
                <c:pt idx="3">
                  <c:v>0.80458240130322878</c:v>
                </c:pt>
                <c:pt idx="4">
                  <c:v>0.75608504641114749</c:v>
                </c:pt>
                <c:pt idx="5">
                  <c:v>0.70458417797610906</c:v>
                </c:pt>
                <c:pt idx="6">
                  <c:v>0.64937982704259767</c:v>
                </c:pt>
                <c:pt idx="7">
                  <c:v>0.60506375071171448</c:v>
                </c:pt>
                <c:pt idx="8">
                  <c:v>0.57296170856836071</c:v>
                </c:pt>
                <c:pt idx="9">
                  <c:v>0.53379892775783588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D66B-494C-92BA-0BD5CCCFC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94904"/>
        <c:axId val="439885104"/>
      </c:scatterChart>
      <c:valAx>
        <c:axId val="439894904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5104"/>
        <c:crosses val="autoZero"/>
        <c:crossBetween val="midCat"/>
      </c:valAx>
      <c:valAx>
        <c:axId val="43988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4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m* </a:t>
            </a:r>
            <a:r>
              <a:rPr lang="uk-UA"/>
              <a:t>для </a:t>
            </a:r>
            <a:r>
              <a:rPr lang="en-US"/>
              <a:t>Y -</a:t>
            </a:r>
            <a:r>
              <a:rPr lang="uk-UA"/>
              <a:t> довжина довірчих інтервалів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β(0,80) грубий метод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Summary!$E$147:$E$156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Summary!$F$147:$F$156</c:f>
              <c:numCache>
                <c:formatCode>0.000</c:formatCode>
                <c:ptCount val="10"/>
                <c:pt idx="0">
                  <c:v>0.82554208001530682</c:v>
                </c:pt>
                <c:pt idx="1">
                  <c:v>0.55287596575636755</c:v>
                </c:pt>
                <c:pt idx="2">
                  <c:v>0.50514989017700884</c:v>
                </c:pt>
                <c:pt idx="3">
                  <c:v>0.4578692623070495</c:v>
                </c:pt>
                <c:pt idx="4">
                  <c:v>0.38558293269129962</c:v>
                </c:pt>
                <c:pt idx="5">
                  <c:v>0.35927384602513612</c:v>
                </c:pt>
                <c:pt idx="6">
                  <c:v>0.32814350488450472</c:v>
                </c:pt>
                <c:pt idx="7">
                  <c:v>0.30649716089758172</c:v>
                </c:pt>
                <c:pt idx="8">
                  <c:v>0.27837534692802635</c:v>
                </c:pt>
                <c:pt idx="9">
                  <c:v>0.27478558384455098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30-4BE1-8069-AAC9DC2F4293}"/>
            </c:ext>
          </c:extLst>
        </c:ser>
        <c:ser>
          <c:idx val="2"/>
          <c:order val="1"/>
          <c:tx>
            <c:v>β(0,80) точний метод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Summary!$E$147:$E$156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Summary!$H$147:$H$156</c:f>
              <c:numCache>
                <c:formatCode>0.000</c:formatCode>
                <c:ptCount val="10"/>
                <c:pt idx="0">
                  <c:v>0.83079762902706378</c:v>
                </c:pt>
                <c:pt idx="1">
                  <c:v>0.55452347112585798</c:v>
                </c:pt>
                <c:pt idx="2">
                  <c:v>0.50609137141504235</c:v>
                </c:pt>
                <c:pt idx="3">
                  <c:v>0.45846817884707391</c:v>
                </c:pt>
                <c:pt idx="4">
                  <c:v>0.38595901831630286</c:v>
                </c:pt>
                <c:pt idx="5">
                  <c:v>0.3595446992754141</c:v>
                </c:pt>
                <c:pt idx="6">
                  <c:v>0.32833902715098873</c:v>
                </c:pt>
                <c:pt idx="7">
                  <c:v>0.30664347998976638</c:v>
                </c:pt>
                <c:pt idx="8">
                  <c:v>0.27848260793331647</c:v>
                </c:pt>
                <c:pt idx="9">
                  <c:v>0.2748712282174246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30-4BE1-8069-AAC9DC2F4293}"/>
            </c:ext>
          </c:extLst>
        </c:ser>
        <c:ser>
          <c:idx val="4"/>
          <c:order val="2"/>
          <c:tx>
            <c:v>β(0,90) грубий метод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Summary!$E$168:$E$177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Summary!$F$168:$F$177</c:f>
              <c:numCache>
                <c:formatCode>0.000</c:formatCode>
                <c:ptCount val="10"/>
                <c:pt idx="0">
                  <c:v>1.0592954146842253</c:v>
                </c:pt>
                <c:pt idx="1">
                  <c:v>0.70942352860313918</c:v>
                </c:pt>
                <c:pt idx="2">
                  <c:v>0.64818375143617857</c:v>
                </c:pt>
                <c:pt idx="3">
                  <c:v>0.58751555108821663</c:v>
                </c:pt>
                <c:pt idx="4">
                  <c:v>0.49476125138626159</c:v>
                </c:pt>
                <c:pt idx="5">
                  <c:v>0.46100271194333331</c:v>
                </c:pt>
                <c:pt idx="6">
                  <c:v>0.42105777342824524</c:v>
                </c:pt>
                <c:pt idx="7">
                  <c:v>0.39328223843722299</c:v>
                </c:pt>
                <c:pt idx="8">
                  <c:v>0.35719769555117153</c:v>
                </c:pt>
                <c:pt idx="9">
                  <c:v>0.35259148629039316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30-4BE1-8069-AAC9DC2F4293}"/>
            </c:ext>
          </c:extLst>
        </c:ser>
        <c:ser>
          <c:idx val="3"/>
          <c:order val="3"/>
          <c:tx>
            <c:v>β(0,90) точний метод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Summary!$E$168:$E$177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Summary!$H$168:$H$177</c:f>
              <c:numCache>
                <c:formatCode>0.000</c:formatCode>
                <c:ptCount val="10"/>
                <c:pt idx="0">
                  <c:v>1.069206527751394</c:v>
                </c:pt>
                <c:pt idx="1">
                  <c:v>0.71267814215629954</c:v>
                </c:pt>
                <c:pt idx="2">
                  <c:v>0.65014042606183153</c:v>
                </c:pt>
                <c:pt idx="3">
                  <c:v>0.5888304193044327</c:v>
                </c:pt>
                <c:pt idx="4">
                  <c:v>0.49563738004198399</c:v>
                </c:pt>
                <c:pt idx="5">
                  <c:v>0.46167570436303862</c:v>
                </c:pt>
                <c:pt idx="6">
                  <c:v>0.42157903111440831</c:v>
                </c:pt>
                <c:pt idx="7">
                  <c:v>0.39370371956407624</c:v>
                </c:pt>
                <c:pt idx="8">
                  <c:v>0.3575343398664721</c:v>
                </c:pt>
                <c:pt idx="9">
                  <c:v>0.35288735136387217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30-4BE1-8069-AAC9DC2F4293}"/>
            </c:ext>
          </c:extLst>
        </c:ser>
        <c:ser>
          <c:idx val="5"/>
          <c:order val="4"/>
          <c:tx>
            <c:v>β(0,95) грубий метод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Summary!$E$189:$E$198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Summary!$F$189:$F$198</c:f>
              <c:numCache>
                <c:formatCode>0.000</c:formatCode>
                <c:ptCount val="10"/>
                <c:pt idx="0">
                  <c:v>1.6588115429948722</c:v>
                </c:pt>
                <c:pt idx="1">
                  <c:v>1.1109270575572552</c:v>
                </c:pt>
                <c:pt idx="2">
                  <c:v>1.0150281724617614</c:v>
                </c:pt>
                <c:pt idx="3">
                  <c:v>0.9200243523424021</c:v>
                </c:pt>
                <c:pt idx="4">
                  <c:v>0.77477506600061474</c:v>
                </c:pt>
                <c:pt idx="5">
                  <c:v>0.7219106297665796</c:v>
                </c:pt>
                <c:pt idx="6">
                  <c:v>0.65935855583657244</c:v>
                </c:pt>
                <c:pt idx="7">
                  <c:v>0.61586324997829323</c:v>
                </c:pt>
                <c:pt idx="8">
                  <c:v>0.55935639133119608</c:v>
                </c:pt>
                <c:pt idx="9">
                  <c:v>0.55214326363772415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630-4BE1-8069-AAC9DC2F4293}"/>
            </c:ext>
          </c:extLst>
        </c:ser>
        <c:ser>
          <c:idx val="6"/>
          <c:order val="5"/>
          <c:tx>
            <c:v>β(0,95) точний метод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Summary!$E$189:$E$198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Summary!$H$189:$H$198</c:f>
              <c:numCache>
                <c:formatCode>0.000</c:formatCode>
                <c:ptCount val="10"/>
                <c:pt idx="0">
                  <c:v>1.2777336890907023</c:v>
                </c:pt>
                <c:pt idx="1">
                  <c:v>0.85042697256846722</c:v>
                </c:pt>
                <c:pt idx="2">
                  <c:v>0.77542859298330669</c:v>
                </c:pt>
                <c:pt idx="3">
                  <c:v>0.70213547639047746</c:v>
                </c:pt>
                <c:pt idx="4">
                  <c:v>0.59092521101546325</c:v>
                </c:pt>
                <c:pt idx="5">
                  <c:v>0.5503818193536425</c:v>
                </c:pt>
                <c:pt idx="6">
                  <c:v>0.5025468059011402</c:v>
                </c:pt>
                <c:pt idx="7">
                  <c:v>0.46929388365708036</c:v>
                </c:pt>
                <c:pt idx="8">
                  <c:v>0.42616318338342651</c:v>
                </c:pt>
                <c:pt idx="9">
                  <c:v>0.42061087683301679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30-4BE1-8069-AAC9DC2F4293}"/>
            </c:ext>
          </c:extLst>
        </c:ser>
        <c:ser>
          <c:idx val="7"/>
          <c:order val="6"/>
          <c:tx>
            <c:v>β(0,99) грубий метод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Summary!$E$210:$E$219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Summary!$F$210:$F$219</c:f>
              <c:numCache>
                <c:formatCode>0.000</c:formatCode>
                <c:ptCount val="10"/>
                <c:pt idx="0">
                  <c:v>1.9898011132974212</c:v>
                </c:pt>
                <c:pt idx="1">
                  <c:v>1.3325949564642556</c:v>
                </c:pt>
                <c:pt idx="2">
                  <c:v>1.2175609677433386</c:v>
                </c:pt>
                <c:pt idx="3">
                  <c:v>1.1036006400380494</c:v>
                </c:pt>
                <c:pt idx="4">
                  <c:v>0.92936915913893614</c:v>
                </c:pt>
                <c:pt idx="5">
                  <c:v>0.86595646194826514</c:v>
                </c:pt>
                <c:pt idx="6">
                  <c:v>0.79092311239713098</c:v>
                </c:pt>
                <c:pt idx="7">
                  <c:v>0.73874900715563641</c:v>
                </c:pt>
                <c:pt idx="8">
                  <c:v>0.67096709984992131</c:v>
                </c:pt>
                <c:pt idx="9">
                  <c:v>0.66231470677040605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C630-4BE1-8069-AAC9DC2F4293}"/>
            </c:ext>
          </c:extLst>
        </c:ser>
        <c:ser>
          <c:idx val="8"/>
          <c:order val="7"/>
          <c:tx>
            <c:v>β(0,99) точний метод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Summary!$E$210:$E$219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Summary!$H$210:$H$219</c:f>
              <c:numCache>
                <c:formatCode>0.000</c:formatCode>
                <c:ptCount val="10"/>
                <c:pt idx="0">
                  <c:v>1.6912700656530149</c:v>
                </c:pt>
                <c:pt idx="1">
                  <c:v>1.1216051608066238</c:v>
                </c:pt>
                <c:pt idx="2">
                  <c:v>1.0214792297667117</c:v>
                </c:pt>
                <c:pt idx="3">
                  <c:v>0.92438416918305677</c:v>
                </c:pt>
                <c:pt idx="4">
                  <c:v>0.77769782165833234</c:v>
                </c:pt>
                <c:pt idx="5">
                  <c:v>0.72416993793027729</c:v>
                </c:pt>
                <c:pt idx="6">
                  <c:v>0.66111985930614736</c:v>
                </c:pt>
                <c:pt idx="7">
                  <c:v>0.61729688745917954</c:v>
                </c:pt>
                <c:pt idx="8">
                  <c:v>0.56050922982686657</c:v>
                </c:pt>
                <c:pt idx="9">
                  <c:v>0.55316345061547167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C630-4BE1-8069-AAC9DC2F4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82752"/>
        <c:axId val="439882360"/>
      </c:scatterChart>
      <c:valAx>
        <c:axId val="439882752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2360"/>
        <c:crosses val="autoZero"/>
        <c:crossBetween val="midCat"/>
      </c:valAx>
      <c:valAx>
        <c:axId val="43988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2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d* </a:t>
            </a:r>
            <a:r>
              <a:rPr lang="uk-UA"/>
              <a:t>для </a:t>
            </a:r>
            <a:r>
              <a:rPr lang="en-US"/>
              <a:t>X -</a:t>
            </a:r>
            <a:r>
              <a:rPr lang="uk-UA"/>
              <a:t> довжина довірчих інтервалів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β(0,80) грубий метод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Summary!$E$137:$E$146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Summary!$J$137:$J$146</c:f>
              <c:numCache>
                <c:formatCode>0.000</c:formatCode>
                <c:ptCount val="10"/>
                <c:pt idx="0">
                  <c:v>2.1351695453634072</c:v>
                </c:pt>
                <c:pt idx="1">
                  <c:v>1.7788720114409777</c:v>
                </c:pt>
                <c:pt idx="2">
                  <c:v>1.4820370931427256</c:v>
                </c:pt>
                <c:pt idx="3">
                  <c:v>1.1115585245973634</c:v>
                </c:pt>
                <c:pt idx="4">
                  <c:v>1.098885158181897</c:v>
                </c:pt>
                <c:pt idx="5">
                  <c:v>1.0462681315966975</c:v>
                </c:pt>
                <c:pt idx="6">
                  <c:v>0.96054131053717384</c:v>
                </c:pt>
                <c:pt idx="7">
                  <c:v>0.89190243134763492</c:v>
                </c:pt>
                <c:pt idx="8">
                  <c:v>0.84859105617696784</c:v>
                </c:pt>
                <c:pt idx="9">
                  <c:v>0.77661546456894825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7B1-44AD-9F02-AA61DFEFAB9A}"/>
            </c:ext>
          </c:extLst>
        </c:ser>
        <c:ser>
          <c:idx val="2"/>
          <c:order val="1"/>
          <c:tx>
            <c:v>β(0,80) точний метод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Summary!$E$137:$E$146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Summary!$L$137:$L$146</c:f>
              <c:numCache>
                <c:formatCode>0.000</c:formatCode>
                <c:ptCount val="10"/>
                <c:pt idx="0">
                  <c:v>3.4229418721531948</c:v>
                </c:pt>
                <c:pt idx="1">
                  <c:v>2.8313843788647759</c:v>
                </c:pt>
                <c:pt idx="2">
                  <c:v>2.3533833881511299</c:v>
                </c:pt>
                <c:pt idx="3">
                  <c:v>1.7630266536904582</c:v>
                </c:pt>
                <c:pt idx="4">
                  <c:v>1.7417091445958963</c:v>
                </c:pt>
                <c:pt idx="5">
                  <c:v>1.6575422183678334</c:v>
                </c:pt>
                <c:pt idx="6">
                  <c:v>1.5212261031425562</c:v>
                </c:pt>
                <c:pt idx="7">
                  <c:v>1.4121709474559854</c:v>
                </c:pt>
                <c:pt idx="8">
                  <c:v>1.3433358347275135</c:v>
                </c:pt>
                <c:pt idx="9">
                  <c:v>1.2292075150449993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7B1-44AD-9F02-AA61DFEFAB9A}"/>
            </c:ext>
          </c:extLst>
        </c:ser>
        <c:ser>
          <c:idx val="4"/>
          <c:order val="2"/>
          <c:tx>
            <c:v>β(0,90) грубий метод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Summary!$E$158:$E$167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Summary!$J$158:$J$167</c:f>
              <c:numCache>
                <c:formatCode>0.000</c:formatCode>
                <c:ptCount val="10"/>
                <c:pt idx="0">
                  <c:v>2.739745633481129</c:v>
                </c:pt>
                <c:pt idx="1">
                  <c:v>2.2825619803591337</c:v>
                </c:pt>
                <c:pt idx="2">
                  <c:v>1.9016778613258829</c:v>
                </c:pt>
                <c:pt idx="3">
                  <c:v>1.4262977948226698</c:v>
                </c:pt>
                <c:pt idx="4">
                  <c:v>1.4100359479011111</c:v>
                </c:pt>
                <c:pt idx="5">
                  <c:v>1.3425203404653416</c:v>
                </c:pt>
                <c:pt idx="6">
                  <c:v>1.2325198563445028</c:v>
                </c:pt>
                <c:pt idx="7">
                  <c:v>1.1444457874936482</c:v>
                </c:pt>
                <c:pt idx="8">
                  <c:v>1.0888707390102255</c:v>
                </c:pt>
                <c:pt idx="9">
                  <c:v>0.99651516319494604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7B1-44AD-9F02-AA61DFEFAB9A}"/>
            </c:ext>
          </c:extLst>
        </c:ser>
        <c:ser>
          <c:idx val="3"/>
          <c:order val="3"/>
          <c:tx>
            <c:v>β(0,90) точний метод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Summary!$E$158:$E$167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Summary!$L$158:$L$167</c:f>
              <c:numCache>
                <c:formatCode>0.000</c:formatCode>
                <c:ptCount val="10"/>
                <c:pt idx="0">
                  <c:v>4.4277290226806381</c:v>
                </c:pt>
                <c:pt idx="1">
                  <c:v>3.6481372083352035</c:v>
                </c:pt>
                <c:pt idx="2">
                  <c:v>3.028318472197558</c:v>
                </c:pt>
                <c:pt idx="3">
                  <c:v>2.2671860746681443</c:v>
                </c:pt>
                <c:pt idx="4">
                  <c:v>2.2389064333276583</c:v>
                </c:pt>
                <c:pt idx="5">
                  <c:v>2.1301641990014737</c:v>
                </c:pt>
                <c:pt idx="6">
                  <c:v>1.9546204949814996</c:v>
                </c:pt>
                <c:pt idx="7">
                  <c:v>1.814245858592626</c:v>
                </c:pt>
                <c:pt idx="8">
                  <c:v>1.7256271787930704</c:v>
                </c:pt>
                <c:pt idx="9">
                  <c:v>1.5788846326857247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7B1-44AD-9F02-AA61DFEFAB9A}"/>
            </c:ext>
          </c:extLst>
        </c:ser>
        <c:ser>
          <c:idx val="5"/>
          <c:order val="4"/>
          <c:tx>
            <c:v>β(0,95) грубий метод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Summary!$E$179:$E$188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Summary!$J$179:$J$188</c:f>
              <c:numCache>
                <c:formatCode>0.000</c:formatCode>
                <c:ptCount val="10"/>
                <c:pt idx="0">
                  <c:v>4.2903250771108752</c:v>
                </c:pt>
                <c:pt idx="1">
                  <c:v>3.5743949309453669</c:v>
                </c:pt>
                <c:pt idx="2">
                  <c:v>2.9779466083741468</c:v>
                </c:pt>
                <c:pt idx="3">
                  <c:v>2.2335216531691167</c:v>
                </c:pt>
                <c:pt idx="4">
                  <c:v>2.2080562928834411</c:v>
                </c:pt>
                <c:pt idx="5">
                  <c:v>2.1023297246435995</c:v>
                </c:pt>
                <c:pt idx="6">
                  <c:v>1.9300736473820308</c:v>
                </c:pt>
                <c:pt idx="7">
                  <c:v>1.7921534033943125</c:v>
                </c:pt>
                <c:pt idx="8">
                  <c:v>1.7051252423649501</c:v>
                </c:pt>
                <c:pt idx="9">
                  <c:v>1.5605003406627205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7B1-44AD-9F02-AA61DFEFAB9A}"/>
            </c:ext>
          </c:extLst>
        </c:ser>
        <c:ser>
          <c:idx val="6"/>
          <c:order val="5"/>
          <c:tx>
            <c:v>β(0,95) точний метод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Summary!$E$179:$E$188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Summary!$L$179:$L$188</c:f>
              <c:numCache>
                <c:formatCode>0.000</c:formatCode>
                <c:ptCount val="10"/>
                <c:pt idx="0">
                  <c:v>5.3201929965732573</c:v>
                </c:pt>
                <c:pt idx="1">
                  <c:v>4.3650476049169704</c:v>
                </c:pt>
                <c:pt idx="2">
                  <c:v>3.6184027039817295</c:v>
                </c:pt>
                <c:pt idx="3">
                  <c:v>2.7070893611662026</c:v>
                </c:pt>
                <c:pt idx="4">
                  <c:v>2.6722176675204956</c:v>
                </c:pt>
                <c:pt idx="5">
                  <c:v>2.5417301929880107</c:v>
                </c:pt>
                <c:pt idx="6">
                  <c:v>2.3318119722616206</c:v>
                </c:pt>
                <c:pt idx="7">
                  <c:v>2.1640301187395661</c:v>
                </c:pt>
                <c:pt idx="8">
                  <c:v>2.0580903932816046</c:v>
                </c:pt>
                <c:pt idx="9">
                  <c:v>1.8829038272745944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7B1-44AD-9F02-AA61DFEFAB9A}"/>
            </c:ext>
          </c:extLst>
        </c:ser>
        <c:ser>
          <c:idx val="7"/>
          <c:order val="6"/>
          <c:tx>
            <c:v>β(0,99) грубий метод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Summary!$E$200:$E$209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Summary!$J$200:$J$209</c:f>
              <c:numCache>
                <c:formatCode>0.000</c:formatCode>
                <c:ptCount val="10"/>
                <c:pt idx="0">
                  <c:v>5.1463914938946438</c:v>
                </c:pt>
                <c:pt idx="1">
                  <c:v>4.2876088263280963</c:v>
                </c:pt>
                <c:pt idx="2">
                  <c:v>3.5721486878401087</c:v>
                </c:pt>
                <c:pt idx="3">
                  <c:v>2.6791855234055006</c:v>
                </c:pt>
                <c:pt idx="4">
                  <c:v>2.6486389538081632</c:v>
                </c:pt>
                <c:pt idx="5">
                  <c:v>2.5218163234273021</c:v>
                </c:pt>
                <c:pt idx="6">
                  <c:v>2.3151892742276701</c:v>
                </c:pt>
                <c:pt idx="7">
                  <c:v>2.1497492300032697</c:v>
                </c:pt>
                <c:pt idx="8">
                  <c:v>2.045355977836838</c:v>
                </c:pt>
                <c:pt idx="9">
                  <c:v>1.8718734676427822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E7B1-44AD-9F02-AA61DFEFAB9A}"/>
            </c:ext>
          </c:extLst>
        </c:ser>
        <c:ser>
          <c:idx val="8"/>
          <c:order val="7"/>
          <c:tx>
            <c:v>β(0,99) точний метод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Summary!$E$200:$E$209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Summary!$L$200:$L$209</c:f>
              <c:numCache>
                <c:formatCode>0.000</c:formatCode>
                <c:ptCount val="10"/>
                <c:pt idx="0">
                  <c:v>7.1371736437891853</c:v>
                </c:pt>
                <c:pt idx="1">
                  <c:v>5.795362358734323</c:v>
                </c:pt>
                <c:pt idx="2">
                  <c:v>4.7876786021055739</c:v>
                </c:pt>
                <c:pt idx="3">
                  <c:v>3.5757934600280734</c:v>
                </c:pt>
                <c:pt idx="4">
                  <c:v>3.5261422490384202</c:v>
                </c:pt>
                <c:pt idx="5">
                  <c:v>3.3516862047355716</c:v>
                </c:pt>
                <c:pt idx="6">
                  <c:v>3.0733894216240376</c:v>
                </c:pt>
                <c:pt idx="7">
                  <c:v>2.8512159353507069</c:v>
                </c:pt>
                <c:pt idx="8">
                  <c:v>2.7108720359709046</c:v>
                </c:pt>
                <c:pt idx="9">
                  <c:v>2.4795619733517533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E7B1-44AD-9F02-AA61DFEFA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81576"/>
        <c:axId val="439881184"/>
      </c:scatterChart>
      <c:valAx>
        <c:axId val="439881576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1184"/>
        <c:crosses val="autoZero"/>
        <c:crossBetween val="midCat"/>
      </c:valAx>
      <c:valAx>
        <c:axId val="4398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1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d* </a:t>
            </a:r>
            <a:r>
              <a:rPr lang="uk-UA"/>
              <a:t>для </a:t>
            </a:r>
            <a:r>
              <a:rPr lang="en-US"/>
              <a:t>Y -</a:t>
            </a:r>
            <a:r>
              <a:rPr lang="uk-UA"/>
              <a:t> довжина довірчих інтервалів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β(0,80) грубий метод</c:v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Summary!$E$147:$E$156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Summary!$F$147:$F$156</c:f>
              <c:numCache>
                <c:formatCode>0.000</c:formatCode>
                <c:ptCount val="10"/>
                <c:pt idx="0">
                  <c:v>0.82554208001530682</c:v>
                </c:pt>
                <c:pt idx="1">
                  <c:v>0.55287596575636755</c:v>
                </c:pt>
                <c:pt idx="2">
                  <c:v>0.50514989017700884</c:v>
                </c:pt>
                <c:pt idx="3">
                  <c:v>0.4578692623070495</c:v>
                </c:pt>
                <c:pt idx="4">
                  <c:v>0.38558293269129962</c:v>
                </c:pt>
                <c:pt idx="5">
                  <c:v>0.35927384602513612</c:v>
                </c:pt>
                <c:pt idx="6">
                  <c:v>0.32814350488450472</c:v>
                </c:pt>
                <c:pt idx="7">
                  <c:v>0.30649716089758172</c:v>
                </c:pt>
                <c:pt idx="8">
                  <c:v>0.27837534692802635</c:v>
                </c:pt>
                <c:pt idx="9">
                  <c:v>0.27478558384455098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7E-4892-A5C2-C6FB23A236A2}"/>
            </c:ext>
          </c:extLst>
        </c:ser>
        <c:ser>
          <c:idx val="2"/>
          <c:order val="1"/>
          <c:tx>
            <c:v>β(0,80) точний метод</c:v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Summary!$E$147:$E$156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Summary!$H$147:$H$156</c:f>
              <c:numCache>
                <c:formatCode>0.000</c:formatCode>
                <c:ptCount val="10"/>
                <c:pt idx="0">
                  <c:v>0.83079762902706378</c:v>
                </c:pt>
                <c:pt idx="1">
                  <c:v>0.55452347112585798</c:v>
                </c:pt>
                <c:pt idx="2">
                  <c:v>0.50609137141504235</c:v>
                </c:pt>
                <c:pt idx="3">
                  <c:v>0.45846817884707391</c:v>
                </c:pt>
                <c:pt idx="4">
                  <c:v>0.38595901831630286</c:v>
                </c:pt>
                <c:pt idx="5">
                  <c:v>0.3595446992754141</c:v>
                </c:pt>
                <c:pt idx="6">
                  <c:v>0.32833902715098873</c:v>
                </c:pt>
                <c:pt idx="7">
                  <c:v>0.30664347998976638</c:v>
                </c:pt>
                <c:pt idx="8">
                  <c:v>0.27848260793331647</c:v>
                </c:pt>
                <c:pt idx="9">
                  <c:v>0.2748712282174246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7E-4892-A5C2-C6FB23A236A2}"/>
            </c:ext>
          </c:extLst>
        </c:ser>
        <c:ser>
          <c:idx val="4"/>
          <c:order val="2"/>
          <c:tx>
            <c:v>β(0,90) грубий метод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Summary!$E$168:$E$177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Summary!$F$168:$F$177</c:f>
              <c:numCache>
                <c:formatCode>0.000</c:formatCode>
                <c:ptCount val="10"/>
                <c:pt idx="0">
                  <c:v>1.0592954146842253</c:v>
                </c:pt>
                <c:pt idx="1">
                  <c:v>0.70942352860313918</c:v>
                </c:pt>
                <c:pt idx="2">
                  <c:v>0.64818375143617857</c:v>
                </c:pt>
                <c:pt idx="3">
                  <c:v>0.58751555108821663</c:v>
                </c:pt>
                <c:pt idx="4">
                  <c:v>0.49476125138626159</c:v>
                </c:pt>
                <c:pt idx="5">
                  <c:v>0.46100271194333331</c:v>
                </c:pt>
                <c:pt idx="6">
                  <c:v>0.42105777342824524</c:v>
                </c:pt>
                <c:pt idx="7">
                  <c:v>0.39328223843722299</c:v>
                </c:pt>
                <c:pt idx="8">
                  <c:v>0.35719769555117153</c:v>
                </c:pt>
                <c:pt idx="9">
                  <c:v>0.35259148629039316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7E-4892-A5C2-C6FB23A236A2}"/>
            </c:ext>
          </c:extLst>
        </c:ser>
        <c:ser>
          <c:idx val="3"/>
          <c:order val="3"/>
          <c:tx>
            <c:v>β(0,90) точний метод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Summary!$E$168:$E$177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Summary!$H$168:$H$177</c:f>
              <c:numCache>
                <c:formatCode>0.000</c:formatCode>
                <c:ptCount val="10"/>
                <c:pt idx="0">
                  <c:v>1.069206527751394</c:v>
                </c:pt>
                <c:pt idx="1">
                  <c:v>0.71267814215629954</c:v>
                </c:pt>
                <c:pt idx="2">
                  <c:v>0.65014042606183153</c:v>
                </c:pt>
                <c:pt idx="3">
                  <c:v>0.5888304193044327</c:v>
                </c:pt>
                <c:pt idx="4">
                  <c:v>0.49563738004198399</c:v>
                </c:pt>
                <c:pt idx="5">
                  <c:v>0.46167570436303862</c:v>
                </c:pt>
                <c:pt idx="6">
                  <c:v>0.42157903111440831</c:v>
                </c:pt>
                <c:pt idx="7">
                  <c:v>0.39370371956407624</c:v>
                </c:pt>
                <c:pt idx="8">
                  <c:v>0.3575343398664721</c:v>
                </c:pt>
                <c:pt idx="9">
                  <c:v>0.35288735136387217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7E-4892-A5C2-C6FB23A236A2}"/>
            </c:ext>
          </c:extLst>
        </c:ser>
        <c:ser>
          <c:idx val="5"/>
          <c:order val="4"/>
          <c:tx>
            <c:v>β(0,95) грубий метод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Summary!$E$189:$E$198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Summary!$F$189:$F$198</c:f>
              <c:numCache>
                <c:formatCode>0.000</c:formatCode>
                <c:ptCount val="10"/>
                <c:pt idx="0">
                  <c:v>1.6588115429948722</c:v>
                </c:pt>
                <c:pt idx="1">
                  <c:v>1.1109270575572552</c:v>
                </c:pt>
                <c:pt idx="2">
                  <c:v>1.0150281724617614</c:v>
                </c:pt>
                <c:pt idx="3">
                  <c:v>0.9200243523424021</c:v>
                </c:pt>
                <c:pt idx="4">
                  <c:v>0.77477506600061474</c:v>
                </c:pt>
                <c:pt idx="5">
                  <c:v>0.7219106297665796</c:v>
                </c:pt>
                <c:pt idx="6">
                  <c:v>0.65935855583657244</c:v>
                </c:pt>
                <c:pt idx="7">
                  <c:v>0.61586324997829323</c:v>
                </c:pt>
                <c:pt idx="8">
                  <c:v>0.55935639133119608</c:v>
                </c:pt>
                <c:pt idx="9">
                  <c:v>0.55214326363772415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7E-4892-A5C2-C6FB23A236A2}"/>
            </c:ext>
          </c:extLst>
        </c:ser>
        <c:ser>
          <c:idx val="6"/>
          <c:order val="5"/>
          <c:tx>
            <c:v>β(0,95) точний метод</c:v>
          </c:tx>
          <c:spPr>
            <a:ln w="25400" cap="flat" cmpd="dbl" algn="ctr">
              <a:solidFill>
                <a:schemeClr val="accent1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Summary!$E$189:$E$198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Summary!$H$189:$H$198</c:f>
              <c:numCache>
                <c:formatCode>0.000</c:formatCode>
                <c:ptCount val="10"/>
                <c:pt idx="0">
                  <c:v>1.2777336890907023</c:v>
                </c:pt>
                <c:pt idx="1">
                  <c:v>0.85042697256846722</c:v>
                </c:pt>
                <c:pt idx="2">
                  <c:v>0.77542859298330669</c:v>
                </c:pt>
                <c:pt idx="3">
                  <c:v>0.70213547639047746</c:v>
                </c:pt>
                <c:pt idx="4">
                  <c:v>0.59092521101546325</c:v>
                </c:pt>
                <c:pt idx="5">
                  <c:v>0.5503818193536425</c:v>
                </c:pt>
                <c:pt idx="6">
                  <c:v>0.5025468059011402</c:v>
                </c:pt>
                <c:pt idx="7">
                  <c:v>0.46929388365708036</c:v>
                </c:pt>
                <c:pt idx="8">
                  <c:v>0.42616318338342651</c:v>
                </c:pt>
                <c:pt idx="9">
                  <c:v>0.42061087683301679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7E-4892-A5C2-C6FB23A236A2}"/>
            </c:ext>
          </c:extLst>
        </c:ser>
        <c:ser>
          <c:idx val="7"/>
          <c:order val="6"/>
          <c:tx>
            <c:v>β(0,99) грубий метод</c:v>
          </c:tx>
          <c:spPr>
            <a:ln w="25400" cap="flat" cmpd="dbl" algn="ctr">
              <a:solidFill>
                <a:schemeClr val="accent2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2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Summary!$E$210:$E$219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Summary!$F$210:$F$219</c:f>
              <c:numCache>
                <c:formatCode>0.000</c:formatCode>
                <c:ptCount val="10"/>
                <c:pt idx="0">
                  <c:v>1.9898011132974212</c:v>
                </c:pt>
                <c:pt idx="1">
                  <c:v>1.3325949564642556</c:v>
                </c:pt>
                <c:pt idx="2">
                  <c:v>1.2175609677433386</c:v>
                </c:pt>
                <c:pt idx="3">
                  <c:v>1.1036006400380494</c:v>
                </c:pt>
                <c:pt idx="4">
                  <c:v>0.92936915913893614</c:v>
                </c:pt>
                <c:pt idx="5">
                  <c:v>0.86595646194826514</c:v>
                </c:pt>
                <c:pt idx="6">
                  <c:v>0.79092311239713098</c:v>
                </c:pt>
                <c:pt idx="7">
                  <c:v>0.73874900715563641</c:v>
                </c:pt>
                <c:pt idx="8">
                  <c:v>0.67096709984992131</c:v>
                </c:pt>
                <c:pt idx="9">
                  <c:v>0.66231470677040605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0D7E-4892-A5C2-C6FB23A236A2}"/>
            </c:ext>
          </c:extLst>
        </c:ser>
        <c:ser>
          <c:idx val="8"/>
          <c:order val="7"/>
          <c:tx>
            <c:v>β(0,99) точний метод</c:v>
          </c:tx>
          <c:spPr>
            <a:ln w="25400" cap="flat" cmpd="dbl" algn="ctr">
              <a:solidFill>
                <a:schemeClr val="accent3">
                  <a:lumMod val="6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3">
                    <a:lumMod val="60000"/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Summary!$E$210:$E$219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Summary!$H$210:$H$219</c:f>
              <c:numCache>
                <c:formatCode>0.000</c:formatCode>
                <c:ptCount val="10"/>
                <c:pt idx="0">
                  <c:v>1.6912700656530149</c:v>
                </c:pt>
                <c:pt idx="1">
                  <c:v>1.1216051608066238</c:v>
                </c:pt>
                <c:pt idx="2">
                  <c:v>1.0214792297667117</c:v>
                </c:pt>
                <c:pt idx="3">
                  <c:v>0.92438416918305677</c:v>
                </c:pt>
                <c:pt idx="4">
                  <c:v>0.77769782165833234</c:v>
                </c:pt>
                <c:pt idx="5">
                  <c:v>0.72416993793027729</c:v>
                </c:pt>
                <c:pt idx="6">
                  <c:v>0.66111985930614736</c:v>
                </c:pt>
                <c:pt idx="7">
                  <c:v>0.61729688745917954</c:v>
                </c:pt>
                <c:pt idx="8">
                  <c:v>0.56050922982686657</c:v>
                </c:pt>
                <c:pt idx="9">
                  <c:v>0.55316345061547167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D7E-4892-A5C2-C6FB23A23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80400"/>
        <c:axId val="439880008"/>
      </c:scatterChart>
      <c:valAx>
        <c:axId val="439880400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0008"/>
        <c:crosses val="autoZero"/>
        <c:crossBetween val="midCat"/>
      </c:valAx>
      <c:valAx>
        <c:axId val="43988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0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'X 100'!$F$22:$F$32</c:f>
              <c:strCache>
                <c:ptCount val="11"/>
                <c:pt idx="0">
                  <c:v>4,956</c:v>
                </c:pt>
                <c:pt idx="1">
                  <c:v>6,389</c:v>
                </c:pt>
                <c:pt idx="2">
                  <c:v>7,821</c:v>
                </c:pt>
                <c:pt idx="3">
                  <c:v>9,254</c:v>
                </c:pt>
                <c:pt idx="4">
                  <c:v>10,686</c:v>
                </c:pt>
                <c:pt idx="5">
                  <c:v>12,119</c:v>
                </c:pt>
                <c:pt idx="6">
                  <c:v>13,551</c:v>
                </c:pt>
                <c:pt idx="7">
                  <c:v>14,984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'X 100'!$G$22:$G$32</c:f>
              <c:numCache>
                <c:formatCode>0</c:formatCode>
                <c:ptCount val="11"/>
                <c:pt idx="0">
                  <c:v>6</c:v>
                </c:pt>
                <c:pt idx="1">
                  <c:v>15</c:v>
                </c:pt>
                <c:pt idx="2">
                  <c:v>12</c:v>
                </c:pt>
                <c:pt idx="3">
                  <c:v>18</c:v>
                </c:pt>
                <c:pt idx="4">
                  <c:v>18</c:v>
                </c:pt>
                <c:pt idx="5">
                  <c:v>10</c:v>
                </c:pt>
                <c:pt idx="6">
                  <c:v>11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0-4DA7-AF28-C371388B4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83928"/>
        <c:axId val="439893336"/>
      </c:scatterChart>
      <c:valAx>
        <c:axId val="439883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3336"/>
        <c:crosses val="autoZero"/>
        <c:crossBetween val="midCat"/>
      </c:valAx>
      <c:valAx>
        <c:axId val="439893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100'!$C$22:$C$32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100'!$J$22:$J$32</c:f>
              <c:numCache>
                <c:formatCode>0.000</c:formatCode>
                <c:ptCount val="11"/>
                <c:pt idx="0">
                  <c:v>4.1884816753926704E-2</c:v>
                </c:pt>
                <c:pt idx="1">
                  <c:v>0.10471204188481675</c:v>
                </c:pt>
                <c:pt idx="2">
                  <c:v>8.3769633507853408E-2</c:v>
                </c:pt>
                <c:pt idx="3">
                  <c:v>0.1256544502617801</c:v>
                </c:pt>
                <c:pt idx="4">
                  <c:v>0.1256544502617801</c:v>
                </c:pt>
                <c:pt idx="5">
                  <c:v>6.9808027923211183E-2</c:v>
                </c:pt>
                <c:pt idx="6">
                  <c:v>7.6788830715532289E-2</c:v>
                </c:pt>
                <c:pt idx="7">
                  <c:v>6.9808027923211183E-2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839-4011-8F8E-B319BB4B0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39892944"/>
        <c:axId val="439892552"/>
      </c:barChart>
      <c:catAx>
        <c:axId val="4398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2552"/>
        <c:crosses val="autoZero"/>
        <c:auto val="1"/>
        <c:lblAlgn val="ctr"/>
        <c:lblOffset val="100"/>
        <c:noMultiLvlLbl val="0"/>
      </c:catAx>
      <c:valAx>
        <c:axId val="43989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100'!$C$22:$C$32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100'!$K$22:$K$32</c:f>
              <c:numCache>
                <c:formatCode>0.000</c:formatCode>
                <c:ptCount val="11"/>
                <c:pt idx="0">
                  <c:v>6</c:v>
                </c:pt>
                <c:pt idx="1">
                  <c:v>21</c:v>
                </c:pt>
                <c:pt idx="2">
                  <c:v>33</c:v>
                </c:pt>
                <c:pt idx="3">
                  <c:v>51</c:v>
                </c:pt>
                <c:pt idx="4">
                  <c:v>69</c:v>
                </c:pt>
                <c:pt idx="5">
                  <c:v>79</c:v>
                </c:pt>
                <c:pt idx="6">
                  <c:v>90</c:v>
                </c:pt>
                <c:pt idx="7">
                  <c:v>100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05-4FD0-A248-6C3B7F060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91768"/>
        <c:axId val="439891376"/>
      </c:scatterChart>
      <c:valAx>
        <c:axId val="439891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1376"/>
        <c:crosses val="autoZero"/>
        <c:crossBetween val="midCat"/>
      </c:valAx>
      <c:valAx>
        <c:axId val="43989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1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100'!$D$22:$D$32</c:f>
              <c:strCache>
                <c:ptCount val="11"/>
                <c:pt idx="0">
                  <c:v>4,240</c:v>
                </c:pt>
                <c:pt idx="1">
                  <c:v>5,673</c:v>
                </c:pt>
                <c:pt idx="2">
                  <c:v>7,105</c:v>
                </c:pt>
                <c:pt idx="3">
                  <c:v>8,538</c:v>
                </c:pt>
                <c:pt idx="4">
                  <c:v>9,970</c:v>
                </c:pt>
                <c:pt idx="5">
                  <c:v>11,403</c:v>
                </c:pt>
                <c:pt idx="6">
                  <c:v>12,835</c:v>
                </c:pt>
                <c:pt idx="7">
                  <c:v>14,268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'X 100'!$L$22:$L$32</c:f>
              <c:numCache>
                <c:formatCode>0.000</c:formatCode>
                <c:ptCount val="11"/>
                <c:pt idx="0">
                  <c:v>0.06</c:v>
                </c:pt>
                <c:pt idx="1">
                  <c:v>0.21</c:v>
                </c:pt>
                <c:pt idx="2">
                  <c:v>0.32999999999999996</c:v>
                </c:pt>
                <c:pt idx="3">
                  <c:v>0.51</c:v>
                </c:pt>
                <c:pt idx="4">
                  <c:v>0.69</c:v>
                </c:pt>
                <c:pt idx="5">
                  <c:v>0.78999999999999992</c:v>
                </c:pt>
                <c:pt idx="6">
                  <c:v>0.89999999999999991</c:v>
                </c:pt>
                <c:pt idx="7">
                  <c:v>0.99999999999999989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098-40D0-9AFF-D6A744F5386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100'!$E$22:$E$32</c:f>
              <c:strCache>
                <c:ptCount val="11"/>
                <c:pt idx="0">
                  <c:v>5,673</c:v>
                </c:pt>
                <c:pt idx="1">
                  <c:v>7,105</c:v>
                </c:pt>
                <c:pt idx="2">
                  <c:v>8,538</c:v>
                </c:pt>
                <c:pt idx="3">
                  <c:v>9,970</c:v>
                </c:pt>
                <c:pt idx="4">
                  <c:v>11,403</c:v>
                </c:pt>
                <c:pt idx="5">
                  <c:v>12,835</c:v>
                </c:pt>
                <c:pt idx="6">
                  <c:v>14,268</c:v>
                </c:pt>
                <c:pt idx="7">
                  <c:v>15,700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'X 100'!$L$22:$L$32</c:f>
              <c:numCache>
                <c:formatCode>0.000</c:formatCode>
                <c:ptCount val="11"/>
                <c:pt idx="0">
                  <c:v>0.06</c:v>
                </c:pt>
                <c:pt idx="1">
                  <c:v>0.21</c:v>
                </c:pt>
                <c:pt idx="2">
                  <c:v>0.32999999999999996</c:v>
                </c:pt>
                <c:pt idx="3">
                  <c:v>0.51</c:v>
                </c:pt>
                <c:pt idx="4">
                  <c:v>0.69</c:v>
                </c:pt>
                <c:pt idx="5">
                  <c:v>0.78999999999999992</c:v>
                </c:pt>
                <c:pt idx="6">
                  <c:v>0.89999999999999991</c:v>
                </c:pt>
                <c:pt idx="7">
                  <c:v>0.99999999999999989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098-40D0-9AFF-D6A744F53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90592"/>
        <c:axId val="439890200"/>
      </c:scatterChart>
      <c:valAx>
        <c:axId val="4398905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0200"/>
        <c:crosses val="autoZero"/>
        <c:crossBetween val="midCat"/>
      </c:valAx>
      <c:valAx>
        <c:axId val="43989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9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'X 200'!$F$22:$F$32</c:f>
              <c:strCache>
                <c:ptCount val="11"/>
                <c:pt idx="0">
                  <c:v>4,879</c:v>
                </c:pt>
                <c:pt idx="1">
                  <c:v>6,157</c:v>
                </c:pt>
                <c:pt idx="2">
                  <c:v>7,434</c:v>
                </c:pt>
                <c:pt idx="3">
                  <c:v>8,712</c:v>
                </c:pt>
                <c:pt idx="4">
                  <c:v>9,990</c:v>
                </c:pt>
                <c:pt idx="5">
                  <c:v>11,268</c:v>
                </c:pt>
                <c:pt idx="6">
                  <c:v>12,546</c:v>
                </c:pt>
                <c:pt idx="7">
                  <c:v>13,823</c:v>
                </c:pt>
                <c:pt idx="8">
                  <c:v>15,101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'X 200'!$G$22:$G$32</c:f>
              <c:numCache>
                <c:formatCode>0</c:formatCode>
                <c:ptCount val="11"/>
                <c:pt idx="0">
                  <c:v>19</c:v>
                </c:pt>
                <c:pt idx="1">
                  <c:v>28</c:v>
                </c:pt>
                <c:pt idx="2">
                  <c:v>26</c:v>
                </c:pt>
                <c:pt idx="3">
                  <c:v>17</c:v>
                </c:pt>
                <c:pt idx="4">
                  <c:v>18</c:v>
                </c:pt>
                <c:pt idx="5">
                  <c:v>26</c:v>
                </c:pt>
                <c:pt idx="6">
                  <c:v>26</c:v>
                </c:pt>
                <c:pt idx="7">
                  <c:v>21</c:v>
                </c:pt>
                <c:pt idx="8">
                  <c:v>19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60-4E55-B2A0-9B88F0444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89024"/>
        <c:axId val="439888632"/>
      </c:scatterChart>
      <c:valAx>
        <c:axId val="43988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8632"/>
        <c:crosses val="autoZero"/>
        <c:crossBetween val="midCat"/>
      </c:valAx>
      <c:valAx>
        <c:axId val="43988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200'!$C$22:$C$32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200'!$J$22:$J$32</c:f>
              <c:numCache>
                <c:formatCode>0.000</c:formatCode>
                <c:ptCount val="11"/>
                <c:pt idx="0">
                  <c:v>7.4347826086956531E-2</c:v>
                </c:pt>
                <c:pt idx="1">
                  <c:v>0.10956521739130437</c:v>
                </c:pt>
                <c:pt idx="2">
                  <c:v>0.10173913043478262</c:v>
                </c:pt>
                <c:pt idx="3">
                  <c:v>6.6521739130434798E-2</c:v>
                </c:pt>
                <c:pt idx="4">
                  <c:v>7.0434782608695651E-2</c:v>
                </c:pt>
                <c:pt idx="5">
                  <c:v>0.10173913043478262</c:v>
                </c:pt>
                <c:pt idx="6">
                  <c:v>0.10173913043478262</c:v>
                </c:pt>
                <c:pt idx="7">
                  <c:v>8.2173913043478264E-2</c:v>
                </c:pt>
                <c:pt idx="8">
                  <c:v>7.4347826086956531E-2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29-4445-AC90-8B88B5A76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39887848"/>
        <c:axId val="439887456"/>
      </c:barChart>
      <c:catAx>
        <c:axId val="43988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7456"/>
        <c:crosses val="autoZero"/>
        <c:auto val="1"/>
        <c:lblAlgn val="ctr"/>
        <c:lblOffset val="100"/>
        <c:noMultiLvlLbl val="0"/>
      </c:catAx>
      <c:valAx>
        <c:axId val="43988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200'!$C$22:$C$32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200'!$K$22:$K$32</c:f>
              <c:numCache>
                <c:formatCode>0.000</c:formatCode>
                <c:ptCount val="11"/>
                <c:pt idx="0">
                  <c:v>19</c:v>
                </c:pt>
                <c:pt idx="1">
                  <c:v>47</c:v>
                </c:pt>
                <c:pt idx="2">
                  <c:v>73</c:v>
                </c:pt>
                <c:pt idx="3">
                  <c:v>90</c:v>
                </c:pt>
                <c:pt idx="4">
                  <c:v>108</c:v>
                </c:pt>
                <c:pt idx="5">
                  <c:v>134</c:v>
                </c:pt>
                <c:pt idx="6">
                  <c:v>160</c:v>
                </c:pt>
                <c:pt idx="7">
                  <c:v>181</c:v>
                </c:pt>
                <c:pt idx="8">
                  <c:v>200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69F-4090-95B2-0E412EBC9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86672"/>
        <c:axId val="439886280"/>
      </c:scatterChart>
      <c:valAx>
        <c:axId val="43988667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6280"/>
        <c:crosses val="autoZero"/>
        <c:crossBetween val="midCat"/>
      </c:valAx>
      <c:valAx>
        <c:axId val="43988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8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200'!$D$22:$D$32</c:f>
              <c:strCache>
                <c:ptCount val="11"/>
                <c:pt idx="0">
                  <c:v>4,240</c:v>
                </c:pt>
                <c:pt idx="1">
                  <c:v>5,518</c:v>
                </c:pt>
                <c:pt idx="2">
                  <c:v>6,796</c:v>
                </c:pt>
                <c:pt idx="3">
                  <c:v>8,073</c:v>
                </c:pt>
                <c:pt idx="4">
                  <c:v>9,351</c:v>
                </c:pt>
                <c:pt idx="5">
                  <c:v>10,629</c:v>
                </c:pt>
                <c:pt idx="6">
                  <c:v>11,907</c:v>
                </c:pt>
                <c:pt idx="7">
                  <c:v>13,184</c:v>
                </c:pt>
                <c:pt idx="8">
                  <c:v>14,462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'X 200'!$L$22:$L$32</c:f>
              <c:numCache>
                <c:formatCode>0.000</c:formatCode>
                <c:ptCount val="11"/>
                <c:pt idx="0">
                  <c:v>9.5000000000000001E-2</c:v>
                </c:pt>
                <c:pt idx="1">
                  <c:v>0.23500000000000001</c:v>
                </c:pt>
                <c:pt idx="2">
                  <c:v>0.36499999999999999</c:v>
                </c:pt>
                <c:pt idx="3">
                  <c:v>0.45</c:v>
                </c:pt>
                <c:pt idx="4">
                  <c:v>0.54</c:v>
                </c:pt>
                <c:pt idx="5">
                  <c:v>0.67</c:v>
                </c:pt>
                <c:pt idx="6">
                  <c:v>0.8</c:v>
                </c:pt>
                <c:pt idx="7">
                  <c:v>0.90500000000000003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517-4AD2-8EA0-EE44CC14867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200'!$E$22:$E$32</c:f>
              <c:strCache>
                <c:ptCount val="11"/>
                <c:pt idx="0">
                  <c:v>5,518</c:v>
                </c:pt>
                <c:pt idx="1">
                  <c:v>6,796</c:v>
                </c:pt>
                <c:pt idx="2">
                  <c:v>8,073</c:v>
                </c:pt>
                <c:pt idx="3">
                  <c:v>9,351</c:v>
                </c:pt>
                <c:pt idx="4">
                  <c:v>10,629</c:v>
                </c:pt>
                <c:pt idx="5">
                  <c:v>11,907</c:v>
                </c:pt>
                <c:pt idx="6">
                  <c:v>13,184</c:v>
                </c:pt>
                <c:pt idx="7">
                  <c:v>14,462</c:v>
                </c:pt>
                <c:pt idx="8">
                  <c:v>15,740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'X 200'!$L$22:$L$32</c:f>
              <c:numCache>
                <c:formatCode>0.000</c:formatCode>
                <c:ptCount val="11"/>
                <c:pt idx="0">
                  <c:v>9.5000000000000001E-2</c:v>
                </c:pt>
                <c:pt idx="1">
                  <c:v>0.23500000000000001</c:v>
                </c:pt>
                <c:pt idx="2">
                  <c:v>0.36499999999999999</c:v>
                </c:pt>
                <c:pt idx="3">
                  <c:v>0.45</c:v>
                </c:pt>
                <c:pt idx="4">
                  <c:v>0.54</c:v>
                </c:pt>
                <c:pt idx="5">
                  <c:v>0.67</c:v>
                </c:pt>
                <c:pt idx="6">
                  <c:v>0.8</c:v>
                </c:pt>
                <c:pt idx="7">
                  <c:v>0.90500000000000003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517-4AD2-8EA0-EE44CC148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900000"/>
        <c:axId val="453772552"/>
      </c:scatterChart>
      <c:valAx>
        <c:axId val="43990000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2552"/>
        <c:crosses val="autoZero"/>
        <c:crossBetween val="midCat"/>
      </c:valAx>
      <c:valAx>
        <c:axId val="45377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90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'X 300'!$F$22:$F$32</c:f>
              <c:strCache>
                <c:ptCount val="11"/>
                <c:pt idx="0">
                  <c:v>4,816</c:v>
                </c:pt>
                <c:pt idx="1">
                  <c:v>5,967</c:v>
                </c:pt>
                <c:pt idx="2">
                  <c:v>7,118</c:v>
                </c:pt>
                <c:pt idx="3">
                  <c:v>8,269</c:v>
                </c:pt>
                <c:pt idx="4">
                  <c:v>9,420</c:v>
                </c:pt>
                <c:pt idx="5">
                  <c:v>10,571</c:v>
                </c:pt>
                <c:pt idx="6">
                  <c:v>11,722</c:v>
                </c:pt>
                <c:pt idx="7">
                  <c:v>12,873</c:v>
                </c:pt>
                <c:pt idx="8">
                  <c:v>14,024</c:v>
                </c:pt>
                <c:pt idx="9">
                  <c:v>15,175</c:v>
                </c:pt>
                <c:pt idx="10">
                  <c:v>-</c:v>
                </c:pt>
              </c:strCache>
            </c:strRef>
          </c:xVal>
          <c:yVal>
            <c:numRef>
              <c:f>'X 300'!$G$22:$G$32</c:f>
              <c:numCache>
                <c:formatCode>0</c:formatCode>
                <c:ptCount val="11"/>
                <c:pt idx="0">
                  <c:v>32</c:v>
                </c:pt>
                <c:pt idx="1">
                  <c:v>26</c:v>
                </c:pt>
                <c:pt idx="2">
                  <c:v>32</c:v>
                </c:pt>
                <c:pt idx="3">
                  <c:v>34</c:v>
                </c:pt>
                <c:pt idx="4">
                  <c:v>28</c:v>
                </c:pt>
                <c:pt idx="5">
                  <c:v>20</c:v>
                </c:pt>
                <c:pt idx="6">
                  <c:v>37</c:v>
                </c:pt>
                <c:pt idx="7">
                  <c:v>33</c:v>
                </c:pt>
                <c:pt idx="8">
                  <c:v>30</c:v>
                </c:pt>
                <c:pt idx="9">
                  <c:v>28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F3E-46E9-8CCA-2C99ECF78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69024"/>
        <c:axId val="453781568"/>
      </c:scatterChart>
      <c:valAx>
        <c:axId val="45376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1568"/>
        <c:crosses val="autoZero"/>
        <c:crossBetween val="midCat"/>
      </c:valAx>
      <c:valAx>
        <c:axId val="45378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6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300'!$C$22:$C$32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300'!$J$22:$J$32</c:f>
              <c:numCache>
                <c:formatCode>0.000</c:formatCode>
                <c:ptCount val="11"/>
                <c:pt idx="0">
                  <c:v>9.2673037938024908E-2</c:v>
                </c:pt>
                <c:pt idx="1">
                  <c:v>7.5296843324645243E-2</c:v>
                </c:pt>
                <c:pt idx="2">
                  <c:v>9.2673037938024908E-2</c:v>
                </c:pt>
                <c:pt idx="3">
                  <c:v>9.8465102809151453E-2</c:v>
                </c:pt>
                <c:pt idx="4">
                  <c:v>8.1088908195771789E-2</c:v>
                </c:pt>
                <c:pt idx="5">
                  <c:v>5.7920648711265565E-2</c:v>
                </c:pt>
                <c:pt idx="6">
                  <c:v>0.1071532001158413</c:v>
                </c:pt>
                <c:pt idx="7">
                  <c:v>9.556907037358818E-2</c:v>
                </c:pt>
                <c:pt idx="8">
                  <c:v>8.6880973066898348E-2</c:v>
                </c:pt>
                <c:pt idx="9">
                  <c:v>8.1088908195771789E-2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354-4E24-931A-0F6AC8B1F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53766280"/>
        <c:axId val="453776864"/>
      </c:barChart>
      <c:catAx>
        <c:axId val="45376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6864"/>
        <c:crosses val="autoZero"/>
        <c:auto val="1"/>
        <c:lblAlgn val="ctr"/>
        <c:lblOffset val="100"/>
        <c:noMultiLvlLbl val="0"/>
      </c:catAx>
      <c:valAx>
        <c:axId val="45377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6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300'!$C$22:$C$32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300'!$K$22:$K$32</c:f>
              <c:numCache>
                <c:formatCode>0.000</c:formatCode>
                <c:ptCount val="11"/>
                <c:pt idx="0">
                  <c:v>32</c:v>
                </c:pt>
                <c:pt idx="1">
                  <c:v>58</c:v>
                </c:pt>
                <c:pt idx="2">
                  <c:v>90</c:v>
                </c:pt>
                <c:pt idx="3">
                  <c:v>124</c:v>
                </c:pt>
                <c:pt idx="4">
                  <c:v>152</c:v>
                </c:pt>
                <c:pt idx="5">
                  <c:v>172</c:v>
                </c:pt>
                <c:pt idx="6">
                  <c:v>209</c:v>
                </c:pt>
                <c:pt idx="7">
                  <c:v>242</c:v>
                </c:pt>
                <c:pt idx="8">
                  <c:v>272</c:v>
                </c:pt>
                <c:pt idx="9">
                  <c:v>300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6DC-4A5C-8A8D-81C917E84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72160"/>
        <c:axId val="453771768"/>
      </c:scatterChart>
      <c:valAx>
        <c:axId val="4537721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1768"/>
        <c:crosses val="autoZero"/>
        <c:crossBetween val="midCat"/>
      </c:valAx>
      <c:valAx>
        <c:axId val="45377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300'!$D$22:$D$32</c:f>
              <c:strCache>
                <c:ptCount val="11"/>
                <c:pt idx="0">
                  <c:v>4,240</c:v>
                </c:pt>
                <c:pt idx="1">
                  <c:v>5,391</c:v>
                </c:pt>
                <c:pt idx="2">
                  <c:v>6,542</c:v>
                </c:pt>
                <c:pt idx="3">
                  <c:v>7,693</c:v>
                </c:pt>
                <c:pt idx="4">
                  <c:v>8,844</c:v>
                </c:pt>
                <c:pt idx="5">
                  <c:v>9,995</c:v>
                </c:pt>
                <c:pt idx="6">
                  <c:v>11,146</c:v>
                </c:pt>
                <c:pt idx="7">
                  <c:v>12,297</c:v>
                </c:pt>
                <c:pt idx="8">
                  <c:v>13,448</c:v>
                </c:pt>
                <c:pt idx="9">
                  <c:v>14,599</c:v>
                </c:pt>
                <c:pt idx="10">
                  <c:v>-</c:v>
                </c:pt>
              </c:strCache>
            </c:strRef>
          </c:xVal>
          <c:yVal>
            <c:numRef>
              <c:f>'X 300'!$L$22:$L$32</c:f>
              <c:numCache>
                <c:formatCode>0.000</c:formatCode>
                <c:ptCount val="11"/>
                <c:pt idx="0">
                  <c:v>0.10666666666666667</c:v>
                </c:pt>
                <c:pt idx="1">
                  <c:v>0.19333333333333336</c:v>
                </c:pt>
                <c:pt idx="2">
                  <c:v>0.30000000000000004</c:v>
                </c:pt>
                <c:pt idx="3">
                  <c:v>0.41333333333333339</c:v>
                </c:pt>
                <c:pt idx="4">
                  <c:v>0.50666666666666671</c:v>
                </c:pt>
                <c:pt idx="5">
                  <c:v>0.57333333333333336</c:v>
                </c:pt>
                <c:pt idx="6">
                  <c:v>0.69666666666666666</c:v>
                </c:pt>
                <c:pt idx="7">
                  <c:v>0.80666666666666664</c:v>
                </c:pt>
                <c:pt idx="8">
                  <c:v>0.90666666666666662</c:v>
                </c:pt>
                <c:pt idx="9">
                  <c:v>1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07-4A66-8E52-E14B8383873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300'!$E$22:$E$32</c:f>
              <c:strCache>
                <c:ptCount val="11"/>
                <c:pt idx="0">
                  <c:v>5,391</c:v>
                </c:pt>
                <c:pt idx="1">
                  <c:v>6,542</c:v>
                </c:pt>
                <c:pt idx="2">
                  <c:v>7,693</c:v>
                </c:pt>
                <c:pt idx="3">
                  <c:v>8,844</c:v>
                </c:pt>
                <c:pt idx="4">
                  <c:v>9,995</c:v>
                </c:pt>
                <c:pt idx="5">
                  <c:v>11,146</c:v>
                </c:pt>
                <c:pt idx="6">
                  <c:v>12,297</c:v>
                </c:pt>
                <c:pt idx="7">
                  <c:v>13,448</c:v>
                </c:pt>
                <c:pt idx="8">
                  <c:v>14,599</c:v>
                </c:pt>
                <c:pt idx="9">
                  <c:v>15,750</c:v>
                </c:pt>
                <c:pt idx="10">
                  <c:v>-</c:v>
                </c:pt>
              </c:strCache>
            </c:strRef>
          </c:xVal>
          <c:yVal>
            <c:numRef>
              <c:f>'X 300'!$L$22:$L$32</c:f>
              <c:numCache>
                <c:formatCode>0.000</c:formatCode>
                <c:ptCount val="11"/>
                <c:pt idx="0">
                  <c:v>0.10666666666666667</c:v>
                </c:pt>
                <c:pt idx="1">
                  <c:v>0.19333333333333336</c:v>
                </c:pt>
                <c:pt idx="2">
                  <c:v>0.30000000000000004</c:v>
                </c:pt>
                <c:pt idx="3">
                  <c:v>0.41333333333333339</c:v>
                </c:pt>
                <c:pt idx="4">
                  <c:v>0.50666666666666671</c:v>
                </c:pt>
                <c:pt idx="5">
                  <c:v>0.57333333333333336</c:v>
                </c:pt>
                <c:pt idx="6">
                  <c:v>0.69666666666666666</c:v>
                </c:pt>
                <c:pt idx="7">
                  <c:v>0.80666666666666664</c:v>
                </c:pt>
                <c:pt idx="8">
                  <c:v>0.90666666666666662</c:v>
                </c:pt>
                <c:pt idx="9">
                  <c:v>1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07-4A66-8E52-E14B83838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80392"/>
        <c:axId val="453780784"/>
      </c:scatterChart>
      <c:valAx>
        <c:axId val="4537803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0784"/>
        <c:crosses val="autoZero"/>
        <c:crossBetween val="midCat"/>
      </c:valAx>
      <c:valAx>
        <c:axId val="45378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0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'X 400'!$F$22:$F$32</c:f>
              <c:strCache>
                <c:ptCount val="11"/>
                <c:pt idx="0">
                  <c:v>4,792</c:v>
                </c:pt>
                <c:pt idx="1">
                  <c:v>5,936</c:v>
                </c:pt>
                <c:pt idx="2">
                  <c:v>7,080</c:v>
                </c:pt>
                <c:pt idx="3">
                  <c:v>8,224</c:v>
                </c:pt>
                <c:pt idx="4">
                  <c:v>9,368</c:v>
                </c:pt>
                <c:pt idx="5">
                  <c:v>10,512</c:v>
                </c:pt>
                <c:pt idx="6">
                  <c:v>11,656</c:v>
                </c:pt>
                <c:pt idx="7">
                  <c:v>12,800</c:v>
                </c:pt>
                <c:pt idx="8">
                  <c:v>13,944</c:v>
                </c:pt>
                <c:pt idx="9">
                  <c:v>15,088</c:v>
                </c:pt>
                <c:pt idx="10">
                  <c:v>-</c:v>
                </c:pt>
              </c:strCache>
            </c:strRef>
          </c:xVal>
          <c:yVal>
            <c:numRef>
              <c:f>'X 400'!$G$22:$G$32</c:f>
              <c:numCache>
                <c:formatCode>0</c:formatCode>
                <c:ptCount val="11"/>
                <c:pt idx="0">
                  <c:v>26</c:v>
                </c:pt>
                <c:pt idx="1">
                  <c:v>41</c:v>
                </c:pt>
                <c:pt idx="2">
                  <c:v>44</c:v>
                </c:pt>
                <c:pt idx="3">
                  <c:v>48</c:v>
                </c:pt>
                <c:pt idx="4">
                  <c:v>45</c:v>
                </c:pt>
                <c:pt idx="5">
                  <c:v>50</c:v>
                </c:pt>
                <c:pt idx="6">
                  <c:v>41</c:v>
                </c:pt>
                <c:pt idx="7">
                  <c:v>36</c:v>
                </c:pt>
                <c:pt idx="8">
                  <c:v>35</c:v>
                </c:pt>
                <c:pt idx="9">
                  <c:v>34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4A2-4E21-9D60-779A2200E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56088"/>
        <c:axId val="453765104"/>
      </c:scatterChart>
      <c:valAx>
        <c:axId val="453756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65104"/>
        <c:crosses val="autoZero"/>
        <c:crossBetween val="midCat"/>
      </c:valAx>
      <c:valAx>
        <c:axId val="45376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56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400'!$C$22:$C$32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400'!$J$22:$J$32</c:f>
              <c:numCache>
                <c:formatCode>0.000</c:formatCode>
                <c:ptCount val="11"/>
                <c:pt idx="0">
                  <c:v>5.6818181818181816E-2</c:v>
                </c:pt>
                <c:pt idx="1">
                  <c:v>8.9597902097902082E-2</c:v>
                </c:pt>
                <c:pt idx="2">
                  <c:v>9.6153846153846145E-2</c:v>
                </c:pt>
                <c:pt idx="3">
                  <c:v>0.10489510489510488</c:v>
                </c:pt>
                <c:pt idx="4">
                  <c:v>9.8339160839160833E-2</c:v>
                </c:pt>
                <c:pt idx="5">
                  <c:v>0.10926573426573426</c:v>
                </c:pt>
                <c:pt idx="6">
                  <c:v>8.9597902097902082E-2</c:v>
                </c:pt>
                <c:pt idx="7">
                  <c:v>7.8671328671328658E-2</c:v>
                </c:pt>
                <c:pt idx="8">
                  <c:v>7.648601398601397E-2</c:v>
                </c:pt>
                <c:pt idx="9">
                  <c:v>7.4300699300699297E-2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5A-4E26-B922-F926C51EE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53780000"/>
        <c:axId val="453774512"/>
      </c:barChart>
      <c:catAx>
        <c:axId val="45378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4512"/>
        <c:crosses val="autoZero"/>
        <c:auto val="1"/>
        <c:lblAlgn val="ctr"/>
        <c:lblOffset val="100"/>
        <c:noMultiLvlLbl val="0"/>
      </c:catAx>
      <c:valAx>
        <c:axId val="45377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400'!$C$22:$C$32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400'!$K$22:$K$32</c:f>
              <c:numCache>
                <c:formatCode>0.000</c:formatCode>
                <c:ptCount val="11"/>
                <c:pt idx="0">
                  <c:v>26</c:v>
                </c:pt>
                <c:pt idx="1">
                  <c:v>67</c:v>
                </c:pt>
                <c:pt idx="2">
                  <c:v>111</c:v>
                </c:pt>
                <c:pt idx="3">
                  <c:v>159</c:v>
                </c:pt>
                <c:pt idx="4">
                  <c:v>204</c:v>
                </c:pt>
                <c:pt idx="5">
                  <c:v>254</c:v>
                </c:pt>
                <c:pt idx="6">
                  <c:v>295</c:v>
                </c:pt>
                <c:pt idx="7">
                  <c:v>331</c:v>
                </c:pt>
                <c:pt idx="8">
                  <c:v>366</c:v>
                </c:pt>
                <c:pt idx="9">
                  <c:v>400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0-4F7A-937A-CA3E8D895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73336"/>
        <c:axId val="453770200"/>
      </c:scatterChart>
      <c:valAx>
        <c:axId val="4537733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0200"/>
        <c:crosses val="autoZero"/>
        <c:crossBetween val="midCat"/>
      </c:valAx>
      <c:valAx>
        <c:axId val="45377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400'!$D$22:$D$32</c:f>
              <c:strCache>
                <c:ptCount val="11"/>
                <c:pt idx="0">
                  <c:v>4,220</c:v>
                </c:pt>
                <c:pt idx="1">
                  <c:v>5,364</c:v>
                </c:pt>
                <c:pt idx="2">
                  <c:v>6,508</c:v>
                </c:pt>
                <c:pt idx="3">
                  <c:v>7,652</c:v>
                </c:pt>
                <c:pt idx="4">
                  <c:v>8,796</c:v>
                </c:pt>
                <c:pt idx="5">
                  <c:v>9,940</c:v>
                </c:pt>
                <c:pt idx="6">
                  <c:v>11,084</c:v>
                </c:pt>
                <c:pt idx="7">
                  <c:v>12,228</c:v>
                </c:pt>
                <c:pt idx="8">
                  <c:v>13,372</c:v>
                </c:pt>
                <c:pt idx="9">
                  <c:v>14,516</c:v>
                </c:pt>
                <c:pt idx="10">
                  <c:v>-</c:v>
                </c:pt>
              </c:strCache>
            </c:strRef>
          </c:xVal>
          <c:yVal>
            <c:numRef>
              <c:f>'X 400'!$L$22:$L$32</c:f>
              <c:numCache>
                <c:formatCode>0.000</c:formatCode>
                <c:ptCount val="11"/>
                <c:pt idx="0">
                  <c:v>6.5000000000000002E-2</c:v>
                </c:pt>
                <c:pt idx="1">
                  <c:v>0.16749999999999998</c:v>
                </c:pt>
                <c:pt idx="2">
                  <c:v>0.27749999999999997</c:v>
                </c:pt>
                <c:pt idx="3">
                  <c:v>0.39749999999999996</c:v>
                </c:pt>
                <c:pt idx="4">
                  <c:v>0.51</c:v>
                </c:pt>
                <c:pt idx="5">
                  <c:v>0.63500000000000001</c:v>
                </c:pt>
                <c:pt idx="6">
                  <c:v>0.73750000000000004</c:v>
                </c:pt>
                <c:pt idx="7">
                  <c:v>0.82750000000000001</c:v>
                </c:pt>
                <c:pt idx="8">
                  <c:v>0.91500000000000004</c:v>
                </c:pt>
                <c:pt idx="9">
                  <c:v>1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20-466A-8BF5-BE70A8649FE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400'!$E$22:$E$32</c:f>
              <c:strCache>
                <c:ptCount val="11"/>
                <c:pt idx="0">
                  <c:v>5,364</c:v>
                </c:pt>
                <c:pt idx="1">
                  <c:v>6,508</c:v>
                </c:pt>
                <c:pt idx="2">
                  <c:v>7,652</c:v>
                </c:pt>
                <c:pt idx="3">
                  <c:v>8,796</c:v>
                </c:pt>
                <c:pt idx="4">
                  <c:v>9,940</c:v>
                </c:pt>
                <c:pt idx="5">
                  <c:v>11,084</c:v>
                </c:pt>
                <c:pt idx="6">
                  <c:v>12,228</c:v>
                </c:pt>
                <c:pt idx="7">
                  <c:v>13,372</c:v>
                </c:pt>
                <c:pt idx="8">
                  <c:v>14,516</c:v>
                </c:pt>
                <c:pt idx="9">
                  <c:v>15,660</c:v>
                </c:pt>
                <c:pt idx="10">
                  <c:v>-</c:v>
                </c:pt>
              </c:strCache>
            </c:strRef>
          </c:xVal>
          <c:yVal>
            <c:numRef>
              <c:f>'X 400'!$L$22:$L$32</c:f>
              <c:numCache>
                <c:formatCode>0.000</c:formatCode>
                <c:ptCount val="11"/>
                <c:pt idx="0">
                  <c:v>6.5000000000000002E-2</c:v>
                </c:pt>
                <c:pt idx="1">
                  <c:v>0.16749999999999998</c:v>
                </c:pt>
                <c:pt idx="2">
                  <c:v>0.27749999999999997</c:v>
                </c:pt>
                <c:pt idx="3">
                  <c:v>0.39749999999999996</c:v>
                </c:pt>
                <c:pt idx="4">
                  <c:v>0.51</c:v>
                </c:pt>
                <c:pt idx="5">
                  <c:v>0.63500000000000001</c:v>
                </c:pt>
                <c:pt idx="6">
                  <c:v>0.73750000000000004</c:v>
                </c:pt>
                <c:pt idx="7">
                  <c:v>0.82750000000000001</c:v>
                </c:pt>
                <c:pt idx="8">
                  <c:v>0.91500000000000004</c:v>
                </c:pt>
                <c:pt idx="9">
                  <c:v>1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20-466A-8BF5-BE70A8649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78040"/>
        <c:axId val="453772944"/>
      </c:scatterChart>
      <c:valAx>
        <c:axId val="45377804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2944"/>
        <c:crosses val="autoZero"/>
        <c:crossBetween val="midCat"/>
      </c:valAx>
      <c:valAx>
        <c:axId val="45377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'X 500'!$F$22:$F$32</c:f>
              <c:strCache>
                <c:ptCount val="11"/>
                <c:pt idx="0">
                  <c:v>4,796</c:v>
                </c:pt>
                <c:pt idx="1">
                  <c:v>5,948</c:v>
                </c:pt>
                <c:pt idx="2">
                  <c:v>7,100</c:v>
                </c:pt>
                <c:pt idx="3">
                  <c:v>8,252</c:v>
                </c:pt>
                <c:pt idx="4">
                  <c:v>9,404</c:v>
                </c:pt>
                <c:pt idx="5">
                  <c:v>10,556</c:v>
                </c:pt>
                <c:pt idx="6">
                  <c:v>11,708</c:v>
                </c:pt>
                <c:pt idx="7">
                  <c:v>12,860</c:v>
                </c:pt>
                <c:pt idx="8">
                  <c:v>14,012</c:v>
                </c:pt>
                <c:pt idx="9">
                  <c:v>15,164</c:v>
                </c:pt>
                <c:pt idx="10">
                  <c:v>-</c:v>
                </c:pt>
              </c:strCache>
            </c:strRef>
          </c:xVal>
          <c:yVal>
            <c:numRef>
              <c:f>'X 500'!$G$22:$G$32</c:f>
              <c:numCache>
                <c:formatCode>0</c:formatCode>
                <c:ptCount val="11"/>
                <c:pt idx="0">
                  <c:v>52</c:v>
                </c:pt>
                <c:pt idx="1">
                  <c:v>47</c:v>
                </c:pt>
                <c:pt idx="2">
                  <c:v>48</c:v>
                </c:pt>
                <c:pt idx="3">
                  <c:v>61</c:v>
                </c:pt>
                <c:pt idx="4">
                  <c:v>55</c:v>
                </c:pt>
                <c:pt idx="5">
                  <c:v>57</c:v>
                </c:pt>
                <c:pt idx="6">
                  <c:v>42</c:v>
                </c:pt>
                <c:pt idx="7">
                  <c:v>37</c:v>
                </c:pt>
                <c:pt idx="8">
                  <c:v>56</c:v>
                </c:pt>
                <c:pt idx="9">
                  <c:v>45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0A-45AC-8BC9-BFC8CE21D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58832"/>
        <c:axId val="453757656"/>
      </c:scatterChart>
      <c:valAx>
        <c:axId val="45375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57656"/>
        <c:crosses val="autoZero"/>
        <c:crossBetween val="midCat"/>
      </c:valAx>
      <c:valAx>
        <c:axId val="45375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5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500'!$C$22:$C$32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500'!$J$22:$J$32</c:f>
              <c:numCache>
                <c:formatCode>0.000</c:formatCode>
                <c:ptCount val="11"/>
                <c:pt idx="0">
                  <c:v>9.0277777777777776E-2</c:v>
                </c:pt>
                <c:pt idx="1">
                  <c:v>8.1597222222222224E-2</c:v>
                </c:pt>
                <c:pt idx="2">
                  <c:v>8.3333333333333343E-2</c:v>
                </c:pt>
                <c:pt idx="3">
                  <c:v>0.10590277777777779</c:v>
                </c:pt>
                <c:pt idx="4">
                  <c:v>9.5486111111111119E-2</c:v>
                </c:pt>
                <c:pt idx="5">
                  <c:v>9.8958333333333343E-2</c:v>
                </c:pt>
                <c:pt idx="6">
                  <c:v>7.2916666666666671E-2</c:v>
                </c:pt>
                <c:pt idx="7">
                  <c:v>6.4236111111111119E-2</c:v>
                </c:pt>
                <c:pt idx="8">
                  <c:v>9.7222222222222238E-2</c:v>
                </c:pt>
                <c:pt idx="9">
                  <c:v>7.8125E-2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FC-4D66-9DD2-DDC6525C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53756480"/>
        <c:axId val="453756872"/>
      </c:barChart>
      <c:catAx>
        <c:axId val="45375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56872"/>
        <c:crosses val="autoZero"/>
        <c:auto val="1"/>
        <c:lblAlgn val="ctr"/>
        <c:lblOffset val="100"/>
        <c:noMultiLvlLbl val="0"/>
      </c:catAx>
      <c:valAx>
        <c:axId val="45375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5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500'!$C$22:$C$32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500'!$K$22:$K$32</c:f>
              <c:numCache>
                <c:formatCode>0.000</c:formatCode>
                <c:ptCount val="11"/>
                <c:pt idx="0">
                  <c:v>52</c:v>
                </c:pt>
                <c:pt idx="1">
                  <c:v>99</c:v>
                </c:pt>
                <c:pt idx="2">
                  <c:v>147</c:v>
                </c:pt>
                <c:pt idx="3">
                  <c:v>208</c:v>
                </c:pt>
                <c:pt idx="4">
                  <c:v>263</c:v>
                </c:pt>
                <c:pt idx="5">
                  <c:v>320</c:v>
                </c:pt>
                <c:pt idx="6">
                  <c:v>362</c:v>
                </c:pt>
                <c:pt idx="7">
                  <c:v>399</c:v>
                </c:pt>
                <c:pt idx="8">
                  <c:v>455</c:v>
                </c:pt>
                <c:pt idx="9">
                  <c:v>500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C53-4946-BD87-01ECBC79F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55304"/>
        <c:axId val="453763536"/>
      </c:scatterChart>
      <c:valAx>
        <c:axId val="453755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63536"/>
        <c:crosses val="autoZero"/>
        <c:crossBetween val="midCat"/>
      </c:valAx>
      <c:valAx>
        <c:axId val="4537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55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500'!$D$22:$D$32</c:f>
              <c:strCache>
                <c:ptCount val="11"/>
                <c:pt idx="0">
                  <c:v>4,220</c:v>
                </c:pt>
                <c:pt idx="1">
                  <c:v>5,372</c:v>
                </c:pt>
                <c:pt idx="2">
                  <c:v>6,524</c:v>
                </c:pt>
                <c:pt idx="3">
                  <c:v>7,676</c:v>
                </c:pt>
                <c:pt idx="4">
                  <c:v>8,828</c:v>
                </c:pt>
                <c:pt idx="5">
                  <c:v>9,980</c:v>
                </c:pt>
                <c:pt idx="6">
                  <c:v>11,132</c:v>
                </c:pt>
                <c:pt idx="7">
                  <c:v>12,284</c:v>
                </c:pt>
                <c:pt idx="8">
                  <c:v>13,436</c:v>
                </c:pt>
                <c:pt idx="9">
                  <c:v>14,588</c:v>
                </c:pt>
                <c:pt idx="10">
                  <c:v>-</c:v>
                </c:pt>
              </c:strCache>
            </c:strRef>
          </c:xVal>
          <c:yVal>
            <c:numRef>
              <c:f>'X 500'!$L$22:$L$32</c:f>
              <c:numCache>
                <c:formatCode>0.000</c:formatCode>
                <c:ptCount val="11"/>
                <c:pt idx="0">
                  <c:v>0.104</c:v>
                </c:pt>
                <c:pt idx="1">
                  <c:v>0.19800000000000001</c:v>
                </c:pt>
                <c:pt idx="2">
                  <c:v>0.29400000000000004</c:v>
                </c:pt>
                <c:pt idx="3">
                  <c:v>0.41600000000000004</c:v>
                </c:pt>
                <c:pt idx="4">
                  <c:v>0.52600000000000002</c:v>
                </c:pt>
                <c:pt idx="5">
                  <c:v>0.64</c:v>
                </c:pt>
                <c:pt idx="6">
                  <c:v>0.72399999999999998</c:v>
                </c:pt>
                <c:pt idx="7">
                  <c:v>0.79799999999999993</c:v>
                </c:pt>
                <c:pt idx="8">
                  <c:v>0.90999999999999992</c:v>
                </c:pt>
                <c:pt idx="9">
                  <c:v>0.99999999999999989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88-432C-8C8E-12FF734E937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'X 500'!$E$22:$E$32</c:f>
              <c:strCache>
                <c:ptCount val="11"/>
                <c:pt idx="0">
                  <c:v>5,372</c:v>
                </c:pt>
                <c:pt idx="1">
                  <c:v>6,524</c:v>
                </c:pt>
                <c:pt idx="2">
                  <c:v>7,676</c:v>
                </c:pt>
                <c:pt idx="3">
                  <c:v>8,828</c:v>
                </c:pt>
                <c:pt idx="4">
                  <c:v>9,980</c:v>
                </c:pt>
                <c:pt idx="5">
                  <c:v>11,132</c:v>
                </c:pt>
                <c:pt idx="6">
                  <c:v>12,284</c:v>
                </c:pt>
                <c:pt idx="7">
                  <c:v>13,436</c:v>
                </c:pt>
                <c:pt idx="8">
                  <c:v>14,588</c:v>
                </c:pt>
                <c:pt idx="9">
                  <c:v>15,740</c:v>
                </c:pt>
                <c:pt idx="10">
                  <c:v>-</c:v>
                </c:pt>
              </c:strCache>
            </c:strRef>
          </c:xVal>
          <c:yVal>
            <c:numRef>
              <c:f>'X 500'!$L$22:$L$32</c:f>
              <c:numCache>
                <c:formatCode>0.000</c:formatCode>
                <c:ptCount val="11"/>
                <c:pt idx="0">
                  <c:v>0.104</c:v>
                </c:pt>
                <c:pt idx="1">
                  <c:v>0.19800000000000001</c:v>
                </c:pt>
                <c:pt idx="2">
                  <c:v>0.29400000000000004</c:v>
                </c:pt>
                <c:pt idx="3">
                  <c:v>0.41600000000000004</c:v>
                </c:pt>
                <c:pt idx="4">
                  <c:v>0.52600000000000002</c:v>
                </c:pt>
                <c:pt idx="5">
                  <c:v>0.64</c:v>
                </c:pt>
                <c:pt idx="6">
                  <c:v>0.72399999999999998</c:v>
                </c:pt>
                <c:pt idx="7">
                  <c:v>0.79799999999999993</c:v>
                </c:pt>
                <c:pt idx="8">
                  <c:v>0.90999999999999992</c:v>
                </c:pt>
                <c:pt idx="9">
                  <c:v>0.99999999999999989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A88-432C-8C8E-12FF734E9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58440"/>
        <c:axId val="453764320"/>
      </c:scatterChart>
      <c:valAx>
        <c:axId val="45375844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64320"/>
        <c:crosses val="autoZero"/>
        <c:crossBetween val="midCat"/>
      </c:valAx>
      <c:valAx>
        <c:axId val="45376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5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600'!$F$22:$F$32</c:f>
              <c:numCache>
                <c:formatCode>0.000</c:formatCode>
                <c:ptCount val="11"/>
                <c:pt idx="0">
                  <c:v>4.7727272727272725</c:v>
                </c:pt>
                <c:pt idx="1">
                  <c:v>5.8181818181818175</c:v>
                </c:pt>
                <c:pt idx="2">
                  <c:v>6.8636363636363633</c:v>
                </c:pt>
                <c:pt idx="3">
                  <c:v>7.9090909090909092</c:v>
                </c:pt>
                <c:pt idx="4">
                  <c:v>8.9545454545454533</c:v>
                </c:pt>
                <c:pt idx="5">
                  <c:v>10</c:v>
                </c:pt>
                <c:pt idx="6">
                  <c:v>11.045454545454547</c:v>
                </c:pt>
                <c:pt idx="7">
                  <c:v>12.09090909090909</c:v>
                </c:pt>
                <c:pt idx="8">
                  <c:v>13.136363636363637</c:v>
                </c:pt>
                <c:pt idx="9">
                  <c:v>14.18181818181818</c:v>
                </c:pt>
                <c:pt idx="10">
                  <c:v>15.227272727272727</c:v>
                </c:pt>
              </c:numCache>
            </c:numRef>
          </c:xVal>
          <c:yVal>
            <c:numRef>
              <c:f>'X 600'!$G$22:$G$32</c:f>
              <c:numCache>
                <c:formatCode>0</c:formatCode>
                <c:ptCount val="11"/>
                <c:pt idx="0">
                  <c:v>48</c:v>
                </c:pt>
                <c:pt idx="1">
                  <c:v>66</c:v>
                </c:pt>
                <c:pt idx="2">
                  <c:v>63</c:v>
                </c:pt>
                <c:pt idx="3">
                  <c:v>60</c:v>
                </c:pt>
                <c:pt idx="4">
                  <c:v>50</c:v>
                </c:pt>
                <c:pt idx="5">
                  <c:v>50</c:v>
                </c:pt>
                <c:pt idx="6">
                  <c:v>51</c:v>
                </c:pt>
                <c:pt idx="7">
                  <c:v>51</c:v>
                </c:pt>
                <c:pt idx="8">
                  <c:v>58</c:v>
                </c:pt>
                <c:pt idx="9">
                  <c:v>48</c:v>
                </c:pt>
                <c:pt idx="10">
                  <c:v>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AA-4740-B79E-F52ED260F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79608"/>
        <c:axId val="453782352"/>
      </c:scatterChart>
      <c:valAx>
        <c:axId val="4537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2352"/>
        <c:crosses val="autoZero"/>
        <c:crossBetween val="midCat"/>
      </c:valAx>
      <c:valAx>
        <c:axId val="45378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600'!$C$22:$C$32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600'!$J$22:$J$32</c:f>
              <c:numCache>
                <c:formatCode>0.000</c:formatCode>
                <c:ptCount val="11"/>
                <c:pt idx="0">
                  <c:v>7.6521739130434793E-2</c:v>
                </c:pt>
                <c:pt idx="1">
                  <c:v>0.10521739130434783</c:v>
                </c:pt>
                <c:pt idx="2">
                  <c:v>0.10043478260869565</c:v>
                </c:pt>
                <c:pt idx="3">
                  <c:v>9.5652173913043481E-2</c:v>
                </c:pt>
                <c:pt idx="4">
                  <c:v>7.9710144927536225E-2</c:v>
                </c:pt>
                <c:pt idx="5">
                  <c:v>7.9710144927536225E-2</c:v>
                </c:pt>
                <c:pt idx="6">
                  <c:v>8.1304347826086962E-2</c:v>
                </c:pt>
                <c:pt idx="7">
                  <c:v>8.1304347826086962E-2</c:v>
                </c:pt>
                <c:pt idx="8">
                  <c:v>9.2463768115942035E-2</c:v>
                </c:pt>
                <c:pt idx="9">
                  <c:v>7.6521739130434793E-2</c:v>
                </c:pt>
                <c:pt idx="10">
                  <c:v>8.7681159420289853E-2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69E-4AF8-BD8C-8A0699B06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53783136"/>
        <c:axId val="453783528"/>
      </c:barChart>
      <c:catAx>
        <c:axId val="45378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3528"/>
        <c:crosses val="autoZero"/>
        <c:auto val="1"/>
        <c:lblAlgn val="ctr"/>
        <c:lblOffset val="100"/>
        <c:noMultiLvlLbl val="0"/>
      </c:catAx>
      <c:valAx>
        <c:axId val="4537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600'!$C$22:$C$32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600'!$K$22:$K$32</c:f>
              <c:numCache>
                <c:formatCode>0.000</c:formatCode>
                <c:ptCount val="11"/>
                <c:pt idx="0">
                  <c:v>48</c:v>
                </c:pt>
                <c:pt idx="1">
                  <c:v>114</c:v>
                </c:pt>
                <c:pt idx="2">
                  <c:v>177</c:v>
                </c:pt>
                <c:pt idx="3">
                  <c:v>237</c:v>
                </c:pt>
                <c:pt idx="4">
                  <c:v>287</c:v>
                </c:pt>
                <c:pt idx="5">
                  <c:v>337</c:v>
                </c:pt>
                <c:pt idx="6">
                  <c:v>388</c:v>
                </c:pt>
                <c:pt idx="7">
                  <c:v>439</c:v>
                </c:pt>
                <c:pt idx="8">
                  <c:v>497</c:v>
                </c:pt>
                <c:pt idx="9">
                  <c:v>545</c:v>
                </c:pt>
                <c:pt idx="10">
                  <c:v>600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509-46DB-980C-3435FF6E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84312"/>
        <c:axId val="453784704"/>
      </c:scatterChart>
      <c:valAx>
        <c:axId val="45378431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4704"/>
        <c:crosses val="autoZero"/>
        <c:crossBetween val="midCat"/>
      </c:valAx>
      <c:valAx>
        <c:axId val="45378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4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600'!$D$22:$D$32</c:f>
              <c:numCache>
                <c:formatCode>0.000</c:formatCode>
                <c:ptCount val="11"/>
                <c:pt idx="0">
                  <c:v>4.25</c:v>
                </c:pt>
                <c:pt idx="1">
                  <c:v>5.295454545454545</c:v>
                </c:pt>
                <c:pt idx="2">
                  <c:v>6.3409090909090908</c:v>
                </c:pt>
                <c:pt idx="3">
                  <c:v>7.3863636363636367</c:v>
                </c:pt>
                <c:pt idx="4">
                  <c:v>8.4318181818181817</c:v>
                </c:pt>
                <c:pt idx="5">
                  <c:v>9.4772727272727266</c:v>
                </c:pt>
                <c:pt idx="6">
                  <c:v>10.522727272727273</c:v>
                </c:pt>
                <c:pt idx="7">
                  <c:v>11.568181818181818</c:v>
                </c:pt>
                <c:pt idx="8">
                  <c:v>12.613636363636363</c:v>
                </c:pt>
                <c:pt idx="9">
                  <c:v>13.659090909090908</c:v>
                </c:pt>
                <c:pt idx="10">
                  <c:v>14.704545454545453</c:v>
                </c:pt>
              </c:numCache>
            </c:numRef>
          </c:xVal>
          <c:yVal>
            <c:numRef>
              <c:f>'X 600'!$L$22:$L$32</c:f>
              <c:numCache>
                <c:formatCode>0.000</c:formatCode>
                <c:ptCount val="11"/>
                <c:pt idx="0">
                  <c:v>0.08</c:v>
                </c:pt>
                <c:pt idx="1">
                  <c:v>0.19</c:v>
                </c:pt>
                <c:pt idx="2">
                  <c:v>0.29499999999999998</c:v>
                </c:pt>
                <c:pt idx="3">
                  <c:v>0.39500000000000002</c:v>
                </c:pt>
                <c:pt idx="4">
                  <c:v>0.47833333333333333</c:v>
                </c:pt>
                <c:pt idx="5">
                  <c:v>0.56166666666666665</c:v>
                </c:pt>
                <c:pt idx="6">
                  <c:v>0.64666666666666661</c:v>
                </c:pt>
                <c:pt idx="7">
                  <c:v>0.73166666666666658</c:v>
                </c:pt>
                <c:pt idx="8">
                  <c:v>0.82833333333333325</c:v>
                </c:pt>
                <c:pt idx="9">
                  <c:v>0.90833333333333321</c:v>
                </c:pt>
                <c:pt idx="10">
                  <c:v>0.99999999999999989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74-4FE0-B0CD-D292EF4753D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600'!$E$22:$E$32</c:f>
              <c:numCache>
                <c:formatCode>0.000</c:formatCode>
                <c:ptCount val="11"/>
                <c:pt idx="0">
                  <c:v>5.295454545454545</c:v>
                </c:pt>
                <c:pt idx="1">
                  <c:v>6.3409090909090899</c:v>
                </c:pt>
                <c:pt idx="2">
                  <c:v>7.3863636363636367</c:v>
                </c:pt>
                <c:pt idx="3">
                  <c:v>8.4318181818181817</c:v>
                </c:pt>
                <c:pt idx="4">
                  <c:v>9.4772727272727266</c:v>
                </c:pt>
                <c:pt idx="5">
                  <c:v>10.522727272727272</c:v>
                </c:pt>
                <c:pt idx="6">
                  <c:v>11.568181818181818</c:v>
                </c:pt>
                <c:pt idx="7">
                  <c:v>12.613636363636363</c:v>
                </c:pt>
                <c:pt idx="8">
                  <c:v>13.659090909090908</c:v>
                </c:pt>
                <c:pt idx="9">
                  <c:v>14.704545454545453</c:v>
                </c:pt>
                <c:pt idx="10">
                  <c:v>15.749999999999998</c:v>
                </c:pt>
              </c:numCache>
            </c:numRef>
          </c:xVal>
          <c:yVal>
            <c:numRef>
              <c:f>'X 600'!$L$22:$L$32</c:f>
              <c:numCache>
                <c:formatCode>0.000</c:formatCode>
                <c:ptCount val="11"/>
                <c:pt idx="0">
                  <c:v>0.08</c:v>
                </c:pt>
                <c:pt idx="1">
                  <c:v>0.19</c:v>
                </c:pt>
                <c:pt idx="2">
                  <c:v>0.29499999999999998</c:v>
                </c:pt>
                <c:pt idx="3">
                  <c:v>0.39500000000000002</c:v>
                </c:pt>
                <c:pt idx="4">
                  <c:v>0.47833333333333333</c:v>
                </c:pt>
                <c:pt idx="5">
                  <c:v>0.56166666666666665</c:v>
                </c:pt>
                <c:pt idx="6">
                  <c:v>0.64666666666666661</c:v>
                </c:pt>
                <c:pt idx="7">
                  <c:v>0.73166666666666658</c:v>
                </c:pt>
                <c:pt idx="8">
                  <c:v>0.82833333333333325</c:v>
                </c:pt>
                <c:pt idx="9">
                  <c:v>0.90833333333333321</c:v>
                </c:pt>
                <c:pt idx="10">
                  <c:v>0.99999999999999989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74-4FE0-B0CD-D292EF475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85488"/>
        <c:axId val="453785880"/>
      </c:scatterChart>
      <c:valAx>
        <c:axId val="45378548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5880"/>
        <c:crosses val="autoZero"/>
        <c:crossBetween val="midCat"/>
      </c:valAx>
      <c:valAx>
        <c:axId val="45378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700'!$F$22:$F$32</c:f>
              <c:numCache>
                <c:formatCode>0.000</c:formatCode>
                <c:ptCount val="11"/>
                <c:pt idx="0">
                  <c:v>4.7636363636363637</c:v>
                </c:pt>
                <c:pt idx="1">
                  <c:v>5.8109090909090906</c:v>
                </c:pt>
                <c:pt idx="2">
                  <c:v>6.8581818181818175</c:v>
                </c:pt>
                <c:pt idx="3">
                  <c:v>7.9054545454545462</c:v>
                </c:pt>
                <c:pt idx="4">
                  <c:v>8.9527272727272731</c:v>
                </c:pt>
                <c:pt idx="5">
                  <c:v>10</c:v>
                </c:pt>
                <c:pt idx="6">
                  <c:v>11.047272727272727</c:v>
                </c:pt>
                <c:pt idx="7">
                  <c:v>12.094545454545454</c:v>
                </c:pt>
                <c:pt idx="8">
                  <c:v>13.141818181818181</c:v>
                </c:pt>
                <c:pt idx="9">
                  <c:v>14.189090909090908</c:v>
                </c:pt>
                <c:pt idx="10">
                  <c:v>15.236363636363635</c:v>
                </c:pt>
              </c:numCache>
            </c:numRef>
          </c:xVal>
          <c:yVal>
            <c:numRef>
              <c:f>'X 700'!$G$22:$G$32</c:f>
              <c:numCache>
                <c:formatCode>0</c:formatCode>
                <c:ptCount val="11"/>
                <c:pt idx="0">
                  <c:v>66</c:v>
                </c:pt>
                <c:pt idx="1">
                  <c:v>66</c:v>
                </c:pt>
                <c:pt idx="2">
                  <c:v>74</c:v>
                </c:pt>
                <c:pt idx="3">
                  <c:v>62</c:v>
                </c:pt>
                <c:pt idx="4">
                  <c:v>77</c:v>
                </c:pt>
                <c:pt idx="5">
                  <c:v>50</c:v>
                </c:pt>
                <c:pt idx="6">
                  <c:v>62</c:v>
                </c:pt>
                <c:pt idx="7">
                  <c:v>64</c:v>
                </c:pt>
                <c:pt idx="8">
                  <c:v>54</c:v>
                </c:pt>
                <c:pt idx="9">
                  <c:v>66</c:v>
                </c:pt>
                <c:pt idx="10">
                  <c:v>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7-403D-AE8D-AFA6F9EB8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87056"/>
        <c:axId val="386159096"/>
      </c:scatterChart>
      <c:valAx>
        <c:axId val="453787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59096"/>
        <c:crosses val="autoZero"/>
        <c:crossBetween val="midCat"/>
      </c:valAx>
      <c:valAx>
        <c:axId val="38615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87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700'!$C$22:$C$32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700'!$J$22:$J$32</c:f>
              <c:numCache>
                <c:formatCode>0.000</c:formatCode>
                <c:ptCount val="11"/>
                <c:pt idx="0">
                  <c:v>9.0029761904761918E-2</c:v>
                </c:pt>
                <c:pt idx="1">
                  <c:v>9.0029761904761918E-2</c:v>
                </c:pt>
                <c:pt idx="2">
                  <c:v>0.10094246031746033</c:v>
                </c:pt>
                <c:pt idx="3">
                  <c:v>8.4573412698412703E-2</c:v>
                </c:pt>
                <c:pt idx="4">
                  <c:v>0.10503472222222224</c:v>
                </c:pt>
                <c:pt idx="5">
                  <c:v>6.8204365079365087E-2</c:v>
                </c:pt>
                <c:pt idx="6">
                  <c:v>8.4573412698412703E-2</c:v>
                </c:pt>
                <c:pt idx="7">
                  <c:v>8.7301587301587311E-2</c:v>
                </c:pt>
                <c:pt idx="8">
                  <c:v>7.3660714285714288E-2</c:v>
                </c:pt>
                <c:pt idx="9">
                  <c:v>9.0029761904761918E-2</c:v>
                </c:pt>
                <c:pt idx="10">
                  <c:v>8.0481150793650799E-2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2F-4A18-90F8-6991EF956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86166936"/>
        <c:axId val="386174384"/>
      </c:barChart>
      <c:catAx>
        <c:axId val="386166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74384"/>
        <c:crosses val="autoZero"/>
        <c:auto val="1"/>
        <c:lblAlgn val="ctr"/>
        <c:lblOffset val="100"/>
        <c:noMultiLvlLbl val="0"/>
      </c:catAx>
      <c:valAx>
        <c:axId val="3861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700'!$C$22:$C$32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700'!$K$22:$K$32</c:f>
              <c:numCache>
                <c:formatCode>0.000</c:formatCode>
                <c:ptCount val="11"/>
                <c:pt idx="0">
                  <c:v>66</c:v>
                </c:pt>
                <c:pt idx="1">
                  <c:v>132</c:v>
                </c:pt>
                <c:pt idx="2">
                  <c:v>206</c:v>
                </c:pt>
                <c:pt idx="3">
                  <c:v>268</c:v>
                </c:pt>
                <c:pt idx="4">
                  <c:v>345</c:v>
                </c:pt>
                <c:pt idx="5">
                  <c:v>395</c:v>
                </c:pt>
                <c:pt idx="6">
                  <c:v>457</c:v>
                </c:pt>
                <c:pt idx="7">
                  <c:v>521</c:v>
                </c:pt>
                <c:pt idx="8">
                  <c:v>575</c:v>
                </c:pt>
                <c:pt idx="9">
                  <c:v>641</c:v>
                </c:pt>
                <c:pt idx="10">
                  <c:v>700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C80-45A3-B9CF-F5332529C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68112"/>
        <c:axId val="386173600"/>
      </c:scatterChart>
      <c:valAx>
        <c:axId val="38616811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73600"/>
        <c:crosses val="autoZero"/>
        <c:crossBetween val="midCat"/>
      </c:valAx>
      <c:valAx>
        <c:axId val="38617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700'!$D$22:$D$32</c:f>
              <c:numCache>
                <c:formatCode>0.000</c:formatCode>
                <c:ptCount val="11"/>
                <c:pt idx="0">
                  <c:v>4.24</c:v>
                </c:pt>
                <c:pt idx="1">
                  <c:v>5.2872727272727271</c:v>
                </c:pt>
                <c:pt idx="2">
                  <c:v>6.334545454545454</c:v>
                </c:pt>
                <c:pt idx="3">
                  <c:v>7.3818181818181818</c:v>
                </c:pt>
                <c:pt idx="4">
                  <c:v>8.4290909090909096</c:v>
                </c:pt>
                <c:pt idx="5">
                  <c:v>9.4763636363636365</c:v>
                </c:pt>
                <c:pt idx="6">
                  <c:v>10.523636363636363</c:v>
                </c:pt>
                <c:pt idx="7">
                  <c:v>11.57090909090909</c:v>
                </c:pt>
                <c:pt idx="8">
                  <c:v>12.618181818181817</c:v>
                </c:pt>
                <c:pt idx="9">
                  <c:v>13.665454545454544</c:v>
                </c:pt>
                <c:pt idx="10">
                  <c:v>14.712727272727271</c:v>
                </c:pt>
              </c:numCache>
            </c:numRef>
          </c:xVal>
          <c:yVal>
            <c:numRef>
              <c:f>'X 700'!$L$22:$L$32</c:f>
              <c:numCache>
                <c:formatCode>0.000</c:formatCode>
                <c:ptCount val="11"/>
                <c:pt idx="0">
                  <c:v>9.4285714285714292E-2</c:v>
                </c:pt>
                <c:pt idx="1">
                  <c:v>0.18857142857142858</c:v>
                </c:pt>
                <c:pt idx="2">
                  <c:v>0.29428571428571432</c:v>
                </c:pt>
                <c:pt idx="3">
                  <c:v>0.3828571428571429</c:v>
                </c:pt>
                <c:pt idx="4">
                  <c:v>0.49285714285714288</c:v>
                </c:pt>
                <c:pt idx="5">
                  <c:v>0.56428571428571428</c:v>
                </c:pt>
                <c:pt idx="6">
                  <c:v>0.6528571428571428</c:v>
                </c:pt>
                <c:pt idx="7">
                  <c:v>0.74428571428571422</c:v>
                </c:pt>
                <c:pt idx="8">
                  <c:v>0.8214285714285714</c:v>
                </c:pt>
                <c:pt idx="9">
                  <c:v>0.9157142857142857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F6-4F9A-886E-37E72B93D51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700'!$E$22:$E$32</c:f>
              <c:numCache>
                <c:formatCode>0.000</c:formatCode>
                <c:ptCount val="11"/>
                <c:pt idx="0">
                  <c:v>5.2872727272727271</c:v>
                </c:pt>
                <c:pt idx="1">
                  <c:v>6.334545454545454</c:v>
                </c:pt>
                <c:pt idx="2">
                  <c:v>7.3818181818181809</c:v>
                </c:pt>
                <c:pt idx="3">
                  <c:v>8.4290909090909096</c:v>
                </c:pt>
                <c:pt idx="4">
                  <c:v>9.4763636363636365</c:v>
                </c:pt>
                <c:pt idx="5">
                  <c:v>10.523636363636363</c:v>
                </c:pt>
                <c:pt idx="6">
                  <c:v>11.57090909090909</c:v>
                </c:pt>
                <c:pt idx="7">
                  <c:v>12.618181818181817</c:v>
                </c:pt>
                <c:pt idx="8">
                  <c:v>13.665454545454544</c:v>
                </c:pt>
                <c:pt idx="9">
                  <c:v>14.712727272727271</c:v>
                </c:pt>
                <c:pt idx="10">
                  <c:v>15.759999999999998</c:v>
                </c:pt>
              </c:numCache>
            </c:numRef>
          </c:xVal>
          <c:yVal>
            <c:numRef>
              <c:f>'X 700'!$L$22:$L$32</c:f>
              <c:numCache>
                <c:formatCode>0.000</c:formatCode>
                <c:ptCount val="11"/>
                <c:pt idx="0">
                  <c:v>9.4285714285714292E-2</c:v>
                </c:pt>
                <c:pt idx="1">
                  <c:v>0.18857142857142858</c:v>
                </c:pt>
                <c:pt idx="2">
                  <c:v>0.29428571428571432</c:v>
                </c:pt>
                <c:pt idx="3">
                  <c:v>0.3828571428571429</c:v>
                </c:pt>
                <c:pt idx="4">
                  <c:v>0.49285714285714288</c:v>
                </c:pt>
                <c:pt idx="5">
                  <c:v>0.56428571428571428</c:v>
                </c:pt>
                <c:pt idx="6">
                  <c:v>0.6528571428571428</c:v>
                </c:pt>
                <c:pt idx="7">
                  <c:v>0.74428571428571422</c:v>
                </c:pt>
                <c:pt idx="8">
                  <c:v>0.8214285714285714</c:v>
                </c:pt>
                <c:pt idx="9">
                  <c:v>0.9157142857142857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8F6-4F9A-886E-37E72B93D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72816"/>
        <c:axId val="386172424"/>
      </c:scatterChart>
      <c:valAx>
        <c:axId val="3861728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72424"/>
        <c:crosses val="autoZero"/>
        <c:crossBetween val="midCat"/>
      </c:valAx>
      <c:valAx>
        <c:axId val="38617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7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800'!$F$22:$F$32</c:f>
              <c:numCache>
                <c:formatCode>0.000</c:formatCode>
                <c:ptCount val="11"/>
                <c:pt idx="0">
                  <c:v>4.7531818181818188</c:v>
                </c:pt>
                <c:pt idx="1">
                  <c:v>5.7995454545454557</c:v>
                </c:pt>
                <c:pt idx="2">
                  <c:v>6.8459090909090907</c:v>
                </c:pt>
                <c:pt idx="3">
                  <c:v>7.8922727272727276</c:v>
                </c:pt>
                <c:pt idx="4">
                  <c:v>8.9386363636363644</c:v>
                </c:pt>
                <c:pt idx="5">
                  <c:v>9.9850000000000012</c:v>
                </c:pt>
                <c:pt idx="6">
                  <c:v>11.031363636363636</c:v>
                </c:pt>
                <c:pt idx="7">
                  <c:v>12.077727272727273</c:v>
                </c:pt>
                <c:pt idx="8">
                  <c:v>13.12409090909091</c:v>
                </c:pt>
                <c:pt idx="9">
                  <c:v>14.170454545454547</c:v>
                </c:pt>
                <c:pt idx="10">
                  <c:v>15.216818181818184</c:v>
                </c:pt>
              </c:numCache>
            </c:numRef>
          </c:xVal>
          <c:yVal>
            <c:numRef>
              <c:f>'X 800'!$G$22:$G$32</c:f>
              <c:numCache>
                <c:formatCode>0</c:formatCode>
                <c:ptCount val="11"/>
                <c:pt idx="0">
                  <c:v>75</c:v>
                </c:pt>
                <c:pt idx="1">
                  <c:v>65</c:v>
                </c:pt>
                <c:pt idx="2">
                  <c:v>80</c:v>
                </c:pt>
                <c:pt idx="3">
                  <c:v>62</c:v>
                </c:pt>
                <c:pt idx="4">
                  <c:v>61</c:v>
                </c:pt>
                <c:pt idx="5">
                  <c:v>74</c:v>
                </c:pt>
                <c:pt idx="6">
                  <c:v>82</c:v>
                </c:pt>
                <c:pt idx="7">
                  <c:v>78</c:v>
                </c:pt>
                <c:pt idx="8">
                  <c:v>84</c:v>
                </c:pt>
                <c:pt idx="9">
                  <c:v>69</c:v>
                </c:pt>
                <c:pt idx="10">
                  <c:v>70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C91-49FB-B330-9821D1CA2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71248"/>
        <c:axId val="386170856"/>
      </c:scatterChart>
      <c:valAx>
        <c:axId val="38617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70856"/>
        <c:crosses val="autoZero"/>
        <c:crossBetween val="midCat"/>
      </c:valAx>
      <c:valAx>
        <c:axId val="38617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7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800'!$C$22:$C$32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800'!$J$22:$J$32</c:f>
              <c:numCache>
                <c:formatCode>0.000</c:formatCode>
                <c:ptCount val="11"/>
                <c:pt idx="0">
                  <c:v>8.9596003475238925E-2</c:v>
                </c:pt>
                <c:pt idx="1">
                  <c:v>7.7649869678540401E-2</c:v>
                </c:pt>
                <c:pt idx="2">
                  <c:v>9.5569070373588194E-2</c:v>
                </c:pt>
                <c:pt idx="3">
                  <c:v>7.4066029539530842E-2</c:v>
                </c:pt>
                <c:pt idx="4">
                  <c:v>7.2871416159860994E-2</c:v>
                </c:pt>
                <c:pt idx="5">
                  <c:v>8.8401390095569063E-2</c:v>
                </c:pt>
                <c:pt idx="6">
                  <c:v>9.7958297132927877E-2</c:v>
                </c:pt>
                <c:pt idx="7">
                  <c:v>9.3179843614248484E-2</c:v>
                </c:pt>
                <c:pt idx="8">
                  <c:v>0.10034752389226759</c:v>
                </c:pt>
                <c:pt idx="9">
                  <c:v>8.2428323197219808E-2</c:v>
                </c:pt>
                <c:pt idx="10">
                  <c:v>8.3622936576889656E-2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9BA-4DB2-96DC-5F5881341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86170072"/>
        <c:axId val="386169680"/>
      </c:barChart>
      <c:catAx>
        <c:axId val="386170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9680"/>
        <c:crosses val="autoZero"/>
        <c:auto val="1"/>
        <c:lblAlgn val="ctr"/>
        <c:lblOffset val="100"/>
        <c:noMultiLvlLbl val="0"/>
      </c:catAx>
      <c:valAx>
        <c:axId val="38616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7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800'!$C$22:$C$32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800'!$K$22:$K$32</c:f>
              <c:numCache>
                <c:formatCode>0.000</c:formatCode>
                <c:ptCount val="11"/>
                <c:pt idx="0">
                  <c:v>75</c:v>
                </c:pt>
                <c:pt idx="1">
                  <c:v>140</c:v>
                </c:pt>
                <c:pt idx="2">
                  <c:v>220</c:v>
                </c:pt>
                <c:pt idx="3">
                  <c:v>282</c:v>
                </c:pt>
                <c:pt idx="4">
                  <c:v>343</c:v>
                </c:pt>
                <c:pt idx="5">
                  <c:v>417</c:v>
                </c:pt>
                <c:pt idx="6">
                  <c:v>499</c:v>
                </c:pt>
                <c:pt idx="7">
                  <c:v>577</c:v>
                </c:pt>
                <c:pt idx="8">
                  <c:v>661</c:v>
                </c:pt>
                <c:pt idx="9">
                  <c:v>730</c:v>
                </c:pt>
                <c:pt idx="10">
                  <c:v>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CC0-46AC-8FF2-43F23CE84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68504"/>
        <c:axId val="386164976"/>
      </c:scatterChart>
      <c:valAx>
        <c:axId val="3861685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4976"/>
        <c:crosses val="autoZero"/>
        <c:crossBetween val="midCat"/>
      </c:valAx>
      <c:valAx>
        <c:axId val="38616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800'!$D$22:$D$32</c:f>
              <c:numCache>
                <c:formatCode>0.000</c:formatCode>
                <c:ptCount val="11"/>
                <c:pt idx="0">
                  <c:v>4.2300000000000004</c:v>
                </c:pt>
                <c:pt idx="1">
                  <c:v>5.2763636363636373</c:v>
                </c:pt>
                <c:pt idx="2">
                  <c:v>6.3227272727272732</c:v>
                </c:pt>
                <c:pt idx="3">
                  <c:v>7.3690909090909091</c:v>
                </c:pt>
                <c:pt idx="4">
                  <c:v>8.415454545454546</c:v>
                </c:pt>
                <c:pt idx="5">
                  <c:v>9.4618181818181828</c:v>
                </c:pt>
                <c:pt idx="6">
                  <c:v>10.508181818181818</c:v>
                </c:pt>
                <c:pt idx="7">
                  <c:v>11.554545454545455</c:v>
                </c:pt>
                <c:pt idx="8">
                  <c:v>12.600909090909092</c:v>
                </c:pt>
                <c:pt idx="9">
                  <c:v>13.647272727272728</c:v>
                </c:pt>
                <c:pt idx="10">
                  <c:v>14.693636363636365</c:v>
                </c:pt>
              </c:numCache>
            </c:numRef>
          </c:xVal>
          <c:yVal>
            <c:numRef>
              <c:f>'X 800'!$L$22:$L$32</c:f>
              <c:numCache>
                <c:formatCode>0.000</c:formatCode>
                <c:ptCount val="11"/>
                <c:pt idx="0">
                  <c:v>9.375E-2</c:v>
                </c:pt>
                <c:pt idx="1">
                  <c:v>0.17499999999999999</c:v>
                </c:pt>
                <c:pt idx="2">
                  <c:v>0.27500000000000002</c:v>
                </c:pt>
                <c:pt idx="3">
                  <c:v>0.35250000000000004</c:v>
                </c:pt>
                <c:pt idx="4">
                  <c:v>0.42875000000000002</c:v>
                </c:pt>
                <c:pt idx="5">
                  <c:v>0.52124999999999999</c:v>
                </c:pt>
                <c:pt idx="6">
                  <c:v>0.62375000000000003</c:v>
                </c:pt>
                <c:pt idx="7">
                  <c:v>0.72125000000000006</c:v>
                </c:pt>
                <c:pt idx="8">
                  <c:v>0.82625000000000004</c:v>
                </c:pt>
                <c:pt idx="9">
                  <c:v>0.91250000000000009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AC-4571-A309-44FCA80E283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800'!$E$22:$E$32</c:f>
              <c:numCache>
                <c:formatCode>0.000</c:formatCode>
                <c:ptCount val="11"/>
                <c:pt idx="0">
                  <c:v>5.2763636363636373</c:v>
                </c:pt>
                <c:pt idx="1">
                  <c:v>6.3227272727272741</c:v>
                </c:pt>
                <c:pt idx="2">
                  <c:v>7.3690909090909091</c:v>
                </c:pt>
                <c:pt idx="3">
                  <c:v>8.415454545454546</c:v>
                </c:pt>
                <c:pt idx="4">
                  <c:v>9.4618181818181828</c:v>
                </c:pt>
                <c:pt idx="5">
                  <c:v>10.50818181818182</c:v>
                </c:pt>
                <c:pt idx="6">
                  <c:v>11.554545454545455</c:v>
                </c:pt>
                <c:pt idx="7">
                  <c:v>12.600909090909092</c:v>
                </c:pt>
                <c:pt idx="8">
                  <c:v>13.647272727272728</c:v>
                </c:pt>
                <c:pt idx="9">
                  <c:v>14.693636363636365</c:v>
                </c:pt>
                <c:pt idx="10">
                  <c:v>15.740000000000002</c:v>
                </c:pt>
              </c:numCache>
            </c:numRef>
          </c:xVal>
          <c:yVal>
            <c:numRef>
              <c:f>'X 800'!$L$22:$L$32</c:f>
              <c:numCache>
                <c:formatCode>0.000</c:formatCode>
                <c:ptCount val="11"/>
                <c:pt idx="0">
                  <c:v>9.375E-2</c:v>
                </c:pt>
                <c:pt idx="1">
                  <c:v>0.17499999999999999</c:v>
                </c:pt>
                <c:pt idx="2">
                  <c:v>0.27500000000000002</c:v>
                </c:pt>
                <c:pt idx="3">
                  <c:v>0.35250000000000004</c:v>
                </c:pt>
                <c:pt idx="4">
                  <c:v>0.42875000000000002</c:v>
                </c:pt>
                <c:pt idx="5">
                  <c:v>0.52124999999999999</c:v>
                </c:pt>
                <c:pt idx="6">
                  <c:v>0.62375000000000003</c:v>
                </c:pt>
                <c:pt idx="7">
                  <c:v>0.72125000000000006</c:v>
                </c:pt>
                <c:pt idx="8">
                  <c:v>0.82625000000000004</c:v>
                </c:pt>
                <c:pt idx="9">
                  <c:v>0.91250000000000009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0AC-4571-A309-44FCA80E2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66152"/>
        <c:axId val="386167720"/>
      </c:scatterChart>
      <c:valAx>
        <c:axId val="3861661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7720"/>
        <c:crosses val="autoZero"/>
        <c:crossBetween val="midCat"/>
      </c:valAx>
      <c:valAx>
        <c:axId val="38616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6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900'!$F$22:$F$32</c:f>
              <c:numCache>
                <c:formatCode>0.000</c:formatCode>
                <c:ptCount val="11"/>
                <c:pt idx="0">
                  <c:v>4.7518181818181819</c:v>
                </c:pt>
                <c:pt idx="1">
                  <c:v>5.7954545454545467</c:v>
                </c:pt>
                <c:pt idx="2">
                  <c:v>6.8390909090909098</c:v>
                </c:pt>
                <c:pt idx="3">
                  <c:v>7.8827272727272728</c:v>
                </c:pt>
                <c:pt idx="4">
                  <c:v>8.9263636363636376</c:v>
                </c:pt>
                <c:pt idx="5">
                  <c:v>9.9700000000000006</c:v>
                </c:pt>
                <c:pt idx="6">
                  <c:v>11.013636363636364</c:v>
                </c:pt>
                <c:pt idx="7">
                  <c:v>12.057272727272727</c:v>
                </c:pt>
                <c:pt idx="8">
                  <c:v>13.100909090909092</c:v>
                </c:pt>
                <c:pt idx="9">
                  <c:v>14.144545454545455</c:v>
                </c:pt>
                <c:pt idx="10">
                  <c:v>15.188181818181819</c:v>
                </c:pt>
              </c:numCache>
            </c:numRef>
          </c:xVal>
          <c:yVal>
            <c:numRef>
              <c:f>'X 900'!$G$22:$G$32</c:f>
              <c:numCache>
                <c:formatCode>0</c:formatCode>
                <c:ptCount val="11"/>
                <c:pt idx="0">
                  <c:v>83</c:v>
                </c:pt>
                <c:pt idx="1">
                  <c:v>75</c:v>
                </c:pt>
                <c:pt idx="2">
                  <c:v>84</c:v>
                </c:pt>
                <c:pt idx="3">
                  <c:v>76</c:v>
                </c:pt>
                <c:pt idx="4">
                  <c:v>81</c:v>
                </c:pt>
                <c:pt idx="5">
                  <c:v>89</c:v>
                </c:pt>
                <c:pt idx="6">
                  <c:v>88</c:v>
                </c:pt>
                <c:pt idx="7">
                  <c:v>60</c:v>
                </c:pt>
                <c:pt idx="8">
                  <c:v>99</c:v>
                </c:pt>
                <c:pt idx="9">
                  <c:v>83</c:v>
                </c:pt>
                <c:pt idx="10">
                  <c:v>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9C-4C1F-BE61-07C4F2EC1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73208"/>
        <c:axId val="386165760"/>
      </c:scatterChart>
      <c:valAx>
        <c:axId val="38617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5760"/>
        <c:crosses val="autoZero"/>
        <c:crossBetween val="midCat"/>
      </c:valAx>
      <c:valAx>
        <c:axId val="38616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73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900'!$C$22:$C$32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900'!$J$22:$J$32</c:f>
              <c:numCache>
                <c:formatCode>0.000</c:formatCode>
                <c:ptCount val="11"/>
                <c:pt idx="0">
                  <c:v>8.8366240805265187E-2</c:v>
                </c:pt>
                <c:pt idx="1">
                  <c:v>7.984901277584204E-2</c:v>
                </c:pt>
                <c:pt idx="2">
                  <c:v>8.943089430894309E-2</c:v>
                </c:pt>
                <c:pt idx="3">
                  <c:v>8.091366627951993E-2</c:v>
                </c:pt>
                <c:pt idx="4">
                  <c:v>8.6236933797909393E-2</c:v>
                </c:pt>
                <c:pt idx="5">
                  <c:v>9.4754161827332553E-2</c:v>
                </c:pt>
                <c:pt idx="6">
                  <c:v>9.3689508323654663E-2</c:v>
                </c:pt>
                <c:pt idx="7">
                  <c:v>6.3879210220673624E-2</c:v>
                </c:pt>
                <c:pt idx="8">
                  <c:v>0.10540069686411149</c:v>
                </c:pt>
                <c:pt idx="9">
                  <c:v>8.8366240805265187E-2</c:v>
                </c:pt>
                <c:pt idx="10">
                  <c:v>8.7301587301587297E-2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97-4875-A429-7777C698A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86162624"/>
        <c:axId val="386161840"/>
      </c:barChart>
      <c:catAx>
        <c:axId val="38616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1840"/>
        <c:crosses val="autoZero"/>
        <c:auto val="1"/>
        <c:lblAlgn val="ctr"/>
        <c:lblOffset val="100"/>
        <c:noMultiLvlLbl val="0"/>
      </c:catAx>
      <c:valAx>
        <c:axId val="38616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900'!$C$22:$C$32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900'!$K$22:$K$32</c:f>
              <c:numCache>
                <c:formatCode>0.000</c:formatCode>
                <c:ptCount val="11"/>
                <c:pt idx="0">
                  <c:v>83</c:v>
                </c:pt>
                <c:pt idx="1">
                  <c:v>158</c:v>
                </c:pt>
                <c:pt idx="2">
                  <c:v>242</c:v>
                </c:pt>
                <c:pt idx="3">
                  <c:v>318</c:v>
                </c:pt>
                <c:pt idx="4">
                  <c:v>399</c:v>
                </c:pt>
                <c:pt idx="5">
                  <c:v>488</c:v>
                </c:pt>
                <c:pt idx="6">
                  <c:v>576</c:v>
                </c:pt>
                <c:pt idx="7">
                  <c:v>636</c:v>
                </c:pt>
                <c:pt idx="8">
                  <c:v>735</c:v>
                </c:pt>
                <c:pt idx="9">
                  <c:v>818</c:v>
                </c:pt>
                <c:pt idx="10">
                  <c:v>900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55D-4CDD-BB05-5179EADA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61448"/>
        <c:axId val="386159880"/>
      </c:scatterChart>
      <c:valAx>
        <c:axId val="3861614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59880"/>
        <c:crosses val="autoZero"/>
        <c:crossBetween val="midCat"/>
      </c:valAx>
      <c:valAx>
        <c:axId val="38615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900'!$D$22:$D$32</c:f>
              <c:numCache>
                <c:formatCode>0.000</c:formatCode>
                <c:ptCount val="11"/>
                <c:pt idx="0">
                  <c:v>4.2300000000000004</c:v>
                </c:pt>
                <c:pt idx="1">
                  <c:v>5.2736363636363643</c:v>
                </c:pt>
                <c:pt idx="2">
                  <c:v>6.3172727272727283</c:v>
                </c:pt>
                <c:pt idx="3">
                  <c:v>7.3609090909090913</c:v>
                </c:pt>
                <c:pt idx="4">
                  <c:v>8.4045454545454561</c:v>
                </c:pt>
                <c:pt idx="5">
                  <c:v>9.4481818181818191</c:v>
                </c:pt>
                <c:pt idx="6">
                  <c:v>10.491818181818182</c:v>
                </c:pt>
                <c:pt idx="7">
                  <c:v>11.535454545454545</c:v>
                </c:pt>
                <c:pt idx="8">
                  <c:v>12.57909090909091</c:v>
                </c:pt>
                <c:pt idx="9">
                  <c:v>13.622727272727273</c:v>
                </c:pt>
                <c:pt idx="10">
                  <c:v>14.666363636363638</c:v>
                </c:pt>
              </c:numCache>
            </c:numRef>
          </c:xVal>
          <c:yVal>
            <c:numRef>
              <c:f>'X 900'!$L$22:$L$32</c:f>
              <c:numCache>
                <c:formatCode>0.000</c:formatCode>
                <c:ptCount val="11"/>
                <c:pt idx="0">
                  <c:v>9.2222222222222219E-2</c:v>
                </c:pt>
                <c:pt idx="1">
                  <c:v>0.17555555555555555</c:v>
                </c:pt>
                <c:pt idx="2">
                  <c:v>0.2688888888888889</c:v>
                </c:pt>
                <c:pt idx="3">
                  <c:v>0.35333333333333333</c:v>
                </c:pt>
                <c:pt idx="4">
                  <c:v>0.44333333333333336</c:v>
                </c:pt>
                <c:pt idx="5">
                  <c:v>0.54222222222222227</c:v>
                </c:pt>
                <c:pt idx="6">
                  <c:v>0.64</c:v>
                </c:pt>
                <c:pt idx="7">
                  <c:v>0.70666666666666667</c:v>
                </c:pt>
                <c:pt idx="8">
                  <c:v>0.81666666666666665</c:v>
                </c:pt>
                <c:pt idx="9">
                  <c:v>0.90888888888888886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08-4F76-9808-C83B10FF91A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900'!$E$22:$E$32</c:f>
              <c:numCache>
                <c:formatCode>0.000</c:formatCode>
                <c:ptCount val="11"/>
                <c:pt idx="0">
                  <c:v>5.2736363636363643</c:v>
                </c:pt>
                <c:pt idx="1">
                  <c:v>6.3172727272727283</c:v>
                </c:pt>
                <c:pt idx="2">
                  <c:v>7.3609090909090922</c:v>
                </c:pt>
                <c:pt idx="3">
                  <c:v>8.4045454545454543</c:v>
                </c:pt>
                <c:pt idx="4">
                  <c:v>9.4481818181818191</c:v>
                </c:pt>
                <c:pt idx="5">
                  <c:v>10.491818181818182</c:v>
                </c:pt>
                <c:pt idx="6">
                  <c:v>11.535454545454545</c:v>
                </c:pt>
                <c:pt idx="7">
                  <c:v>12.579090909090908</c:v>
                </c:pt>
                <c:pt idx="8">
                  <c:v>13.622727272727273</c:v>
                </c:pt>
                <c:pt idx="9">
                  <c:v>14.666363636363636</c:v>
                </c:pt>
                <c:pt idx="10">
                  <c:v>15.71</c:v>
                </c:pt>
              </c:numCache>
            </c:numRef>
          </c:xVal>
          <c:yVal>
            <c:numRef>
              <c:f>'X 900'!$L$22:$L$32</c:f>
              <c:numCache>
                <c:formatCode>0.000</c:formatCode>
                <c:ptCount val="11"/>
                <c:pt idx="0">
                  <c:v>9.2222222222222219E-2</c:v>
                </c:pt>
                <c:pt idx="1">
                  <c:v>0.17555555555555555</c:v>
                </c:pt>
                <c:pt idx="2">
                  <c:v>0.2688888888888889</c:v>
                </c:pt>
                <c:pt idx="3">
                  <c:v>0.35333333333333333</c:v>
                </c:pt>
                <c:pt idx="4">
                  <c:v>0.44333333333333336</c:v>
                </c:pt>
                <c:pt idx="5">
                  <c:v>0.54222222222222227</c:v>
                </c:pt>
                <c:pt idx="6">
                  <c:v>0.64</c:v>
                </c:pt>
                <c:pt idx="7">
                  <c:v>0.70666666666666667</c:v>
                </c:pt>
                <c:pt idx="8">
                  <c:v>0.81666666666666665</c:v>
                </c:pt>
                <c:pt idx="9">
                  <c:v>0.90888888888888886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908-4F76-9808-C83B10FF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59488"/>
        <c:axId val="386163016"/>
      </c:scatterChart>
      <c:valAx>
        <c:axId val="38615948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3016"/>
        <c:crosses val="autoZero"/>
        <c:crossBetween val="midCat"/>
      </c:valAx>
      <c:valAx>
        <c:axId val="38616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5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1000'!$F$22:$F$32</c:f>
              <c:numCache>
                <c:formatCode>0.000</c:formatCode>
                <c:ptCount val="11"/>
                <c:pt idx="0">
                  <c:v>4.7445454545454542</c:v>
                </c:pt>
                <c:pt idx="1">
                  <c:v>5.793636363636363</c:v>
                </c:pt>
                <c:pt idx="2">
                  <c:v>6.8427272727272728</c:v>
                </c:pt>
                <c:pt idx="3">
                  <c:v>7.8918181818181816</c:v>
                </c:pt>
                <c:pt idx="4">
                  <c:v>8.9409090909090914</c:v>
                </c:pt>
                <c:pt idx="5">
                  <c:v>9.9899999999999984</c:v>
                </c:pt>
                <c:pt idx="6">
                  <c:v>11.039090909090909</c:v>
                </c:pt>
                <c:pt idx="7">
                  <c:v>12.088181818181816</c:v>
                </c:pt>
                <c:pt idx="8">
                  <c:v>13.137272727272727</c:v>
                </c:pt>
                <c:pt idx="9">
                  <c:v>14.186363636363634</c:v>
                </c:pt>
                <c:pt idx="10">
                  <c:v>15.235454545454544</c:v>
                </c:pt>
              </c:numCache>
            </c:numRef>
          </c:xVal>
          <c:yVal>
            <c:numRef>
              <c:f>'X 1000'!$G$22:$G$32</c:f>
              <c:numCache>
                <c:formatCode>0</c:formatCode>
                <c:ptCount val="11"/>
                <c:pt idx="0">
                  <c:v>71</c:v>
                </c:pt>
                <c:pt idx="1">
                  <c:v>94</c:v>
                </c:pt>
                <c:pt idx="2">
                  <c:v>82</c:v>
                </c:pt>
                <c:pt idx="3">
                  <c:v>90</c:v>
                </c:pt>
                <c:pt idx="4">
                  <c:v>89</c:v>
                </c:pt>
                <c:pt idx="5">
                  <c:v>84</c:v>
                </c:pt>
                <c:pt idx="6">
                  <c:v>99</c:v>
                </c:pt>
                <c:pt idx="7">
                  <c:v>95</c:v>
                </c:pt>
                <c:pt idx="8">
                  <c:v>105</c:v>
                </c:pt>
                <c:pt idx="9">
                  <c:v>110</c:v>
                </c:pt>
                <c:pt idx="10">
                  <c:v>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25-4DA3-840A-A44B67220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63800"/>
        <c:axId val="386162232"/>
      </c:scatterChart>
      <c:valAx>
        <c:axId val="38616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2232"/>
        <c:crosses val="autoZero"/>
        <c:crossBetween val="midCat"/>
      </c:valAx>
      <c:valAx>
        <c:axId val="38616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6163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'X 1000'!$C$22:$C$32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'X 1000'!$J$22:$J$32</c:f>
              <c:numCache>
                <c:formatCode>0.000</c:formatCode>
                <c:ptCount val="11"/>
                <c:pt idx="0">
                  <c:v>6.767764298093587E-2</c:v>
                </c:pt>
                <c:pt idx="1">
                  <c:v>8.9601386481802422E-2</c:v>
                </c:pt>
                <c:pt idx="2">
                  <c:v>7.8162911611785096E-2</c:v>
                </c:pt>
                <c:pt idx="3">
                  <c:v>8.578856152512998E-2</c:v>
                </c:pt>
                <c:pt idx="4">
                  <c:v>8.4835355285961866E-2</c:v>
                </c:pt>
                <c:pt idx="5">
                  <c:v>8.0069324090121324E-2</c:v>
                </c:pt>
                <c:pt idx="6">
                  <c:v>9.4367417677642992E-2</c:v>
                </c:pt>
                <c:pt idx="7">
                  <c:v>9.0554592720970536E-2</c:v>
                </c:pt>
                <c:pt idx="8">
                  <c:v>0.10008665511265165</c:v>
                </c:pt>
                <c:pt idx="9">
                  <c:v>0.1048526863084922</c:v>
                </c:pt>
                <c:pt idx="10">
                  <c:v>7.7209705372616982E-2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D6A-48E3-A0FF-7656118B8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2015072"/>
        <c:axId val="182014680"/>
      </c:barChart>
      <c:catAx>
        <c:axId val="18201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14680"/>
        <c:crosses val="autoZero"/>
        <c:auto val="1"/>
        <c:lblAlgn val="ctr"/>
        <c:lblOffset val="100"/>
        <c:noMultiLvlLbl val="0"/>
      </c:catAx>
      <c:valAx>
        <c:axId val="18201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1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'X 1000'!$C$22:$C$32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'X 1000'!$K$22:$K$32</c:f>
              <c:numCache>
                <c:formatCode>0.000</c:formatCode>
                <c:ptCount val="11"/>
                <c:pt idx="0">
                  <c:v>71</c:v>
                </c:pt>
                <c:pt idx="1">
                  <c:v>165</c:v>
                </c:pt>
                <c:pt idx="2">
                  <c:v>247</c:v>
                </c:pt>
                <c:pt idx="3">
                  <c:v>337</c:v>
                </c:pt>
                <c:pt idx="4">
                  <c:v>426</c:v>
                </c:pt>
                <c:pt idx="5">
                  <c:v>510</c:v>
                </c:pt>
                <c:pt idx="6">
                  <c:v>609</c:v>
                </c:pt>
                <c:pt idx="7">
                  <c:v>704</c:v>
                </c:pt>
                <c:pt idx="8">
                  <c:v>809</c:v>
                </c:pt>
                <c:pt idx="9">
                  <c:v>919</c:v>
                </c:pt>
                <c:pt idx="10">
                  <c:v>1000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DB-4CFF-833A-69E5BFDE6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1544"/>
        <c:axId val="182011152"/>
      </c:scatterChart>
      <c:valAx>
        <c:axId val="1820115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11152"/>
        <c:crosses val="autoZero"/>
        <c:crossBetween val="midCat"/>
      </c:valAx>
      <c:valAx>
        <c:axId val="18201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11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1000'!$D$22:$D$32</c:f>
              <c:numCache>
                <c:formatCode>0.000</c:formatCode>
                <c:ptCount val="11"/>
                <c:pt idx="0">
                  <c:v>4.22</c:v>
                </c:pt>
                <c:pt idx="1">
                  <c:v>5.2690909090909086</c:v>
                </c:pt>
                <c:pt idx="2">
                  <c:v>6.3181818181818183</c:v>
                </c:pt>
                <c:pt idx="3">
                  <c:v>7.3672727272727272</c:v>
                </c:pt>
                <c:pt idx="4">
                  <c:v>8.416363636363636</c:v>
                </c:pt>
                <c:pt idx="5">
                  <c:v>9.4654545454545449</c:v>
                </c:pt>
                <c:pt idx="6">
                  <c:v>10.514545454545456</c:v>
                </c:pt>
                <c:pt idx="7">
                  <c:v>11.563636363636363</c:v>
                </c:pt>
                <c:pt idx="8">
                  <c:v>12.612727272727273</c:v>
                </c:pt>
                <c:pt idx="9">
                  <c:v>13.66181818181818</c:v>
                </c:pt>
                <c:pt idx="10">
                  <c:v>14.710909090909091</c:v>
                </c:pt>
              </c:numCache>
            </c:numRef>
          </c:xVal>
          <c:yVal>
            <c:numRef>
              <c:f>'X 1000'!$L$22:$L$32</c:f>
              <c:numCache>
                <c:formatCode>0.000</c:formatCode>
                <c:ptCount val="11"/>
                <c:pt idx="0">
                  <c:v>7.0999999999999994E-2</c:v>
                </c:pt>
                <c:pt idx="1">
                  <c:v>0.16499999999999998</c:v>
                </c:pt>
                <c:pt idx="2">
                  <c:v>0.247</c:v>
                </c:pt>
                <c:pt idx="3">
                  <c:v>0.33699999999999997</c:v>
                </c:pt>
                <c:pt idx="4">
                  <c:v>0.42599999999999993</c:v>
                </c:pt>
                <c:pt idx="5">
                  <c:v>0.5099999999999999</c:v>
                </c:pt>
                <c:pt idx="6">
                  <c:v>0.60899999999999987</c:v>
                </c:pt>
                <c:pt idx="7">
                  <c:v>0.70399999999999985</c:v>
                </c:pt>
                <c:pt idx="8">
                  <c:v>0.80899999999999983</c:v>
                </c:pt>
                <c:pt idx="9">
                  <c:v>0.91899999999999982</c:v>
                </c:pt>
                <c:pt idx="10">
                  <c:v>0.99999999999999978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D08-4368-88E7-FB5237562B8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'X 1000'!$E$22:$E$32</c:f>
              <c:numCache>
                <c:formatCode>0.000</c:formatCode>
                <c:ptCount val="11"/>
                <c:pt idx="0">
                  <c:v>5.2690909090909086</c:v>
                </c:pt>
                <c:pt idx="1">
                  <c:v>6.3181818181818175</c:v>
                </c:pt>
                <c:pt idx="2">
                  <c:v>7.3672727272727272</c:v>
                </c:pt>
                <c:pt idx="3">
                  <c:v>8.416363636363636</c:v>
                </c:pt>
                <c:pt idx="4">
                  <c:v>9.4654545454545449</c:v>
                </c:pt>
                <c:pt idx="5">
                  <c:v>10.514545454545454</c:v>
                </c:pt>
                <c:pt idx="6">
                  <c:v>11.563636363636364</c:v>
                </c:pt>
                <c:pt idx="7">
                  <c:v>12.612727272727271</c:v>
                </c:pt>
                <c:pt idx="8">
                  <c:v>13.661818181818182</c:v>
                </c:pt>
                <c:pt idx="9">
                  <c:v>14.710909090909089</c:v>
                </c:pt>
                <c:pt idx="10">
                  <c:v>15.76</c:v>
                </c:pt>
              </c:numCache>
            </c:numRef>
          </c:xVal>
          <c:yVal>
            <c:numRef>
              <c:f>'X 1000'!$L$22:$L$32</c:f>
              <c:numCache>
                <c:formatCode>0.000</c:formatCode>
                <c:ptCount val="11"/>
                <c:pt idx="0">
                  <c:v>7.0999999999999994E-2</c:v>
                </c:pt>
                <c:pt idx="1">
                  <c:v>0.16499999999999998</c:v>
                </c:pt>
                <c:pt idx="2">
                  <c:v>0.247</c:v>
                </c:pt>
                <c:pt idx="3">
                  <c:v>0.33699999999999997</c:v>
                </c:pt>
                <c:pt idx="4">
                  <c:v>0.42599999999999993</c:v>
                </c:pt>
                <c:pt idx="5">
                  <c:v>0.5099999999999999</c:v>
                </c:pt>
                <c:pt idx="6">
                  <c:v>0.60899999999999987</c:v>
                </c:pt>
                <c:pt idx="7">
                  <c:v>0.70399999999999985</c:v>
                </c:pt>
                <c:pt idx="8">
                  <c:v>0.80899999999999983</c:v>
                </c:pt>
                <c:pt idx="9">
                  <c:v>0.91899999999999982</c:v>
                </c:pt>
                <c:pt idx="10">
                  <c:v>0.99999999999999978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D08-4368-88E7-FB523756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0368"/>
        <c:axId val="182013896"/>
      </c:scatterChart>
      <c:valAx>
        <c:axId val="1820103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13896"/>
        <c:crosses val="autoZero"/>
        <c:crossBetween val="midCat"/>
      </c:valAx>
      <c:valAx>
        <c:axId val="18201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1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'Y 100'!$F$22:$F$32</c:f>
              <c:strCache>
                <c:ptCount val="11"/>
                <c:pt idx="0">
                  <c:v>3,890</c:v>
                </c:pt>
                <c:pt idx="1">
                  <c:v>5,670</c:v>
                </c:pt>
                <c:pt idx="2">
                  <c:v>7,450</c:v>
                </c:pt>
                <c:pt idx="3">
                  <c:v>9,230</c:v>
                </c:pt>
                <c:pt idx="4">
                  <c:v>11,010</c:v>
                </c:pt>
                <c:pt idx="5">
                  <c:v>12,790</c:v>
                </c:pt>
                <c:pt idx="6">
                  <c:v>14,570</c:v>
                </c:pt>
                <c:pt idx="7">
                  <c:v>16,350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'Y 100'!$G$22:$G$32</c:f>
              <c:numCache>
                <c:formatCode>0</c:formatCode>
                <c:ptCount val="11"/>
                <c:pt idx="0">
                  <c:v>5</c:v>
                </c:pt>
                <c:pt idx="1">
                  <c:v>7</c:v>
                </c:pt>
                <c:pt idx="2">
                  <c:v>13</c:v>
                </c:pt>
                <c:pt idx="3">
                  <c:v>27</c:v>
                </c:pt>
                <c:pt idx="4">
                  <c:v>18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21-4B4E-9ACC-F5044380B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2720"/>
        <c:axId val="182012328"/>
      </c:scatterChart>
      <c:valAx>
        <c:axId val="18201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12328"/>
        <c:crosses val="autoZero"/>
        <c:crossBetween val="midCat"/>
      </c:valAx>
      <c:valAx>
        <c:axId val="182012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12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100'!$C$22:$C$32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100'!$J$22:$J$32</c:f>
              <c:numCache>
                <c:formatCode>0.000</c:formatCode>
                <c:ptCount val="11"/>
                <c:pt idx="0">
                  <c:v>2.8089887640449444E-2</c:v>
                </c:pt>
                <c:pt idx="1">
                  <c:v>3.9325842696629219E-2</c:v>
                </c:pt>
                <c:pt idx="2">
                  <c:v>7.3033707865168551E-2</c:v>
                </c:pt>
                <c:pt idx="3">
                  <c:v>0.151685393258427</c:v>
                </c:pt>
                <c:pt idx="4">
                  <c:v>0.10112359550561799</c:v>
                </c:pt>
                <c:pt idx="5">
                  <c:v>7.8651685393258439E-2</c:v>
                </c:pt>
                <c:pt idx="6">
                  <c:v>5.6179775280898889E-2</c:v>
                </c:pt>
                <c:pt idx="7">
                  <c:v>3.3707865168539325E-2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300-420B-B821-BA5FA5BB2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2009976"/>
        <c:axId val="182009584"/>
      </c:barChart>
      <c:catAx>
        <c:axId val="18200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09584"/>
        <c:crosses val="autoZero"/>
        <c:auto val="1"/>
        <c:lblAlgn val="ctr"/>
        <c:lblOffset val="100"/>
        <c:noMultiLvlLbl val="0"/>
      </c:catAx>
      <c:valAx>
        <c:axId val="18200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0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100'!$C$22:$C$32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100'!$K$22:$K$32</c:f>
              <c:numCache>
                <c:formatCode>0.000</c:formatCode>
                <c:ptCount val="11"/>
                <c:pt idx="0">
                  <c:v>5</c:v>
                </c:pt>
                <c:pt idx="1">
                  <c:v>12</c:v>
                </c:pt>
                <c:pt idx="2">
                  <c:v>25</c:v>
                </c:pt>
                <c:pt idx="3">
                  <c:v>52</c:v>
                </c:pt>
                <c:pt idx="4">
                  <c:v>70</c:v>
                </c:pt>
                <c:pt idx="5">
                  <c:v>84</c:v>
                </c:pt>
                <c:pt idx="6">
                  <c:v>94</c:v>
                </c:pt>
                <c:pt idx="7">
                  <c:v>100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B18-4C9A-BA17-CD0B5B977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07624"/>
        <c:axId val="182745608"/>
      </c:scatterChart>
      <c:valAx>
        <c:axId val="182007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745608"/>
        <c:crosses val="autoZero"/>
        <c:crossBetween val="midCat"/>
      </c:valAx>
      <c:valAx>
        <c:axId val="18274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007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100'!$D$22:$D$32</c:f>
              <c:strCache>
                <c:ptCount val="11"/>
                <c:pt idx="0">
                  <c:v>3,000</c:v>
                </c:pt>
                <c:pt idx="1">
                  <c:v>4,780</c:v>
                </c:pt>
                <c:pt idx="2">
                  <c:v>6,560</c:v>
                </c:pt>
                <c:pt idx="3">
                  <c:v>8,340</c:v>
                </c:pt>
                <c:pt idx="4">
                  <c:v>10,120</c:v>
                </c:pt>
                <c:pt idx="5">
                  <c:v>11,900</c:v>
                </c:pt>
                <c:pt idx="6">
                  <c:v>13,680</c:v>
                </c:pt>
                <c:pt idx="7">
                  <c:v>15,460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'Y 100'!$L$22:$L$32</c:f>
              <c:numCache>
                <c:formatCode>0.000</c:formatCode>
                <c:ptCount val="11"/>
                <c:pt idx="0">
                  <c:v>0.05</c:v>
                </c:pt>
                <c:pt idx="1">
                  <c:v>0.12000000000000001</c:v>
                </c:pt>
                <c:pt idx="2">
                  <c:v>0.25</c:v>
                </c:pt>
                <c:pt idx="3">
                  <c:v>0.52</c:v>
                </c:pt>
                <c:pt idx="4">
                  <c:v>0.7</c:v>
                </c:pt>
                <c:pt idx="5">
                  <c:v>0.84</c:v>
                </c:pt>
                <c:pt idx="6">
                  <c:v>0.94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497-4AFE-84C6-790BDA5E1A6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100'!$E$22:$E$32</c:f>
              <c:strCache>
                <c:ptCount val="11"/>
                <c:pt idx="0">
                  <c:v>4,780</c:v>
                </c:pt>
                <c:pt idx="1">
                  <c:v>6,560</c:v>
                </c:pt>
                <c:pt idx="2">
                  <c:v>8,340</c:v>
                </c:pt>
                <c:pt idx="3">
                  <c:v>10,120</c:v>
                </c:pt>
                <c:pt idx="4">
                  <c:v>11,900</c:v>
                </c:pt>
                <c:pt idx="5">
                  <c:v>13,680</c:v>
                </c:pt>
                <c:pt idx="6">
                  <c:v>15,460</c:v>
                </c:pt>
                <c:pt idx="7">
                  <c:v>17,240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'Y 100'!$L$22:$L$32</c:f>
              <c:numCache>
                <c:formatCode>0.000</c:formatCode>
                <c:ptCount val="11"/>
                <c:pt idx="0">
                  <c:v>0.05</c:v>
                </c:pt>
                <c:pt idx="1">
                  <c:v>0.12000000000000001</c:v>
                </c:pt>
                <c:pt idx="2">
                  <c:v>0.25</c:v>
                </c:pt>
                <c:pt idx="3">
                  <c:v>0.52</c:v>
                </c:pt>
                <c:pt idx="4">
                  <c:v>0.7</c:v>
                </c:pt>
                <c:pt idx="5">
                  <c:v>0.84</c:v>
                </c:pt>
                <c:pt idx="6">
                  <c:v>0.94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497-4AFE-84C6-790BDA5E1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41688"/>
        <c:axId val="182738944"/>
      </c:scatterChart>
      <c:valAx>
        <c:axId val="18274168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738944"/>
        <c:crosses val="autoZero"/>
        <c:crossBetween val="midCat"/>
      </c:valAx>
      <c:valAx>
        <c:axId val="18273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741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'Y 200'!$F$22:$F$32</c:f>
              <c:strCache>
                <c:ptCount val="11"/>
                <c:pt idx="0">
                  <c:v>2,364</c:v>
                </c:pt>
                <c:pt idx="1">
                  <c:v>4,092</c:v>
                </c:pt>
                <c:pt idx="2">
                  <c:v>5,819</c:v>
                </c:pt>
                <c:pt idx="3">
                  <c:v>7,547</c:v>
                </c:pt>
                <c:pt idx="4">
                  <c:v>9,275</c:v>
                </c:pt>
                <c:pt idx="5">
                  <c:v>11,003</c:v>
                </c:pt>
                <c:pt idx="6">
                  <c:v>12,731</c:v>
                </c:pt>
                <c:pt idx="7">
                  <c:v>14,458</c:v>
                </c:pt>
                <c:pt idx="8">
                  <c:v>16,186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'Y 200'!$G$22:$G$32</c:f>
              <c:numCache>
                <c:formatCode>0</c:formatCode>
                <c:ptCount val="11"/>
                <c:pt idx="0">
                  <c:v>1</c:v>
                </c:pt>
                <c:pt idx="1">
                  <c:v>6</c:v>
                </c:pt>
                <c:pt idx="2">
                  <c:v>23</c:v>
                </c:pt>
                <c:pt idx="3">
                  <c:v>38</c:v>
                </c:pt>
                <c:pt idx="4">
                  <c:v>41</c:v>
                </c:pt>
                <c:pt idx="5">
                  <c:v>42</c:v>
                </c:pt>
                <c:pt idx="6">
                  <c:v>22</c:v>
                </c:pt>
                <c:pt idx="7">
                  <c:v>16</c:v>
                </c:pt>
                <c:pt idx="8">
                  <c:v>11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4FB-4F6D-A04F-2A3785F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42472"/>
        <c:axId val="182740904"/>
      </c:scatterChart>
      <c:valAx>
        <c:axId val="18274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740904"/>
        <c:crosses val="autoZero"/>
        <c:crossBetween val="midCat"/>
      </c:valAx>
      <c:valAx>
        <c:axId val="18274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74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200'!$C$22:$C$32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200'!$J$22:$J$32</c:f>
              <c:numCache>
                <c:formatCode>0.000</c:formatCode>
                <c:ptCount val="11"/>
                <c:pt idx="0">
                  <c:v>2.8938906752411574E-3</c:v>
                </c:pt>
                <c:pt idx="1">
                  <c:v>1.7363344051446943E-2</c:v>
                </c:pt>
                <c:pt idx="2">
                  <c:v>6.6559485530546622E-2</c:v>
                </c:pt>
                <c:pt idx="3">
                  <c:v>0.10996784565916398</c:v>
                </c:pt>
                <c:pt idx="4">
                  <c:v>0.11864951768488745</c:v>
                </c:pt>
                <c:pt idx="5">
                  <c:v>0.12154340836012861</c:v>
                </c:pt>
                <c:pt idx="6">
                  <c:v>6.3665594855305457E-2</c:v>
                </c:pt>
                <c:pt idx="7">
                  <c:v>4.6302250803858518E-2</c:v>
                </c:pt>
                <c:pt idx="8">
                  <c:v>3.1832797427652729E-2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E85-4744-A404-761841884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2739728"/>
        <c:axId val="182738552"/>
      </c:barChart>
      <c:catAx>
        <c:axId val="18273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738552"/>
        <c:crosses val="autoZero"/>
        <c:auto val="1"/>
        <c:lblAlgn val="ctr"/>
        <c:lblOffset val="100"/>
        <c:noMultiLvlLbl val="0"/>
      </c:catAx>
      <c:valAx>
        <c:axId val="18273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73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200'!$C$22:$C$32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200'!$K$22:$K$32</c:f>
              <c:numCache>
                <c:formatCode>0.000</c:formatCode>
                <c:ptCount val="11"/>
                <c:pt idx="0">
                  <c:v>1</c:v>
                </c:pt>
                <c:pt idx="1">
                  <c:v>7</c:v>
                </c:pt>
                <c:pt idx="2">
                  <c:v>30</c:v>
                </c:pt>
                <c:pt idx="3">
                  <c:v>68</c:v>
                </c:pt>
                <c:pt idx="4">
                  <c:v>109</c:v>
                </c:pt>
                <c:pt idx="5">
                  <c:v>151</c:v>
                </c:pt>
                <c:pt idx="6">
                  <c:v>173</c:v>
                </c:pt>
                <c:pt idx="7">
                  <c:v>189</c:v>
                </c:pt>
                <c:pt idx="8">
                  <c:v>200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86-4D4B-9983-EFF5844F6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50984"/>
        <c:axId val="330751376"/>
      </c:scatterChart>
      <c:valAx>
        <c:axId val="33075098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0751376"/>
        <c:crosses val="autoZero"/>
        <c:crossBetween val="midCat"/>
      </c:valAx>
      <c:valAx>
        <c:axId val="33075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075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200'!$D$22:$D$32</c:f>
              <c:strCache>
                <c:ptCount val="11"/>
                <c:pt idx="0">
                  <c:v>1,500</c:v>
                </c:pt>
                <c:pt idx="1">
                  <c:v>3,228</c:v>
                </c:pt>
                <c:pt idx="2">
                  <c:v>4,956</c:v>
                </c:pt>
                <c:pt idx="3">
                  <c:v>6,683</c:v>
                </c:pt>
                <c:pt idx="4">
                  <c:v>8,411</c:v>
                </c:pt>
                <c:pt idx="5">
                  <c:v>10,139</c:v>
                </c:pt>
                <c:pt idx="6">
                  <c:v>11,867</c:v>
                </c:pt>
                <c:pt idx="7">
                  <c:v>13,594</c:v>
                </c:pt>
                <c:pt idx="8">
                  <c:v>15,322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'Y 200'!$L$22:$L$32</c:f>
              <c:numCache>
                <c:formatCode>0.000</c:formatCode>
                <c:ptCount val="11"/>
                <c:pt idx="0">
                  <c:v>5.0000000000000001E-3</c:v>
                </c:pt>
                <c:pt idx="1">
                  <c:v>3.4999999999999996E-2</c:v>
                </c:pt>
                <c:pt idx="2">
                  <c:v>0.15</c:v>
                </c:pt>
                <c:pt idx="3">
                  <c:v>0.33999999999999997</c:v>
                </c:pt>
                <c:pt idx="4">
                  <c:v>0.54499999999999993</c:v>
                </c:pt>
                <c:pt idx="5">
                  <c:v>0.75499999999999989</c:v>
                </c:pt>
                <c:pt idx="6">
                  <c:v>0.86499999999999988</c:v>
                </c:pt>
                <c:pt idx="7">
                  <c:v>0.94499999999999984</c:v>
                </c:pt>
                <c:pt idx="8">
                  <c:v>0.99999999999999989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6C-462F-9D2E-DCC8F9AC40C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200'!$E$22:$E$32</c:f>
              <c:strCache>
                <c:ptCount val="11"/>
                <c:pt idx="0">
                  <c:v>3,228</c:v>
                </c:pt>
                <c:pt idx="1">
                  <c:v>4,956</c:v>
                </c:pt>
                <c:pt idx="2">
                  <c:v>6,683</c:v>
                </c:pt>
                <c:pt idx="3">
                  <c:v>8,411</c:v>
                </c:pt>
                <c:pt idx="4">
                  <c:v>10,139</c:v>
                </c:pt>
                <c:pt idx="5">
                  <c:v>11,867</c:v>
                </c:pt>
                <c:pt idx="6">
                  <c:v>13,594</c:v>
                </c:pt>
                <c:pt idx="7">
                  <c:v>15,322</c:v>
                </c:pt>
                <c:pt idx="8">
                  <c:v>17,050</c:v>
                </c:pt>
                <c:pt idx="9">
                  <c:v>-</c:v>
                </c:pt>
                <c:pt idx="10">
                  <c:v>-</c:v>
                </c:pt>
              </c:strCache>
            </c:strRef>
          </c:xVal>
          <c:yVal>
            <c:numRef>
              <c:f>'Y 200'!$L$22:$L$32</c:f>
              <c:numCache>
                <c:formatCode>0.000</c:formatCode>
                <c:ptCount val="11"/>
                <c:pt idx="0">
                  <c:v>5.0000000000000001E-3</c:v>
                </c:pt>
                <c:pt idx="1">
                  <c:v>3.4999999999999996E-2</c:v>
                </c:pt>
                <c:pt idx="2">
                  <c:v>0.15</c:v>
                </c:pt>
                <c:pt idx="3">
                  <c:v>0.33999999999999997</c:v>
                </c:pt>
                <c:pt idx="4">
                  <c:v>0.54499999999999993</c:v>
                </c:pt>
                <c:pt idx="5">
                  <c:v>0.75499999999999989</c:v>
                </c:pt>
                <c:pt idx="6">
                  <c:v>0.86499999999999988</c:v>
                </c:pt>
                <c:pt idx="7">
                  <c:v>0.94499999999999984</c:v>
                </c:pt>
                <c:pt idx="8">
                  <c:v>0.99999999999999989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26C-462F-9D2E-DCC8F9AC4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52160"/>
        <c:axId val="330754904"/>
      </c:scatterChart>
      <c:valAx>
        <c:axId val="3307521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0754904"/>
        <c:crosses val="autoZero"/>
        <c:crossBetween val="midCat"/>
      </c:valAx>
      <c:valAx>
        <c:axId val="33075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075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'Y 300'!$F$22:$F$32</c:f>
              <c:strCache>
                <c:ptCount val="11"/>
                <c:pt idx="0">
                  <c:v>1,723</c:v>
                </c:pt>
                <c:pt idx="1">
                  <c:v>3,949</c:v>
                </c:pt>
                <c:pt idx="2">
                  <c:v>6,175</c:v>
                </c:pt>
                <c:pt idx="3">
                  <c:v>8,401</c:v>
                </c:pt>
                <c:pt idx="4">
                  <c:v>10,627</c:v>
                </c:pt>
                <c:pt idx="5">
                  <c:v>12,853</c:v>
                </c:pt>
                <c:pt idx="6">
                  <c:v>15,079</c:v>
                </c:pt>
                <c:pt idx="7">
                  <c:v>17,305</c:v>
                </c:pt>
                <c:pt idx="8">
                  <c:v>19,531</c:v>
                </c:pt>
                <c:pt idx="9">
                  <c:v>21,757</c:v>
                </c:pt>
                <c:pt idx="10">
                  <c:v>-</c:v>
                </c:pt>
              </c:strCache>
            </c:strRef>
          </c:xVal>
          <c:yVal>
            <c:numRef>
              <c:f>'Y 300'!$G$22:$G$32</c:f>
              <c:numCache>
                <c:formatCode>0</c:formatCode>
                <c:ptCount val="11"/>
                <c:pt idx="0">
                  <c:v>7</c:v>
                </c:pt>
                <c:pt idx="1">
                  <c:v>15</c:v>
                </c:pt>
                <c:pt idx="2">
                  <c:v>44</c:v>
                </c:pt>
                <c:pt idx="3">
                  <c:v>72</c:v>
                </c:pt>
                <c:pt idx="4">
                  <c:v>77</c:v>
                </c:pt>
                <c:pt idx="5">
                  <c:v>50</c:v>
                </c:pt>
                <c:pt idx="6">
                  <c:v>26</c:v>
                </c:pt>
                <c:pt idx="7">
                  <c:v>6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C36-4E72-A33B-5434C5983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663576"/>
        <c:axId val="183559768"/>
      </c:scatterChart>
      <c:valAx>
        <c:axId val="32766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559768"/>
        <c:crosses val="autoZero"/>
        <c:crossBetween val="midCat"/>
      </c:valAx>
      <c:valAx>
        <c:axId val="18355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66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300'!$C$22:$C$32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300'!$J$22:$J$32</c:f>
              <c:numCache>
                <c:formatCode>0.000</c:formatCode>
                <c:ptCount val="11"/>
                <c:pt idx="0">
                  <c:v>1.0482180293501049E-2</c:v>
                </c:pt>
                <c:pt idx="1">
                  <c:v>2.2461814914645106E-2</c:v>
                </c:pt>
                <c:pt idx="2">
                  <c:v>6.58879904162923E-2</c:v>
                </c:pt>
                <c:pt idx="3">
                  <c:v>0.10781671159029649</c:v>
                </c:pt>
                <c:pt idx="4">
                  <c:v>0.11530398322851153</c:v>
                </c:pt>
                <c:pt idx="5">
                  <c:v>7.4872716382150345E-2</c:v>
                </c:pt>
                <c:pt idx="6">
                  <c:v>3.8933812518718178E-2</c:v>
                </c:pt>
                <c:pt idx="7">
                  <c:v>8.9847259658580418E-3</c:v>
                </c:pt>
                <c:pt idx="8">
                  <c:v>2.9949086552860139E-3</c:v>
                </c:pt>
                <c:pt idx="9">
                  <c:v>1.497454327643007E-3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430-4251-968A-6E9DF5142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75741136"/>
        <c:axId val="375741528"/>
      </c:barChart>
      <c:catAx>
        <c:axId val="37574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1528"/>
        <c:crosses val="autoZero"/>
        <c:auto val="1"/>
        <c:lblAlgn val="ctr"/>
        <c:lblOffset val="100"/>
        <c:noMultiLvlLbl val="0"/>
      </c:catAx>
      <c:valAx>
        <c:axId val="37574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300'!$C$22:$C$32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300'!$K$22:$K$32</c:f>
              <c:numCache>
                <c:formatCode>0.000</c:formatCode>
                <c:ptCount val="11"/>
                <c:pt idx="0">
                  <c:v>7</c:v>
                </c:pt>
                <c:pt idx="1">
                  <c:v>22</c:v>
                </c:pt>
                <c:pt idx="2">
                  <c:v>66</c:v>
                </c:pt>
                <c:pt idx="3">
                  <c:v>138</c:v>
                </c:pt>
                <c:pt idx="4">
                  <c:v>215</c:v>
                </c:pt>
                <c:pt idx="5">
                  <c:v>265</c:v>
                </c:pt>
                <c:pt idx="6">
                  <c:v>291</c:v>
                </c:pt>
                <c:pt idx="7">
                  <c:v>297</c:v>
                </c:pt>
                <c:pt idx="8">
                  <c:v>299</c:v>
                </c:pt>
                <c:pt idx="9">
                  <c:v>300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3A-45FE-B18F-4C2C4F9FC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42312"/>
        <c:axId val="375742704"/>
      </c:scatterChart>
      <c:valAx>
        <c:axId val="37574231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2704"/>
        <c:crosses val="autoZero"/>
        <c:crossBetween val="midCat"/>
      </c:valAx>
      <c:valAx>
        <c:axId val="37574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2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300'!$D$22:$D$32</c:f>
              <c:strCache>
                <c:ptCount val="11"/>
                <c:pt idx="0">
                  <c:v>0,610</c:v>
                </c:pt>
                <c:pt idx="1">
                  <c:v>2,836</c:v>
                </c:pt>
                <c:pt idx="2">
                  <c:v>5,062</c:v>
                </c:pt>
                <c:pt idx="3">
                  <c:v>7,288</c:v>
                </c:pt>
                <c:pt idx="4">
                  <c:v>9,514</c:v>
                </c:pt>
                <c:pt idx="5">
                  <c:v>11,740</c:v>
                </c:pt>
                <c:pt idx="6">
                  <c:v>13,966</c:v>
                </c:pt>
                <c:pt idx="7">
                  <c:v>16,192</c:v>
                </c:pt>
                <c:pt idx="8">
                  <c:v>18,418</c:v>
                </c:pt>
                <c:pt idx="9">
                  <c:v>20,644</c:v>
                </c:pt>
                <c:pt idx="10">
                  <c:v>-</c:v>
                </c:pt>
              </c:strCache>
            </c:strRef>
          </c:xVal>
          <c:yVal>
            <c:numRef>
              <c:f>'Y 300'!$L$22:$L$32</c:f>
              <c:numCache>
                <c:formatCode>0.000</c:formatCode>
                <c:ptCount val="11"/>
                <c:pt idx="0">
                  <c:v>2.3333333333333334E-2</c:v>
                </c:pt>
                <c:pt idx="1">
                  <c:v>7.3333333333333334E-2</c:v>
                </c:pt>
                <c:pt idx="2">
                  <c:v>0.22</c:v>
                </c:pt>
                <c:pt idx="3">
                  <c:v>0.45999999999999996</c:v>
                </c:pt>
                <c:pt idx="4">
                  <c:v>0.71666666666666656</c:v>
                </c:pt>
                <c:pt idx="5">
                  <c:v>0.88333333333333319</c:v>
                </c:pt>
                <c:pt idx="6">
                  <c:v>0.96999999999999986</c:v>
                </c:pt>
                <c:pt idx="7">
                  <c:v>0.98999999999999988</c:v>
                </c:pt>
                <c:pt idx="8">
                  <c:v>0.99666666666666659</c:v>
                </c:pt>
                <c:pt idx="9">
                  <c:v>0.99999999999999989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0A-4065-8C14-C8A1DBF99AF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300'!$E$22:$E$32</c:f>
              <c:strCache>
                <c:ptCount val="11"/>
                <c:pt idx="0">
                  <c:v>2,836</c:v>
                </c:pt>
                <c:pt idx="1">
                  <c:v>5,062</c:v>
                </c:pt>
                <c:pt idx="2">
                  <c:v>7,288</c:v>
                </c:pt>
                <c:pt idx="3">
                  <c:v>9,514</c:v>
                </c:pt>
                <c:pt idx="4">
                  <c:v>11,740</c:v>
                </c:pt>
                <c:pt idx="5">
                  <c:v>13,966</c:v>
                </c:pt>
                <c:pt idx="6">
                  <c:v>16,192</c:v>
                </c:pt>
                <c:pt idx="7">
                  <c:v>18,418</c:v>
                </c:pt>
                <c:pt idx="8">
                  <c:v>20,644</c:v>
                </c:pt>
                <c:pt idx="9">
                  <c:v>22,870</c:v>
                </c:pt>
                <c:pt idx="10">
                  <c:v>-</c:v>
                </c:pt>
              </c:strCache>
            </c:strRef>
          </c:xVal>
          <c:yVal>
            <c:numRef>
              <c:f>'Y 300'!$L$22:$L$32</c:f>
              <c:numCache>
                <c:formatCode>0.000</c:formatCode>
                <c:ptCount val="11"/>
                <c:pt idx="0">
                  <c:v>2.3333333333333334E-2</c:v>
                </c:pt>
                <c:pt idx="1">
                  <c:v>7.3333333333333334E-2</c:v>
                </c:pt>
                <c:pt idx="2">
                  <c:v>0.22</c:v>
                </c:pt>
                <c:pt idx="3">
                  <c:v>0.45999999999999996</c:v>
                </c:pt>
                <c:pt idx="4">
                  <c:v>0.71666666666666656</c:v>
                </c:pt>
                <c:pt idx="5">
                  <c:v>0.88333333333333319</c:v>
                </c:pt>
                <c:pt idx="6">
                  <c:v>0.96999999999999986</c:v>
                </c:pt>
                <c:pt idx="7">
                  <c:v>0.98999999999999988</c:v>
                </c:pt>
                <c:pt idx="8">
                  <c:v>0.99666666666666659</c:v>
                </c:pt>
                <c:pt idx="9">
                  <c:v>0.99999999999999989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0A-4065-8C14-C8A1DBF99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43488"/>
        <c:axId val="375743880"/>
      </c:scatterChart>
      <c:valAx>
        <c:axId val="37574348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3880"/>
        <c:crosses val="autoZero"/>
        <c:crossBetween val="midCat"/>
      </c:valAx>
      <c:valAx>
        <c:axId val="37574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3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'Y 400'!$F$22:$F$32</c:f>
              <c:strCache>
                <c:ptCount val="11"/>
                <c:pt idx="0">
                  <c:v>0,220</c:v>
                </c:pt>
                <c:pt idx="1">
                  <c:v>2,479</c:v>
                </c:pt>
                <c:pt idx="2">
                  <c:v>4,738</c:v>
                </c:pt>
                <c:pt idx="3">
                  <c:v>6,997</c:v>
                </c:pt>
                <c:pt idx="4">
                  <c:v>9,256</c:v>
                </c:pt>
                <c:pt idx="5">
                  <c:v>11,515</c:v>
                </c:pt>
                <c:pt idx="6">
                  <c:v>13,774</c:v>
                </c:pt>
                <c:pt idx="7">
                  <c:v>16,033</c:v>
                </c:pt>
                <c:pt idx="8">
                  <c:v>18,292</c:v>
                </c:pt>
                <c:pt idx="9">
                  <c:v>20,551</c:v>
                </c:pt>
                <c:pt idx="10">
                  <c:v>-</c:v>
                </c:pt>
              </c:strCache>
            </c:strRef>
          </c:xVal>
          <c:yVal>
            <c:numRef>
              <c:f>'Y 400'!$G$22:$G$32</c:f>
              <c:numCache>
                <c:formatCode>0</c:formatCode>
                <c:ptCount val="11"/>
                <c:pt idx="0">
                  <c:v>1</c:v>
                </c:pt>
                <c:pt idx="1">
                  <c:v>12</c:v>
                </c:pt>
                <c:pt idx="2">
                  <c:v>41</c:v>
                </c:pt>
                <c:pt idx="3">
                  <c:v>73</c:v>
                </c:pt>
                <c:pt idx="4">
                  <c:v>105</c:v>
                </c:pt>
                <c:pt idx="5">
                  <c:v>80</c:v>
                </c:pt>
                <c:pt idx="6">
                  <c:v>57</c:v>
                </c:pt>
                <c:pt idx="7">
                  <c:v>19</c:v>
                </c:pt>
                <c:pt idx="8">
                  <c:v>9</c:v>
                </c:pt>
                <c:pt idx="9">
                  <c:v>3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AAE-4B91-8618-C5F453CFB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45056"/>
        <c:axId val="375745448"/>
      </c:scatterChart>
      <c:valAx>
        <c:axId val="37574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5448"/>
        <c:crosses val="autoZero"/>
        <c:crossBetween val="midCat"/>
      </c:valAx>
      <c:valAx>
        <c:axId val="37574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400'!$C$22:$C$32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400'!$J$22:$J$32</c:f>
              <c:numCache>
                <c:formatCode>0.000</c:formatCode>
                <c:ptCount val="11"/>
                <c:pt idx="0">
                  <c:v>1.1066843736166447E-3</c:v>
                </c:pt>
                <c:pt idx="1">
                  <c:v>1.3280212483399735E-2</c:v>
                </c:pt>
                <c:pt idx="2">
                  <c:v>4.5374059318282423E-2</c:v>
                </c:pt>
                <c:pt idx="3">
                  <c:v>8.0787959274015053E-2</c:v>
                </c:pt>
                <c:pt idx="4">
                  <c:v>0.11620185922974768</c:v>
                </c:pt>
                <c:pt idx="5">
                  <c:v>8.8534749889331577E-2</c:v>
                </c:pt>
                <c:pt idx="6">
                  <c:v>6.3081009296148738E-2</c:v>
                </c:pt>
                <c:pt idx="7">
                  <c:v>2.1027003098716246E-2</c:v>
                </c:pt>
                <c:pt idx="8">
                  <c:v>9.9601593625498006E-3</c:v>
                </c:pt>
                <c:pt idx="9">
                  <c:v>3.3200531208499337E-3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696-4E6B-8762-D80AF9A06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75746232"/>
        <c:axId val="375746624"/>
      </c:barChart>
      <c:catAx>
        <c:axId val="37574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6624"/>
        <c:crosses val="autoZero"/>
        <c:auto val="1"/>
        <c:lblAlgn val="ctr"/>
        <c:lblOffset val="100"/>
        <c:noMultiLvlLbl val="0"/>
      </c:catAx>
      <c:valAx>
        <c:axId val="37574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400'!$C$22:$C$32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400'!$K$22:$K$32</c:f>
              <c:numCache>
                <c:formatCode>0.000</c:formatCode>
                <c:ptCount val="11"/>
                <c:pt idx="0">
                  <c:v>1</c:v>
                </c:pt>
                <c:pt idx="1">
                  <c:v>13</c:v>
                </c:pt>
                <c:pt idx="2">
                  <c:v>54</c:v>
                </c:pt>
                <c:pt idx="3">
                  <c:v>127</c:v>
                </c:pt>
                <c:pt idx="4">
                  <c:v>232</c:v>
                </c:pt>
                <c:pt idx="5">
                  <c:v>312</c:v>
                </c:pt>
                <c:pt idx="6">
                  <c:v>369</c:v>
                </c:pt>
                <c:pt idx="7">
                  <c:v>388</c:v>
                </c:pt>
                <c:pt idx="8">
                  <c:v>397</c:v>
                </c:pt>
                <c:pt idx="9">
                  <c:v>400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3B-4004-815A-B4F31C26C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47408"/>
        <c:axId val="375747800"/>
      </c:scatterChart>
      <c:valAx>
        <c:axId val="37574740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7800"/>
        <c:crosses val="autoZero"/>
        <c:crossBetween val="midCat"/>
      </c:valAx>
      <c:valAx>
        <c:axId val="375747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400'!$D$22:$D$32</c:f>
              <c:strCache>
                <c:ptCount val="11"/>
                <c:pt idx="0">
                  <c:v>-0,910</c:v>
                </c:pt>
                <c:pt idx="1">
                  <c:v>1,349</c:v>
                </c:pt>
                <c:pt idx="2">
                  <c:v>3,608</c:v>
                </c:pt>
                <c:pt idx="3">
                  <c:v>5,867</c:v>
                </c:pt>
                <c:pt idx="4">
                  <c:v>8,126</c:v>
                </c:pt>
                <c:pt idx="5">
                  <c:v>10,385</c:v>
                </c:pt>
                <c:pt idx="6">
                  <c:v>12,644</c:v>
                </c:pt>
                <c:pt idx="7">
                  <c:v>14,903</c:v>
                </c:pt>
                <c:pt idx="8">
                  <c:v>17,162</c:v>
                </c:pt>
                <c:pt idx="9">
                  <c:v>19,421</c:v>
                </c:pt>
                <c:pt idx="10">
                  <c:v>-</c:v>
                </c:pt>
              </c:strCache>
            </c:strRef>
          </c:xVal>
          <c:yVal>
            <c:numRef>
              <c:f>'Y 400'!$L$22:$L$32</c:f>
              <c:numCache>
                <c:formatCode>0.000</c:formatCode>
                <c:ptCount val="11"/>
                <c:pt idx="0">
                  <c:v>2.5000000000000001E-3</c:v>
                </c:pt>
                <c:pt idx="1">
                  <c:v>3.2500000000000001E-2</c:v>
                </c:pt>
                <c:pt idx="2">
                  <c:v>0.13500000000000001</c:v>
                </c:pt>
                <c:pt idx="3">
                  <c:v>0.3175</c:v>
                </c:pt>
                <c:pt idx="4">
                  <c:v>0.58000000000000007</c:v>
                </c:pt>
                <c:pt idx="5">
                  <c:v>0.78</c:v>
                </c:pt>
                <c:pt idx="6">
                  <c:v>0.92249999999999999</c:v>
                </c:pt>
                <c:pt idx="7">
                  <c:v>0.97</c:v>
                </c:pt>
                <c:pt idx="8">
                  <c:v>0.99249999999999994</c:v>
                </c:pt>
                <c:pt idx="9">
                  <c:v>0.99999999999999989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5-484C-B950-65539056C55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400'!$E$22:$E$32</c:f>
              <c:strCache>
                <c:ptCount val="11"/>
                <c:pt idx="0">
                  <c:v>1,349</c:v>
                </c:pt>
                <c:pt idx="1">
                  <c:v>3,608</c:v>
                </c:pt>
                <c:pt idx="2">
                  <c:v>5,867</c:v>
                </c:pt>
                <c:pt idx="3">
                  <c:v>8,126</c:v>
                </c:pt>
                <c:pt idx="4">
                  <c:v>10,385</c:v>
                </c:pt>
                <c:pt idx="5">
                  <c:v>12,644</c:v>
                </c:pt>
                <c:pt idx="6">
                  <c:v>14,903</c:v>
                </c:pt>
                <c:pt idx="7">
                  <c:v>17,162</c:v>
                </c:pt>
                <c:pt idx="8">
                  <c:v>19,421</c:v>
                </c:pt>
                <c:pt idx="9">
                  <c:v>21,680</c:v>
                </c:pt>
                <c:pt idx="10">
                  <c:v>-</c:v>
                </c:pt>
              </c:strCache>
            </c:strRef>
          </c:xVal>
          <c:yVal>
            <c:numRef>
              <c:f>'Y 400'!$L$22:$L$32</c:f>
              <c:numCache>
                <c:formatCode>0.000</c:formatCode>
                <c:ptCount val="11"/>
                <c:pt idx="0">
                  <c:v>2.5000000000000001E-3</c:v>
                </c:pt>
                <c:pt idx="1">
                  <c:v>3.2500000000000001E-2</c:v>
                </c:pt>
                <c:pt idx="2">
                  <c:v>0.13500000000000001</c:v>
                </c:pt>
                <c:pt idx="3">
                  <c:v>0.3175</c:v>
                </c:pt>
                <c:pt idx="4">
                  <c:v>0.58000000000000007</c:v>
                </c:pt>
                <c:pt idx="5">
                  <c:v>0.78</c:v>
                </c:pt>
                <c:pt idx="6">
                  <c:v>0.92249999999999999</c:v>
                </c:pt>
                <c:pt idx="7">
                  <c:v>0.97</c:v>
                </c:pt>
                <c:pt idx="8">
                  <c:v>0.99249999999999994</c:v>
                </c:pt>
                <c:pt idx="9">
                  <c:v>0.99999999999999989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5-484C-B950-65539056C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48584"/>
        <c:axId val="375748976"/>
      </c:scatterChart>
      <c:valAx>
        <c:axId val="37574858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8976"/>
        <c:crosses val="autoZero"/>
        <c:crossBetween val="midCat"/>
      </c:valAx>
      <c:valAx>
        <c:axId val="37574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4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'Y 500'!$F$22:$F$32</c:f>
              <c:strCache>
                <c:ptCount val="11"/>
                <c:pt idx="0">
                  <c:v>0,315</c:v>
                </c:pt>
                <c:pt idx="1">
                  <c:v>2,445</c:v>
                </c:pt>
                <c:pt idx="2">
                  <c:v>4,575</c:v>
                </c:pt>
                <c:pt idx="3">
                  <c:v>6,705</c:v>
                </c:pt>
                <c:pt idx="4">
                  <c:v>8,835</c:v>
                </c:pt>
                <c:pt idx="5">
                  <c:v>10,965</c:v>
                </c:pt>
                <c:pt idx="6">
                  <c:v>13,095</c:v>
                </c:pt>
                <c:pt idx="7">
                  <c:v>15,225</c:v>
                </c:pt>
                <c:pt idx="8">
                  <c:v>17,355</c:v>
                </c:pt>
                <c:pt idx="9">
                  <c:v>19,485</c:v>
                </c:pt>
                <c:pt idx="10">
                  <c:v>-</c:v>
                </c:pt>
              </c:strCache>
            </c:strRef>
          </c:xVal>
          <c:yVal>
            <c:numRef>
              <c:f>'Y 500'!$G$22:$G$32</c:f>
              <c:numCache>
                <c:formatCode>0</c:formatCode>
                <c:ptCount val="11"/>
                <c:pt idx="0">
                  <c:v>2</c:v>
                </c:pt>
                <c:pt idx="1">
                  <c:v>8</c:v>
                </c:pt>
                <c:pt idx="2">
                  <c:v>33</c:v>
                </c:pt>
                <c:pt idx="3">
                  <c:v>62</c:v>
                </c:pt>
                <c:pt idx="4">
                  <c:v>130</c:v>
                </c:pt>
                <c:pt idx="5">
                  <c:v>119</c:v>
                </c:pt>
                <c:pt idx="6">
                  <c:v>82</c:v>
                </c:pt>
                <c:pt idx="7">
                  <c:v>51</c:v>
                </c:pt>
                <c:pt idx="8">
                  <c:v>10</c:v>
                </c:pt>
                <c:pt idx="9">
                  <c:v>3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62-4FC1-B556-C313EC4E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50152"/>
        <c:axId val="375750544"/>
      </c:scatterChart>
      <c:valAx>
        <c:axId val="375750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0544"/>
        <c:crosses val="autoZero"/>
        <c:crossBetween val="midCat"/>
      </c:valAx>
      <c:valAx>
        <c:axId val="3757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0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500'!$C$22:$C$32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500'!$J$22:$J$32</c:f>
              <c:numCache>
                <c:formatCode>0.000</c:formatCode>
                <c:ptCount val="11"/>
                <c:pt idx="0">
                  <c:v>1.8779342723004697E-3</c:v>
                </c:pt>
                <c:pt idx="1">
                  <c:v>7.5117370892018786E-3</c:v>
                </c:pt>
                <c:pt idx="2">
                  <c:v>3.098591549295775E-2</c:v>
                </c:pt>
                <c:pt idx="3">
                  <c:v>5.8215962441314557E-2</c:v>
                </c:pt>
                <c:pt idx="4">
                  <c:v>0.12206572769953053</c:v>
                </c:pt>
                <c:pt idx="5">
                  <c:v>0.11173708920187793</c:v>
                </c:pt>
                <c:pt idx="6">
                  <c:v>7.6995305164319253E-2</c:v>
                </c:pt>
                <c:pt idx="7">
                  <c:v>4.788732394366197E-2</c:v>
                </c:pt>
                <c:pt idx="8">
                  <c:v>9.3896713615023476E-3</c:v>
                </c:pt>
                <c:pt idx="9">
                  <c:v>2.8169014084507044E-3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2A-47CA-AF95-916678DF4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75751328"/>
        <c:axId val="375751720"/>
      </c:barChart>
      <c:catAx>
        <c:axId val="37575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1720"/>
        <c:crosses val="autoZero"/>
        <c:auto val="1"/>
        <c:lblAlgn val="ctr"/>
        <c:lblOffset val="100"/>
        <c:noMultiLvlLbl val="0"/>
      </c:catAx>
      <c:valAx>
        <c:axId val="37575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500'!$C$22:$C$32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500'!$K$22:$K$32</c:f>
              <c:numCache>
                <c:formatCode>0.000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43</c:v>
                </c:pt>
                <c:pt idx="3">
                  <c:v>105</c:v>
                </c:pt>
                <c:pt idx="4">
                  <c:v>235</c:v>
                </c:pt>
                <c:pt idx="5">
                  <c:v>354</c:v>
                </c:pt>
                <c:pt idx="6">
                  <c:v>436</c:v>
                </c:pt>
                <c:pt idx="7">
                  <c:v>487</c:v>
                </c:pt>
                <c:pt idx="8">
                  <c:v>497</c:v>
                </c:pt>
                <c:pt idx="9">
                  <c:v>500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F0D-4479-B2D5-A82467AE0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52504"/>
        <c:axId val="375752896"/>
      </c:scatterChart>
      <c:valAx>
        <c:axId val="3757525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2896"/>
        <c:crosses val="autoZero"/>
        <c:crossBetween val="midCat"/>
      </c:valAx>
      <c:valAx>
        <c:axId val="375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2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500'!$D$22:$D$32</c:f>
              <c:strCache>
                <c:ptCount val="11"/>
                <c:pt idx="0">
                  <c:v>-0,750</c:v>
                </c:pt>
                <c:pt idx="1">
                  <c:v>1,380</c:v>
                </c:pt>
                <c:pt idx="2">
                  <c:v>3,510</c:v>
                </c:pt>
                <c:pt idx="3">
                  <c:v>5,640</c:v>
                </c:pt>
                <c:pt idx="4">
                  <c:v>7,770</c:v>
                </c:pt>
                <c:pt idx="5">
                  <c:v>9,900</c:v>
                </c:pt>
                <c:pt idx="6">
                  <c:v>12,030</c:v>
                </c:pt>
                <c:pt idx="7">
                  <c:v>14,160</c:v>
                </c:pt>
                <c:pt idx="8">
                  <c:v>16,290</c:v>
                </c:pt>
                <c:pt idx="9">
                  <c:v>18,420</c:v>
                </c:pt>
                <c:pt idx="10">
                  <c:v>-</c:v>
                </c:pt>
              </c:strCache>
            </c:strRef>
          </c:xVal>
          <c:yVal>
            <c:numRef>
              <c:f>'Y 500'!$L$22:$L$32</c:f>
              <c:numCache>
                <c:formatCode>0.000</c:formatCode>
                <c:ptCount val="11"/>
                <c:pt idx="0">
                  <c:v>4.0000000000000001E-3</c:v>
                </c:pt>
                <c:pt idx="1">
                  <c:v>0.02</c:v>
                </c:pt>
                <c:pt idx="2">
                  <c:v>8.6000000000000007E-2</c:v>
                </c:pt>
                <c:pt idx="3">
                  <c:v>0.21000000000000002</c:v>
                </c:pt>
                <c:pt idx="4">
                  <c:v>0.47000000000000003</c:v>
                </c:pt>
                <c:pt idx="5">
                  <c:v>0.70799999999999996</c:v>
                </c:pt>
                <c:pt idx="6">
                  <c:v>0.872</c:v>
                </c:pt>
                <c:pt idx="7">
                  <c:v>0.97399999999999998</c:v>
                </c:pt>
                <c:pt idx="8">
                  <c:v>0.99399999999999999</c:v>
                </c:pt>
                <c:pt idx="9">
                  <c:v>1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872-4DCE-9812-1300CDD188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'Y 500'!$E$22:$E$32</c:f>
              <c:strCache>
                <c:ptCount val="11"/>
                <c:pt idx="0">
                  <c:v>1,380</c:v>
                </c:pt>
                <c:pt idx="1">
                  <c:v>3,510</c:v>
                </c:pt>
                <c:pt idx="2">
                  <c:v>5,640</c:v>
                </c:pt>
                <c:pt idx="3">
                  <c:v>7,770</c:v>
                </c:pt>
                <c:pt idx="4">
                  <c:v>9,900</c:v>
                </c:pt>
                <c:pt idx="5">
                  <c:v>12,030</c:v>
                </c:pt>
                <c:pt idx="6">
                  <c:v>14,160</c:v>
                </c:pt>
                <c:pt idx="7">
                  <c:v>16,290</c:v>
                </c:pt>
                <c:pt idx="8">
                  <c:v>18,420</c:v>
                </c:pt>
                <c:pt idx="9">
                  <c:v>20,550</c:v>
                </c:pt>
                <c:pt idx="10">
                  <c:v>-</c:v>
                </c:pt>
              </c:strCache>
            </c:strRef>
          </c:xVal>
          <c:yVal>
            <c:numRef>
              <c:f>'Y 500'!$L$22:$L$32</c:f>
              <c:numCache>
                <c:formatCode>0.000</c:formatCode>
                <c:ptCount val="11"/>
                <c:pt idx="0">
                  <c:v>4.0000000000000001E-3</c:v>
                </c:pt>
                <c:pt idx="1">
                  <c:v>0.02</c:v>
                </c:pt>
                <c:pt idx="2">
                  <c:v>8.6000000000000007E-2</c:v>
                </c:pt>
                <c:pt idx="3">
                  <c:v>0.21000000000000002</c:v>
                </c:pt>
                <c:pt idx="4">
                  <c:v>0.47000000000000003</c:v>
                </c:pt>
                <c:pt idx="5">
                  <c:v>0.70799999999999996</c:v>
                </c:pt>
                <c:pt idx="6">
                  <c:v>0.872</c:v>
                </c:pt>
                <c:pt idx="7">
                  <c:v>0.97399999999999998</c:v>
                </c:pt>
                <c:pt idx="8">
                  <c:v>0.99399999999999999</c:v>
                </c:pt>
                <c:pt idx="9">
                  <c:v>1</c:v>
                </c:pt>
                <c:pt idx="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872-4DCE-9812-1300CDD18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53680"/>
        <c:axId val="375754072"/>
      </c:scatterChart>
      <c:valAx>
        <c:axId val="37575368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4072"/>
        <c:crosses val="autoZero"/>
        <c:crossBetween val="midCat"/>
      </c:valAx>
      <c:valAx>
        <c:axId val="37575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600'!$F$22:$F$32</c:f>
              <c:numCache>
                <c:formatCode>0.000</c:formatCode>
                <c:ptCount val="11"/>
                <c:pt idx="0">
                  <c:v>0.54136363636363627</c:v>
                </c:pt>
                <c:pt idx="1">
                  <c:v>2.6640909090909091</c:v>
                </c:pt>
                <c:pt idx="2">
                  <c:v>4.7868181818181812</c:v>
                </c:pt>
                <c:pt idx="3">
                  <c:v>6.9095454545454542</c:v>
                </c:pt>
                <c:pt idx="4">
                  <c:v>9.0322727272727263</c:v>
                </c:pt>
                <c:pt idx="5">
                  <c:v>11.155000000000001</c:v>
                </c:pt>
                <c:pt idx="6">
                  <c:v>13.277727272727272</c:v>
                </c:pt>
                <c:pt idx="7">
                  <c:v>15.400454545454544</c:v>
                </c:pt>
                <c:pt idx="8">
                  <c:v>17.523181818181818</c:v>
                </c:pt>
                <c:pt idx="9">
                  <c:v>19.645909090909086</c:v>
                </c:pt>
                <c:pt idx="10">
                  <c:v>21.768636363636361</c:v>
                </c:pt>
              </c:numCache>
            </c:numRef>
          </c:xVal>
          <c:yVal>
            <c:numRef>
              <c:f>'Y 600'!$G$22:$G$32</c:f>
              <c:numCache>
                <c:formatCode>0</c:formatCode>
                <c:ptCount val="11"/>
                <c:pt idx="0">
                  <c:v>4</c:v>
                </c:pt>
                <c:pt idx="1">
                  <c:v>10</c:v>
                </c:pt>
                <c:pt idx="2">
                  <c:v>48</c:v>
                </c:pt>
                <c:pt idx="3">
                  <c:v>97</c:v>
                </c:pt>
                <c:pt idx="4">
                  <c:v>143</c:v>
                </c:pt>
                <c:pt idx="5">
                  <c:v>138</c:v>
                </c:pt>
                <c:pt idx="6">
                  <c:v>95</c:v>
                </c:pt>
                <c:pt idx="7">
                  <c:v>41</c:v>
                </c:pt>
                <c:pt idx="8">
                  <c:v>20</c:v>
                </c:pt>
                <c:pt idx="9">
                  <c:v>3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B8-4E05-B76D-AAE1CAC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55248"/>
        <c:axId val="375755640"/>
      </c:scatterChart>
      <c:valAx>
        <c:axId val="37575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5640"/>
        <c:crosses val="autoZero"/>
        <c:crossBetween val="midCat"/>
      </c:valAx>
      <c:valAx>
        <c:axId val="37575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600'!$C$22:$C$32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600'!$J$22:$J$32</c:f>
              <c:numCache>
                <c:formatCode>0.000</c:formatCode>
                <c:ptCount val="11"/>
                <c:pt idx="0">
                  <c:v>3.1406138472519635E-3</c:v>
                </c:pt>
                <c:pt idx="1">
                  <c:v>7.8515346181299069E-3</c:v>
                </c:pt>
                <c:pt idx="2">
                  <c:v>3.7687366167023562E-2</c:v>
                </c:pt>
                <c:pt idx="3">
                  <c:v>7.6159885795860097E-2</c:v>
                </c:pt>
                <c:pt idx="4">
                  <c:v>0.11227694503925768</c:v>
                </c:pt>
                <c:pt idx="5">
                  <c:v>0.10835117773019273</c:v>
                </c:pt>
                <c:pt idx="6">
                  <c:v>7.4589578872234122E-2</c:v>
                </c:pt>
                <c:pt idx="7">
                  <c:v>3.2191291934332622E-2</c:v>
                </c:pt>
                <c:pt idx="8">
                  <c:v>1.5703069236259814E-2</c:v>
                </c:pt>
                <c:pt idx="9">
                  <c:v>2.3554603854389726E-3</c:v>
                </c:pt>
                <c:pt idx="10">
                  <c:v>7.8515346181299087E-4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B2-4C7F-9594-CE1656F21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75756424"/>
        <c:axId val="375239488"/>
      </c:barChart>
      <c:catAx>
        <c:axId val="375756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39488"/>
        <c:crosses val="autoZero"/>
        <c:auto val="1"/>
        <c:lblAlgn val="ctr"/>
        <c:lblOffset val="100"/>
        <c:noMultiLvlLbl val="0"/>
      </c:catAx>
      <c:valAx>
        <c:axId val="37523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75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600'!$C$22:$C$32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600'!$K$22:$K$32</c:f>
              <c:numCache>
                <c:formatCode>0.000</c:formatCode>
                <c:ptCount val="11"/>
                <c:pt idx="0">
                  <c:v>4</c:v>
                </c:pt>
                <c:pt idx="1">
                  <c:v>14</c:v>
                </c:pt>
                <c:pt idx="2">
                  <c:v>62</c:v>
                </c:pt>
                <c:pt idx="3">
                  <c:v>159</c:v>
                </c:pt>
                <c:pt idx="4">
                  <c:v>302</c:v>
                </c:pt>
                <c:pt idx="5">
                  <c:v>440</c:v>
                </c:pt>
                <c:pt idx="6">
                  <c:v>535</c:v>
                </c:pt>
                <c:pt idx="7">
                  <c:v>576</c:v>
                </c:pt>
                <c:pt idx="8">
                  <c:v>596</c:v>
                </c:pt>
                <c:pt idx="9">
                  <c:v>599</c:v>
                </c:pt>
                <c:pt idx="10">
                  <c:v>600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11-49DE-B894-44A8C0D8D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40272"/>
        <c:axId val="375240664"/>
      </c:scatterChart>
      <c:valAx>
        <c:axId val="37524027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0664"/>
        <c:crosses val="autoZero"/>
        <c:crossBetween val="midCat"/>
      </c:valAx>
      <c:valAx>
        <c:axId val="37524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600'!$D$22:$D$32</c:f>
              <c:numCache>
                <c:formatCode>0.000</c:formatCode>
                <c:ptCount val="11"/>
                <c:pt idx="0">
                  <c:v>-0.52</c:v>
                </c:pt>
                <c:pt idx="1">
                  <c:v>1.6027272727272726</c:v>
                </c:pt>
                <c:pt idx="2">
                  <c:v>3.7254545454545451</c:v>
                </c:pt>
                <c:pt idx="3">
                  <c:v>5.8481818181818177</c:v>
                </c:pt>
                <c:pt idx="4">
                  <c:v>7.9709090909090907</c:v>
                </c:pt>
                <c:pt idx="5">
                  <c:v>10.093636363636364</c:v>
                </c:pt>
                <c:pt idx="6">
                  <c:v>12.216363636363635</c:v>
                </c:pt>
                <c:pt idx="7">
                  <c:v>14.339090909090908</c:v>
                </c:pt>
                <c:pt idx="8">
                  <c:v>16.461818181818181</c:v>
                </c:pt>
                <c:pt idx="9">
                  <c:v>18.584545454545452</c:v>
                </c:pt>
                <c:pt idx="10">
                  <c:v>20.707272727272727</c:v>
                </c:pt>
              </c:numCache>
            </c:numRef>
          </c:xVal>
          <c:yVal>
            <c:numRef>
              <c:f>'Y 600'!$L$22:$L$32</c:f>
              <c:numCache>
                <c:formatCode>0.000</c:formatCode>
                <c:ptCount val="11"/>
                <c:pt idx="0">
                  <c:v>6.6666666666666671E-3</c:v>
                </c:pt>
                <c:pt idx="1">
                  <c:v>2.3333333333333334E-2</c:v>
                </c:pt>
                <c:pt idx="2">
                  <c:v>0.10333333333333333</c:v>
                </c:pt>
                <c:pt idx="3">
                  <c:v>0.26500000000000001</c:v>
                </c:pt>
                <c:pt idx="4">
                  <c:v>0.50333333333333341</c:v>
                </c:pt>
                <c:pt idx="5">
                  <c:v>0.73333333333333339</c:v>
                </c:pt>
                <c:pt idx="6">
                  <c:v>0.89166666666666672</c:v>
                </c:pt>
                <c:pt idx="7">
                  <c:v>0.96000000000000008</c:v>
                </c:pt>
                <c:pt idx="8">
                  <c:v>0.9933333333333334</c:v>
                </c:pt>
                <c:pt idx="9">
                  <c:v>0.99833333333333341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EE-4DAC-BAEA-D42A20D235F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600'!$E$22:$E$32</c:f>
              <c:numCache>
                <c:formatCode>0.000</c:formatCode>
                <c:ptCount val="11"/>
                <c:pt idx="0">
                  <c:v>1.6027272727272726</c:v>
                </c:pt>
                <c:pt idx="1">
                  <c:v>3.7254545454545451</c:v>
                </c:pt>
                <c:pt idx="2">
                  <c:v>5.8481818181818177</c:v>
                </c:pt>
                <c:pt idx="3">
                  <c:v>7.9709090909090907</c:v>
                </c:pt>
                <c:pt idx="4">
                  <c:v>10.093636363636364</c:v>
                </c:pt>
                <c:pt idx="5">
                  <c:v>12.216363636363637</c:v>
                </c:pt>
                <c:pt idx="6">
                  <c:v>14.339090909090908</c:v>
                </c:pt>
                <c:pt idx="7">
                  <c:v>16.461818181818181</c:v>
                </c:pt>
                <c:pt idx="8">
                  <c:v>18.584545454545452</c:v>
                </c:pt>
                <c:pt idx="9">
                  <c:v>20.707272727272724</c:v>
                </c:pt>
                <c:pt idx="10">
                  <c:v>22.83</c:v>
                </c:pt>
              </c:numCache>
            </c:numRef>
          </c:xVal>
          <c:yVal>
            <c:numRef>
              <c:f>'Y 600'!$L$22:$L$32</c:f>
              <c:numCache>
                <c:formatCode>0.000</c:formatCode>
                <c:ptCount val="11"/>
                <c:pt idx="0">
                  <c:v>6.6666666666666671E-3</c:v>
                </c:pt>
                <c:pt idx="1">
                  <c:v>2.3333333333333334E-2</c:v>
                </c:pt>
                <c:pt idx="2">
                  <c:v>0.10333333333333333</c:v>
                </c:pt>
                <c:pt idx="3">
                  <c:v>0.26500000000000001</c:v>
                </c:pt>
                <c:pt idx="4">
                  <c:v>0.50333333333333341</c:v>
                </c:pt>
                <c:pt idx="5">
                  <c:v>0.73333333333333339</c:v>
                </c:pt>
                <c:pt idx="6">
                  <c:v>0.89166666666666672</c:v>
                </c:pt>
                <c:pt idx="7">
                  <c:v>0.96000000000000008</c:v>
                </c:pt>
                <c:pt idx="8">
                  <c:v>0.9933333333333334</c:v>
                </c:pt>
                <c:pt idx="9">
                  <c:v>0.99833333333333341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EE-4DAC-BAEA-D42A20D23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41448"/>
        <c:axId val="375241840"/>
      </c:scatterChart>
      <c:valAx>
        <c:axId val="3752414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1840"/>
        <c:crosses val="autoZero"/>
        <c:crossBetween val="midCat"/>
      </c:valAx>
      <c:valAx>
        <c:axId val="37524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700'!$F$22:$F$32</c:f>
              <c:numCache>
                <c:formatCode>0.000</c:formatCode>
                <c:ptCount val="11"/>
                <c:pt idx="0">
                  <c:v>0.76727272727272733</c:v>
                </c:pt>
                <c:pt idx="1">
                  <c:v>2.5618181818181816</c:v>
                </c:pt>
                <c:pt idx="2">
                  <c:v>4.3563636363636364</c:v>
                </c:pt>
                <c:pt idx="3">
                  <c:v>6.1509090909090904</c:v>
                </c:pt>
                <c:pt idx="4">
                  <c:v>7.9454545454545453</c:v>
                </c:pt>
                <c:pt idx="5">
                  <c:v>9.7399999999999984</c:v>
                </c:pt>
                <c:pt idx="6">
                  <c:v>11.534545454545452</c:v>
                </c:pt>
                <c:pt idx="7">
                  <c:v>13.329090909090908</c:v>
                </c:pt>
                <c:pt idx="8">
                  <c:v>15.123636363636361</c:v>
                </c:pt>
                <c:pt idx="9">
                  <c:v>16.918181818181814</c:v>
                </c:pt>
                <c:pt idx="10">
                  <c:v>18.712727272727271</c:v>
                </c:pt>
              </c:numCache>
            </c:numRef>
          </c:xVal>
          <c:yVal>
            <c:numRef>
              <c:f>'Y 700'!$G$22:$G$32</c:f>
              <c:numCache>
                <c:formatCode>0</c:formatCode>
                <c:ptCount val="11"/>
                <c:pt idx="0">
                  <c:v>3</c:v>
                </c:pt>
                <c:pt idx="1">
                  <c:v>13</c:v>
                </c:pt>
                <c:pt idx="2">
                  <c:v>34</c:v>
                </c:pt>
                <c:pt idx="3">
                  <c:v>76</c:v>
                </c:pt>
                <c:pt idx="4">
                  <c:v>131</c:v>
                </c:pt>
                <c:pt idx="5">
                  <c:v>142</c:v>
                </c:pt>
                <c:pt idx="6">
                  <c:v>132</c:v>
                </c:pt>
                <c:pt idx="7">
                  <c:v>89</c:v>
                </c:pt>
                <c:pt idx="8">
                  <c:v>54</c:v>
                </c:pt>
                <c:pt idx="9">
                  <c:v>13</c:v>
                </c:pt>
                <c:pt idx="10">
                  <c:v>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BDF-4BB1-890B-D0B31F6A0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43016"/>
        <c:axId val="375243408"/>
      </c:scatterChart>
      <c:valAx>
        <c:axId val="375243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3408"/>
        <c:crosses val="autoZero"/>
        <c:crossBetween val="midCat"/>
      </c:valAx>
      <c:valAx>
        <c:axId val="37524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3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700'!$C$22:$C$32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700'!$J$22:$J$32</c:f>
              <c:numCache>
                <c:formatCode>0.000</c:formatCode>
                <c:ptCount val="11"/>
                <c:pt idx="0">
                  <c:v>2.3881893182805041E-3</c:v>
                </c:pt>
                <c:pt idx="1">
                  <c:v>1.0348820379215517E-2</c:v>
                </c:pt>
                <c:pt idx="2">
                  <c:v>2.7066145607179043E-2</c:v>
                </c:pt>
                <c:pt idx="3">
                  <c:v>6.0500796063106092E-2</c:v>
                </c:pt>
                <c:pt idx="4">
                  <c:v>0.10428426689824867</c:v>
                </c:pt>
                <c:pt idx="5">
                  <c:v>0.11304096106527718</c:v>
                </c:pt>
                <c:pt idx="6">
                  <c:v>0.10508033000434218</c:v>
                </c:pt>
                <c:pt idx="7">
                  <c:v>7.0849616442321614E-2</c:v>
                </c:pt>
                <c:pt idx="8">
                  <c:v>4.2987407729049069E-2</c:v>
                </c:pt>
                <c:pt idx="9">
                  <c:v>1.0348820379215517E-2</c:v>
                </c:pt>
                <c:pt idx="10">
                  <c:v>1.0348820379215517E-2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7C-4B40-A90D-0969DC565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75244192"/>
        <c:axId val="375244584"/>
      </c:barChart>
      <c:catAx>
        <c:axId val="37524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4584"/>
        <c:crosses val="autoZero"/>
        <c:auto val="1"/>
        <c:lblAlgn val="ctr"/>
        <c:lblOffset val="100"/>
        <c:noMultiLvlLbl val="0"/>
      </c:catAx>
      <c:valAx>
        <c:axId val="37524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700'!$C$22:$C$32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700'!$K$22:$K$32</c:f>
              <c:numCache>
                <c:formatCode>0.000</c:formatCode>
                <c:ptCount val="11"/>
                <c:pt idx="0">
                  <c:v>3</c:v>
                </c:pt>
                <c:pt idx="1">
                  <c:v>16</c:v>
                </c:pt>
                <c:pt idx="2">
                  <c:v>50</c:v>
                </c:pt>
                <c:pt idx="3">
                  <c:v>126</c:v>
                </c:pt>
                <c:pt idx="4">
                  <c:v>257</c:v>
                </c:pt>
                <c:pt idx="5">
                  <c:v>399</c:v>
                </c:pt>
                <c:pt idx="6">
                  <c:v>531</c:v>
                </c:pt>
                <c:pt idx="7">
                  <c:v>620</c:v>
                </c:pt>
                <c:pt idx="8">
                  <c:v>674</c:v>
                </c:pt>
                <c:pt idx="9">
                  <c:v>687</c:v>
                </c:pt>
                <c:pt idx="10">
                  <c:v>700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5B-4442-A14C-E6E450A6B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45368"/>
        <c:axId val="375245760"/>
      </c:scatterChart>
      <c:valAx>
        <c:axId val="3752453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5760"/>
        <c:crosses val="autoZero"/>
        <c:crossBetween val="midCat"/>
      </c:valAx>
      <c:valAx>
        <c:axId val="37524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5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700'!$D$22:$D$32</c:f>
              <c:numCache>
                <c:formatCode>0.000</c:formatCode>
                <c:ptCount val="11"/>
                <c:pt idx="0">
                  <c:v>-0.13</c:v>
                </c:pt>
                <c:pt idx="1">
                  <c:v>1.6645454545454546</c:v>
                </c:pt>
                <c:pt idx="2">
                  <c:v>3.459090909090909</c:v>
                </c:pt>
                <c:pt idx="3">
                  <c:v>5.253636363636363</c:v>
                </c:pt>
                <c:pt idx="4">
                  <c:v>7.0481818181818179</c:v>
                </c:pt>
                <c:pt idx="5">
                  <c:v>8.8427272727272719</c:v>
                </c:pt>
                <c:pt idx="6">
                  <c:v>10.637272727272725</c:v>
                </c:pt>
                <c:pt idx="7">
                  <c:v>12.43181818181818</c:v>
                </c:pt>
                <c:pt idx="8">
                  <c:v>14.226363636363635</c:v>
                </c:pt>
                <c:pt idx="9">
                  <c:v>16.02090909090909</c:v>
                </c:pt>
                <c:pt idx="10">
                  <c:v>17.815454545454546</c:v>
                </c:pt>
              </c:numCache>
            </c:numRef>
          </c:xVal>
          <c:yVal>
            <c:numRef>
              <c:f>'Y 700'!$L$22:$L$32</c:f>
              <c:numCache>
                <c:formatCode>0.000</c:formatCode>
                <c:ptCount val="11"/>
                <c:pt idx="0">
                  <c:v>4.2857142857142859E-3</c:v>
                </c:pt>
                <c:pt idx="1">
                  <c:v>2.2857142857142857E-2</c:v>
                </c:pt>
                <c:pt idx="2">
                  <c:v>7.1428571428571425E-2</c:v>
                </c:pt>
                <c:pt idx="3">
                  <c:v>0.18</c:v>
                </c:pt>
                <c:pt idx="4">
                  <c:v>0.3671428571428571</c:v>
                </c:pt>
                <c:pt idx="5">
                  <c:v>0.56999999999999995</c:v>
                </c:pt>
                <c:pt idx="6">
                  <c:v>0.75857142857142856</c:v>
                </c:pt>
                <c:pt idx="7">
                  <c:v>0.88571428571428568</c:v>
                </c:pt>
                <c:pt idx="8">
                  <c:v>0.96285714285714286</c:v>
                </c:pt>
                <c:pt idx="9">
                  <c:v>0.98142857142857143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509-4BBB-979A-E2E47EF1723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700'!$E$22:$E$32</c:f>
              <c:numCache>
                <c:formatCode>0.000</c:formatCode>
                <c:ptCount val="11"/>
                <c:pt idx="0">
                  <c:v>1.6645454545454546</c:v>
                </c:pt>
                <c:pt idx="1">
                  <c:v>3.459090909090909</c:v>
                </c:pt>
                <c:pt idx="2">
                  <c:v>5.2536363636363639</c:v>
                </c:pt>
                <c:pt idx="3">
                  <c:v>7.048181818181817</c:v>
                </c:pt>
                <c:pt idx="4">
                  <c:v>8.8427272727272719</c:v>
                </c:pt>
                <c:pt idx="5">
                  <c:v>10.637272727272727</c:v>
                </c:pt>
                <c:pt idx="6">
                  <c:v>12.43181818181818</c:v>
                </c:pt>
                <c:pt idx="7">
                  <c:v>14.226363636363635</c:v>
                </c:pt>
                <c:pt idx="8">
                  <c:v>16.02090909090909</c:v>
                </c:pt>
                <c:pt idx="9">
                  <c:v>17.815454545454543</c:v>
                </c:pt>
                <c:pt idx="10">
                  <c:v>19.61</c:v>
                </c:pt>
              </c:numCache>
            </c:numRef>
          </c:xVal>
          <c:yVal>
            <c:numRef>
              <c:f>'Y 700'!$L$22:$L$32</c:f>
              <c:numCache>
                <c:formatCode>0.000</c:formatCode>
                <c:ptCount val="11"/>
                <c:pt idx="0">
                  <c:v>4.2857142857142859E-3</c:v>
                </c:pt>
                <c:pt idx="1">
                  <c:v>2.2857142857142857E-2</c:v>
                </c:pt>
                <c:pt idx="2">
                  <c:v>7.1428571428571425E-2</c:v>
                </c:pt>
                <c:pt idx="3">
                  <c:v>0.18</c:v>
                </c:pt>
                <c:pt idx="4">
                  <c:v>0.3671428571428571</c:v>
                </c:pt>
                <c:pt idx="5">
                  <c:v>0.56999999999999995</c:v>
                </c:pt>
                <c:pt idx="6">
                  <c:v>0.75857142857142856</c:v>
                </c:pt>
                <c:pt idx="7">
                  <c:v>0.88571428571428568</c:v>
                </c:pt>
                <c:pt idx="8">
                  <c:v>0.96285714285714286</c:v>
                </c:pt>
                <c:pt idx="9">
                  <c:v>0.98142857142857143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509-4BBB-979A-E2E47EF17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46544"/>
        <c:axId val="375246936"/>
      </c:scatterChart>
      <c:valAx>
        <c:axId val="3752465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6936"/>
        <c:crosses val="autoZero"/>
        <c:crossBetween val="midCat"/>
      </c:valAx>
      <c:valAx>
        <c:axId val="37524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800'!$F$22:$F$32</c:f>
              <c:numCache>
                <c:formatCode>0.000</c:formatCode>
                <c:ptCount val="11"/>
                <c:pt idx="0">
                  <c:v>0.90545454545454551</c:v>
                </c:pt>
                <c:pt idx="1">
                  <c:v>2.7363636363636368</c:v>
                </c:pt>
                <c:pt idx="2">
                  <c:v>4.5672727272727283</c:v>
                </c:pt>
                <c:pt idx="3">
                  <c:v>6.3981818181818184</c:v>
                </c:pt>
                <c:pt idx="4">
                  <c:v>8.2290909090909103</c:v>
                </c:pt>
                <c:pt idx="5">
                  <c:v>10.060000000000002</c:v>
                </c:pt>
                <c:pt idx="6">
                  <c:v>11.890909090909092</c:v>
                </c:pt>
                <c:pt idx="7">
                  <c:v>13.721818181818183</c:v>
                </c:pt>
                <c:pt idx="8">
                  <c:v>15.552727272727275</c:v>
                </c:pt>
                <c:pt idx="9">
                  <c:v>17.383636363636363</c:v>
                </c:pt>
                <c:pt idx="10">
                  <c:v>19.214545454545458</c:v>
                </c:pt>
              </c:numCache>
            </c:numRef>
          </c:xVal>
          <c:yVal>
            <c:numRef>
              <c:f>'Y 800'!$G$22:$G$32</c:f>
              <c:numCache>
                <c:formatCode>0</c:formatCode>
                <c:ptCount val="11"/>
                <c:pt idx="0">
                  <c:v>4</c:v>
                </c:pt>
                <c:pt idx="1">
                  <c:v>15</c:v>
                </c:pt>
                <c:pt idx="2">
                  <c:v>59</c:v>
                </c:pt>
                <c:pt idx="3">
                  <c:v>93</c:v>
                </c:pt>
                <c:pt idx="4">
                  <c:v>139</c:v>
                </c:pt>
                <c:pt idx="5">
                  <c:v>168</c:v>
                </c:pt>
                <c:pt idx="6">
                  <c:v>138</c:v>
                </c:pt>
                <c:pt idx="7">
                  <c:v>119</c:v>
                </c:pt>
                <c:pt idx="8">
                  <c:v>47</c:v>
                </c:pt>
                <c:pt idx="9">
                  <c:v>12</c:v>
                </c:pt>
                <c:pt idx="1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54-4CE8-8A63-D26782A41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48112"/>
        <c:axId val="375248504"/>
      </c:scatterChart>
      <c:valAx>
        <c:axId val="37524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8504"/>
        <c:crosses val="autoZero"/>
        <c:crossBetween val="midCat"/>
      </c:valAx>
      <c:valAx>
        <c:axId val="37524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800'!$C$22:$C$32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800'!$J$22:$J$32</c:f>
              <c:numCache>
                <c:formatCode>0.000</c:formatCode>
                <c:ptCount val="11"/>
                <c:pt idx="0">
                  <c:v>2.7308838133068519E-3</c:v>
                </c:pt>
                <c:pt idx="1">
                  <c:v>1.0240814299900694E-2</c:v>
                </c:pt>
                <c:pt idx="2">
                  <c:v>4.0280536246276061E-2</c:v>
                </c:pt>
                <c:pt idx="3">
                  <c:v>6.3493048659384307E-2</c:v>
                </c:pt>
                <c:pt idx="4">
                  <c:v>9.4898212512413094E-2</c:v>
                </c:pt>
                <c:pt idx="5">
                  <c:v>0.11469712015888778</c:v>
                </c:pt>
                <c:pt idx="6">
                  <c:v>9.4215491559086387E-2</c:v>
                </c:pt>
                <c:pt idx="7">
                  <c:v>8.1243793445878842E-2</c:v>
                </c:pt>
                <c:pt idx="8">
                  <c:v>3.2087884806355507E-2</c:v>
                </c:pt>
                <c:pt idx="9">
                  <c:v>8.1926514399205553E-3</c:v>
                </c:pt>
                <c:pt idx="10">
                  <c:v>4.0963257199602776E-3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88-485F-A7B0-3438E5F8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75249288"/>
        <c:axId val="375249680"/>
      </c:barChart>
      <c:catAx>
        <c:axId val="375249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9680"/>
        <c:crosses val="autoZero"/>
        <c:auto val="1"/>
        <c:lblAlgn val="ctr"/>
        <c:lblOffset val="100"/>
        <c:noMultiLvlLbl val="0"/>
      </c:catAx>
      <c:valAx>
        <c:axId val="37524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4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800'!$C$22:$C$32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800'!$K$22:$K$32</c:f>
              <c:numCache>
                <c:formatCode>0.000</c:formatCode>
                <c:ptCount val="11"/>
                <c:pt idx="0">
                  <c:v>4</c:v>
                </c:pt>
                <c:pt idx="1">
                  <c:v>19</c:v>
                </c:pt>
                <c:pt idx="2">
                  <c:v>78</c:v>
                </c:pt>
                <c:pt idx="3">
                  <c:v>171</c:v>
                </c:pt>
                <c:pt idx="4">
                  <c:v>310</c:v>
                </c:pt>
                <c:pt idx="5">
                  <c:v>478</c:v>
                </c:pt>
                <c:pt idx="6">
                  <c:v>616</c:v>
                </c:pt>
                <c:pt idx="7">
                  <c:v>735</c:v>
                </c:pt>
                <c:pt idx="8">
                  <c:v>782</c:v>
                </c:pt>
                <c:pt idx="9">
                  <c:v>794</c:v>
                </c:pt>
                <c:pt idx="10">
                  <c:v>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A8D-4B60-B61A-DF1465AF0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50464"/>
        <c:axId val="375250856"/>
      </c:scatterChart>
      <c:valAx>
        <c:axId val="3752504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50856"/>
        <c:crosses val="autoZero"/>
        <c:crossBetween val="midCat"/>
      </c:valAx>
      <c:valAx>
        <c:axId val="37525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5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800'!$D$22:$D$32</c:f>
              <c:numCache>
                <c:formatCode>0.000</c:formatCode>
                <c:ptCount val="11"/>
                <c:pt idx="0">
                  <c:v>-0.01</c:v>
                </c:pt>
                <c:pt idx="1">
                  <c:v>1.820909090909091</c:v>
                </c:pt>
                <c:pt idx="2">
                  <c:v>3.6518181818181823</c:v>
                </c:pt>
                <c:pt idx="3">
                  <c:v>5.4827272727272733</c:v>
                </c:pt>
                <c:pt idx="4">
                  <c:v>7.3136363636363644</c:v>
                </c:pt>
                <c:pt idx="5">
                  <c:v>9.1445454545454563</c:v>
                </c:pt>
                <c:pt idx="6">
                  <c:v>10.975454545454546</c:v>
                </c:pt>
                <c:pt idx="7">
                  <c:v>12.806363636363637</c:v>
                </c:pt>
                <c:pt idx="8">
                  <c:v>14.637272727272729</c:v>
                </c:pt>
                <c:pt idx="9">
                  <c:v>16.468181818181819</c:v>
                </c:pt>
                <c:pt idx="10">
                  <c:v>18.299090909090911</c:v>
                </c:pt>
              </c:numCache>
            </c:numRef>
          </c:xVal>
          <c:yVal>
            <c:numRef>
              <c:f>'Y 800'!$L$22:$L$32</c:f>
              <c:numCache>
                <c:formatCode>0.000</c:formatCode>
                <c:ptCount val="11"/>
                <c:pt idx="0">
                  <c:v>5.0000000000000001E-3</c:v>
                </c:pt>
                <c:pt idx="1">
                  <c:v>2.375E-2</c:v>
                </c:pt>
                <c:pt idx="2">
                  <c:v>9.7500000000000003E-2</c:v>
                </c:pt>
                <c:pt idx="3">
                  <c:v>0.21375</c:v>
                </c:pt>
                <c:pt idx="4">
                  <c:v>0.38749999999999996</c:v>
                </c:pt>
                <c:pt idx="5">
                  <c:v>0.59749999999999992</c:v>
                </c:pt>
                <c:pt idx="6">
                  <c:v>0.76999999999999991</c:v>
                </c:pt>
                <c:pt idx="7">
                  <c:v>0.91874999999999996</c:v>
                </c:pt>
                <c:pt idx="8">
                  <c:v>0.97749999999999992</c:v>
                </c:pt>
                <c:pt idx="9">
                  <c:v>0.99249999999999994</c:v>
                </c:pt>
                <c:pt idx="10">
                  <c:v>0.99999999999999989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2E-4D13-8A9F-E0B0AB0E1B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800'!$E$22:$E$32</c:f>
              <c:numCache>
                <c:formatCode>0.000</c:formatCode>
                <c:ptCount val="11"/>
                <c:pt idx="0">
                  <c:v>1.820909090909091</c:v>
                </c:pt>
                <c:pt idx="1">
                  <c:v>3.6518181818181823</c:v>
                </c:pt>
                <c:pt idx="2">
                  <c:v>5.4827272727272733</c:v>
                </c:pt>
                <c:pt idx="3">
                  <c:v>7.3136363636363644</c:v>
                </c:pt>
                <c:pt idx="4">
                  <c:v>9.1445454545454545</c:v>
                </c:pt>
                <c:pt idx="5">
                  <c:v>10.975454545454546</c:v>
                </c:pt>
                <c:pt idx="6">
                  <c:v>12.806363636363638</c:v>
                </c:pt>
                <c:pt idx="7">
                  <c:v>14.637272727272727</c:v>
                </c:pt>
                <c:pt idx="8">
                  <c:v>16.468181818181819</c:v>
                </c:pt>
                <c:pt idx="9">
                  <c:v>18.299090909090911</c:v>
                </c:pt>
                <c:pt idx="10">
                  <c:v>20.130000000000003</c:v>
                </c:pt>
              </c:numCache>
            </c:numRef>
          </c:xVal>
          <c:yVal>
            <c:numRef>
              <c:f>'Y 800'!$L$22:$L$32</c:f>
              <c:numCache>
                <c:formatCode>0.000</c:formatCode>
                <c:ptCount val="11"/>
                <c:pt idx="0">
                  <c:v>5.0000000000000001E-3</c:v>
                </c:pt>
                <c:pt idx="1">
                  <c:v>2.375E-2</c:v>
                </c:pt>
                <c:pt idx="2">
                  <c:v>9.7500000000000003E-2</c:v>
                </c:pt>
                <c:pt idx="3">
                  <c:v>0.21375</c:v>
                </c:pt>
                <c:pt idx="4">
                  <c:v>0.38749999999999996</c:v>
                </c:pt>
                <c:pt idx="5">
                  <c:v>0.59749999999999992</c:v>
                </c:pt>
                <c:pt idx="6">
                  <c:v>0.76999999999999991</c:v>
                </c:pt>
                <c:pt idx="7">
                  <c:v>0.91874999999999996</c:v>
                </c:pt>
                <c:pt idx="8">
                  <c:v>0.97749999999999992</c:v>
                </c:pt>
                <c:pt idx="9">
                  <c:v>0.99249999999999994</c:v>
                </c:pt>
                <c:pt idx="10">
                  <c:v>0.99999999999999989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2E-4D13-8A9F-E0B0AB0E1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51640"/>
        <c:axId val="375252032"/>
      </c:scatterChart>
      <c:valAx>
        <c:axId val="37525164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52032"/>
        <c:crosses val="autoZero"/>
        <c:crossBetween val="midCat"/>
      </c:valAx>
      <c:valAx>
        <c:axId val="37525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51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900'!$F$22:$F$32</c:f>
              <c:numCache>
                <c:formatCode>0.000</c:formatCode>
                <c:ptCount val="11"/>
                <c:pt idx="0">
                  <c:v>-2.3550000000000004</c:v>
                </c:pt>
                <c:pt idx="1">
                  <c:v>-0.16500000000000026</c:v>
                </c:pt>
                <c:pt idx="2">
                  <c:v>2.0249999999999995</c:v>
                </c:pt>
                <c:pt idx="3">
                  <c:v>4.2149999999999999</c:v>
                </c:pt>
                <c:pt idx="4">
                  <c:v>6.4049999999999994</c:v>
                </c:pt>
                <c:pt idx="5">
                  <c:v>8.5949999999999989</c:v>
                </c:pt>
                <c:pt idx="6">
                  <c:v>10.785</c:v>
                </c:pt>
                <c:pt idx="7">
                  <c:v>12.974999999999998</c:v>
                </c:pt>
                <c:pt idx="8">
                  <c:v>15.165000000000001</c:v>
                </c:pt>
                <c:pt idx="9">
                  <c:v>17.355000000000004</c:v>
                </c:pt>
                <c:pt idx="10">
                  <c:v>19.545000000000002</c:v>
                </c:pt>
              </c:numCache>
            </c:numRef>
          </c:xVal>
          <c:yVal>
            <c:numRef>
              <c:f>'Y 900'!$G$22:$G$32</c:f>
              <c:numCache>
                <c:formatCode>0</c:formatCode>
                <c:ptCount val="11"/>
                <c:pt idx="0">
                  <c:v>1</c:v>
                </c:pt>
                <c:pt idx="1">
                  <c:v>3</c:v>
                </c:pt>
                <c:pt idx="2">
                  <c:v>16</c:v>
                </c:pt>
                <c:pt idx="3">
                  <c:v>58</c:v>
                </c:pt>
                <c:pt idx="4">
                  <c:v>136</c:v>
                </c:pt>
                <c:pt idx="5">
                  <c:v>216</c:v>
                </c:pt>
                <c:pt idx="6">
                  <c:v>249</c:v>
                </c:pt>
                <c:pt idx="7">
                  <c:v>137</c:v>
                </c:pt>
                <c:pt idx="8">
                  <c:v>68</c:v>
                </c:pt>
                <c:pt idx="9">
                  <c:v>10</c:v>
                </c:pt>
                <c:pt idx="1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0C-4FC3-AA43-1ACB63688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53208"/>
        <c:axId val="375253600"/>
      </c:scatterChart>
      <c:valAx>
        <c:axId val="37525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53600"/>
        <c:crosses val="autoZero"/>
        <c:crossBetween val="midCat"/>
      </c:valAx>
      <c:valAx>
        <c:axId val="37525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53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900'!$C$22:$C$32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900'!$J$22:$J$32</c:f>
              <c:numCache>
                <c:formatCode>0.000</c:formatCode>
                <c:ptCount val="11"/>
                <c:pt idx="0">
                  <c:v>5.0735667174023336E-4</c:v>
                </c:pt>
                <c:pt idx="1">
                  <c:v>1.5220700152207003E-3</c:v>
                </c:pt>
                <c:pt idx="2">
                  <c:v>8.1177067478437337E-3</c:v>
                </c:pt>
                <c:pt idx="3">
                  <c:v>2.9426686960933535E-2</c:v>
                </c:pt>
                <c:pt idx="4">
                  <c:v>6.9000507356671736E-2</c:v>
                </c:pt>
                <c:pt idx="5">
                  <c:v>0.1095890410958904</c:v>
                </c:pt>
                <c:pt idx="6">
                  <c:v>0.12633181126331811</c:v>
                </c:pt>
                <c:pt idx="7">
                  <c:v>6.9507864028411984E-2</c:v>
                </c:pt>
                <c:pt idx="8">
                  <c:v>3.4500253678335868E-2</c:v>
                </c:pt>
                <c:pt idx="9">
                  <c:v>5.0735667174023344E-3</c:v>
                </c:pt>
                <c:pt idx="10">
                  <c:v>3.0441400304414006E-3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DFC-4447-9CA4-D36DD196F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75254384"/>
        <c:axId val="375254776"/>
      </c:barChart>
      <c:catAx>
        <c:axId val="37525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54776"/>
        <c:crosses val="autoZero"/>
        <c:auto val="1"/>
        <c:lblAlgn val="ctr"/>
        <c:lblOffset val="100"/>
        <c:noMultiLvlLbl val="0"/>
      </c:catAx>
      <c:valAx>
        <c:axId val="37525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25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900'!$C$22:$C$32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900'!$K$22:$K$32</c:f>
              <c:numCache>
                <c:formatCode>0.000</c:formatCode>
                <c:ptCount val="11"/>
                <c:pt idx="0">
                  <c:v>1</c:v>
                </c:pt>
                <c:pt idx="1">
                  <c:v>4</c:v>
                </c:pt>
                <c:pt idx="2">
                  <c:v>20</c:v>
                </c:pt>
                <c:pt idx="3">
                  <c:v>78</c:v>
                </c:pt>
                <c:pt idx="4">
                  <c:v>214</c:v>
                </c:pt>
                <c:pt idx="5">
                  <c:v>430</c:v>
                </c:pt>
                <c:pt idx="6">
                  <c:v>679</c:v>
                </c:pt>
                <c:pt idx="7">
                  <c:v>816</c:v>
                </c:pt>
                <c:pt idx="8">
                  <c:v>884</c:v>
                </c:pt>
                <c:pt idx="9">
                  <c:v>894</c:v>
                </c:pt>
                <c:pt idx="10">
                  <c:v>900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03-4AB6-9713-BEF334AA3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413928"/>
        <c:axId val="433414320"/>
      </c:scatterChart>
      <c:valAx>
        <c:axId val="43341392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4320"/>
        <c:crosses val="autoZero"/>
        <c:crossBetween val="midCat"/>
      </c:valAx>
      <c:valAx>
        <c:axId val="43341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900'!$D$22:$D$32</c:f>
              <c:numCache>
                <c:formatCode>0.000</c:formatCode>
                <c:ptCount val="11"/>
                <c:pt idx="0">
                  <c:v>-3.45</c:v>
                </c:pt>
                <c:pt idx="1">
                  <c:v>-1.2600000000000002</c:v>
                </c:pt>
                <c:pt idx="2">
                  <c:v>0.92999999999999972</c:v>
                </c:pt>
                <c:pt idx="3">
                  <c:v>3.12</c:v>
                </c:pt>
                <c:pt idx="4">
                  <c:v>5.31</c:v>
                </c:pt>
                <c:pt idx="5">
                  <c:v>7.4999999999999991</c:v>
                </c:pt>
                <c:pt idx="6">
                  <c:v>9.6900000000000013</c:v>
                </c:pt>
                <c:pt idx="7">
                  <c:v>11.879999999999999</c:v>
                </c:pt>
                <c:pt idx="8">
                  <c:v>14.07</c:v>
                </c:pt>
                <c:pt idx="9">
                  <c:v>16.260000000000002</c:v>
                </c:pt>
                <c:pt idx="10">
                  <c:v>18.45</c:v>
                </c:pt>
              </c:numCache>
            </c:numRef>
          </c:xVal>
          <c:yVal>
            <c:numRef>
              <c:f>'Y 900'!$L$22:$L$32</c:f>
              <c:numCache>
                <c:formatCode>0.000</c:formatCode>
                <c:ptCount val="11"/>
                <c:pt idx="0">
                  <c:v>1.1111111111111111E-3</c:v>
                </c:pt>
                <c:pt idx="1">
                  <c:v>4.4444444444444444E-3</c:v>
                </c:pt>
                <c:pt idx="2">
                  <c:v>2.2222222222222223E-2</c:v>
                </c:pt>
                <c:pt idx="3">
                  <c:v>8.666666666666667E-2</c:v>
                </c:pt>
                <c:pt idx="4">
                  <c:v>0.23777777777777778</c:v>
                </c:pt>
                <c:pt idx="5">
                  <c:v>0.47777777777777775</c:v>
                </c:pt>
                <c:pt idx="6">
                  <c:v>0.75444444444444447</c:v>
                </c:pt>
                <c:pt idx="7">
                  <c:v>0.90666666666666673</c:v>
                </c:pt>
                <c:pt idx="8">
                  <c:v>0.98222222222222233</c:v>
                </c:pt>
                <c:pt idx="9">
                  <c:v>0.9933333333333334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33-434A-9350-75B0F8DFEFB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900'!$E$22:$E$32</c:f>
              <c:numCache>
                <c:formatCode>0.000</c:formatCode>
                <c:ptCount val="11"/>
                <c:pt idx="0">
                  <c:v>-1.2600000000000002</c:v>
                </c:pt>
                <c:pt idx="1">
                  <c:v>0.92999999999999972</c:v>
                </c:pt>
                <c:pt idx="2">
                  <c:v>3.1199999999999997</c:v>
                </c:pt>
                <c:pt idx="3">
                  <c:v>5.3100000000000005</c:v>
                </c:pt>
                <c:pt idx="4">
                  <c:v>7.5</c:v>
                </c:pt>
                <c:pt idx="5">
                  <c:v>9.69</c:v>
                </c:pt>
                <c:pt idx="6">
                  <c:v>11.88</c:v>
                </c:pt>
                <c:pt idx="7">
                  <c:v>14.069999999999999</c:v>
                </c:pt>
                <c:pt idx="8">
                  <c:v>16.260000000000002</c:v>
                </c:pt>
                <c:pt idx="9">
                  <c:v>18.450000000000003</c:v>
                </c:pt>
                <c:pt idx="10">
                  <c:v>20.64</c:v>
                </c:pt>
              </c:numCache>
            </c:numRef>
          </c:xVal>
          <c:yVal>
            <c:numRef>
              <c:f>'Y 900'!$L$22:$L$32</c:f>
              <c:numCache>
                <c:formatCode>0.000</c:formatCode>
                <c:ptCount val="11"/>
                <c:pt idx="0">
                  <c:v>1.1111111111111111E-3</c:v>
                </c:pt>
                <c:pt idx="1">
                  <c:v>4.4444444444444444E-3</c:v>
                </c:pt>
                <c:pt idx="2">
                  <c:v>2.2222222222222223E-2</c:v>
                </c:pt>
                <c:pt idx="3">
                  <c:v>8.666666666666667E-2</c:v>
                </c:pt>
                <c:pt idx="4">
                  <c:v>0.23777777777777778</c:v>
                </c:pt>
                <c:pt idx="5">
                  <c:v>0.47777777777777775</c:v>
                </c:pt>
                <c:pt idx="6">
                  <c:v>0.75444444444444447</c:v>
                </c:pt>
                <c:pt idx="7">
                  <c:v>0.90666666666666673</c:v>
                </c:pt>
                <c:pt idx="8">
                  <c:v>0.98222222222222233</c:v>
                </c:pt>
                <c:pt idx="9">
                  <c:v>0.9933333333333334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33-434A-9350-75B0F8DFE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415104"/>
        <c:axId val="433415496"/>
      </c:scatterChart>
      <c:valAx>
        <c:axId val="4334151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5496"/>
        <c:crosses val="autoZero"/>
        <c:crossBetween val="midCat"/>
      </c:valAx>
      <c:valAx>
        <c:axId val="433415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Полігон частот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1000'!$F$22:$F$32</c:f>
              <c:numCache>
                <c:formatCode>0.000</c:formatCode>
                <c:ptCount val="11"/>
                <c:pt idx="0">
                  <c:v>0.8927272727272727</c:v>
                </c:pt>
                <c:pt idx="1">
                  <c:v>2.8581818181818184</c:v>
                </c:pt>
                <c:pt idx="2">
                  <c:v>4.8236363636363642</c:v>
                </c:pt>
                <c:pt idx="3">
                  <c:v>6.7890909090909091</c:v>
                </c:pt>
                <c:pt idx="4">
                  <c:v>8.7545454545454557</c:v>
                </c:pt>
                <c:pt idx="5">
                  <c:v>10.72</c:v>
                </c:pt>
                <c:pt idx="6">
                  <c:v>12.685454545454546</c:v>
                </c:pt>
                <c:pt idx="7">
                  <c:v>14.650909090909092</c:v>
                </c:pt>
                <c:pt idx="8">
                  <c:v>16.616363636363637</c:v>
                </c:pt>
                <c:pt idx="9">
                  <c:v>18.581818181818186</c:v>
                </c:pt>
                <c:pt idx="10">
                  <c:v>20.547272727272727</c:v>
                </c:pt>
              </c:numCache>
            </c:numRef>
          </c:xVal>
          <c:yVal>
            <c:numRef>
              <c:f>'Y 1000'!$G$22:$G$32</c:f>
              <c:numCache>
                <c:formatCode>0</c:formatCode>
                <c:ptCount val="11"/>
                <c:pt idx="0">
                  <c:v>5</c:v>
                </c:pt>
                <c:pt idx="1">
                  <c:v>29</c:v>
                </c:pt>
                <c:pt idx="2">
                  <c:v>67</c:v>
                </c:pt>
                <c:pt idx="3">
                  <c:v>163</c:v>
                </c:pt>
                <c:pt idx="4">
                  <c:v>209</c:v>
                </c:pt>
                <c:pt idx="5">
                  <c:v>221</c:v>
                </c:pt>
                <c:pt idx="6">
                  <c:v>161</c:v>
                </c:pt>
                <c:pt idx="7">
                  <c:v>93</c:v>
                </c:pt>
                <c:pt idx="8">
                  <c:v>41</c:v>
                </c:pt>
                <c:pt idx="9">
                  <c:v>9</c:v>
                </c:pt>
                <c:pt idx="10">
                  <c:v>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DF-4C17-BBA7-387362930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416672"/>
        <c:axId val="433417064"/>
      </c:scatterChart>
      <c:valAx>
        <c:axId val="43341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7064"/>
        <c:crosses val="autoZero"/>
        <c:crossBetween val="midCat"/>
      </c:valAx>
      <c:valAx>
        <c:axId val="43341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uk-UA" sz="2000" b="0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Гістограма частотностей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uk-UA" sz="2000" b="0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'Y 1000'!$C$22:$C$32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'Y 1000'!$J$22:$J$32</c:f>
              <c:numCache>
                <c:formatCode>0.000</c:formatCode>
                <c:ptCount val="11"/>
                <c:pt idx="0">
                  <c:v>2.5439407955596669E-3</c:v>
                </c:pt>
                <c:pt idx="1">
                  <c:v>1.4754856614246069E-2</c:v>
                </c:pt>
                <c:pt idx="2">
                  <c:v>3.4088806660499536E-2</c:v>
                </c:pt>
                <c:pt idx="3">
                  <c:v>8.293246993524514E-2</c:v>
                </c:pt>
                <c:pt idx="4">
                  <c:v>0.10633672525439407</c:v>
                </c:pt>
                <c:pt idx="5">
                  <c:v>0.11244218316373727</c:v>
                </c:pt>
                <c:pt idx="6">
                  <c:v>8.191489361702127E-2</c:v>
                </c:pt>
                <c:pt idx="7">
                  <c:v>4.7317298797409806E-2</c:v>
                </c:pt>
                <c:pt idx="8">
                  <c:v>2.086031452358927E-2</c:v>
                </c:pt>
                <c:pt idx="9">
                  <c:v>4.5790934320073997E-3</c:v>
                </c:pt>
                <c:pt idx="10">
                  <c:v>1.0175763182238668E-3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2A7-4E8B-990E-C22976508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33417848"/>
        <c:axId val="433418240"/>
      </c:barChart>
      <c:catAx>
        <c:axId val="43341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8240"/>
        <c:crosses val="autoZero"/>
        <c:auto val="1"/>
        <c:lblAlgn val="ctr"/>
        <c:lblOffset val="100"/>
        <c:noMultiLvlLbl val="0"/>
      </c:catAx>
      <c:valAx>
        <c:axId val="43341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uk-UA"/>
              <a:t>Кумулята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'Y 1000'!$C$22:$C$32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'Y 1000'!$K$22:$K$32</c:f>
              <c:numCache>
                <c:formatCode>0.000</c:formatCode>
                <c:ptCount val="11"/>
                <c:pt idx="0">
                  <c:v>5</c:v>
                </c:pt>
                <c:pt idx="1">
                  <c:v>34</c:v>
                </c:pt>
                <c:pt idx="2">
                  <c:v>101</c:v>
                </c:pt>
                <c:pt idx="3">
                  <c:v>264</c:v>
                </c:pt>
                <c:pt idx="4">
                  <c:v>473</c:v>
                </c:pt>
                <c:pt idx="5">
                  <c:v>694</c:v>
                </c:pt>
                <c:pt idx="6">
                  <c:v>855</c:v>
                </c:pt>
                <c:pt idx="7">
                  <c:v>948</c:v>
                </c:pt>
                <c:pt idx="8">
                  <c:v>989</c:v>
                </c:pt>
                <c:pt idx="9">
                  <c:v>998</c:v>
                </c:pt>
                <c:pt idx="10">
                  <c:v>1000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C8-4A3A-900C-0F2E791A5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419024"/>
        <c:axId val="433419416"/>
      </c:scatterChart>
      <c:valAx>
        <c:axId val="4334190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9416"/>
        <c:crosses val="autoZero"/>
        <c:crossBetween val="midCat"/>
      </c:valAx>
      <c:valAx>
        <c:axId val="43341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1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defRPr>
            </a:pPr>
            <a:r>
              <a:rPr lang="uk-UA" sz="2000" b="0" i="0" u="none" strike="noStrike" kern="1200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j-lt"/>
                <a:ea typeface="+mj-ea"/>
                <a:cs typeface="+mj-cs"/>
              </a:rPr>
              <a:t>Емпірична функція розподілу</a:t>
            </a:r>
            <a:endPara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0" i="0" u="none" strike="noStrike" kern="1200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1000'!$D$22:$D$32</c:f>
              <c:numCache>
                <c:formatCode>0.000</c:formatCode>
                <c:ptCount val="11"/>
                <c:pt idx="0">
                  <c:v>-0.09</c:v>
                </c:pt>
                <c:pt idx="1">
                  <c:v>1.8754545454545455</c:v>
                </c:pt>
                <c:pt idx="2">
                  <c:v>3.8409090909090913</c:v>
                </c:pt>
                <c:pt idx="3">
                  <c:v>5.8063636363636366</c:v>
                </c:pt>
                <c:pt idx="4">
                  <c:v>7.7718181818181824</c:v>
                </c:pt>
                <c:pt idx="5">
                  <c:v>9.7372727272727282</c:v>
                </c:pt>
                <c:pt idx="6">
                  <c:v>11.702727272727273</c:v>
                </c:pt>
                <c:pt idx="7">
                  <c:v>13.66818181818182</c:v>
                </c:pt>
                <c:pt idx="8">
                  <c:v>15.633636363636365</c:v>
                </c:pt>
                <c:pt idx="9">
                  <c:v>17.599090909090911</c:v>
                </c:pt>
                <c:pt idx="10">
                  <c:v>19.564545454545456</c:v>
                </c:pt>
              </c:numCache>
            </c:numRef>
          </c:xVal>
          <c:yVal>
            <c:numRef>
              <c:f>'Y 1000'!$L$22:$L$32</c:f>
              <c:numCache>
                <c:formatCode>0.000</c:formatCode>
                <c:ptCount val="11"/>
                <c:pt idx="0">
                  <c:v>5.0000000000000001E-3</c:v>
                </c:pt>
                <c:pt idx="1">
                  <c:v>3.4000000000000002E-2</c:v>
                </c:pt>
                <c:pt idx="2">
                  <c:v>0.10100000000000001</c:v>
                </c:pt>
                <c:pt idx="3">
                  <c:v>0.26400000000000001</c:v>
                </c:pt>
                <c:pt idx="4">
                  <c:v>0.47299999999999998</c:v>
                </c:pt>
                <c:pt idx="5">
                  <c:v>0.69399999999999995</c:v>
                </c:pt>
                <c:pt idx="6">
                  <c:v>0.85499999999999998</c:v>
                </c:pt>
                <c:pt idx="7">
                  <c:v>0.94799999999999995</c:v>
                </c:pt>
                <c:pt idx="8">
                  <c:v>0.98899999999999999</c:v>
                </c:pt>
                <c:pt idx="9">
                  <c:v>0.998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8E-4703-99D1-5F45EE89F56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'Y 1000'!$E$22:$E$32</c:f>
              <c:numCache>
                <c:formatCode>0.000</c:formatCode>
                <c:ptCount val="11"/>
                <c:pt idx="0">
                  <c:v>1.8754545454545455</c:v>
                </c:pt>
                <c:pt idx="1">
                  <c:v>3.8409090909090908</c:v>
                </c:pt>
                <c:pt idx="2">
                  <c:v>5.8063636363636366</c:v>
                </c:pt>
                <c:pt idx="3">
                  <c:v>7.7718181818181824</c:v>
                </c:pt>
                <c:pt idx="4">
                  <c:v>9.7372727272727282</c:v>
                </c:pt>
                <c:pt idx="5">
                  <c:v>11.702727272727273</c:v>
                </c:pt>
                <c:pt idx="6">
                  <c:v>13.668181818181818</c:v>
                </c:pt>
                <c:pt idx="7">
                  <c:v>15.633636363636365</c:v>
                </c:pt>
                <c:pt idx="8">
                  <c:v>17.599090909090911</c:v>
                </c:pt>
                <c:pt idx="9">
                  <c:v>19.564545454545456</c:v>
                </c:pt>
                <c:pt idx="10">
                  <c:v>21.53</c:v>
                </c:pt>
              </c:numCache>
            </c:numRef>
          </c:xVal>
          <c:yVal>
            <c:numRef>
              <c:f>'Y 1000'!$L$22:$L$32</c:f>
              <c:numCache>
                <c:formatCode>0.000</c:formatCode>
                <c:ptCount val="11"/>
                <c:pt idx="0">
                  <c:v>5.0000000000000001E-3</c:v>
                </c:pt>
                <c:pt idx="1">
                  <c:v>3.4000000000000002E-2</c:v>
                </c:pt>
                <c:pt idx="2">
                  <c:v>0.10100000000000001</c:v>
                </c:pt>
                <c:pt idx="3">
                  <c:v>0.26400000000000001</c:v>
                </c:pt>
                <c:pt idx="4">
                  <c:v>0.47299999999999998</c:v>
                </c:pt>
                <c:pt idx="5">
                  <c:v>0.69399999999999995</c:v>
                </c:pt>
                <c:pt idx="6">
                  <c:v>0.85499999999999998</c:v>
                </c:pt>
                <c:pt idx="7">
                  <c:v>0.94799999999999995</c:v>
                </c:pt>
                <c:pt idx="8">
                  <c:v>0.98899999999999999</c:v>
                </c:pt>
                <c:pt idx="9">
                  <c:v>0.998</c:v>
                </c:pt>
                <c:pt idx="1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8E-4703-99D1-5F45EE89F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420200"/>
        <c:axId val="433420592"/>
      </c:scatterChart>
      <c:valAx>
        <c:axId val="43342020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20592"/>
        <c:crosses val="autoZero"/>
        <c:crossBetween val="midCat"/>
      </c:valAx>
      <c:valAx>
        <c:axId val="43342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420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88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90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9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9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96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</xdr:colOff>
      <xdr:row>15</xdr:row>
      <xdr:rowOff>7404</xdr:rowOff>
    </xdr:from>
    <xdr:to>
      <xdr:col>33</xdr:col>
      <xdr:colOff>690</xdr:colOff>
      <xdr:row>25</xdr:row>
      <xdr:rowOff>64404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D1934CD2-DF6F-4A99-A11E-51C46EA1A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26</xdr:row>
      <xdr:rowOff>13209</xdr:rowOff>
    </xdr:from>
    <xdr:to>
      <xdr:col>32</xdr:col>
      <xdr:colOff>611666</xdr:colOff>
      <xdr:row>36</xdr:row>
      <xdr:rowOff>70715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17AD15B0-0070-47B3-B52C-97EDFFA5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5291</xdr:colOff>
      <xdr:row>37</xdr:row>
      <xdr:rowOff>11502</xdr:rowOff>
    </xdr:from>
    <xdr:to>
      <xdr:col>33</xdr:col>
      <xdr:colOff>3124</xdr:colOff>
      <xdr:row>47</xdr:row>
      <xdr:rowOff>66409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55CECB2B-4596-4DB0-8C96-41E16CB6C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48</xdr:row>
      <xdr:rowOff>6359</xdr:rowOff>
    </xdr:from>
    <xdr:to>
      <xdr:col>33</xdr:col>
      <xdr:colOff>5650</xdr:colOff>
      <xdr:row>58</xdr:row>
      <xdr:rowOff>65770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4D883BF1-B7CE-4FBC-A13B-B6003DA46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44</xdr:row>
      <xdr:rowOff>11210</xdr:rowOff>
    </xdr:from>
    <xdr:to>
      <xdr:col>27</xdr:col>
      <xdr:colOff>454470</xdr:colOff>
      <xdr:row>62</xdr:row>
      <xdr:rowOff>43337</xdr:rowOff>
    </xdr:to>
    <xdr:graphicFrame macro="">
      <xdr:nvGraphicFramePr>
        <xdr:cNvPr id="11" name="Chart 10">
          <a:extLst>
            <a:ext uri="{FF2B5EF4-FFF2-40B4-BE49-F238E27FC236}">
              <a16:creationId xmlns="" xmlns:a16="http://schemas.microsoft.com/office/drawing/2014/main" id="{1CFBF5C9-7785-4C16-B19D-51CAF7E0B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119119</xdr:colOff>
      <xdr:row>44</xdr:row>
      <xdr:rowOff>0</xdr:rowOff>
    </xdr:from>
    <xdr:to>
      <xdr:col>41</xdr:col>
      <xdr:colOff>557020</xdr:colOff>
      <xdr:row>62</xdr:row>
      <xdr:rowOff>37570</xdr:rowOff>
    </xdr:to>
    <xdr:graphicFrame macro="">
      <xdr:nvGraphicFramePr>
        <xdr:cNvPr id="12" name="Chart 11">
          <a:extLst>
            <a:ext uri="{FF2B5EF4-FFF2-40B4-BE49-F238E27FC236}">
              <a16:creationId xmlns="" xmlns:a16="http://schemas.microsoft.com/office/drawing/2014/main" id="{57B6769C-FE6C-4873-8A5F-64EDC0D6E2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2972</xdr:colOff>
      <xdr:row>62</xdr:row>
      <xdr:rowOff>161593</xdr:rowOff>
    </xdr:from>
    <xdr:to>
      <xdr:col>27</xdr:col>
      <xdr:colOff>458482</xdr:colOff>
      <xdr:row>80</xdr:row>
      <xdr:rowOff>193719</xdr:rowOff>
    </xdr:to>
    <xdr:graphicFrame macro="">
      <xdr:nvGraphicFramePr>
        <xdr:cNvPr id="13" name="Chart 12">
          <a:extLst>
            <a:ext uri="{FF2B5EF4-FFF2-40B4-BE49-F238E27FC236}">
              <a16:creationId xmlns="" xmlns:a16="http://schemas.microsoft.com/office/drawing/2014/main" id="{FAB06D6D-0EEF-4032-A613-4742F6E7A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106667</xdr:colOff>
      <xdr:row>62</xdr:row>
      <xdr:rowOff>151041</xdr:rowOff>
    </xdr:from>
    <xdr:to>
      <xdr:col>41</xdr:col>
      <xdr:colOff>548885</xdr:colOff>
      <xdr:row>80</xdr:row>
      <xdr:rowOff>188612</xdr:rowOff>
    </xdr:to>
    <xdr:graphicFrame macro="">
      <xdr:nvGraphicFramePr>
        <xdr:cNvPr id="14" name="Chart 13">
          <a:extLst>
            <a:ext uri="{FF2B5EF4-FFF2-40B4-BE49-F238E27FC236}">
              <a16:creationId xmlns="" xmlns:a16="http://schemas.microsoft.com/office/drawing/2014/main" id="{14F01DCA-778A-424F-9367-9C185218FA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3408</xdr:colOff>
      <xdr:row>81</xdr:row>
      <xdr:rowOff>115801</xdr:rowOff>
    </xdr:from>
    <xdr:to>
      <xdr:col>27</xdr:col>
      <xdr:colOff>458919</xdr:colOff>
      <xdr:row>99</xdr:row>
      <xdr:rowOff>147927</xdr:rowOff>
    </xdr:to>
    <xdr:graphicFrame macro="">
      <xdr:nvGraphicFramePr>
        <xdr:cNvPr id="15" name="Chart 14">
          <a:extLst>
            <a:ext uri="{FF2B5EF4-FFF2-40B4-BE49-F238E27FC236}">
              <a16:creationId xmlns="" xmlns:a16="http://schemas.microsoft.com/office/drawing/2014/main" id="{21AB56F4-971E-4E9C-A2BA-30D694ABC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2768</xdr:colOff>
      <xdr:row>100</xdr:row>
      <xdr:rowOff>63004</xdr:rowOff>
    </xdr:from>
    <xdr:to>
      <xdr:col>27</xdr:col>
      <xdr:colOff>458279</xdr:colOff>
      <xdr:row>118</xdr:row>
      <xdr:rowOff>94261</xdr:rowOff>
    </xdr:to>
    <xdr:graphicFrame macro="">
      <xdr:nvGraphicFramePr>
        <xdr:cNvPr id="16" name="Chart 15">
          <a:extLst>
            <a:ext uri="{FF2B5EF4-FFF2-40B4-BE49-F238E27FC236}">
              <a16:creationId xmlns="" xmlns:a16="http://schemas.microsoft.com/office/drawing/2014/main" id="{D9F96497-69AA-4707-B8CD-B00AB1074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119266</xdr:colOff>
      <xdr:row>81</xdr:row>
      <xdr:rowOff>116603</xdr:rowOff>
    </xdr:from>
    <xdr:to>
      <xdr:col>41</xdr:col>
      <xdr:colOff>551167</xdr:colOff>
      <xdr:row>99</xdr:row>
      <xdr:rowOff>148729</xdr:rowOff>
    </xdr:to>
    <xdr:graphicFrame macro="">
      <xdr:nvGraphicFramePr>
        <xdr:cNvPr id="17" name="Chart 16">
          <a:extLst>
            <a:ext uri="{FF2B5EF4-FFF2-40B4-BE49-F238E27FC236}">
              <a16:creationId xmlns="" xmlns:a16="http://schemas.microsoft.com/office/drawing/2014/main" id="{1924F005-C91C-480B-88FB-76084B17C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106642</xdr:colOff>
      <xdr:row>100</xdr:row>
      <xdr:rowOff>60427</xdr:rowOff>
    </xdr:from>
    <xdr:to>
      <xdr:col>41</xdr:col>
      <xdr:colOff>548860</xdr:colOff>
      <xdr:row>118</xdr:row>
      <xdr:rowOff>89733</xdr:rowOff>
    </xdr:to>
    <xdr:graphicFrame macro="">
      <xdr:nvGraphicFramePr>
        <xdr:cNvPr id="18" name="Chart 17">
          <a:extLst>
            <a:ext uri="{FF2B5EF4-FFF2-40B4-BE49-F238E27FC236}">
              <a16:creationId xmlns="" xmlns:a16="http://schemas.microsoft.com/office/drawing/2014/main" id="{FF03B04D-5459-46BA-BA11-0A70354B8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5211</xdr:colOff>
      <xdr:row>133</xdr:row>
      <xdr:rowOff>0</xdr:rowOff>
    </xdr:from>
    <xdr:to>
      <xdr:col>27</xdr:col>
      <xdr:colOff>317321</xdr:colOff>
      <xdr:row>152</xdr:row>
      <xdr:rowOff>170032</xdr:rowOff>
    </xdr:to>
    <xdr:graphicFrame macro="">
      <xdr:nvGraphicFramePr>
        <xdr:cNvPr id="19" name="Chart 18">
          <a:extLst>
            <a:ext uri="{FF2B5EF4-FFF2-40B4-BE49-F238E27FC236}">
              <a16:creationId xmlns="" xmlns:a16="http://schemas.microsoft.com/office/drawing/2014/main" id="{BF472BD3-4834-4F23-86D9-6DCDF438BC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0</xdr:colOff>
      <xdr:row>153</xdr:row>
      <xdr:rowOff>124508</xdr:rowOff>
    </xdr:from>
    <xdr:to>
      <xdr:col>27</xdr:col>
      <xdr:colOff>324365</xdr:colOff>
      <xdr:row>173</xdr:row>
      <xdr:rowOff>110183</xdr:rowOff>
    </xdr:to>
    <xdr:graphicFrame macro="">
      <xdr:nvGraphicFramePr>
        <xdr:cNvPr id="20" name="Chart 19">
          <a:extLst>
            <a:ext uri="{FF2B5EF4-FFF2-40B4-BE49-F238E27FC236}">
              <a16:creationId xmlns="" xmlns:a16="http://schemas.microsoft.com/office/drawing/2014/main" id="{3031D5EE-B93A-446F-A0A0-820832C5C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7448</xdr:colOff>
      <xdr:row>174</xdr:row>
      <xdr:rowOff>45520</xdr:rowOff>
    </xdr:from>
    <xdr:to>
      <xdr:col>27</xdr:col>
      <xdr:colOff>319558</xdr:colOff>
      <xdr:row>194</xdr:row>
      <xdr:rowOff>41224</xdr:rowOff>
    </xdr:to>
    <xdr:graphicFrame macro="">
      <xdr:nvGraphicFramePr>
        <xdr:cNvPr id="21" name="Chart 20">
          <a:extLst>
            <a:ext uri="{FF2B5EF4-FFF2-40B4-BE49-F238E27FC236}">
              <a16:creationId xmlns="" xmlns:a16="http://schemas.microsoft.com/office/drawing/2014/main" id="{B700FFCC-7F70-4A4F-90FD-35B3F49EB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2236</xdr:colOff>
      <xdr:row>194</xdr:row>
      <xdr:rowOff>170029</xdr:rowOff>
    </xdr:from>
    <xdr:to>
      <xdr:col>27</xdr:col>
      <xdr:colOff>326601</xdr:colOff>
      <xdr:row>214</xdr:row>
      <xdr:rowOff>168708</xdr:rowOff>
    </xdr:to>
    <xdr:graphicFrame macro="">
      <xdr:nvGraphicFramePr>
        <xdr:cNvPr id="22" name="Chart 21">
          <a:extLst>
            <a:ext uri="{FF2B5EF4-FFF2-40B4-BE49-F238E27FC236}">
              <a16:creationId xmlns="" xmlns:a16="http://schemas.microsoft.com/office/drawing/2014/main" id="{FC8C1220-FA0A-4272-994A-2265EBB9B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69CCF8E6-FBD1-487E-8CDB-576E9F0FD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CD489E3E-6909-4237-9DD7-533A147FE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84F08D5B-B08E-449E-9FED-E40F4A68D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8EA1E91E-7FDC-4A94-8191-0D7CACC537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DC44102F-EFD5-4670-B458-8E3AF316A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AE9C3E87-B48D-47D7-AA53-B229BC72E5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7B270C34-AC51-488E-9A65-E6FDCEAE4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F3A8E30F-04F6-47C4-A7D4-FE72473E4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B6EA8C13-928E-46B4-823F-95F64E26B4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31ACAD62-80A0-4765-AA36-79F75E0B9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A2DEFA9B-0F35-4433-BDC1-121BCDD06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8DF4F3D3-4AB4-446B-929C-E913B438C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9E7754DE-B1BD-468D-962F-F7C4D5CEF3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A37542FA-4237-4103-AD72-CCD7F86F87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469A41D7-5671-4D87-937D-A220CA21E0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59A72B40-23A9-473B-9F02-8C704A479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990E2F18-0DB0-425B-B56D-9464956D3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DE4F918E-9D51-48C4-AE4C-6048BFA6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49903C02-10C5-4200-A034-1B2507741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83004030-8663-4654-A166-0E940F314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FB90D018-3CAB-47CA-A652-87997D788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E3045E21-EF94-49BF-89A1-C300BA1F0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21BD2B47-0AFE-472A-B733-1037DD1E4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CBA548AD-C4AF-4819-99E3-B576DF19D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8CD45918-D9FB-4D9A-814B-15ECFA8714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E8A7E80C-4200-4C05-82F3-5661051AB0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A8223EAB-592E-4FA9-A272-A1F267599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F4789D56-A845-421F-A121-40A733956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EBC561A2-9A9E-49AC-B241-038701152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BE21F214-B91F-4546-BEF3-DFB58024D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CCD67AA3-B35E-47D8-92D7-232CEBDC6D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629621AE-F097-4C7A-95B8-6E692543D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4D470E50-AE1C-4994-AE59-753AD88821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C90F5B30-3458-4686-86CF-3EDE6EF81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6D506CCC-0C0A-4D35-805C-85CAF8A5B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60676054-5308-485E-BE8F-D0BB8AB1E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542AF82B-107E-4B11-8B74-1FD5936EB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22C32392-2966-42F4-9C67-FDC13D807A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F30589F0-1406-4BC0-9CBA-9436ECB530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E9D039-7BA3-4DF9-B366-1FA20018F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76878CA3-9D04-40E8-8CA8-A78A7A7ECF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1F13485B-B384-409D-B0A7-2EF10D984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7C1062A5-3664-41D5-9278-8A4B22707D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B79BBEF7-B2B6-4EE8-AF7D-D7DD3F936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6099A72D-D481-4FF5-AA96-2C3451FC6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178CFF93-6B72-452C-AEAC-F3617D06F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74B6F2BB-EA6F-4475-A03B-D126F4D40C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880A30CC-A6A4-42F4-8E81-0E0BBB3ECF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AED0D657-5FBE-47CF-AA67-33623ADF4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12075F29-FA8E-49EC-970F-3022141AD1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AE5B4093-1803-49A4-81D4-69D3F2B7F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CF7D1A98-09BA-4B20-A3B2-347D4DC367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20D90D2-8CD4-4BD4-8B1C-89766E80A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CBA96ED9-935B-4DD5-8DA0-6BEAECFBD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C491B49A-98B3-4264-B6E7-16EF82A81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B104F0B3-6A8C-4D66-B6E7-550D5A377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2B6E2E7A-1441-43CD-8B4B-3403A801F4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FAD3CBDF-A85D-4960-B155-B757DA0E0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5A1EF50A-09F6-4BD5-A292-347786635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61809B5-7719-4D65-9039-6992911BC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6388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49B8FB27-B2D0-4804-8128-4E033CB775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7768103B-C6C6-4140-B891-0B91E86F4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BDB48DB1-EFF4-4F58-9025-06F75DC9A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4BFE39FF-D6E7-4B2A-BEA7-F49336DD1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38F7731D-C16A-421D-876D-6C418B302E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F937829-7875-4872-A27D-8AB2F2BADF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9BA9D656-F4DE-4739-A131-E82E7E9F3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6780FECD-1C67-435E-925A-0D58E430D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311B9F48-A1D6-4951-8E05-7C0223ACD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C1608C2C-6FD9-4DD3-ABAA-5E924D27C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6328E143-2933-4AF0-8C6C-F3360F4B5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FEE29B23-C6F2-4D45-8B54-E8F987D55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A141D4F6-123C-4434-88BE-09B9AB4503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8F1913F7-2AD2-4694-8978-5D60A3EB8E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991E76B2-91A3-40B2-9CBC-A7980203C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CE1D5BE3-0FA8-4F6F-9DD4-785B49B50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610085</xdr:colOff>
      <xdr:row>38</xdr:row>
      <xdr:rowOff>3414</xdr:rowOff>
    </xdr:from>
    <xdr:to>
      <xdr:col>9</xdr:col>
      <xdr:colOff>275371</xdr:colOff>
      <xdr:row>52</xdr:row>
      <xdr:rowOff>50558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A88B7241-5BAF-4EBB-9730-D72655043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611908</xdr:colOff>
      <xdr:row>53</xdr:row>
      <xdr:rowOff>194695</xdr:rowOff>
    </xdr:from>
    <xdr:to>
      <xdr:col>17</xdr:col>
      <xdr:colOff>295703</xdr:colOff>
      <xdr:row>68</xdr:row>
      <xdr:rowOff>49976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385E9549-5458-4675-811C-FD87321AF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5536</xdr:colOff>
      <xdr:row>37</xdr:row>
      <xdr:rowOff>182446</xdr:rowOff>
    </xdr:from>
    <xdr:to>
      <xdr:col>17</xdr:col>
      <xdr:colOff>293206</xdr:colOff>
      <xdr:row>52</xdr:row>
      <xdr:rowOff>35220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6985C479-6550-47DB-B0A1-89BF03FA9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607590</xdr:colOff>
      <xdr:row>54</xdr:row>
      <xdr:rowOff>6505</xdr:rowOff>
    </xdr:from>
    <xdr:to>
      <xdr:col>9</xdr:col>
      <xdr:colOff>270072</xdr:colOff>
      <xdr:row>68</xdr:row>
      <xdr:rowOff>52858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AFD9609B-5886-4008-9FFB-2F5B03FF0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6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7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0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3.xml"/><Relationship Id="rId5" Type="http://schemas.openxmlformats.org/officeDocument/2006/relationships/printerSettings" Target="../printerSettings/printerSettings11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4.xm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6.xml"/><Relationship Id="rId5" Type="http://schemas.openxmlformats.org/officeDocument/2006/relationships/printerSettings" Target="../printerSettings/printerSettings14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7.xm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8.xm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19.xm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20.xm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21.xml"/><Relationship Id="rId5" Type="http://schemas.openxmlformats.org/officeDocument/2006/relationships/printerSettings" Target="../printerSettings/printerSettings19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uk.wikipedia.org/wiki/%D0%A1%D0%B8%D0%B3%D0%BC%D0%B0_(%D0%BB%D1%96%D1%82%D0%B5%D1%80%D0%B0)" TargetMode="External"/><Relationship Id="rId2" Type="http://schemas.openxmlformats.org/officeDocument/2006/relationships/hyperlink" Target="https://uk.wikipedia.org/wiki/%D0%A1%D0%B8%D0%B3%D0%BC%D0%B0_(%D0%BB%D1%96%D1%82%D0%B5%D1%80%D0%B0)" TargetMode="External"/><Relationship Id="rId1" Type="http://schemas.openxmlformats.org/officeDocument/2006/relationships/hyperlink" Target="https://uk.wikipedia.org/wiki/%D0%9C%D1%8E_(%D0%BB%D1%96%D1%82%D0%B5%D1%80%D0%B0)" TargetMode="External"/><Relationship Id="rId6" Type="http://schemas.openxmlformats.org/officeDocument/2006/relationships/drawing" Target="../drawings/drawing22.xm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uk.wikipedia.org/wiki/%D0%A1%D0%B8%D0%B3%D0%BC%D0%B0_(%D0%BB%D1%96%D1%82%D0%B5%D1%80%D0%B0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1002"/>
  <sheetViews>
    <sheetView topLeftCell="AC23" zoomScaleNormal="100" workbookViewId="0">
      <selection activeCell="AM45" sqref="AM45:AP50"/>
    </sheetView>
  </sheetViews>
  <sheetFormatPr defaultRowHeight="15" x14ac:dyDescent="0.25"/>
  <cols>
    <col min="1" max="10" width="9.140625" style="6"/>
    <col min="11" max="11" width="9.140625" style="2"/>
    <col min="12" max="13" width="9.140625" style="6"/>
    <col min="14" max="14" width="9.140625" style="7"/>
    <col min="15" max="21" width="9.140625" style="6"/>
    <col min="22" max="16384" width="9.140625" style="2"/>
  </cols>
  <sheetData>
    <row r="1" spans="1:55" x14ac:dyDescent="0.25">
      <c r="A1" s="1" t="s">
        <v>82</v>
      </c>
      <c r="B1" s="1" t="s">
        <v>83</v>
      </c>
      <c r="C1" s="1" t="s">
        <v>84</v>
      </c>
      <c r="D1" s="1" t="s">
        <v>85</v>
      </c>
      <c r="E1" s="1" t="s">
        <v>86</v>
      </c>
      <c r="F1" s="1" t="s">
        <v>87</v>
      </c>
      <c r="G1" s="1" t="s">
        <v>88</v>
      </c>
      <c r="H1" s="1" t="s">
        <v>89</v>
      </c>
      <c r="I1" s="1" t="s">
        <v>90</v>
      </c>
      <c r="J1" s="1" t="s">
        <v>91</v>
      </c>
      <c r="L1" s="1" t="s">
        <v>92</v>
      </c>
      <c r="M1" s="1" t="s">
        <v>93</v>
      </c>
      <c r="N1" s="1" t="s">
        <v>94</v>
      </c>
      <c r="O1" s="1" t="s">
        <v>95</v>
      </c>
      <c r="P1" s="1" t="s">
        <v>96</v>
      </c>
      <c r="Q1" s="1" t="s">
        <v>97</v>
      </c>
      <c r="R1" s="1" t="s">
        <v>98</v>
      </c>
      <c r="S1" s="1" t="s">
        <v>99</v>
      </c>
      <c r="T1" s="1" t="s">
        <v>100</v>
      </c>
      <c r="U1" s="1" t="s">
        <v>101</v>
      </c>
    </row>
    <row r="2" spans="1:55" x14ac:dyDescent="0.25">
      <c r="A2" s="41">
        <v>13.28</v>
      </c>
      <c r="B2" s="42">
        <v>7.47</v>
      </c>
      <c r="C2" s="41">
        <v>5.5</v>
      </c>
      <c r="D2" s="42">
        <v>5.15</v>
      </c>
      <c r="E2" s="41">
        <v>11.6</v>
      </c>
      <c r="F2" s="42">
        <v>8.5399999999999991</v>
      </c>
      <c r="G2" s="41">
        <v>10.16</v>
      </c>
      <c r="H2" s="42">
        <v>9.18</v>
      </c>
      <c r="I2" s="41">
        <v>5.73</v>
      </c>
      <c r="J2" s="42">
        <v>13.09</v>
      </c>
      <c r="K2" s="33"/>
      <c r="L2" s="41">
        <v>5.7</v>
      </c>
      <c r="M2" s="42">
        <v>6.36</v>
      </c>
      <c r="N2" s="41">
        <v>9.3699999999999992</v>
      </c>
      <c r="O2" s="42">
        <v>14.15</v>
      </c>
      <c r="P2" s="41">
        <v>12.81</v>
      </c>
      <c r="Q2" s="42">
        <v>8.18</v>
      </c>
      <c r="R2" s="41">
        <v>10.46</v>
      </c>
      <c r="S2" s="42">
        <v>7.25</v>
      </c>
      <c r="T2" s="41">
        <v>13.48</v>
      </c>
      <c r="U2" s="42">
        <v>4.82</v>
      </c>
      <c r="W2" s="10" t="s">
        <v>0</v>
      </c>
      <c r="X2" s="13">
        <v>10</v>
      </c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</row>
    <row r="3" spans="1:55" x14ac:dyDescent="0.25">
      <c r="A3" s="41">
        <v>12.52</v>
      </c>
      <c r="B3" s="42">
        <v>9.15</v>
      </c>
      <c r="C3" s="41">
        <v>4.68</v>
      </c>
      <c r="D3" s="42">
        <v>6.42</v>
      </c>
      <c r="E3" s="41">
        <v>8.17</v>
      </c>
      <c r="F3" s="42">
        <v>7.49</v>
      </c>
      <c r="G3" s="41">
        <v>11.51</v>
      </c>
      <c r="H3" s="42">
        <v>8.0500000000000007</v>
      </c>
      <c r="I3" s="41">
        <v>6.07</v>
      </c>
      <c r="J3" s="42">
        <v>6.72</v>
      </c>
      <c r="K3" s="33"/>
      <c r="L3" s="41">
        <v>10.31</v>
      </c>
      <c r="M3" s="42">
        <v>13.11</v>
      </c>
      <c r="N3" s="41">
        <v>16.89</v>
      </c>
      <c r="O3" s="42">
        <v>8.74</v>
      </c>
      <c r="P3" s="41">
        <v>5.59</v>
      </c>
      <c r="Q3" s="42">
        <v>10.28</v>
      </c>
      <c r="R3" s="41">
        <v>13.51</v>
      </c>
      <c r="S3" s="42">
        <v>14.51</v>
      </c>
      <c r="T3" s="41">
        <v>12.4</v>
      </c>
      <c r="U3" s="42">
        <v>13.5</v>
      </c>
    </row>
    <row r="4" spans="1:55" x14ac:dyDescent="0.25">
      <c r="A4" s="41">
        <v>10.91</v>
      </c>
      <c r="B4" s="42">
        <v>14.78</v>
      </c>
      <c r="C4" s="41">
        <v>5.43</v>
      </c>
      <c r="D4" s="42">
        <v>12.42</v>
      </c>
      <c r="E4" s="41">
        <v>10.65</v>
      </c>
      <c r="F4" s="42">
        <v>6.98</v>
      </c>
      <c r="G4" s="41">
        <v>11.3</v>
      </c>
      <c r="H4" s="42">
        <v>7.72</v>
      </c>
      <c r="I4" s="41">
        <v>6.5</v>
      </c>
      <c r="J4" s="42">
        <v>15.21</v>
      </c>
      <c r="K4" s="33"/>
      <c r="L4" s="41">
        <v>5.05</v>
      </c>
      <c r="M4" s="42">
        <v>12.14</v>
      </c>
      <c r="N4" s="41">
        <v>10.69</v>
      </c>
      <c r="O4" s="42">
        <v>4.5199999999999996</v>
      </c>
      <c r="P4" s="41">
        <v>9.86</v>
      </c>
      <c r="Q4" s="42">
        <v>6.62</v>
      </c>
      <c r="R4" s="41">
        <v>6.45</v>
      </c>
      <c r="S4" s="42">
        <v>8.67</v>
      </c>
      <c r="T4" s="41">
        <v>10.34</v>
      </c>
      <c r="U4" s="42">
        <v>11.54</v>
      </c>
      <c r="W4" s="44" t="s">
        <v>102</v>
      </c>
      <c r="X4" s="45"/>
      <c r="Y4" s="45"/>
      <c r="Z4" s="45"/>
      <c r="AA4" s="45"/>
      <c r="AB4" s="45"/>
      <c r="AC4" s="45"/>
      <c r="AD4" s="45"/>
      <c r="AE4" s="45"/>
      <c r="AF4" s="45"/>
      <c r="AG4" s="46"/>
    </row>
    <row r="5" spans="1:55" x14ac:dyDescent="0.25">
      <c r="A5" s="41">
        <v>9.17</v>
      </c>
      <c r="B5" s="42">
        <v>11.15</v>
      </c>
      <c r="C5" s="41">
        <v>13.8</v>
      </c>
      <c r="D5" s="42">
        <v>6.27</v>
      </c>
      <c r="E5" s="41">
        <v>11.78</v>
      </c>
      <c r="F5" s="42">
        <v>12.63</v>
      </c>
      <c r="G5" s="41">
        <v>13.63</v>
      </c>
      <c r="H5" s="42">
        <v>13.3</v>
      </c>
      <c r="I5" s="41">
        <v>9.6300000000000008</v>
      </c>
      <c r="J5" s="42">
        <v>5.82</v>
      </c>
      <c r="K5" s="33"/>
      <c r="L5" s="41">
        <v>12.68</v>
      </c>
      <c r="M5" s="42">
        <v>16.010000000000002</v>
      </c>
      <c r="N5" s="41">
        <v>11.39</v>
      </c>
      <c r="O5" s="42">
        <v>14.46</v>
      </c>
      <c r="P5" s="41">
        <v>9.0399999999999991</v>
      </c>
      <c r="Q5" s="42">
        <v>9.18</v>
      </c>
      <c r="R5" s="41">
        <v>13.13</v>
      </c>
      <c r="S5" s="42">
        <v>5.35</v>
      </c>
      <c r="T5" s="41">
        <v>8.51</v>
      </c>
      <c r="U5" s="42">
        <v>12.82</v>
      </c>
    </row>
    <row r="6" spans="1:55" x14ac:dyDescent="0.25">
      <c r="A6" s="41">
        <v>15.45</v>
      </c>
      <c r="B6" s="42">
        <v>10.8</v>
      </c>
      <c r="C6" s="41">
        <v>10.77</v>
      </c>
      <c r="D6" s="42">
        <v>6.36</v>
      </c>
      <c r="E6" s="41">
        <v>10.42</v>
      </c>
      <c r="F6" s="42">
        <v>5.65</v>
      </c>
      <c r="G6" s="41">
        <v>8.14</v>
      </c>
      <c r="H6" s="42">
        <v>15.38</v>
      </c>
      <c r="I6" s="41">
        <v>12.08</v>
      </c>
      <c r="J6" s="42">
        <v>10.52</v>
      </c>
      <c r="K6" s="33"/>
      <c r="L6" s="41">
        <v>11.67</v>
      </c>
      <c r="M6" s="42">
        <v>8.39</v>
      </c>
      <c r="N6" s="41">
        <v>18.66</v>
      </c>
      <c r="O6" s="42">
        <v>13.17</v>
      </c>
      <c r="P6" s="41">
        <v>12.64</v>
      </c>
      <c r="Q6" s="42">
        <v>8.51</v>
      </c>
      <c r="R6" s="41">
        <v>12.24</v>
      </c>
      <c r="S6" s="42">
        <v>10.029999999999999</v>
      </c>
      <c r="T6" s="41">
        <v>14.77</v>
      </c>
      <c r="U6" s="42">
        <v>11.39</v>
      </c>
      <c r="W6" s="1" t="s">
        <v>22</v>
      </c>
      <c r="X6" s="5">
        <v>1</v>
      </c>
      <c r="Y6" s="5">
        <v>2</v>
      </c>
      <c r="Z6" s="5">
        <v>3</v>
      </c>
      <c r="AA6" s="5">
        <v>4</v>
      </c>
      <c r="AB6" s="5">
        <v>5</v>
      </c>
      <c r="AC6" s="5">
        <v>6</v>
      </c>
      <c r="AD6" s="5">
        <v>7</v>
      </c>
      <c r="AE6" s="5">
        <v>8</v>
      </c>
      <c r="AF6" s="5">
        <v>9</v>
      </c>
      <c r="AG6" s="5">
        <v>10</v>
      </c>
    </row>
    <row r="7" spans="1:55" x14ac:dyDescent="0.25">
      <c r="A7" s="41">
        <v>5.65</v>
      </c>
      <c r="B7" s="42">
        <v>9.2799999999999994</v>
      </c>
      <c r="C7" s="41">
        <v>6.4</v>
      </c>
      <c r="D7" s="42">
        <v>11.62</v>
      </c>
      <c r="E7" s="41">
        <v>5.82</v>
      </c>
      <c r="F7" s="42">
        <v>11.21</v>
      </c>
      <c r="G7" s="41">
        <v>4.7</v>
      </c>
      <c r="H7" s="42">
        <v>4.5</v>
      </c>
      <c r="I7" s="41">
        <v>6.67</v>
      </c>
      <c r="J7" s="42">
        <v>13.9</v>
      </c>
      <c r="K7" s="33"/>
      <c r="L7" s="41">
        <v>8.5299999999999994</v>
      </c>
      <c r="M7" s="42">
        <v>14.03</v>
      </c>
      <c r="N7" s="41">
        <v>7.43</v>
      </c>
      <c r="O7" s="42">
        <v>15.01</v>
      </c>
      <c r="P7" s="41">
        <v>10.89</v>
      </c>
      <c r="Q7" s="42">
        <v>10.43</v>
      </c>
      <c r="R7" s="41">
        <v>12.16</v>
      </c>
      <c r="S7" s="42">
        <v>11.2</v>
      </c>
      <c r="T7" s="41">
        <v>5.84</v>
      </c>
      <c r="U7" s="42">
        <v>12.92</v>
      </c>
      <c r="W7" s="1" t="s">
        <v>27</v>
      </c>
      <c r="X7" s="4">
        <f>AVERAGE(A$2:A$1001)</f>
        <v>10.034869999999987</v>
      </c>
      <c r="Y7" s="4">
        <f t="shared" ref="Y7:AG7" si="0">AVERAGE(B2:B1001)</f>
        <v>10.059270000000001</v>
      </c>
      <c r="Z7" s="4">
        <f t="shared" si="0"/>
        <v>9.8627899999999951</v>
      </c>
      <c r="AA7" s="4">
        <f t="shared" si="0"/>
        <v>9.8321000000000076</v>
      </c>
      <c r="AB7" s="4">
        <f t="shared" si="0"/>
        <v>10.040330000000006</v>
      </c>
      <c r="AC7" s="4">
        <f t="shared" si="0"/>
        <v>9.9825000000000017</v>
      </c>
      <c r="AD7" s="4">
        <f t="shared" si="0"/>
        <v>10.109649999999995</v>
      </c>
      <c r="AE7" s="4">
        <f t="shared" si="0"/>
        <v>9.948670000000007</v>
      </c>
      <c r="AF7" s="4">
        <f t="shared" si="0"/>
        <v>9.9709400000000095</v>
      </c>
      <c r="AG7" s="4">
        <f t="shared" si="0"/>
        <v>10.058020000000001</v>
      </c>
    </row>
    <row r="8" spans="1:55" x14ac:dyDescent="0.25">
      <c r="A8" s="41">
        <v>6.26</v>
      </c>
      <c r="B8" s="42">
        <v>5.69</v>
      </c>
      <c r="C8" s="41">
        <v>12.44</v>
      </c>
      <c r="D8" s="42">
        <v>15.4</v>
      </c>
      <c r="E8" s="41">
        <v>9.4</v>
      </c>
      <c r="F8" s="42">
        <v>12.57</v>
      </c>
      <c r="G8" s="41">
        <v>14.34</v>
      </c>
      <c r="H8" s="42">
        <v>4.3</v>
      </c>
      <c r="I8" s="41">
        <v>12.67</v>
      </c>
      <c r="J8" s="42">
        <v>12.09</v>
      </c>
      <c r="K8" s="33"/>
      <c r="L8" s="41">
        <v>13.72</v>
      </c>
      <c r="M8" s="42">
        <v>6.9</v>
      </c>
      <c r="N8" s="41">
        <v>8.02</v>
      </c>
      <c r="O8" s="42">
        <v>8.34</v>
      </c>
      <c r="P8" s="41">
        <v>10.85</v>
      </c>
      <c r="Q8" s="42">
        <v>6.25</v>
      </c>
      <c r="R8" s="41">
        <v>9.6</v>
      </c>
      <c r="S8" s="42">
        <v>9.02</v>
      </c>
      <c r="T8" s="41">
        <v>4.33</v>
      </c>
      <c r="U8" s="42">
        <v>7.05</v>
      </c>
      <c r="W8" s="1" t="s">
        <v>28</v>
      </c>
      <c r="X8" s="3">
        <f t="shared" ref="X8:AG8" si="1">_xlfn.VAR.S(A$2:A$1001)</f>
        <v>11.009080063163351</v>
      </c>
      <c r="Y8" s="3">
        <f t="shared" si="1"/>
        <v>11.001145913013048</v>
      </c>
      <c r="Z8" s="3">
        <f t="shared" si="1"/>
        <v>10.956764880780883</v>
      </c>
      <c r="AA8" s="3">
        <f t="shared" si="1"/>
        <v>10.805852642642563</v>
      </c>
      <c r="AB8" s="3">
        <f t="shared" si="1"/>
        <v>11.106545336436387</v>
      </c>
      <c r="AC8" s="3">
        <f t="shared" si="1"/>
        <v>10.525518668668489</v>
      </c>
      <c r="AD8" s="3">
        <f t="shared" si="1"/>
        <v>11.324378956456565</v>
      </c>
      <c r="AE8" s="3">
        <f t="shared" si="1"/>
        <v>11.494922053152955</v>
      </c>
      <c r="AF8" s="3">
        <f t="shared" si="1"/>
        <v>11.104937854254141</v>
      </c>
      <c r="AG8" s="3">
        <f t="shared" si="1"/>
        <v>10.997364243843887</v>
      </c>
    </row>
    <row r="9" spans="1:55" x14ac:dyDescent="0.25">
      <c r="A9" s="41">
        <v>12.45</v>
      </c>
      <c r="B9" s="42">
        <v>9.43</v>
      </c>
      <c r="C9" s="41">
        <v>5.47</v>
      </c>
      <c r="D9" s="42">
        <v>6.41</v>
      </c>
      <c r="E9" s="41">
        <v>8.8699999999999992</v>
      </c>
      <c r="F9" s="42">
        <v>6.03</v>
      </c>
      <c r="G9" s="41">
        <v>4.99</v>
      </c>
      <c r="H9" s="42">
        <v>9.4</v>
      </c>
      <c r="I9" s="41">
        <v>13.73</v>
      </c>
      <c r="J9" s="42">
        <v>9</v>
      </c>
      <c r="K9" s="33"/>
      <c r="L9" s="41">
        <v>11.16</v>
      </c>
      <c r="M9" s="42">
        <v>9.75</v>
      </c>
      <c r="N9" s="41">
        <v>10.06</v>
      </c>
      <c r="O9" s="42">
        <v>11.09</v>
      </c>
      <c r="P9" s="41">
        <v>8.01</v>
      </c>
      <c r="Q9" s="42">
        <v>10.9</v>
      </c>
      <c r="R9" s="41">
        <v>7.36</v>
      </c>
      <c r="S9" s="42">
        <v>6.53</v>
      </c>
      <c r="T9" s="41">
        <v>13.78</v>
      </c>
      <c r="U9" s="42">
        <v>7.99</v>
      </c>
    </row>
    <row r="10" spans="1:55" x14ac:dyDescent="0.25">
      <c r="A10" s="41">
        <v>4.83</v>
      </c>
      <c r="B10" s="42">
        <v>8.74</v>
      </c>
      <c r="C10" s="41">
        <v>4.38</v>
      </c>
      <c r="D10" s="42">
        <v>6.28</v>
      </c>
      <c r="E10" s="41">
        <v>7.54</v>
      </c>
      <c r="F10" s="42">
        <v>8.64</v>
      </c>
      <c r="G10" s="41">
        <v>11.67</v>
      </c>
      <c r="H10" s="42">
        <v>14.59</v>
      </c>
      <c r="I10" s="41">
        <v>5.43</v>
      </c>
      <c r="J10" s="42">
        <v>14.26</v>
      </c>
      <c r="K10" s="33"/>
      <c r="L10" s="41">
        <v>12.14</v>
      </c>
      <c r="M10" s="42">
        <v>15.05</v>
      </c>
      <c r="N10" s="41">
        <v>11.3</v>
      </c>
      <c r="O10" s="42">
        <v>11.19</v>
      </c>
      <c r="P10" s="41">
        <v>9.0500000000000007</v>
      </c>
      <c r="Q10" s="42">
        <v>15.92</v>
      </c>
      <c r="R10" s="41">
        <v>5.53</v>
      </c>
      <c r="S10" s="42">
        <v>4.3499999999999996</v>
      </c>
      <c r="T10" s="41">
        <v>5.54</v>
      </c>
      <c r="U10" s="42">
        <v>11.64</v>
      </c>
      <c r="W10" s="44" t="s">
        <v>103</v>
      </c>
      <c r="X10" s="45"/>
      <c r="Y10" s="45"/>
      <c r="Z10" s="45"/>
      <c r="AA10" s="45"/>
      <c r="AB10" s="45"/>
      <c r="AC10" s="45"/>
      <c r="AD10" s="45"/>
      <c r="AE10" s="45"/>
      <c r="AF10" s="45"/>
      <c r="AG10" s="46"/>
      <c r="AI10" s="2">
        <v>10.034869999999987</v>
      </c>
      <c r="AJ10" s="2">
        <v>10.059270000000001</v>
      </c>
      <c r="AK10" s="2">
        <v>9.8627899999999951</v>
      </c>
      <c r="AL10" s="2">
        <v>9.8321000000000076</v>
      </c>
      <c r="AM10" s="2">
        <v>10.040330000000006</v>
      </c>
      <c r="AN10" s="2">
        <v>9.9825000000000017</v>
      </c>
      <c r="AO10" s="2">
        <v>10.109649999999995</v>
      </c>
      <c r="AP10" s="2">
        <v>9.948670000000007</v>
      </c>
      <c r="AQ10" s="2">
        <v>9.9709400000000095</v>
      </c>
      <c r="AR10" s="2">
        <v>10.058020000000001</v>
      </c>
    </row>
    <row r="11" spans="1:55" x14ac:dyDescent="0.25">
      <c r="A11" s="41">
        <v>8.6</v>
      </c>
      <c r="B11" s="42">
        <v>4.97</v>
      </c>
      <c r="C11" s="41">
        <v>15.26</v>
      </c>
      <c r="D11" s="42">
        <v>5.09</v>
      </c>
      <c r="E11" s="41">
        <v>13.17</v>
      </c>
      <c r="F11" s="42">
        <v>6.94</v>
      </c>
      <c r="G11" s="41">
        <v>15.36</v>
      </c>
      <c r="H11" s="42">
        <v>7.68</v>
      </c>
      <c r="I11" s="41">
        <v>14.66</v>
      </c>
      <c r="J11" s="42">
        <v>7.36</v>
      </c>
      <c r="K11" s="33"/>
      <c r="L11" s="41">
        <v>8.15</v>
      </c>
      <c r="M11" s="42">
        <v>6.26</v>
      </c>
      <c r="N11" s="41">
        <v>7.25</v>
      </c>
      <c r="O11" s="42">
        <v>8.24</v>
      </c>
      <c r="P11" s="41">
        <v>13.54</v>
      </c>
      <c r="Q11" s="42">
        <v>6.7</v>
      </c>
      <c r="R11" s="41">
        <v>9.11</v>
      </c>
      <c r="S11" s="42">
        <v>8.74</v>
      </c>
      <c r="T11" s="41">
        <v>10.06</v>
      </c>
      <c r="U11" s="42">
        <v>17.45</v>
      </c>
      <c r="AI11" s="2">
        <v>10.025430000000005</v>
      </c>
      <c r="AJ11" s="2">
        <v>10.116550000000002</v>
      </c>
      <c r="AK11" s="2">
        <v>9.947389999999988</v>
      </c>
      <c r="AL11" s="2">
        <v>10.068760000000006</v>
      </c>
      <c r="AM11" s="2">
        <v>9.9064400000000035</v>
      </c>
      <c r="AN11" s="2">
        <v>9.951009999999993</v>
      </c>
      <c r="AO11" s="2">
        <v>9.9117800000000074</v>
      </c>
      <c r="AP11" s="2">
        <v>10.24312999999999</v>
      </c>
      <c r="AQ11" s="2">
        <v>10.081829999999986</v>
      </c>
      <c r="AR11" s="2">
        <v>10.099159999999989</v>
      </c>
    </row>
    <row r="12" spans="1:55" x14ac:dyDescent="0.25">
      <c r="A12" s="41">
        <v>15.66</v>
      </c>
      <c r="B12" s="42">
        <v>14.17</v>
      </c>
      <c r="C12" s="41">
        <v>8.48</v>
      </c>
      <c r="D12" s="42">
        <v>11.75</v>
      </c>
      <c r="E12" s="41">
        <v>11.32</v>
      </c>
      <c r="F12" s="42">
        <v>9.16</v>
      </c>
      <c r="G12" s="41">
        <v>4.54</v>
      </c>
      <c r="H12" s="42">
        <v>11.33</v>
      </c>
      <c r="I12" s="41">
        <v>6.06</v>
      </c>
      <c r="J12" s="42">
        <v>14.51</v>
      </c>
      <c r="K12" s="33"/>
      <c r="L12" s="41">
        <v>13.09</v>
      </c>
      <c r="M12" s="42">
        <v>6.2</v>
      </c>
      <c r="N12" s="41">
        <v>12.73</v>
      </c>
      <c r="O12" s="42">
        <v>12.4</v>
      </c>
      <c r="P12" s="41">
        <v>5.29</v>
      </c>
      <c r="Q12" s="42">
        <v>7.87</v>
      </c>
      <c r="R12" s="41">
        <v>6.31</v>
      </c>
      <c r="S12" s="42">
        <v>13.16</v>
      </c>
      <c r="T12" s="41">
        <v>13.35</v>
      </c>
      <c r="U12" s="42">
        <v>10.83</v>
      </c>
      <c r="W12" s="1" t="s">
        <v>22</v>
      </c>
      <c r="X12" s="5">
        <v>1</v>
      </c>
      <c r="Y12" s="5">
        <v>2</v>
      </c>
      <c r="Z12" s="5">
        <v>3</v>
      </c>
      <c r="AA12" s="5">
        <v>4</v>
      </c>
      <c r="AB12" s="5">
        <v>5</v>
      </c>
      <c r="AC12" s="5">
        <v>6</v>
      </c>
      <c r="AD12" s="5">
        <v>7</v>
      </c>
      <c r="AE12" s="5">
        <v>8</v>
      </c>
      <c r="AF12" s="5">
        <v>9</v>
      </c>
      <c r="AG12" s="5">
        <v>10</v>
      </c>
      <c r="AI12" s="2">
        <v>11.009080063163351</v>
      </c>
      <c r="AJ12" s="2">
        <v>11.001145913013048</v>
      </c>
      <c r="AK12" s="2">
        <v>10.956764880780883</v>
      </c>
      <c r="AL12" s="2">
        <v>10.805852642642563</v>
      </c>
      <c r="AM12" s="2">
        <v>11.106545336436387</v>
      </c>
      <c r="AN12" s="2">
        <v>10.525518668668489</v>
      </c>
      <c r="AO12" s="2">
        <v>11.324378956456565</v>
      </c>
      <c r="AP12" s="2">
        <v>11.494922053152955</v>
      </c>
      <c r="AQ12" s="2">
        <v>11.104937854254141</v>
      </c>
      <c r="AR12" s="2">
        <v>10.997364243843887</v>
      </c>
    </row>
    <row r="13" spans="1:55" x14ac:dyDescent="0.25">
      <c r="A13" s="41">
        <v>8.59</v>
      </c>
      <c r="B13" s="42">
        <v>10</v>
      </c>
      <c r="C13" s="41">
        <v>14.87</v>
      </c>
      <c r="D13" s="42">
        <v>12.51</v>
      </c>
      <c r="E13" s="41">
        <v>9.02</v>
      </c>
      <c r="F13" s="42">
        <v>9.94</v>
      </c>
      <c r="G13" s="41">
        <v>14.53</v>
      </c>
      <c r="H13" s="42">
        <v>9.93</v>
      </c>
      <c r="I13" s="41">
        <v>11.62</v>
      </c>
      <c r="J13" s="42">
        <v>11.43</v>
      </c>
      <c r="K13" s="33"/>
      <c r="L13" s="41">
        <v>17.02</v>
      </c>
      <c r="M13" s="42">
        <v>12.09</v>
      </c>
      <c r="N13" s="41">
        <v>13.37</v>
      </c>
      <c r="O13" s="42">
        <v>10.86</v>
      </c>
      <c r="P13" s="41">
        <v>12.76</v>
      </c>
      <c r="Q13" s="42">
        <v>10.17</v>
      </c>
      <c r="R13" s="41">
        <v>8.3800000000000008</v>
      </c>
      <c r="S13" s="42">
        <v>15.55</v>
      </c>
      <c r="T13" s="41">
        <v>16.73</v>
      </c>
      <c r="U13" s="42">
        <v>5.83</v>
      </c>
      <c r="W13" s="1" t="s">
        <v>27</v>
      </c>
      <c r="X13" s="4">
        <f t="shared" ref="X13:AG13" si="2">AVERAGE(L$2:L$1001)</f>
        <v>10.025430000000005</v>
      </c>
      <c r="Y13" s="4">
        <f t="shared" si="2"/>
        <v>10.116550000000002</v>
      </c>
      <c r="Z13" s="4">
        <f t="shared" si="2"/>
        <v>9.947389999999988</v>
      </c>
      <c r="AA13" s="4">
        <f t="shared" si="2"/>
        <v>10.068760000000006</v>
      </c>
      <c r="AB13" s="4">
        <f t="shared" si="2"/>
        <v>9.9064400000000035</v>
      </c>
      <c r="AC13" s="4">
        <f t="shared" si="2"/>
        <v>9.951009999999993</v>
      </c>
      <c r="AD13" s="4">
        <f t="shared" si="2"/>
        <v>9.9117800000000074</v>
      </c>
      <c r="AE13" s="4">
        <f t="shared" si="2"/>
        <v>10.24312999999999</v>
      </c>
      <c r="AF13" s="4">
        <f t="shared" si="2"/>
        <v>10.081829999999986</v>
      </c>
      <c r="AG13" s="4">
        <f t="shared" si="2"/>
        <v>10.099159999999989</v>
      </c>
      <c r="AI13" s="2">
        <v>11.453374789889574</v>
      </c>
      <c r="AJ13" s="2">
        <v>10.36511511261274</v>
      </c>
      <c r="AK13" s="2">
        <v>11.797546033934134</v>
      </c>
      <c r="AL13" s="2">
        <v>11.434821083483341</v>
      </c>
      <c r="AM13" s="2">
        <v>10.567710637036953</v>
      </c>
      <c r="AN13" s="2">
        <v>10.350315595495616</v>
      </c>
      <c r="AO13" s="2">
        <v>11.500499931531351</v>
      </c>
      <c r="AP13" s="2">
        <v>10.722598101201438</v>
      </c>
      <c r="AQ13" s="2">
        <v>9.9390536047049736</v>
      </c>
      <c r="AR13" s="2">
        <v>10.617078172572588</v>
      </c>
    </row>
    <row r="14" spans="1:55" x14ac:dyDescent="0.25">
      <c r="A14" s="41">
        <v>14</v>
      </c>
      <c r="B14" s="42">
        <v>6.37</v>
      </c>
      <c r="C14" s="41">
        <v>10.81</v>
      </c>
      <c r="D14" s="42">
        <v>14.9</v>
      </c>
      <c r="E14" s="41">
        <v>10.72</v>
      </c>
      <c r="F14" s="42">
        <v>12.19</v>
      </c>
      <c r="G14" s="41">
        <v>14.66</v>
      </c>
      <c r="H14" s="42">
        <v>12.19</v>
      </c>
      <c r="I14" s="41">
        <v>14.92</v>
      </c>
      <c r="J14" s="42">
        <v>8.6300000000000008</v>
      </c>
      <c r="K14" s="33"/>
      <c r="L14" s="41">
        <v>8.92</v>
      </c>
      <c r="M14" s="42">
        <v>7.16</v>
      </c>
      <c r="N14" s="41">
        <v>8.64</v>
      </c>
      <c r="O14" s="42">
        <v>14.92</v>
      </c>
      <c r="P14" s="41">
        <v>10.27</v>
      </c>
      <c r="Q14" s="42">
        <v>14.32</v>
      </c>
      <c r="R14" s="41">
        <v>10.77</v>
      </c>
      <c r="S14" s="42">
        <v>16</v>
      </c>
      <c r="T14" s="41">
        <v>11.12</v>
      </c>
      <c r="U14" s="42">
        <v>9.26</v>
      </c>
      <c r="W14" s="1" t="s">
        <v>28</v>
      </c>
      <c r="X14" s="3">
        <f t="shared" ref="X14:AG14" si="3">_xlfn.VAR.S(L$2:L$1001)</f>
        <v>11.453374789889574</v>
      </c>
      <c r="Y14" s="3">
        <f t="shared" si="3"/>
        <v>10.36511511261274</v>
      </c>
      <c r="Z14" s="3">
        <f t="shared" si="3"/>
        <v>11.797546033934134</v>
      </c>
      <c r="AA14" s="3">
        <f t="shared" si="3"/>
        <v>11.434821083483341</v>
      </c>
      <c r="AB14" s="3">
        <f t="shared" si="3"/>
        <v>10.567710637036953</v>
      </c>
      <c r="AC14" s="3">
        <f t="shared" si="3"/>
        <v>10.350315595495616</v>
      </c>
      <c r="AD14" s="3">
        <f t="shared" si="3"/>
        <v>11.500499931531351</v>
      </c>
      <c r="AE14" s="3">
        <f t="shared" si="3"/>
        <v>10.722598101201438</v>
      </c>
      <c r="AF14" s="3">
        <f t="shared" si="3"/>
        <v>9.9390536047049736</v>
      </c>
      <c r="AG14" s="3">
        <f t="shared" si="3"/>
        <v>10.617078172572588</v>
      </c>
    </row>
    <row r="15" spans="1:55" x14ac:dyDescent="0.25">
      <c r="A15" s="41">
        <v>7.98</v>
      </c>
      <c r="B15" s="42">
        <v>7.21</v>
      </c>
      <c r="C15" s="41">
        <v>6.73</v>
      </c>
      <c r="D15" s="42">
        <v>5.45</v>
      </c>
      <c r="E15" s="41">
        <v>8.9600000000000009</v>
      </c>
      <c r="F15" s="42">
        <v>12.24</v>
      </c>
      <c r="G15" s="41">
        <v>5.34</v>
      </c>
      <c r="H15" s="42">
        <v>13.91</v>
      </c>
      <c r="I15" s="41">
        <v>12.51</v>
      </c>
      <c r="J15" s="42">
        <v>11.25</v>
      </c>
      <c r="K15" s="33"/>
      <c r="L15" s="41">
        <v>12.94</v>
      </c>
      <c r="M15" s="42">
        <v>15.74</v>
      </c>
      <c r="N15" s="41">
        <v>6.61</v>
      </c>
      <c r="O15" s="42">
        <v>11.85</v>
      </c>
      <c r="P15" s="41">
        <v>8.98</v>
      </c>
      <c r="Q15" s="42">
        <v>13.38</v>
      </c>
      <c r="R15" s="41">
        <v>10.31</v>
      </c>
      <c r="S15" s="42">
        <v>10.25</v>
      </c>
      <c r="T15" s="41">
        <v>8.8699999999999992</v>
      </c>
      <c r="U15" s="42">
        <v>10.39</v>
      </c>
    </row>
    <row r="16" spans="1:55" x14ac:dyDescent="0.25">
      <c r="A16" s="41">
        <v>8.4700000000000006</v>
      </c>
      <c r="B16" s="42">
        <v>12.59</v>
      </c>
      <c r="C16" s="41">
        <v>10.050000000000001</v>
      </c>
      <c r="D16" s="42">
        <v>10.86</v>
      </c>
      <c r="E16" s="41">
        <v>13.63</v>
      </c>
      <c r="F16" s="42">
        <v>11.41</v>
      </c>
      <c r="G16" s="41">
        <v>8.9600000000000009</v>
      </c>
      <c r="H16" s="42">
        <v>5.45</v>
      </c>
      <c r="I16" s="41">
        <v>11.78</v>
      </c>
      <c r="J16" s="42">
        <v>10.17</v>
      </c>
      <c r="K16" s="33"/>
      <c r="L16" s="41">
        <v>8.94</v>
      </c>
      <c r="M16" s="42">
        <v>10.89</v>
      </c>
      <c r="N16" s="41">
        <v>10.92</v>
      </c>
      <c r="O16" s="42">
        <v>5.52</v>
      </c>
      <c r="P16" s="41">
        <v>0.9</v>
      </c>
      <c r="Q16" s="42">
        <v>6.94</v>
      </c>
      <c r="R16" s="41">
        <v>8.59</v>
      </c>
      <c r="S16" s="42">
        <v>7.84</v>
      </c>
      <c r="T16" s="41">
        <v>7.05</v>
      </c>
      <c r="U16" s="42">
        <v>8.9499999999999993</v>
      </c>
    </row>
    <row r="17" spans="1:21" x14ac:dyDescent="0.25">
      <c r="A17" s="41">
        <v>7.05</v>
      </c>
      <c r="B17" s="42">
        <v>10.07</v>
      </c>
      <c r="C17" s="41">
        <v>7.45</v>
      </c>
      <c r="D17" s="42">
        <v>8.08</v>
      </c>
      <c r="E17" s="41">
        <v>5.88</v>
      </c>
      <c r="F17" s="42">
        <v>8.66</v>
      </c>
      <c r="G17" s="41">
        <v>9.25</v>
      </c>
      <c r="H17" s="42">
        <v>14.37</v>
      </c>
      <c r="I17" s="41">
        <v>4.24</v>
      </c>
      <c r="J17" s="42">
        <v>7.58</v>
      </c>
      <c r="K17" s="33"/>
      <c r="L17" s="41">
        <v>9.99</v>
      </c>
      <c r="M17" s="42">
        <v>10.16</v>
      </c>
      <c r="N17" s="41">
        <v>10.65</v>
      </c>
      <c r="O17" s="42">
        <v>6.15</v>
      </c>
      <c r="P17" s="41">
        <v>9.56</v>
      </c>
      <c r="Q17" s="42">
        <v>11.31</v>
      </c>
      <c r="R17" s="41">
        <v>3.39</v>
      </c>
      <c r="S17" s="42">
        <v>15.98</v>
      </c>
      <c r="T17" s="41">
        <v>4.1500000000000004</v>
      </c>
      <c r="U17" s="42">
        <v>6.5</v>
      </c>
    </row>
    <row r="18" spans="1:21" x14ac:dyDescent="0.25">
      <c r="A18" s="41">
        <v>12.65</v>
      </c>
      <c r="B18" s="42">
        <v>14.09</v>
      </c>
      <c r="C18" s="41">
        <v>12.63</v>
      </c>
      <c r="D18" s="42">
        <v>10.72</v>
      </c>
      <c r="E18" s="41">
        <v>6.69</v>
      </c>
      <c r="F18" s="42">
        <v>12.01</v>
      </c>
      <c r="G18" s="41">
        <v>10.93</v>
      </c>
      <c r="H18" s="42">
        <v>12.41</v>
      </c>
      <c r="I18" s="41">
        <v>9.7100000000000009</v>
      </c>
      <c r="J18" s="42">
        <v>9.26</v>
      </c>
      <c r="K18" s="33"/>
      <c r="L18" s="41">
        <v>3.53</v>
      </c>
      <c r="M18" s="42">
        <v>8.36</v>
      </c>
      <c r="N18" s="41">
        <v>5.93</v>
      </c>
      <c r="O18" s="42">
        <v>9.3800000000000008</v>
      </c>
      <c r="P18" s="41">
        <v>12.59</v>
      </c>
      <c r="Q18" s="42">
        <v>7.48</v>
      </c>
      <c r="R18" s="41">
        <v>6.66</v>
      </c>
      <c r="S18" s="42">
        <v>9.4600000000000009</v>
      </c>
      <c r="T18" s="41">
        <v>6.59</v>
      </c>
      <c r="U18" s="42">
        <v>11.46</v>
      </c>
    </row>
    <row r="19" spans="1:21" x14ac:dyDescent="0.25">
      <c r="A19" s="41">
        <v>14.98</v>
      </c>
      <c r="B19" s="42">
        <v>14.41</v>
      </c>
      <c r="C19" s="41">
        <v>10.45</v>
      </c>
      <c r="D19" s="42">
        <v>13.67</v>
      </c>
      <c r="E19" s="41">
        <v>9.5500000000000007</v>
      </c>
      <c r="F19" s="42">
        <v>10.45</v>
      </c>
      <c r="G19" s="41">
        <v>15.21</v>
      </c>
      <c r="H19" s="42">
        <v>14.9</v>
      </c>
      <c r="I19" s="41">
        <v>10.16</v>
      </c>
      <c r="J19" s="42">
        <v>5.41</v>
      </c>
      <c r="K19" s="33"/>
      <c r="L19" s="41">
        <v>11.84</v>
      </c>
      <c r="M19" s="42">
        <v>8.33</v>
      </c>
      <c r="N19" s="41">
        <v>9.8000000000000007</v>
      </c>
      <c r="O19" s="42">
        <v>12.07</v>
      </c>
      <c r="P19" s="41">
        <v>16.18</v>
      </c>
      <c r="Q19" s="42">
        <v>10.36</v>
      </c>
      <c r="R19" s="41">
        <v>11.41</v>
      </c>
      <c r="S19" s="42">
        <v>7.97</v>
      </c>
      <c r="T19" s="41">
        <v>5.91</v>
      </c>
      <c r="U19" s="42">
        <v>4.32</v>
      </c>
    </row>
    <row r="20" spans="1:21" x14ac:dyDescent="0.25">
      <c r="A20" s="41">
        <v>5.64</v>
      </c>
      <c r="B20" s="42">
        <v>15.15</v>
      </c>
      <c r="C20" s="41">
        <v>8.02</v>
      </c>
      <c r="D20" s="42">
        <v>9.84</v>
      </c>
      <c r="E20" s="41">
        <v>14.65</v>
      </c>
      <c r="F20" s="42">
        <v>13.78</v>
      </c>
      <c r="G20" s="41">
        <v>13.14</v>
      </c>
      <c r="H20" s="42">
        <v>4.4400000000000004</v>
      </c>
      <c r="I20" s="41">
        <v>5.51</v>
      </c>
      <c r="J20" s="42">
        <v>8.41</v>
      </c>
      <c r="K20" s="33"/>
      <c r="L20" s="41">
        <v>10.08</v>
      </c>
      <c r="M20" s="42">
        <v>9.92</v>
      </c>
      <c r="N20" s="41">
        <v>5.18</v>
      </c>
      <c r="O20" s="42">
        <v>4.1399999999999997</v>
      </c>
      <c r="P20" s="41">
        <v>6.08</v>
      </c>
      <c r="Q20" s="42">
        <v>14.01</v>
      </c>
      <c r="R20" s="41">
        <v>7.98</v>
      </c>
      <c r="S20" s="42">
        <v>6.42</v>
      </c>
      <c r="T20" s="41">
        <v>8.1199999999999992</v>
      </c>
      <c r="U20" s="42">
        <v>5.58</v>
      </c>
    </row>
    <row r="21" spans="1:21" x14ac:dyDescent="0.25">
      <c r="A21" s="41">
        <v>8.7200000000000006</v>
      </c>
      <c r="B21" s="42">
        <v>10.199999999999999</v>
      </c>
      <c r="C21" s="41">
        <v>10.16</v>
      </c>
      <c r="D21" s="42">
        <v>15.41</v>
      </c>
      <c r="E21" s="41">
        <v>9.14</v>
      </c>
      <c r="F21" s="42">
        <v>14.4</v>
      </c>
      <c r="G21" s="41">
        <v>7.51</v>
      </c>
      <c r="H21" s="42">
        <v>4.68</v>
      </c>
      <c r="I21" s="41">
        <v>10.02</v>
      </c>
      <c r="J21" s="42">
        <v>9.77</v>
      </c>
      <c r="K21" s="33"/>
      <c r="L21" s="41">
        <v>7.54</v>
      </c>
      <c r="M21" s="42">
        <v>12.22</v>
      </c>
      <c r="N21" s="41">
        <v>17.13</v>
      </c>
      <c r="O21" s="42">
        <v>7.99</v>
      </c>
      <c r="P21" s="41">
        <v>14.05</v>
      </c>
      <c r="Q21" s="42">
        <v>12.76</v>
      </c>
      <c r="R21" s="41">
        <v>8.4600000000000009</v>
      </c>
      <c r="S21" s="42">
        <v>8.36</v>
      </c>
      <c r="T21" s="41">
        <v>0.55000000000000004</v>
      </c>
      <c r="U21" s="42">
        <v>15.31</v>
      </c>
    </row>
    <row r="22" spans="1:21" x14ac:dyDescent="0.25">
      <c r="A22" s="41">
        <v>10.26</v>
      </c>
      <c r="B22" s="42">
        <v>5.95</v>
      </c>
      <c r="C22" s="41">
        <v>6.91</v>
      </c>
      <c r="D22" s="42">
        <v>14.59</v>
      </c>
      <c r="E22" s="41">
        <v>6.12</v>
      </c>
      <c r="F22" s="42">
        <v>9.31</v>
      </c>
      <c r="G22" s="41">
        <v>4.53</v>
      </c>
      <c r="H22" s="42">
        <v>11.28</v>
      </c>
      <c r="I22" s="41">
        <v>13.17</v>
      </c>
      <c r="J22" s="42">
        <v>9.8800000000000008</v>
      </c>
      <c r="K22" s="33"/>
      <c r="L22" s="41">
        <v>9.3000000000000007</v>
      </c>
      <c r="M22" s="42">
        <v>7.86</v>
      </c>
      <c r="N22" s="41">
        <v>7.72</v>
      </c>
      <c r="O22" s="42">
        <v>12.65</v>
      </c>
      <c r="P22" s="41">
        <v>14.46</v>
      </c>
      <c r="Q22" s="42">
        <v>12.34</v>
      </c>
      <c r="R22" s="41">
        <v>4.17</v>
      </c>
      <c r="S22" s="42">
        <v>8.57</v>
      </c>
      <c r="T22" s="41">
        <v>10.15</v>
      </c>
      <c r="U22" s="42">
        <v>14.29</v>
      </c>
    </row>
    <row r="23" spans="1:21" x14ac:dyDescent="0.25">
      <c r="A23" s="41">
        <v>8.58</v>
      </c>
      <c r="B23" s="42">
        <v>7.54</v>
      </c>
      <c r="C23" s="41">
        <v>7.25</v>
      </c>
      <c r="D23" s="42">
        <v>8.26</v>
      </c>
      <c r="E23" s="41">
        <v>12.03</v>
      </c>
      <c r="F23" s="42">
        <v>15.13</v>
      </c>
      <c r="G23" s="41">
        <v>15.04</v>
      </c>
      <c r="H23" s="42">
        <v>4.37</v>
      </c>
      <c r="I23" s="41">
        <v>11.27</v>
      </c>
      <c r="J23" s="42">
        <v>12.84</v>
      </c>
      <c r="K23" s="33"/>
      <c r="L23" s="41">
        <v>6.89</v>
      </c>
      <c r="M23" s="42">
        <v>10.4</v>
      </c>
      <c r="N23" s="41">
        <v>10.36</v>
      </c>
      <c r="O23" s="42">
        <v>7.77</v>
      </c>
      <c r="P23" s="41">
        <v>4.1900000000000004</v>
      </c>
      <c r="Q23" s="42">
        <v>10.37</v>
      </c>
      <c r="R23" s="41">
        <v>8.9600000000000009</v>
      </c>
      <c r="S23" s="42">
        <v>8.4700000000000006</v>
      </c>
      <c r="T23" s="41">
        <v>11.94</v>
      </c>
      <c r="U23" s="42">
        <v>7.65</v>
      </c>
    </row>
    <row r="24" spans="1:21" x14ac:dyDescent="0.25">
      <c r="A24" s="41">
        <v>4.8899999999999997</v>
      </c>
      <c r="B24" s="42">
        <v>8.86</v>
      </c>
      <c r="C24" s="41">
        <v>8.25</v>
      </c>
      <c r="D24" s="42">
        <v>5.31</v>
      </c>
      <c r="E24" s="41">
        <v>8.2200000000000006</v>
      </c>
      <c r="F24" s="42">
        <v>13.8</v>
      </c>
      <c r="G24" s="41">
        <v>13.3</v>
      </c>
      <c r="H24" s="42">
        <v>9.68</v>
      </c>
      <c r="I24" s="41">
        <v>11.84</v>
      </c>
      <c r="J24" s="42">
        <v>5.78</v>
      </c>
      <c r="K24" s="33"/>
      <c r="L24" s="41">
        <v>8.7200000000000006</v>
      </c>
      <c r="M24" s="42">
        <v>12.07</v>
      </c>
      <c r="N24" s="41">
        <v>13.7</v>
      </c>
      <c r="O24" s="42">
        <v>16.649999999999999</v>
      </c>
      <c r="P24" s="41">
        <v>10.31</v>
      </c>
      <c r="Q24" s="42">
        <v>8.4700000000000006</v>
      </c>
      <c r="R24" s="41">
        <v>5.27</v>
      </c>
      <c r="S24" s="42">
        <v>11.24</v>
      </c>
      <c r="T24" s="41">
        <v>7.29</v>
      </c>
      <c r="U24" s="42">
        <v>10.029999999999999</v>
      </c>
    </row>
    <row r="25" spans="1:21" x14ac:dyDescent="0.25">
      <c r="A25" s="41">
        <v>8.3800000000000008</v>
      </c>
      <c r="B25" s="42">
        <v>10.96</v>
      </c>
      <c r="C25" s="41">
        <v>9.86</v>
      </c>
      <c r="D25" s="42">
        <v>11.28</v>
      </c>
      <c r="E25" s="41">
        <v>12.19</v>
      </c>
      <c r="F25" s="42">
        <v>6.15</v>
      </c>
      <c r="G25" s="41">
        <v>12.16</v>
      </c>
      <c r="H25" s="42">
        <v>11.14</v>
      </c>
      <c r="I25" s="41">
        <v>9.4700000000000006</v>
      </c>
      <c r="J25" s="42">
        <v>10.06</v>
      </c>
      <c r="K25" s="33"/>
      <c r="L25" s="41">
        <v>8.4</v>
      </c>
      <c r="M25" s="42">
        <v>10.54</v>
      </c>
      <c r="N25" s="41">
        <v>6.14</v>
      </c>
      <c r="O25" s="42">
        <v>12.25</v>
      </c>
      <c r="P25" s="41">
        <v>8.15</v>
      </c>
      <c r="Q25" s="42">
        <v>9.99</v>
      </c>
      <c r="R25" s="41">
        <v>12.11</v>
      </c>
      <c r="S25" s="42">
        <v>15.76</v>
      </c>
      <c r="T25" s="41">
        <v>11.7</v>
      </c>
      <c r="U25" s="42">
        <v>16.91</v>
      </c>
    </row>
    <row r="26" spans="1:21" x14ac:dyDescent="0.25">
      <c r="A26" s="41">
        <v>11.56</v>
      </c>
      <c r="B26" s="42">
        <v>7.9</v>
      </c>
      <c r="C26" s="41">
        <v>6.89</v>
      </c>
      <c r="D26" s="42">
        <v>4.68</v>
      </c>
      <c r="E26" s="41">
        <v>10.58</v>
      </c>
      <c r="F26" s="42">
        <v>6.67</v>
      </c>
      <c r="G26" s="41">
        <v>11.3</v>
      </c>
      <c r="H26" s="42">
        <v>15.56</v>
      </c>
      <c r="I26" s="41">
        <v>12.17</v>
      </c>
      <c r="J26" s="42">
        <v>12.8</v>
      </c>
      <c r="K26" s="33"/>
      <c r="L26" s="41">
        <v>12.75</v>
      </c>
      <c r="M26" s="42">
        <v>15.75</v>
      </c>
      <c r="N26" s="41">
        <v>6.57</v>
      </c>
      <c r="O26" s="42">
        <v>10.57</v>
      </c>
      <c r="P26" s="41">
        <v>4.49</v>
      </c>
      <c r="Q26" s="42">
        <v>11.8</v>
      </c>
      <c r="R26" s="41">
        <v>6.66</v>
      </c>
      <c r="S26" s="42">
        <v>6.59</v>
      </c>
      <c r="T26" s="41">
        <v>7.19</v>
      </c>
      <c r="U26" s="42">
        <v>9.41</v>
      </c>
    </row>
    <row r="27" spans="1:21" x14ac:dyDescent="0.25">
      <c r="A27" s="41">
        <v>8.57</v>
      </c>
      <c r="B27" s="42">
        <v>5.87</v>
      </c>
      <c r="C27" s="41">
        <v>13.7</v>
      </c>
      <c r="D27" s="42">
        <v>12.5</v>
      </c>
      <c r="E27" s="41">
        <v>9.58</v>
      </c>
      <c r="F27" s="42">
        <v>10.27</v>
      </c>
      <c r="G27" s="41">
        <v>12.13</v>
      </c>
      <c r="H27" s="42">
        <v>10.76</v>
      </c>
      <c r="I27" s="41">
        <v>5.53</v>
      </c>
      <c r="J27" s="42">
        <v>5.37</v>
      </c>
      <c r="K27" s="33"/>
      <c r="L27" s="41">
        <v>11.05</v>
      </c>
      <c r="M27" s="42">
        <v>10.69</v>
      </c>
      <c r="N27" s="41">
        <v>13.62</v>
      </c>
      <c r="O27" s="42">
        <v>7.03</v>
      </c>
      <c r="P27" s="41">
        <v>12.67</v>
      </c>
      <c r="Q27" s="42">
        <v>8.16</v>
      </c>
      <c r="R27" s="41">
        <v>8.31</v>
      </c>
      <c r="S27" s="42">
        <v>10.5</v>
      </c>
      <c r="T27" s="41">
        <v>9.3000000000000007</v>
      </c>
      <c r="U27" s="42">
        <v>11.82</v>
      </c>
    </row>
    <row r="28" spans="1:21" x14ac:dyDescent="0.25">
      <c r="A28" s="41">
        <v>12.58</v>
      </c>
      <c r="B28" s="42">
        <v>14.26</v>
      </c>
      <c r="C28" s="41">
        <v>5.8</v>
      </c>
      <c r="D28" s="42">
        <v>7.93</v>
      </c>
      <c r="E28" s="41">
        <v>15.57</v>
      </c>
      <c r="F28" s="42">
        <v>15.18</v>
      </c>
      <c r="G28" s="41">
        <v>13.6</v>
      </c>
      <c r="H28" s="42">
        <v>9.1999999999999993</v>
      </c>
      <c r="I28" s="41">
        <v>9.15</v>
      </c>
      <c r="J28" s="42">
        <v>12.2</v>
      </c>
      <c r="K28" s="33"/>
      <c r="L28" s="41">
        <v>5.5</v>
      </c>
      <c r="M28" s="42">
        <v>16.97</v>
      </c>
      <c r="N28" s="41">
        <v>5.25</v>
      </c>
      <c r="O28" s="42">
        <v>12.49</v>
      </c>
      <c r="P28" s="41">
        <v>10.52</v>
      </c>
      <c r="Q28" s="42">
        <v>8.8800000000000008</v>
      </c>
      <c r="R28" s="41">
        <v>6.17</v>
      </c>
      <c r="S28" s="42">
        <v>8.69</v>
      </c>
      <c r="T28" s="41">
        <v>9.1</v>
      </c>
      <c r="U28" s="42">
        <v>7.13</v>
      </c>
    </row>
    <row r="29" spans="1:21" x14ac:dyDescent="0.25">
      <c r="A29" s="41">
        <v>11.39</v>
      </c>
      <c r="B29" s="42">
        <v>12.31</v>
      </c>
      <c r="C29" s="41">
        <v>4.75</v>
      </c>
      <c r="D29" s="42">
        <v>7.24</v>
      </c>
      <c r="E29" s="41">
        <v>8.93</v>
      </c>
      <c r="F29" s="42">
        <v>9.9600000000000009</v>
      </c>
      <c r="G29" s="41">
        <v>15.7</v>
      </c>
      <c r="H29" s="42">
        <v>7.88</v>
      </c>
      <c r="I29" s="41">
        <v>8.1199999999999992</v>
      </c>
      <c r="J29" s="42">
        <v>14.39</v>
      </c>
      <c r="K29" s="33"/>
      <c r="L29" s="41">
        <v>7.43</v>
      </c>
      <c r="M29" s="42">
        <v>14.96</v>
      </c>
      <c r="N29" s="41">
        <v>11.96</v>
      </c>
      <c r="O29" s="42">
        <v>13.85</v>
      </c>
      <c r="P29" s="41">
        <v>4.92</v>
      </c>
      <c r="Q29" s="42">
        <v>10.34</v>
      </c>
      <c r="R29" s="41">
        <v>7.49</v>
      </c>
      <c r="S29" s="42">
        <v>4.6100000000000003</v>
      </c>
      <c r="T29" s="41">
        <v>7.5</v>
      </c>
      <c r="U29" s="42">
        <v>10.83</v>
      </c>
    </row>
    <row r="30" spans="1:21" x14ac:dyDescent="0.25">
      <c r="A30" s="41">
        <v>9.4600000000000009</v>
      </c>
      <c r="B30" s="42">
        <v>15.67</v>
      </c>
      <c r="C30" s="41">
        <v>11.86</v>
      </c>
      <c r="D30" s="42">
        <v>7.61</v>
      </c>
      <c r="E30" s="41">
        <v>5.48</v>
      </c>
      <c r="F30" s="42">
        <v>6.77</v>
      </c>
      <c r="G30" s="41">
        <v>5.72</v>
      </c>
      <c r="H30" s="42">
        <v>6.87</v>
      </c>
      <c r="I30" s="41">
        <v>7.74</v>
      </c>
      <c r="J30" s="42">
        <v>4.54</v>
      </c>
      <c r="K30" s="33"/>
      <c r="L30" s="41">
        <v>10.24</v>
      </c>
      <c r="M30" s="42">
        <v>6.45</v>
      </c>
      <c r="N30" s="41">
        <v>9.08</v>
      </c>
      <c r="O30" s="42">
        <v>10.75</v>
      </c>
      <c r="P30" s="41">
        <v>10.16</v>
      </c>
      <c r="Q30" s="42">
        <v>12.7</v>
      </c>
      <c r="R30" s="41">
        <v>7.13</v>
      </c>
      <c r="S30" s="42">
        <v>11.61</v>
      </c>
      <c r="T30" s="41">
        <v>13.63</v>
      </c>
      <c r="U30" s="42">
        <v>9.43</v>
      </c>
    </row>
    <row r="31" spans="1:21" x14ac:dyDescent="0.25">
      <c r="A31" s="41">
        <v>12.96</v>
      </c>
      <c r="B31" s="42">
        <v>10.15</v>
      </c>
      <c r="C31" s="41">
        <v>8.0299999999999994</v>
      </c>
      <c r="D31" s="42">
        <v>14.55</v>
      </c>
      <c r="E31" s="41">
        <v>9.69</v>
      </c>
      <c r="F31" s="42">
        <v>8.9700000000000006</v>
      </c>
      <c r="G31" s="41">
        <v>11.49</v>
      </c>
      <c r="H31" s="42">
        <v>5.72</v>
      </c>
      <c r="I31" s="41">
        <v>9.8800000000000008</v>
      </c>
      <c r="J31" s="42">
        <v>8.4600000000000009</v>
      </c>
      <c r="K31" s="33"/>
      <c r="L31" s="41">
        <v>8.81</v>
      </c>
      <c r="M31" s="42">
        <v>7.5</v>
      </c>
      <c r="N31" s="41">
        <v>17.88</v>
      </c>
      <c r="O31" s="42">
        <v>11.01</v>
      </c>
      <c r="P31" s="41">
        <v>11.8</v>
      </c>
      <c r="Q31" s="42">
        <v>7.72</v>
      </c>
      <c r="R31" s="41">
        <v>17.47</v>
      </c>
      <c r="S31" s="42">
        <v>8.92</v>
      </c>
      <c r="T31" s="41">
        <v>13.17</v>
      </c>
      <c r="U31" s="42">
        <v>7.85</v>
      </c>
    </row>
    <row r="32" spans="1:21" x14ac:dyDescent="0.25">
      <c r="A32" s="41">
        <v>9.3000000000000007</v>
      </c>
      <c r="B32" s="42">
        <v>10.61</v>
      </c>
      <c r="C32" s="41">
        <v>8.17</v>
      </c>
      <c r="D32" s="42">
        <v>13.77</v>
      </c>
      <c r="E32" s="41">
        <v>4.76</v>
      </c>
      <c r="F32" s="42">
        <v>10.6</v>
      </c>
      <c r="G32" s="41">
        <v>14.79</v>
      </c>
      <c r="H32" s="42">
        <v>6.74</v>
      </c>
      <c r="I32" s="41">
        <v>10.71</v>
      </c>
      <c r="J32" s="42">
        <v>10.71</v>
      </c>
      <c r="K32" s="33"/>
      <c r="L32" s="41">
        <v>6.54</v>
      </c>
      <c r="M32" s="42">
        <v>8.8000000000000007</v>
      </c>
      <c r="N32" s="41">
        <v>3.6</v>
      </c>
      <c r="O32" s="42">
        <v>13.16</v>
      </c>
      <c r="P32" s="41">
        <v>9.42</v>
      </c>
      <c r="Q32" s="42">
        <v>8.7100000000000009</v>
      </c>
      <c r="R32" s="41">
        <v>8.3800000000000008</v>
      </c>
      <c r="S32" s="42">
        <v>10.18</v>
      </c>
      <c r="T32" s="41">
        <v>6.21</v>
      </c>
      <c r="U32" s="42">
        <v>8.9600000000000009</v>
      </c>
    </row>
    <row r="33" spans="1:42" x14ac:dyDescent="0.25">
      <c r="A33" s="41">
        <v>7.19</v>
      </c>
      <c r="B33" s="42">
        <v>4.46</v>
      </c>
      <c r="C33" s="41">
        <v>12.46</v>
      </c>
      <c r="D33" s="42">
        <v>5.83</v>
      </c>
      <c r="E33" s="41">
        <v>13.46</v>
      </c>
      <c r="F33" s="42">
        <v>8.9</v>
      </c>
      <c r="G33" s="41">
        <v>8.43</v>
      </c>
      <c r="H33" s="42">
        <v>7.6</v>
      </c>
      <c r="I33" s="41">
        <v>10.050000000000001</v>
      </c>
      <c r="J33" s="42">
        <v>10.25</v>
      </c>
      <c r="K33" s="33"/>
      <c r="L33" s="41">
        <v>2.5099999999999998</v>
      </c>
      <c r="M33" s="42">
        <v>10.39</v>
      </c>
      <c r="N33" s="41">
        <v>9.4</v>
      </c>
      <c r="O33" s="42">
        <v>9.6300000000000008</v>
      </c>
      <c r="P33" s="41">
        <v>13.41</v>
      </c>
      <c r="Q33" s="42">
        <v>10.59</v>
      </c>
      <c r="R33" s="41">
        <v>13.24</v>
      </c>
      <c r="S33" s="42">
        <v>6.95</v>
      </c>
      <c r="T33" s="41">
        <v>8.8800000000000008</v>
      </c>
      <c r="U33" s="42">
        <v>11.05</v>
      </c>
    </row>
    <row r="34" spans="1:42" x14ac:dyDescent="0.25">
      <c r="A34" s="41">
        <v>15.56</v>
      </c>
      <c r="B34" s="42">
        <v>7.96</v>
      </c>
      <c r="C34" s="41">
        <v>14.51</v>
      </c>
      <c r="D34" s="42">
        <v>7.73</v>
      </c>
      <c r="E34" s="41">
        <v>13.71</v>
      </c>
      <c r="F34" s="42">
        <v>14.01</v>
      </c>
      <c r="G34" s="41">
        <v>9.08</v>
      </c>
      <c r="H34" s="42">
        <v>12.58</v>
      </c>
      <c r="I34" s="41">
        <v>10.92</v>
      </c>
      <c r="J34" s="42">
        <v>15.23</v>
      </c>
      <c r="K34" s="33"/>
      <c r="L34" s="41">
        <v>10.09</v>
      </c>
      <c r="M34" s="42">
        <v>12.04</v>
      </c>
      <c r="N34" s="41">
        <v>8.59</v>
      </c>
      <c r="O34" s="42">
        <v>7.33</v>
      </c>
      <c r="P34" s="41">
        <v>3.21</v>
      </c>
      <c r="Q34" s="42">
        <v>12.55</v>
      </c>
      <c r="R34" s="41">
        <v>10.4</v>
      </c>
      <c r="S34" s="42">
        <v>10.5</v>
      </c>
      <c r="T34" s="41">
        <v>13.31</v>
      </c>
      <c r="U34" s="42">
        <v>15.31</v>
      </c>
    </row>
    <row r="35" spans="1:42" x14ac:dyDescent="0.25">
      <c r="A35" s="41">
        <v>7.56</v>
      </c>
      <c r="B35" s="42">
        <v>6.39</v>
      </c>
      <c r="C35" s="41">
        <v>8.92</v>
      </c>
      <c r="D35" s="42">
        <v>5.88</v>
      </c>
      <c r="E35" s="41">
        <v>9.08</v>
      </c>
      <c r="F35" s="42">
        <v>11.05</v>
      </c>
      <c r="G35" s="41">
        <v>13.86</v>
      </c>
      <c r="H35" s="42">
        <v>11.84</v>
      </c>
      <c r="I35" s="41">
        <v>8.8699999999999992</v>
      </c>
      <c r="J35" s="42">
        <v>12.63</v>
      </c>
      <c r="K35" s="33"/>
      <c r="L35" s="41">
        <v>8.66</v>
      </c>
      <c r="M35" s="42">
        <v>11.27</v>
      </c>
      <c r="N35" s="41">
        <v>13.68</v>
      </c>
      <c r="O35" s="42">
        <v>11.13</v>
      </c>
      <c r="P35" s="41">
        <v>8.74</v>
      </c>
      <c r="Q35" s="42">
        <v>14.18</v>
      </c>
      <c r="R35" s="41">
        <v>10.3</v>
      </c>
      <c r="S35" s="42">
        <v>9.18</v>
      </c>
      <c r="T35" s="41">
        <v>14.76</v>
      </c>
      <c r="U35" s="42">
        <v>6.22</v>
      </c>
    </row>
    <row r="36" spans="1:42" x14ac:dyDescent="0.25">
      <c r="A36" s="41">
        <v>10.63</v>
      </c>
      <c r="B36" s="42">
        <v>13.98</v>
      </c>
      <c r="C36" s="41">
        <v>15.32</v>
      </c>
      <c r="D36" s="42">
        <v>13.17</v>
      </c>
      <c r="E36" s="41">
        <v>9.15</v>
      </c>
      <c r="F36" s="42">
        <v>13.7</v>
      </c>
      <c r="G36" s="41">
        <v>5.71</v>
      </c>
      <c r="H36" s="42">
        <v>7.51</v>
      </c>
      <c r="I36" s="41">
        <v>9.91</v>
      </c>
      <c r="J36" s="42">
        <v>12.5</v>
      </c>
      <c r="K36" s="33"/>
      <c r="L36" s="41">
        <v>12.49</v>
      </c>
      <c r="M36" s="42">
        <v>9.3800000000000008</v>
      </c>
      <c r="N36" s="41">
        <v>13.19</v>
      </c>
      <c r="O36" s="42">
        <v>11.92</v>
      </c>
      <c r="P36" s="41">
        <v>11.94</v>
      </c>
      <c r="Q36" s="42">
        <v>6.02</v>
      </c>
      <c r="R36" s="41">
        <v>5.3</v>
      </c>
      <c r="S36" s="42">
        <v>5.26</v>
      </c>
      <c r="T36" s="41">
        <v>9.14</v>
      </c>
      <c r="U36" s="42">
        <v>5.19</v>
      </c>
    </row>
    <row r="37" spans="1:42" x14ac:dyDescent="0.25">
      <c r="A37" s="41">
        <v>14.99</v>
      </c>
      <c r="B37" s="42">
        <v>7.7</v>
      </c>
      <c r="C37" s="41">
        <v>11.83</v>
      </c>
      <c r="D37" s="42">
        <v>5.72</v>
      </c>
      <c r="E37" s="41">
        <v>13.3</v>
      </c>
      <c r="F37" s="42">
        <v>6.04</v>
      </c>
      <c r="G37" s="41">
        <v>12.59</v>
      </c>
      <c r="H37" s="42">
        <v>9.08</v>
      </c>
      <c r="I37" s="41">
        <v>5.76</v>
      </c>
      <c r="J37" s="42">
        <v>6.57</v>
      </c>
      <c r="K37" s="33"/>
      <c r="L37" s="41">
        <v>14.07</v>
      </c>
      <c r="M37" s="42">
        <v>15.07</v>
      </c>
      <c r="N37" s="41">
        <v>11.98</v>
      </c>
      <c r="O37" s="42">
        <v>12.6</v>
      </c>
      <c r="P37" s="41">
        <v>10.26</v>
      </c>
      <c r="Q37" s="42">
        <v>6.5</v>
      </c>
      <c r="R37" s="41">
        <v>9.09</v>
      </c>
      <c r="S37" s="42">
        <v>3.96</v>
      </c>
      <c r="T37" s="41">
        <v>17.309999999999999</v>
      </c>
      <c r="U37" s="42">
        <v>9.49</v>
      </c>
    </row>
    <row r="38" spans="1:42" x14ac:dyDescent="0.25">
      <c r="A38" s="41">
        <v>12.69</v>
      </c>
      <c r="B38" s="42">
        <v>8.66</v>
      </c>
      <c r="C38" s="41">
        <v>11.25</v>
      </c>
      <c r="D38" s="42">
        <v>9.3000000000000007</v>
      </c>
      <c r="E38" s="41">
        <v>13.5</v>
      </c>
      <c r="F38" s="42">
        <v>4.38</v>
      </c>
      <c r="G38" s="41">
        <v>7.41</v>
      </c>
      <c r="H38" s="42">
        <v>6.38</v>
      </c>
      <c r="I38" s="41">
        <v>6.92</v>
      </c>
      <c r="J38" s="42">
        <v>7.59</v>
      </c>
      <c r="K38" s="33"/>
      <c r="L38" s="41">
        <v>10.54</v>
      </c>
      <c r="M38" s="42">
        <v>10.29</v>
      </c>
      <c r="N38" s="41">
        <v>9.94</v>
      </c>
      <c r="O38" s="42">
        <v>10.32</v>
      </c>
      <c r="P38" s="41">
        <v>6.33</v>
      </c>
      <c r="Q38" s="42">
        <v>10.25</v>
      </c>
      <c r="R38" s="41">
        <v>15.7</v>
      </c>
      <c r="S38" s="42">
        <v>11.72</v>
      </c>
      <c r="T38" s="41">
        <v>9.35</v>
      </c>
      <c r="U38" s="42">
        <v>9.0399999999999991</v>
      </c>
    </row>
    <row r="39" spans="1:42" x14ac:dyDescent="0.25">
      <c r="A39" s="41">
        <v>13.06</v>
      </c>
      <c r="B39" s="42">
        <v>7.17</v>
      </c>
      <c r="C39" s="41">
        <v>7.15</v>
      </c>
      <c r="D39" s="42">
        <v>11.02</v>
      </c>
      <c r="E39" s="41">
        <v>6.15</v>
      </c>
      <c r="F39" s="42">
        <v>9.69</v>
      </c>
      <c r="G39" s="41">
        <v>5.05</v>
      </c>
      <c r="H39" s="42">
        <v>5.4</v>
      </c>
      <c r="I39" s="41">
        <v>13.27</v>
      </c>
      <c r="J39" s="42">
        <v>14.78</v>
      </c>
      <c r="K39" s="33"/>
      <c r="L39" s="41">
        <v>9.6999999999999993</v>
      </c>
      <c r="M39" s="42">
        <v>10.4</v>
      </c>
      <c r="N39" s="41">
        <v>9.58</v>
      </c>
      <c r="O39" s="42">
        <v>13.66</v>
      </c>
      <c r="P39" s="41">
        <v>7.62</v>
      </c>
      <c r="Q39" s="42">
        <v>12.3</v>
      </c>
      <c r="R39" s="41">
        <v>12.41</v>
      </c>
      <c r="S39" s="42">
        <v>4.55</v>
      </c>
      <c r="T39" s="41">
        <v>7.87</v>
      </c>
      <c r="U39" s="42">
        <v>8.6999999999999993</v>
      </c>
    </row>
    <row r="40" spans="1:42" x14ac:dyDescent="0.25">
      <c r="A40" s="41">
        <v>15.41</v>
      </c>
      <c r="B40" s="42">
        <v>8.16</v>
      </c>
      <c r="C40" s="41">
        <v>14.01</v>
      </c>
      <c r="D40" s="42">
        <v>13.94</v>
      </c>
      <c r="E40" s="41">
        <v>6.37</v>
      </c>
      <c r="F40" s="42">
        <v>13.05</v>
      </c>
      <c r="G40" s="41">
        <v>15.45</v>
      </c>
      <c r="H40" s="42">
        <v>6.8</v>
      </c>
      <c r="I40" s="41">
        <v>9.36</v>
      </c>
      <c r="J40" s="42">
        <v>10.93</v>
      </c>
      <c r="K40" s="33"/>
      <c r="L40" s="41">
        <v>12.24</v>
      </c>
      <c r="M40" s="42">
        <v>7.16</v>
      </c>
      <c r="N40" s="41">
        <v>7.55</v>
      </c>
      <c r="O40" s="42">
        <v>12.85</v>
      </c>
      <c r="P40" s="41">
        <v>9.57</v>
      </c>
      <c r="Q40" s="42">
        <v>10.55</v>
      </c>
      <c r="R40" s="41">
        <v>10.36</v>
      </c>
      <c r="S40" s="42">
        <v>5.96</v>
      </c>
      <c r="T40" s="41">
        <v>11.32</v>
      </c>
      <c r="U40" s="42">
        <v>7.47</v>
      </c>
    </row>
    <row r="41" spans="1:42" x14ac:dyDescent="0.25">
      <c r="A41" s="41">
        <v>5.23</v>
      </c>
      <c r="B41" s="42">
        <v>11.26</v>
      </c>
      <c r="C41" s="41">
        <v>14.48</v>
      </c>
      <c r="D41" s="42">
        <v>9.9</v>
      </c>
      <c r="E41" s="41">
        <v>6.41</v>
      </c>
      <c r="F41" s="42">
        <v>9.4600000000000009</v>
      </c>
      <c r="G41" s="41">
        <v>15.33</v>
      </c>
      <c r="H41" s="42">
        <v>5.29</v>
      </c>
      <c r="I41" s="41">
        <v>9.18</v>
      </c>
      <c r="J41" s="42">
        <v>7.18</v>
      </c>
      <c r="K41" s="33"/>
      <c r="L41" s="41">
        <v>8.65</v>
      </c>
      <c r="M41" s="42">
        <v>6.07</v>
      </c>
      <c r="N41" s="41">
        <v>8.83</v>
      </c>
      <c r="O41" s="42">
        <v>7.42</v>
      </c>
      <c r="P41" s="41">
        <v>13.17</v>
      </c>
      <c r="Q41" s="42">
        <v>11</v>
      </c>
      <c r="R41" s="41">
        <v>6.01</v>
      </c>
      <c r="S41" s="42">
        <v>12.17</v>
      </c>
      <c r="T41" s="41">
        <v>1.69</v>
      </c>
      <c r="U41" s="42">
        <v>4.95</v>
      </c>
      <c r="AM41" s="2">
        <v>10.034869999999987</v>
      </c>
      <c r="AN41" s="2">
        <v>10.025430000000005</v>
      </c>
      <c r="AO41" s="2">
        <v>11.009080063163351</v>
      </c>
      <c r="AP41" s="2">
        <v>11.453374789889574</v>
      </c>
    </row>
    <row r="42" spans="1:42" x14ac:dyDescent="0.25">
      <c r="A42" s="41">
        <v>14.28</v>
      </c>
      <c r="B42" s="42">
        <v>13.45</v>
      </c>
      <c r="C42" s="41">
        <v>15.37</v>
      </c>
      <c r="D42" s="42">
        <v>9.32</v>
      </c>
      <c r="E42" s="41">
        <v>9.34</v>
      </c>
      <c r="F42" s="42">
        <v>13.72</v>
      </c>
      <c r="G42" s="41">
        <v>10.85</v>
      </c>
      <c r="H42" s="42">
        <v>8.08</v>
      </c>
      <c r="I42" s="41">
        <v>14.36</v>
      </c>
      <c r="J42" s="42">
        <v>11.41</v>
      </c>
      <c r="K42" s="33"/>
      <c r="L42" s="41">
        <v>3.88</v>
      </c>
      <c r="M42" s="42">
        <v>6.76</v>
      </c>
      <c r="N42" s="41">
        <v>14.08</v>
      </c>
      <c r="O42" s="42">
        <v>10.96</v>
      </c>
      <c r="P42" s="41">
        <v>10.56</v>
      </c>
      <c r="Q42" s="42">
        <v>12.09</v>
      </c>
      <c r="R42" s="41">
        <v>9.4600000000000009</v>
      </c>
      <c r="S42" s="42">
        <v>18.63</v>
      </c>
      <c r="T42" s="41">
        <v>8.25</v>
      </c>
      <c r="U42" s="42">
        <v>13.03</v>
      </c>
      <c r="AM42" s="2">
        <v>10.059270000000001</v>
      </c>
      <c r="AN42" s="2">
        <v>10.116550000000002</v>
      </c>
      <c r="AO42" s="2">
        <v>11.001145913013048</v>
      </c>
      <c r="AP42" s="2">
        <v>10.36511511261274</v>
      </c>
    </row>
    <row r="43" spans="1:42" x14ac:dyDescent="0.25">
      <c r="A43" s="41">
        <v>7.97</v>
      </c>
      <c r="B43" s="42">
        <v>15.05</v>
      </c>
      <c r="C43" s="41">
        <v>15.58</v>
      </c>
      <c r="D43" s="42">
        <v>4.79</v>
      </c>
      <c r="E43" s="41">
        <v>4.79</v>
      </c>
      <c r="F43" s="42">
        <v>12.6</v>
      </c>
      <c r="G43" s="41">
        <v>5.94</v>
      </c>
      <c r="H43" s="42">
        <v>6.75</v>
      </c>
      <c r="I43" s="41">
        <v>6.1</v>
      </c>
      <c r="J43" s="42">
        <v>4.63</v>
      </c>
      <c r="K43" s="33"/>
      <c r="L43" s="41">
        <v>12.1</v>
      </c>
      <c r="M43" s="42">
        <v>7.19</v>
      </c>
      <c r="N43" s="41">
        <v>10.14</v>
      </c>
      <c r="O43" s="42">
        <v>15.58</v>
      </c>
      <c r="P43" s="41">
        <v>12.64</v>
      </c>
      <c r="Q43" s="42">
        <v>3.05</v>
      </c>
      <c r="R43" s="41">
        <v>15.7</v>
      </c>
      <c r="S43" s="42">
        <v>6.71</v>
      </c>
      <c r="T43" s="41">
        <v>7.4</v>
      </c>
      <c r="U43" s="42">
        <v>5.64</v>
      </c>
      <c r="AM43" s="2">
        <v>9.8627899999999951</v>
      </c>
      <c r="AN43" s="2">
        <v>9.947389999999988</v>
      </c>
      <c r="AO43" s="2">
        <v>10.956764880780883</v>
      </c>
      <c r="AP43" s="2">
        <v>11.797546033934134</v>
      </c>
    </row>
    <row r="44" spans="1:42" x14ac:dyDescent="0.25">
      <c r="A44" s="41">
        <v>14.55</v>
      </c>
      <c r="B44" s="42">
        <v>5.44</v>
      </c>
      <c r="C44" s="41">
        <v>9.83</v>
      </c>
      <c r="D44" s="42">
        <v>9.84</v>
      </c>
      <c r="E44" s="41">
        <v>7.99</v>
      </c>
      <c r="F44" s="42">
        <v>9.85</v>
      </c>
      <c r="G44" s="41">
        <v>6.73</v>
      </c>
      <c r="H44" s="42">
        <v>4.59</v>
      </c>
      <c r="I44" s="41">
        <v>6.65</v>
      </c>
      <c r="J44" s="42">
        <v>7.65</v>
      </c>
      <c r="K44" s="33"/>
      <c r="L44" s="41">
        <v>5.95</v>
      </c>
      <c r="M44" s="42">
        <v>8.26</v>
      </c>
      <c r="N44" s="41">
        <v>10.96</v>
      </c>
      <c r="O44" s="42">
        <v>8.58</v>
      </c>
      <c r="P44" s="41">
        <v>10.06</v>
      </c>
      <c r="Q44" s="42">
        <v>7.36</v>
      </c>
      <c r="R44" s="41">
        <v>11.48</v>
      </c>
      <c r="S44" s="42">
        <v>12.48</v>
      </c>
      <c r="T44" s="41">
        <v>10.11</v>
      </c>
      <c r="U44" s="42">
        <v>13.17</v>
      </c>
      <c r="AM44" s="2">
        <v>9.8321000000000076</v>
      </c>
      <c r="AN44" s="2">
        <v>10.068760000000006</v>
      </c>
      <c r="AO44" s="2">
        <v>10.805852642642563</v>
      </c>
      <c r="AP44" s="2">
        <v>11.434821083483341</v>
      </c>
    </row>
    <row r="45" spans="1:42" x14ac:dyDescent="0.25">
      <c r="A45" s="41">
        <v>8.74</v>
      </c>
      <c r="B45" s="42">
        <v>7.4</v>
      </c>
      <c r="C45" s="41">
        <v>12.32</v>
      </c>
      <c r="D45" s="42">
        <v>13.57</v>
      </c>
      <c r="E45" s="41">
        <v>6.39</v>
      </c>
      <c r="F45" s="42">
        <v>8.6199999999999992</v>
      </c>
      <c r="G45" s="41">
        <v>8.67</v>
      </c>
      <c r="H45" s="42">
        <v>5.96</v>
      </c>
      <c r="I45" s="41">
        <v>5.14</v>
      </c>
      <c r="J45" s="42">
        <v>10.32</v>
      </c>
      <c r="K45" s="33"/>
      <c r="L45" s="41">
        <v>6.41</v>
      </c>
      <c r="M45" s="42">
        <v>10.87</v>
      </c>
      <c r="N45" s="41">
        <v>10.89</v>
      </c>
      <c r="O45" s="42">
        <v>15.31</v>
      </c>
      <c r="P45" s="41">
        <v>7.84</v>
      </c>
      <c r="Q45" s="42">
        <v>12.4</v>
      </c>
      <c r="R45" s="41">
        <v>7.12</v>
      </c>
      <c r="S45" s="42">
        <v>6.32</v>
      </c>
      <c r="T45" s="41">
        <v>9.23</v>
      </c>
      <c r="U45" s="42">
        <v>7.92</v>
      </c>
      <c r="AM45" s="2">
        <v>10.040330000000006</v>
      </c>
      <c r="AN45" s="2">
        <v>9.9064400000000035</v>
      </c>
      <c r="AO45" s="2">
        <v>11.106545336436387</v>
      </c>
      <c r="AP45" s="2">
        <v>10.567710637036953</v>
      </c>
    </row>
    <row r="46" spans="1:42" x14ac:dyDescent="0.25">
      <c r="A46" s="41">
        <v>11.12</v>
      </c>
      <c r="B46" s="42">
        <v>11.61</v>
      </c>
      <c r="C46" s="41">
        <v>15.36</v>
      </c>
      <c r="D46" s="42">
        <v>7.76</v>
      </c>
      <c r="E46" s="41">
        <v>13.4</v>
      </c>
      <c r="F46" s="42">
        <v>9.3699999999999992</v>
      </c>
      <c r="G46" s="41">
        <v>11.95</v>
      </c>
      <c r="H46" s="42">
        <v>13.05</v>
      </c>
      <c r="I46" s="41">
        <v>9.09</v>
      </c>
      <c r="J46" s="42">
        <v>6.77</v>
      </c>
      <c r="K46" s="33"/>
      <c r="L46" s="41">
        <v>7.72</v>
      </c>
      <c r="M46" s="42">
        <v>11.43</v>
      </c>
      <c r="N46" s="41">
        <v>11.56</v>
      </c>
      <c r="O46" s="42">
        <v>11.82</v>
      </c>
      <c r="P46" s="41">
        <v>9.32</v>
      </c>
      <c r="Q46" s="42">
        <v>14.53</v>
      </c>
      <c r="R46" s="41">
        <v>9.98</v>
      </c>
      <c r="S46" s="42">
        <v>12.21</v>
      </c>
      <c r="T46" s="41">
        <v>13.17</v>
      </c>
      <c r="U46" s="42">
        <v>10.16</v>
      </c>
      <c r="AM46" s="2">
        <v>9.9825000000000017</v>
      </c>
      <c r="AN46" s="2">
        <v>9.951009999999993</v>
      </c>
      <c r="AO46" s="2">
        <v>10.525518668668489</v>
      </c>
      <c r="AP46" s="2">
        <v>10.350315595495616</v>
      </c>
    </row>
    <row r="47" spans="1:42" x14ac:dyDescent="0.25">
      <c r="A47" s="41">
        <v>4.62</v>
      </c>
      <c r="B47" s="42">
        <v>11.86</v>
      </c>
      <c r="C47" s="41">
        <v>6.51</v>
      </c>
      <c r="D47" s="42">
        <v>5.52</v>
      </c>
      <c r="E47" s="41">
        <v>9.44</v>
      </c>
      <c r="F47" s="42">
        <v>8.18</v>
      </c>
      <c r="G47" s="41">
        <v>9.86</v>
      </c>
      <c r="H47" s="42">
        <v>11.96</v>
      </c>
      <c r="I47" s="41">
        <v>7.09</v>
      </c>
      <c r="J47" s="42">
        <v>11.85</v>
      </c>
      <c r="K47" s="33"/>
      <c r="L47" s="41">
        <v>6.41</v>
      </c>
      <c r="M47" s="42">
        <v>9.67</v>
      </c>
      <c r="N47" s="41">
        <v>9.06</v>
      </c>
      <c r="O47" s="42">
        <v>9.73</v>
      </c>
      <c r="P47" s="41">
        <v>13.36</v>
      </c>
      <c r="Q47" s="42">
        <v>15.49</v>
      </c>
      <c r="R47" s="41">
        <v>6.89</v>
      </c>
      <c r="S47" s="42">
        <v>15.52</v>
      </c>
      <c r="T47" s="41">
        <v>11.24</v>
      </c>
      <c r="U47" s="42">
        <v>7.76</v>
      </c>
      <c r="AM47" s="2">
        <v>10.109649999999995</v>
      </c>
      <c r="AN47" s="2">
        <v>9.9117800000000074</v>
      </c>
      <c r="AO47" s="2">
        <v>11.324378956456565</v>
      </c>
      <c r="AP47" s="2">
        <v>11.500499931531351</v>
      </c>
    </row>
    <row r="48" spans="1:42" x14ac:dyDescent="0.25">
      <c r="A48" s="41">
        <v>14.28</v>
      </c>
      <c r="B48" s="42">
        <v>6.41</v>
      </c>
      <c r="C48" s="41">
        <v>15.72</v>
      </c>
      <c r="D48" s="42">
        <v>9.64</v>
      </c>
      <c r="E48" s="41">
        <v>13.48</v>
      </c>
      <c r="F48" s="42">
        <v>12.35</v>
      </c>
      <c r="G48" s="41">
        <v>14.62</v>
      </c>
      <c r="H48" s="42">
        <v>11.53</v>
      </c>
      <c r="I48" s="41">
        <v>6.03</v>
      </c>
      <c r="J48" s="42">
        <v>7.04</v>
      </c>
      <c r="K48" s="33"/>
      <c r="L48" s="41">
        <v>10.74</v>
      </c>
      <c r="M48" s="42">
        <v>8.9</v>
      </c>
      <c r="N48" s="41">
        <v>14.19</v>
      </c>
      <c r="O48" s="42">
        <v>10.6</v>
      </c>
      <c r="P48" s="41">
        <v>10.49</v>
      </c>
      <c r="Q48" s="42">
        <v>13.93</v>
      </c>
      <c r="R48" s="41">
        <v>10.7</v>
      </c>
      <c r="S48" s="42">
        <v>10.27</v>
      </c>
      <c r="T48" s="41">
        <v>11.19</v>
      </c>
      <c r="U48" s="42">
        <v>4.3499999999999996</v>
      </c>
      <c r="AM48" s="2">
        <v>9.948670000000007</v>
      </c>
      <c r="AN48" s="2">
        <v>10.24312999999999</v>
      </c>
      <c r="AO48" s="2">
        <v>11.494922053152955</v>
      </c>
      <c r="AP48" s="2">
        <v>10.722598101201438</v>
      </c>
    </row>
    <row r="49" spans="1:42" x14ac:dyDescent="0.25">
      <c r="A49" s="41">
        <v>9.4499999999999993</v>
      </c>
      <c r="B49" s="42">
        <v>5.31</v>
      </c>
      <c r="C49" s="41">
        <v>8.81</v>
      </c>
      <c r="D49" s="42">
        <v>6.47</v>
      </c>
      <c r="E49" s="41">
        <v>4.4800000000000004</v>
      </c>
      <c r="F49" s="42">
        <v>11.37</v>
      </c>
      <c r="G49" s="41">
        <v>9.14</v>
      </c>
      <c r="H49" s="42">
        <v>5.25</v>
      </c>
      <c r="I49" s="41">
        <v>15.26</v>
      </c>
      <c r="J49" s="42">
        <v>10.9</v>
      </c>
      <c r="K49" s="33"/>
      <c r="L49" s="41">
        <v>6.7</v>
      </c>
      <c r="M49" s="42">
        <v>7.51</v>
      </c>
      <c r="N49" s="41">
        <v>8.41</v>
      </c>
      <c r="O49" s="42">
        <v>15.6</v>
      </c>
      <c r="P49" s="41">
        <v>14.8</v>
      </c>
      <c r="Q49" s="42">
        <v>9.2899999999999991</v>
      </c>
      <c r="R49" s="41">
        <v>15.21</v>
      </c>
      <c r="S49" s="42">
        <v>10.93</v>
      </c>
      <c r="T49" s="41">
        <v>8.33</v>
      </c>
      <c r="U49" s="42">
        <v>6.86</v>
      </c>
      <c r="AM49" s="2">
        <v>9.9709400000000095</v>
      </c>
      <c r="AN49" s="2">
        <v>10.081829999999986</v>
      </c>
      <c r="AO49" s="2">
        <v>11.104937854254141</v>
      </c>
      <c r="AP49" s="2">
        <v>9.9390536047049736</v>
      </c>
    </row>
    <row r="50" spans="1:42" x14ac:dyDescent="0.25">
      <c r="A50" s="41">
        <v>13.41</v>
      </c>
      <c r="B50" s="42">
        <v>10.76</v>
      </c>
      <c r="C50" s="41">
        <v>5.41</v>
      </c>
      <c r="D50" s="42">
        <v>9.1999999999999993</v>
      </c>
      <c r="E50" s="41">
        <v>6.74</v>
      </c>
      <c r="F50" s="42">
        <v>7.34</v>
      </c>
      <c r="G50" s="41">
        <v>4.63</v>
      </c>
      <c r="H50" s="42">
        <v>5.41</v>
      </c>
      <c r="I50" s="41">
        <v>12.3</v>
      </c>
      <c r="J50" s="42">
        <v>6.5</v>
      </c>
      <c r="K50" s="33"/>
      <c r="L50" s="41">
        <v>9.14</v>
      </c>
      <c r="M50" s="42">
        <v>12.82</v>
      </c>
      <c r="N50" s="41">
        <v>13.81</v>
      </c>
      <c r="O50" s="42">
        <v>6.77</v>
      </c>
      <c r="P50" s="41">
        <v>8.42</v>
      </c>
      <c r="Q50" s="42">
        <v>6.17</v>
      </c>
      <c r="R50" s="41">
        <v>8.1300000000000008</v>
      </c>
      <c r="S50" s="42">
        <v>11.13</v>
      </c>
      <c r="T50" s="41">
        <v>10.72</v>
      </c>
      <c r="U50" s="42">
        <v>12.47</v>
      </c>
      <c r="AM50" s="2">
        <v>10.058020000000001</v>
      </c>
      <c r="AN50" s="2">
        <v>10.099159999999989</v>
      </c>
      <c r="AO50" s="2">
        <v>10.997364243843887</v>
      </c>
      <c r="AP50" s="2">
        <v>10.617078172572588</v>
      </c>
    </row>
    <row r="51" spans="1:42" x14ac:dyDescent="0.25">
      <c r="A51" s="41">
        <v>12.49</v>
      </c>
      <c r="B51" s="42">
        <v>8.75</v>
      </c>
      <c r="C51" s="41">
        <v>13.64</v>
      </c>
      <c r="D51" s="42">
        <v>9.59</v>
      </c>
      <c r="E51" s="41">
        <v>11.66</v>
      </c>
      <c r="F51" s="42">
        <v>15.62</v>
      </c>
      <c r="G51" s="41">
        <v>15.25</v>
      </c>
      <c r="H51" s="42">
        <v>8.1199999999999992</v>
      </c>
      <c r="I51" s="41">
        <v>12.9</v>
      </c>
      <c r="J51" s="42">
        <v>5.89</v>
      </c>
      <c r="K51" s="33"/>
      <c r="L51" s="41">
        <v>12</v>
      </c>
      <c r="M51" s="42">
        <v>12.8</v>
      </c>
      <c r="N51" s="41">
        <v>15.07</v>
      </c>
      <c r="O51" s="42">
        <v>3.46</v>
      </c>
      <c r="P51" s="41">
        <v>9.84</v>
      </c>
      <c r="Q51" s="42">
        <v>7.28</v>
      </c>
      <c r="R51" s="41">
        <v>8.73</v>
      </c>
      <c r="S51" s="42">
        <v>11.01</v>
      </c>
      <c r="T51" s="41">
        <v>6.83</v>
      </c>
      <c r="U51" s="42">
        <v>18.760000000000002</v>
      </c>
    </row>
    <row r="52" spans="1:42" x14ac:dyDescent="0.25">
      <c r="A52" s="41">
        <v>4.62</v>
      </c>
      <c r="B52" s="42">
        <v>8.7899999999999991</v>
      </c>
      <c r="C52" s="41">
        <v>8.9600000000000009</v>
      </c>
      <c r="D52" s="42">
        <v>11.25</v>
      </c>
      <c r="E52" s="41">
        <v>13.31</v>
      </c>
      <c r="F52" s="42">
        <v>10.06</v>
      </c>
      <c r="G52" s="41">
        <v>11.05</v>
      </c>
      <c r="H52" s="42">
        <v>11.57</v>
      </c>
      <c r="I52" s="41">
        <v>9.98</v>
      </c>
      <c r="J52" s="42">
        <v>13.48</v>
      </c>
      <c r="K52" s="33"/>
      <c r="L52" s="41">
        <v>9.1199999999999992</v>
      </c>
      <c r="M52" s="42">
        <v>9.0500000000000007</v>
      </c>
      <c r="N52" s="41">
        <v>14.88</v>
      </c>
      <c r="O52" s="42">
        <v>7.03</v>
      </c>
      <c r="P52" s="41">
        <v>7.63</v>
      </c>
      <c r="Q52" s="42">
        <v>12.51</v>
      </c>
      <c r="R52" s="41">
        <v>11.23</v>
      </c>
      <c r="S52" s="42">
        <v>9.7200000000000006</v>
      </c>
      <c r="T52" s="41">
        <v>8.26</v>
      </c>
      <c r="U52" s="42">
        <v>13.53</v>
      </c>
    </row>
    <row r="53" spans="1:42" x14ac:dyDescent="0.25">
      <c r="A53" s="41">
        <v>13.05</v>
      </c>
      <c r="B53" s="42">
        <v>13.24</v>
      </c>
      <c r="C53" s="41">
        <v>6.79</v>
      </c>
      <c r="D53" s="42">
        <v>12.78</v>
      </c>
      <c r="E53" s="41">
        <v>15.12</v>
      </c>
      <c r="F53" s="42">
        <v>14.49</v>
      </c>
      <c r="G53" s="41">
        <v>11.03</v>
      </c>
      <c r="H53" s="42">
        <v>10.11</v>
      </c>
      <c r="I53" s="41">
        <v>5.0199999999999996</v>
      </c>
      <c r="J53" s="42">
        <v>5.82</v>
      </c>
      <c r="K53" s="33"/>
      <c r="L53" s="41">
        <v>12.26</v>
      </c>
      <c r="M53" s="42">
        <v>11.53</v>
      </c>
      <c r="N53" s="41">
        <v>13.23</v>
      </c>
      <c r="O53" s="42">
        <v>7.91</v>
      </c>
      <c r="P53" s="41">
        <v>9.64</v>
      </c>
      <c r="Q53" s="42">
        <v>8.7100000000000009</v>
      </c>
      <c r="R53" s="41">
        <v>6.3</v>
      </c>
      <c r="S53" s="42">
        <v>10.46</v>
      </c>
      <c r="T53" s="41">
        <v>8.75</v>
      </c>
      <c r="U53" s="42">
        <v>8.98</v>
      </c>
    </row>
    <row r="54" spans="1:42" x14ac:dyDescent="0.25">
      <c r="A54" s="41">
        <v>14.85</v>
      </c>
      <c r="B54" s="42">
        <v>6.69</v>
      </c>
      <c r="C54" s="41">
        <v>7.24</v>
      </c>
      <c r="D54" s="42">
        <v>4.26</v>
      </c>
      <c r="E54" s="41">
        <v>7.34</v>
      </c>
      <c r="F54" s="42">
        <v>7.49</v>
      </c>
      <c r="G54" s="41">
        <v>6</v>
      </c>
      <c r="H54" s="42">
        <v>8.67</v>
      </c>
      <c r="I54" s="41">
        <v>8.5</v>
      </c>
      <c r="J54" s="42">
        <v>14.53</v>
      </c>
      <c r="K54" s="33"/>
      <c r="L54" s="41">
        <v>13.99</v>
      </c>
      <c r="M54" s="42">
        <v>15.3</v>
      </c>
      <c r="N54" s="41">
        <v>11.24</v>
      </c>
      <c r="O54" s="42">
        <v>8.43</v>
      </c>
      <c r="P54" s="41">
        <v>6.84</v>
      </c>
      <c r="Q54" s="42">
        <v>15.82</v>
      </c>
      <c r="R54" s="41">
        <v>12.09</v>
      </c>
      <c r="S54" s="42">
        <v>11.09</v>
      </c>
      <c r="T54" s="41">
        <v>8.9700000000000006</v>
      </c>
      <c r="U54" s="42">
        <v>5.23</v>
      </c>
    </row>
    <row r="55" spans="1:42" x14ac:dyDescent="0.25">
      <c r="A55" s="41">
        <v>4.5</v>
      </c>
      <c r="B55" s="42">
        <v>6.61</v>
      </c>
      <c r="C55" s="41">
        <v>5.98</v>
      </c>
      <c r="D55" s="42">
        <v>9.66</v>
      </c>
      <c r="E55" s="41">
        <v>14.04</v>
      </c>
      <c r="F55" s="42">
        <v>10.64</v>
      </c>
      <c r="G55" s="41">
        <v>15</v>
      </c>
      <c r="H55" s="42">
        <v>14.66</v>
      </c>
      <c r="I55" s="41">
        <v>9.6300000000000008</v>
      </c>
      <c r="J55" s="42">
        <v>6.59</v>
      </c>
      <c r="K55" s="33"/>
      <c r="L55" s="41">
        <v>11.01</v>
      </c>
      <c r="M55" s="42">
        <v>12.41</v>
      </c>
      <c r="N55" s="41">
        <v>5.15</v>
      </c>
      <c r="O55" s="42">
        <v>11.08</v>
      </c>
      <c r="P55" s="41">
        <v>13.24</v>
      </c>
      <c r="Q55" s="42">
        <v>9.25</v>
      </c>
      <c r="R55" s="41">
        <v>14.56</v>
      </c>
      <c r="S55" s="42">
        <v>7.18</v>
      </c>
      <c r="T55" s="41">
        <v>14.35</v>
      </c>
      <c r="U55" s="42">
        <v>14.48</v>
      </c>
    </row>
    <row r="56" spans="1:42" x14ac:dyDescent="0.25">
      <c r="A56" s="41">
        <v>11.53</v>
      </c>
      <c r="B56" s="42">
        <v>7.59</v>
      </c>
      <c r="C56" s="41">
        <v>6.31</v>
      </c>
      <c r="D56" s="42">
        <v>13.55</v>
      </c>
      <c r="E56" s="41">
        <v>6.45</v>
      </c>
      <c r="F56" s="42">
        <v>8.5500000000000007</v>
      </c>
      <c r="G56" s="41">
        <v>14.69</v>
      </c>
      <c r="H56" s="42">
        <v>8.35</v>
      </c>
      <c r="I56" s="41">
        <v>13.58</v>
      </c>
      <c r="J56" s="42">
        <v>8.4600000000000009</v>
      </c>
      <c r="K56" s="33"/>
      <c r="L56" s="41">
        <v>11.97</v>
      </c>
      <c r="M56" s="42">
        <v>8.85</v>
      </c>
      <c r="N56" s="41">
        <v>9.89</v>
      </c>
      <c r="O56" s="42">
        <v>10.96</v>
      </c>
      <c r="P56" s="41">
        <v>15.63</v>
      </c>
      <c r="Q56" s="42">
        <v>11.17</v>
      </c>
      <c r="R56" s="41">
        <v>7.9</v>
      </c>
      <c r="S56" s="42">
        <v>9.18</v>
      </c>
      <c r="T56" s="41">
        <v>9.42</v>
      </c>
      <c r="U56" s="42">
        <v>9.39</v>
      </c>
    </row>
    <row r="57" spans="1:42" x14ac:dyDescent="0.25">
      <c r="A57" s="41">
        <v>14.75</v>
      </c>
      <c r="B57" s="42">
        <v>11.99</v>
      </c>
      <c r="C57" s="41">
        <v>10.9</v>
      </c>
      <c r="D57" s="42">
        <v>6.84</v>
      </c>
      <c r="E57" s="41">
        <v>9.07</v>
      </c>
      <c r="F57" s="42">
        <v>11.86</v>
      </c>
      <c r="G57" s="41">
        <v>11.83</v>
      </c>
      <c r="H57" s="42">
        <v>13.73</v>
      </c>
      <c r="I57" s="41">
        <v>13.09</v>
      </c>
      <c r="J57" s="42">
        <v>13.58</v>
      </c>
      <c r="K57" s="33"/>
      <c r="L57" s="41">
        <v>10.07</v>
      </c>
      <c r="M57" s="42">
        <v>10.81</v>
      </c>
      <c r="N57" s="41">
        <v>0.95</v>
      </c>
      <c r="O57" s="42">
        <v>7.71</v>
      </c>
      <c r="P57" s="41">
        <v>12.54</v>
      </c>
      <c r="Q57" s="42">
        <v>8.41</v>
      </c>
      <c r="R57" s="41">
        <v>13.84</v>
      </c>
      <c r="S57" s="42">
        <v>11.58</v>
      </c>
      <c r="T57" s="41">
        <v>13.88</v>
      </c>
      <c r="U57" s="42">
        <v>9.9</v>
      </c>
    </row>
    <row r="58" spans="1:42" x14ac:dyDescent="0.25">
      <c r="A58" s="41">
        <v>5.82</v>
      </c>
      <c r="B58" s="42">
        <v>13.88</v>
      </c>
      <c r="C58" s="41">
        <v>13.97</v>
      </c>
      <c r="D58" s="42">
        <v>11.61</v>
      </c>
      <c r="E58" s="41">
        <v>13.96</v>
      </c>
      <c r="F58" s="42">
        <v>12.49</v>
      </c>
      <c r="G58" s="41">
        <v>11.81</v>
      </c>
      <c r="H58" s="42">
        <v>12.4</v>
      </c>
      <c r="I58" s="41">
        <v>4.84</v>
      </c>
      <c r="J58" s="42">
        <v>10.15</v>
      </c>
      <c r="K58" s="33"/>
      <c r="L58" s="41">
        <v>8.9600000000000009</v>
      </c>
      <c r="M58" s="42">
        <v>7.83</v>
      </c>
      <c r="N58" s="41">
        <v>9.27</v>
      </c>
      <c r="O58" s="42">
        <v>10.14</v>
      </c>
      <c r="P58" s="41">
        <v>11.36</v>
      </c>
      <c r="Q58" s="42">
        <v>11.22</v>
      </c>
      <c r="R58" s="41">
        <v>13.38</v>
      </c>
      <c r="S58" s="42">
        <v>7.55</v>
      </c>
      <c r="T58" s="41">
        <v>11.47</v>
      </c>
      <c r="U58" s="42">
        <v>12.92</v>
      </c>
    </row>
    <row r="59" spans="1:42" x14ac:dyDescent="0.25">
      <c r="A59" s="41">
        <v>13.16</v>
      </c>
      <c r="B59" s="42">
        <v>5.69</v>
      </c>
      <c r="C59" s="41">
        <v>7.06</v>
      </c>
      <c r="D59" s="42">
        <v>15.75</v>
      </c>
      <c r="E59" s="41">
        <v>10.92</v>
      </c>
      <c r="F59" s="42">
        <v>4.41</v>
      </c>
      <c r="G59" s="41">
        <v>11.81</v>
      </c>
      <c r="H59" s="42">
        <v>12.12</v>
      </c>
      <c r="I59" s="41">
        <v>11.21</v>
      </c>
      <c r="J59" s="42">
        <v>12.95</v>
      </c>
      <c r="K59" s="33"/>
      <c r="L59" s="41">
        <v>8.86</v>
      </c>
      <c r="M59" s="42">
        <v>11.65</v>
      </c>
      <c r="N59" s="41">
        <v>7.72</v>
      </c>
      <c r="O59" s="42">
        <v>11.09</v>
      </c>
      <c r="P59" s="41">
        <v>9.67</v>
      </c>
      <c r="Q59" s="42">
        <v>6.58</v>
      </c>
      <c r="R59" s="41">
        <v>7.48</v>
      </c>
      <c r="S59" s="42">
        <v>8.56</v>
      </c>
      <c r="T59" s="41">
        <v>9.24</v>
      </c>
      <c r="U59" s="42">
        <v>9.4600000000000009</v>
      </c>
    </row>
    <row r="60" spans="1:42" x14ac:dyDescent="0.25">
      <c r="A60" s="41">
        <v>13.3</v>
      </c>
      <c r="B60" s="42">
        <v>9.75</v>
      </c>
      <c r="C60" s="41">
        <v>15.2</v>
      </c>
      <c r="D60" s="42">
        <v>7.8</v>
      </c>
      <c r="E60" s="41">
        <v>9.1999999999999993</v>
      </c>
      <c r="F60" s="42">
        <v>9.44</v>
      </c>
      <c r="G60" s="41">
        <v>7.43</v>
      </c>
      <c r="H60" s="42">
        <v>5.14</v>
      </c>
      <c r="I60" s="41">
        <v>13.37</v>
      </c>
      <c r="J60" s="42">
        <v>11.37</v>
      </c>
      <c r="K60" s="33"/>
      <c r="L60" s="41">
        <v>7.62</v>
      </c>
      <c r="M60" s="42">
        <v>8.93</v>
      </c>
      <c r="N60" s="41">
        <v>12.35</v>
      </c>
      <c r="O60" s="42">
        <v>12.85</v>
      </c>
      <c r="P60" s="41">
        <v>9.1</v>
      </c>
      <c r="Q60" s="42">
        <v>10.15</v>
      </c>
      <c r="R60" s="41">
        <v>8.76</v>
      </c>
      <c r="S60" s="42">
        <v>16.72</v>
      </c>
      <c r="T60" s="41">
        <v>6.88</v>
      </c>
      <c r="U60" s="42">
        <v>5.12</v>
      </c>
    </row>
    <row r="61" spans="1:42" x14ac:dyDescent="0.25">
      <c r="A61" s="41">
        <v>4.5</v>
      </c>
      <c r="B61" s="42">
        <v>12.09</v>
      </c>
      <c r="C61" s="41">
        <v>9.68</v>
      </c>
      <c r="D61" s="42">
        <v>5</v>
      </c>
      <c r="E61" s="41">
        <v>11</v>
      </c>
      <c r="F61" s="42">
        <v>5.43</v>
      </c>
      <c r="G61" s="41">
        <v>5.96</v>
      </c>
      <c r="H61" s="42">
        <v>6.57</v>
      </c>
      <c r="I61" s="41">
        <v>6.51</v>
      </c>
      <c r="J61" s="42">
        <v>4.4800000000000004</v>
      </c>
      <c r="K61" s="33"/>
      <c r="L61" s="41">
        <v>5.62</v>
      </c>
      <c r="M61" s="42">
        <v>7.12</v>
      </c>
      <c r="N61" s="41">
        <v>3.79</v>
      </c>
      <c r="O61" s="42">
        <v>14.54</v>
      </c>
      <c r="P61" s="41">
        <v>12.5</v>
      </c>
      <c r="Q61" s="42">
        <v>7.66</v>
      </c>
      <c r="R61" s="41">
        <v>8.91</v>
      </c>
      <c r="S61" s="42">
        <v>10</v>
      </c>
      <c r="T61" s="41">
        <v>2.88</v>
      </c>
      <c r="U61" s="42">
        <v>11.06</v>
      </c>
    </row>
    <row r="62" spans="1:42" x14ac:dyDescent="0.25">
      <c r="A62" s="41">
        <v>12.52</v>
      </c>
      <c r="B62" s="42">
        <v>6.51</v>
      </c>
      <c r="C62" s="41">
        <v>6.2</v>
      </c>
      <c r="D62" s="42">
        <v>7.46</v>
      </c>
      <c r="E62" s="41">
        <v>10.68</v>
      </c>
      <c r="F62" s="42">
        <v>14.99</v>
      </c>
      <c r="G62" s="41">
        <v>12.48</v>
      </c>
      <c r="H62" s="42">
        <v>5.52</v>
      </c>
      <c r="I62" s="41">
        <v>12.54</v>
      </c>
      <c r="J62" s="42">
        <v>4.53</v>
      </c>
      <c r="K62" s="33"/>
      <c r="L62" s="41">
        <v>6.95</v>
      </c>
      <c r="M62" s="42">
        <v>11.35</v>
      </c>
      <c r="N62" s="41">
        <v>12.34</v>
      </c>
      <c r="O62" s="42">
        <v>16.05</v>
      </c>
      <c r="P62" s="41">
        <v>10</v>
      </c>
      <c r="Q62" s="42">
        <v>4.41</v>
      </c>
      <c r="R62" s="41">
        <v>6.23</v>
      </c>
      <c r="S62" s="42">
        <v>9.75</v>
      </c>
      <c r="T62" s="41">
        <v>8.67</v>
      </c>
      <c r="U62" s="42">
        <v>10.039999999999999</v>
      </c>
    </row>
    <row r="63" spans="1:42" x14ac:dyDescent="0.25">
      <c r="A63" s="41">
        <v>10.24</v>
      </c>
      <c r="B63" s="42">
        <v>6.46</v>
      </c>
      <c r="C63" s="41">
        <v>9.26</v>
      </c>
      <c r="D63" s="42">
        <v>9.98</v>
      </c>
      <c r="E63" s="41">
        <v>6.66</v>
      </c>
      <c r="F63" s="42">
        <v>9.75</v>
      </c>
      <c r="G63" s="41">
        <v>13.31</v>
      </c>
      <c r="H63" s="42">
        <v>12.3</v>
      </c>
      <c r="I63" s="41">
        <v>8.34</v>
      </c>
      <c r="J63" s="42">
        <v>15.51</v>
      </c>
      <c r="K63" s="33"/>
      <c r="L63" s="41">
        <v>13.45</v>
      </c>
      <c r="M63" s="42">
        <v>12.28</v>
      </c>
      <c r="N63" s="41">
        <v>9.1999999999999993</v>
      </c>
      <c r="O63" s="42">
        <v>13.42</v>
      </c>
      <c r="P63" s="41">
        <v>14.05</v>
      </c>
      <c r="Q63" s="42">
        <v>8.06</v>
      </c>
      <c r="R63" s="41">
        <v>12.94</v>
      </c>
      <c r="S63" s="42">
        <v>10.1</v>
      </c>
      <c r="T63" s="41">
        <v>12.13</v>
      </c>
      <c r="U63" s="42">
        <v>9.49</v>
      </c>
    </row>
    <row r="64" spans="1:42" x14ac:dyDescent="0.25">
      <c r="A64" s="41">
        <v>10.1</v>
      </c>
      <c r="B64" s="42">
        <v>5.43</v>
      </c>
      <c r="C64" s="41">
        <v>10.73</v>
      </c>
      <c r="D64" s="42">
        <v>6.78</v>
      </c>
      <c r="E64" s="41">
        <v>9.16</v>
      </c>
      <c r="F64" s="42">
        <v>4.78</v>
      </c>
      <c r="G64" s="41">
        <v>15.36</v>
      </c>
      <c r="H64" s="42">
        <v>10.84</v>
      </c>
      <c r="I64" s="41">
        <v>7.53</v>
      </c>
      <c r="J64" s="42">
        <v>4.6100000000000003</v>
      </c>
      <c r="K64" s="33"/>
      <c r="L64" s="41">
        <v>10.24</v>
      </c>
      <c r="M64" s="42">
        <v>12.18</v>
      </c>
      <c r="N64" s="41">
        <v>7.37</v>
      </c>
      <c r="O64" s="42">
        <v>9.5399999999999991</v>
      </c>
      <c r="P64" s="41">
        <v>4.79</v>
      </c>
      <c r="Q64" s="42">
        <v>4.95</v>
      </c>
      <c r="R64" s="41">
        <v>11.54</v>
      </c>
      <c r="S64" s="42">
        <v>14.46</v>
      </c>
      <c r="T64" s="41">
        <v>8</v>
      </c>
      <c r="U64" s="42">
        <v>10.14</v>
      </c>
    </row>
    <row r="65" spans="1:21" x14ac:dyDescent="0.25">
      <c r="A65" s="41">
        <v>9.7100000000000009</v>
      </c>
      <c r="B65" s="42">
        <v>9.9499999999999993</v>
      </c>
      <c r="C65" s="41">
        <v>6.8</v>
      </c>
      <c r="D65" s="42">
        <v>10.23</v>
      </c>
      <c r="E65" s="41">
        <v>15.24</v>
      </c>
      <c r="F65" s="42">
        <v>7.62</v>
      </c>
      <c r="G65" s="41">
        <v>4.38</v>
      </c>
      <c r="H65" s="42">
        <v>13.34</v>
      </c>
      <c r="I65" s="41">
        <v>4.2300000000000004</v>
      </c>
      <c r="J65" s="42">
        <v>6.87</v>
      </c>
      <c r="K65" s="33"/>
      <c r="L65" s="41">
        <v>10.38</v>
      </c>
      <c r="M65" s="42">
        <v>6.32</v>
      </c>
      <c r="N65" s="41">
        <v>6.83</v>
      </c>
      <c r="O65" s="42">
        <v>9.51</v>
      </c>
      <c r="P65" s="41">
        <v>10.18</v>
      </c>
      <c r="Q65" s="42">
        <v>4.1900000000000004</v>
      </c>
      <c r="R65" s="41">
        <v>10.44</v>
      </c>
      <c r="S65" s="42">
        <v>6.71</v>
      </c>
      <c r="T65" s="41">
        <v>8.2899999999999991</v>
      </c>
      <c r="U65" s="42">
        <v>14.06</v>
      </c>
    </row>
    <row r="66" spans="1:21" x14ac:dyDescent="0.25">
      <c r="A66" s="41">
        <v>12</v>
      </c>
      <c r="B66" s="42">
        <v>12.44</v>
      </c>
      <c r="C66" s="41">
        <v>5.59</v>
      </c>
      <c r="D66" s="42">
        <v>7.98</v>
      </c>
      <c r="E66" s="41">
        <v>8.91</v>
      </c>
      <c r="F66" s="42">
        <v>10.84</v>
      </c>
      <c r="G66" s="41">
        <v>12.08</v>
      </c>
      <c r="H66" s="42">
        <v>12.58</v>
      </c>
      <c r="I66" s="41">
        <v>8.1199999999999992</v>
      </c>
      <c r="J66" s="42">
        <v>7.66</v>
      </c>
      <c r="K66" s="33"/>
      <c r="L66" s="41">
        <v>10.45</v>
      </c>
      <c r="M66" s="42">
        <v>11.46</v>
      </c>
      <c r="N66" s="41">
        <v>3.99</v>
      </c>
      <c r="O66" s="42">
        <v>13.13</v>
      </c>
      <c r="P66" s="41">
        <v>9.33</v>
      </c>
      <c r="Q66" s="42">
        <v>11.75</v>
      </c>
      <c r="R66" s="41">
        <v>10.93</v>
      </c>
      <c r="S66" s="42">
        <v>16.79</v>
      </c>
      <c r="T66" s="41">
        <v>11.93</v>
      </c>
      <c r="U66" s="42">
        <v>9.0399999999999991</v>
      </c>
    </row>
    <row r="67" spans="1:21" x14ac:dyDescent="0.25">
      <c r="A67" s="41">
        <v>8.7100000000000009</v>
      </c>
      <c r="B67" s="42">
        <v>13.43</v>
      </c>
      <c r="C67" s="41">
        <v>6.46</v>
      </c>
      <c r="D67" s="42">
        <v>8.09</v>
      </c>
      <c r="E67" s="41">
        <v>13.56</v>
      </c>
      <c r="F67" s="42">
        <v>10.33</v>
      </c>
      <c r="G67" s="41">
        <v>6.98</v>
      </c>
      <c r="H67" s="42">
        <v>4.32</v>
      </c>
      <c r="I67" s="41">
        <v>12.73</v>
      </c>
      <c r="J67" s="42">
        <v>11.74</v>
      </c>
      <c r="K67" s="33"/>
      <c r="L67" s="41">
        <v>5.73</v>
      </c>
      <c r="M67" s="42">
        <v>8.49</v>
      </c>
      <c r="N67" s="41">
        <v>14.54</v>
      </c>
      <c r="O67" s="42">
        <v>10.62</v>
      </c>
      <c r="P67" s="41">
        <v>9.35</v>
      </c>
      <c r="Q67" s="42">
        <v>11.22</v>
      </c>
      <c r="R67" s="41">
        <v>7.25</v>
      </c>
      <c r="S67" s="42">
        <v>10.37</v>
      </c>
      <c r="T67" s="41">
        <v>10.67</v>
      </c>
      <c r="U67" s="42">
        <v>10.83</v>
      </c>
    </row>
    <row r="68" spans="1:21" x14ac:dyDescent="0.25">
      <c r="A68" s="41">
        <v>15.45</v>
      </c>
      <c r="B68" s="42">
        <v>11.52</v>
      </c>
      <c r="C68" s="41">
        <v>8.11</v>
      </c>
      <c r="D68" s="42">
        <v>7.39</v>
      </c>
      <c r="E68" s="41">
        <v>14.55</v>
      </c>
      <c r="F68" s="42">
        <v>9.02</v>
      </c>
      <c r="G68" s="41">
        <v>7.92</v>
      </c>
      <c r="H68" s="42">
        <v>14.13</v>
      </c>
      <c r="I68" s="41">
        <v>10.47</v>
      </c>
      <c r="J68" s="42">
        <v>11.74</v>
      </c>
      <c r="K68" s="33"/>
      <c r="L68" s="41">
        <v>10.81</v>
      </c>
      <c r="M68" s="42">
        <v>8.77</v>
      </c>
      <c r="N68" s="41">
        <v>8.44</v>
      </c>
      <c r="O68" s="42">
        <v>4.66</v>
      </c>
      <c r="P68" s="41">
        <v>13.31</v>
      </c>
      <c r="Q68" s="42">
        <v>4.6500000000000004</v>
      </c>
      <c r="R68" s="41">
        <v>7.97</v>
      </c>
      <c r="S68" s="42">
        <v>5.62</v>
      </c>
      <c r="T68" s="41">
        <v>13.65</v>
      </c>
      <c r="U68" s="42">
        <v>13.14</v>
      </c>
    </row>
    <row r="69" spans="1:21" x14ac:dyDescent="0.25">
      <c r="A69" s="41">
        <v>13.95</v>
      </c>
      <c r="B69" s="42">
        <v>4.6900000000000004</v>
      </c>
      <c r="C69" s="41">
        <v>8.9600000000000009</v>
      </c>
      <c r="D69" s="42">
        <v>5.79</v>
      </c>
      <c r="E69" s="41">
        <v>8.32</v>
      </c>
      <c r="F69" s="42">
        <v>11.81</v>
      </c>
      <c r="G69" s="41">
        <v>11</v>
      </c>
      <c r="H69" s="42">
        <v>5.84</v>
      </c>
      <c r="I69" s="41">
        <v>7.3</v>
      </c>
      <c r="J69" s="42">
        <v>8.48</v>
      </c>
      <c r="K69" s="33"/>
      <c r="L69" s="41">
        <v>5.39</v>
      </c>
      <c r="M69" s="42">
        <v>7.24</v>
      </c>
      <c r="N69" s="41">
        <v>12.86</v>
      </c>
      <c r="O69" s="42">
        <v>10.220000000000001</v>
      </c>
      <c r="P69" s="41">
        <v>10.15</v>
      </c>
      <c r="Q69" s="42">
        <v>8.35</v>
      </c>
      <c r="R69" s="41">
        <v>8.75</v>
      </c>
      <c r="S69" s="42">
        <v>11.47</v>
      </c>
      <c r="T69" s="41">
        <v>9.52</v>
      </c>
      <c r="U69" s="42">
        <v>8.76</v>
      </c>
    </row>
    <row r="70" spans="1:21" x14ac:dyDescent="0.25">
      <c r="A70" s="41">
        <v>11.72</v>
      </c>
      <c r="B70" s="42">
        <v>13.8</v>
      </c>
      <c r="C70" s="41">
        <v>4.3099999999999996</v>
      </c>
      <c r="D70" s="42">
        <v>4.5599999999999996</v>
      </c>
      <c r="E70" s="41">
        <v>11.51</v>
      </c>
      <c r="F70" s="42">
        <v>15.09</v>
      </c>
      <c r="G70" s="41">
        <v>15.51</v>
      </c>
      <c r="H70" s="42">
        <v>5.93</v>
      </c>
      <c r="I70" s="41">
        <v>12.92</v>
      </c>
      <c r="J70" s="42">
        <v>9.7899999999999991</v>
      </c>
      <c r="K70" s="33"/>
      <c r="L70" s="41">
        <v>13.57</v>
      </c>
      <c r="M70" s="42">
        <v>2.4500000000000002</v>
      </c>
      <c r="N70" s="41">
        <v>10.9</v>
      </c>
      <c r="O70" s="42">
        <v>9.26</v>
      </c>
      <c r="P70" s="41">
        <v>7.25</v>
      </c>
      <c r="Q70" s="42">
        <v>8.65</v>
      </c>
      <c r="R70" s="41">
        <v>5.27</v>
      </c>
      <c r="S70" s="42">
        <v>10.95</v>
      </c>
      <c r="T70" s="41">
        <v>16.920000000000002</v>
      </c>
      <c r="U70" s="42">
        <v>10.44</v>
      </c>
    </row>
    <row r="71" spans="1:21" x14ac:dyDescent="0.25">
      <c r="A71" s="41">
        <v>5.87</v>
      </c>
      <c r="B71" s="42">
        <v>7.16</v>
      </c>
      <c r="C71" s="41">
        <v>6.48</v>
      </c>
      <c r="D71" s="42">
        <v>8.3699999999999992</v>
      </c>
      <c r="E71" s="41">
        <v>6.68</v>
      </c>
      <c r="F71" s="42">
        <v>13.51</v>
      </c>
      <c r="G71" s="41">
        <v>7.22</v>
      </c>
      <c r="H71" s="42">
        <v>7.48</v>
      </c>
      <c r="I71" s="41">
        <v>11.77</v>
      </c>
      <c r="J71" s="42">
        <v>12.69</v>
      </c>
      <c r="K71" s="33"/>
      <c r="L71" s="41">
        <v>6.88</v>
      </c>
      <c r="M71" s="42">
        <v>12.81</v>
      </c>
      <c r="N71" s="41">
        <v>8.4499999999999993</v>
      </c>
      <c r="O71" s="42">
        <v>6.39</v>
      </c>
      <c r="P71" s="41">
        <v>6.44</v>
      </c>
      <c r="Q71" s="42">
        <v>6.28</v>
      </c>
      <c r="R71" s="41">
        <v>12.12</v>
      </c>
      <c r="S71" s="42">
        <v>6.73</v>
      </c>
      <c r="T71" s="41">
        <v>10.08</v>
      </c>
      <c r="U71" s="42">
        <v>4.01</v>
      </c>
    </row>
    <row r="72" spans="1:21" x14ac:dyDescent="0.25">
      <c r="A72" s="41">
        <v>4.46</v>
      </c>
      <c r="B72" s="42">
        <v>14.06</v>
      </c>
      <c r="C72" s="41">
        <v>10.81</v>
      </c>
      <c r="D72" s="42">
        <v>13.93</v>
      </c>
      <c r="E72" s="41">
        <v>13.9</v>
      </c>
      <c r="F72" s="42">
        <v>12.99</v>
      </c>
      <c r="G72" s="41">
        <v>7.82</v>
      </c>
      <c r="H72" s="42">
        <v>6.78</v>
      </c>
      <c r="I72" s="41">
        <v>12.64</v>
      </c>
      <c r="J72" s="42">
        <v>5.27</v>
      </c>
      <c r="K72" s="33"/>
      <c r="L72" s="41">
        <v>6.9</v>
      </c>
      <c r="M72" s="42">
        <v>10.48</v>
      </c>
      <c r="N72" s="41">
        <v>11.75</v>
      </c>
      <c r="O72" s="42">
        <v>6.31</v>
      </c>
      <c r="P72" s="41">
        <v>9.5</v>
      </c>
      <c r="Q72" s="42">
        <v>9.67</v>
      </c>
      <c r="R72" s="41">
        <v>6.88</v>
      </c>
      <c r="S72" s="42">
        <v>12.92</v>
      </c>
      <c r="T72" s="41">
        <v>6.61</v>
      </c>
      <c r="U72" s="42">
        <v>11.14</v>
      </c>
    </row>
    <row r="73" spans="1:21" x14ac:dyDescent="0.25">
      <c r="A73" s="41">
        <v>5.44</v>
      </c>
      <c r="B73" s="42">
        <v>6.17</v>
      </c>
      <c r="C73" s="41">
        <v>5.12</v>
      </c>
      <c r="D73" s="42">
        <v>9.5399999999999991</v>
      </c>
      <c r="E73" s="41">
        <v>5.97</v>
      </c>
      <c r="F73" s="42">
        <v>12.12</v>
      </c>
      <c r="G73" s="41">
        <v>13.43</v>
      </c>
      <c r="H73" s="42">
        <v>15.02</v>
      </c>
      <c r="I73" s="41">
        <v>12.78</v>
      </c>
      <c r="J73" s="42">
        <v>10.72</v>
      </c>
      <c r="K73" s="33"/>
      <c r="L73" s="41">
        <v>9.4499999999999993</v>
      </c>
      <c r="M73" s="42">
        <v>7.9</v>
      </c>
      <c r="N73" s="41">
        <v>10.62</v>
      </c>
      <c r="O73" s="42">
        <v>6.95</v>
      </c>
      <c r="P73" s="41">
        <v>8.39</v>
      </c>
      <c r="Q73" s="42">
        <v>10.68</v>
      </c>
      <c r="R73" s="41">
        <v>9.09</v>
      </c>
      <c r="S73" s="42">
        <v>11.1</v>
      </c>
      <c r="T73" s="41">
        <v>15.74</v>
      </c>
      <c r="U73" s="42">
        <v>8.89</v>
      </c>
    </row>
    <row r="74" spans="1:21" x14ac:dyDescent="0.25">
      <c r="A74" s="41">
        <v>4.99</v>
      </c>
      <c r="B74" s="42">
        <v>12.13</v>
      </c>
      <c r="C74" s="41">
        <v>12.85</v>
      </c>
      <c r="D74" s="42">
        <v>5.81</v>
      </c>
      <c r="E74" s="41">
        <v>14.4</v>
      </c>
      <c r="F74" s="42">
        <v>11.69</v>
      </c>
      <c r="G74" s="41">
        <v>6.99</v>
      </c>
      <c r="H74" s="42">
        <v>5.48</v>
      </c>
      <c r="I74" s="41">
        <v>13.94</v>
      </c>
      <c r="J74" s="42">
        <v>11.93</v>
      </c>
      <c r="K74" s="33"/>
      <c r="L74" s="41">
        <v>18.760000000000002</v>
      </c>
      <c r="M74" s="42">
        <v>4.0599999999999996</v>
      </c>
      <c r="N74" s="41">
        <v>12.89</v>
      </c>
      <c r="O74" s="42">
        <v>8.5299999999999994</v>
      </c>
      <c r="P74" s="41">
        <v>8.98</v>
      </c>
      <c r="Q74" s="42">
        <v>8.2799999999999994</v>
      </c>
      <c r="R74" s="41">
        <v>12.51</v>
      </c>
      <c r="S74" s="42">
        <v>7.12</v>
      </c>
      <c r="T74" s="41">
        <v>10.95</v>
      </c>
      <c r="U74" s="42">
        <v>9.52</v>
      </c>
    </row>
    <row r="75" spans="1:21" x14ac:dyDescent="0.25">
      <c r="A75" s="41">
        <v>10.29</v>
      </c>
      <c r="B75" s="42">
        <v>11.56</v>
      </c>
      <c r="C75" s="41">
        <v>11.81</v>
      </c>
      <c r="D75" s="42">
        <v>12.76</v>
      </c>
      <c r="E75" s="41">
        <v>8.3699999999999992</v>
      </c>
      <c r="F75" s="42">
        <v>13.71</v>
      </c>
      <c r="G75" s="41">
        <v>13</v>
      </c>
      <c r="H75" s="42">
        <v>11.57</v>
      </c>
      <c r="I75" s="41">
        <v>6.99</v>
      </c>
      <c r="J75" s="42">
        <v>6.38</v>
      </c>
      <c r="K75" s="33"/>
      <c r="L75" s="41">
        <v>8.86</v>
      </c>
      <c r="M75" s="42">
        <v>2.62</v>
      </c>
      <c r="N75" s="41">
        <v>15.89</v>
      </c>
      <c r="O75" s="42">
        <v>13.45</v>
      </c>
      <c r="P75" s="41">
        <v>9.9700000000000006</v>
      </c>
      <c r="Q75" s="42">
        <v>12.65</v>
      </c>
      <c r="R75" s="41">
        <v>15.22</v>
      </c>
      <c r="S75" s="42">
        <v>13.96</v>
      </c>
      <c r="T75" s="41">
        <v>15.05</v>
      </c>
      <c r="U75" s="42">
        <v>7.83</v>
      </c>
    </row>
    <row r="76" spans="1:21" x14ac:dyDescent="0.25">
      <c r="A76" s="41">
        <v>15.02</v>
      </c>
      <c r="B76" s="42">
        <v>5.95</v>
      </c>
      <c r="C76" s="41">
        <v>7.88</v>
      </c>
      <c r="D76" s="42">
        <v>6.54</v>
      </c>
      <c r="E76" s="41">
        <v>8.0500000000000007</v>
      </c>
      <c r="F76" s="42">
        <v>10.039999999999999</v>
      </c>
      <c r="G76" s="41">
        <v>7.44</v>
      </c>
      <c r="H76" s="42">
        <v>9.8000000000000007</v>
      </c>
      <c r="I76" s="41">
        <v>12.42</v>
      </c>
      <c r="J76" s="42">
        <v>13.65</v>
      </c>
      <c r="K76" s="33"/>
      <c r="L76" s="41">
        <v>7.7</v>
      </c>
      <c r="M76" s="42">
        <v>8.48</v>
      </c>
      <c r="N76" s="41">
        <v>9.2799999999999994</v>
      </c>
      <c r="O76" s="42">
        <v>10.8</v>
      </c>
      <c r="P76" s="41">
        <v>8.81</v>
      </c>
      <c r="Q76" s="42">
        <v>4.76</v>
      </c>
      <c r="R76" s="41">
        <v>8.51</v>
      </c>
      <c r="S76" s="42">
        <v>8.26</v>
      </c>
      <c r="T76" s="41">
        <v>9.93</v>
      </c>
      <c r="U76" s="42">
        <v>13.83</v>
      </c>
    </row>
    <row r="77" spans="1:21" x14ac:dyDescent="0.25">
      <c r="A77" s="41">
        <v>5.36</v>
      </c>
      <c r="B77" s="42">
        <v>11.45</v>
      </c>
      <c r="C77" s="41">
        <v>6.43</v>
      </c>
      <c r="D77" s="42">
        <v>15.7</v>
      </c>
      <c r="E77" s="41">
        <v>12.15</v>
      </c>
      <c r="F77" s="42">
        <v>14.33</v>
      </c>
      <c r="G77" s="41">
        <v>11.38</v>
      </c>
      <c r="H77" s="42">
        <v>14.98</v>
      </c>
      <c r="I77" s="41">
        <v>7.4</v>
      </c>
      <c r="J77" s="42">
        <v>5.04</v>
      </c>
      <c r="K77" s="33"/>
      <c r="L77" s="41">
        <v>4.67</v>
      </c>
      <c r="M77" s="42">
        <v>14.36</v>
      </c>
      <c r="N77" s="41">
        <v>10.97</v>
      </c>
      <c r="O77" s="42">
        <v>6.18</v>
      </c>
      <c r="P77" s="41">
        <v>11.19</v>
      </c>
      <c r="Q77" s="42">
        <v>4.09</v>
      </c>
      <c r="R77" s="41">
        <v>17.84</v>
      </c>
      <c r="S77" s="42">
        <v>10.27</v>
      </c>
      <c r="T77" s="41">
        <v>9.43</v>
      </c>
      <c r="U77" s="42">
        <v>7.56</v>
      </c>
    </row>
    <row r="78" spans="1:21" x14ac:dyDescent="0.25">
      <c r="A78" s="41">
        <v>10.11</v>
      </c>
      <c r="B78" s="42">
        <v>15.57</v>
      </c>
      <c r="C78" s="41">
        <v>6.8</v>
      </c>
      <c r="D78" s="42">
        <v>13.24</v>
      </c>
      <c r="E78" s="41">
        <v>11.09</v>
      </c>
      <c r="F78" s="42">
        <v>9.9600000000000009</v>
      </c>
      <c r="G78" s="41">
        <v>12.39</v>
      </c>
      <c r="H78" s="42">
        <v>8.1199999999999992</v>
      </c>
      <c r="I78" s="41">
        <v>14.52</v>
      </c>
      <c r="J78" s="42">
        <v>13.01</v>
      </c>
      <c r="K78" s="33"/>
      <c r="L78" s="41">
        <v>11.53</v>
      </c>
      <c r="M78" s="42">
        <v>13.48</v>
      </c>
      <c r="N78" s="41">
        <v>11.68</v>
      </c>
      <c r="O78" s="42">
        <v>9.36</v>
      </c>
      <c r="P78" s="41">
        <v>10.45</v>
      </c>
      <c r="Q78" s="42">
        <v>1.6</v>
      </c>
      <c r="R78" s="41">
        <v>11.48</v>
      </c>
      <c r="S78" s="42">
        <v>10.15</v>
      </c>
      <c r="T78" s="41">
        <v>17.72</v>
      </c>
      <c r="U78" s="42">
        <v>14.33</v>
      </c>
    </row>
    <row r="79" spans="1:21" x14ac:dyDescent="0.25">
      <c r="A79" s="41">
        <v>13.82</v>
      </c>
      <c r="B79" s="42">
        <v>14</v>
      </c>
      <c r="C79" s="41">
        <v>14.69</v>
      </c>
      <c r="D79" s="42">
        <v>4.71</v>
      </c>
      <c r="E79" s="41">
        <v>14.18</v>
      </c>
      <c r="F79" s="42">
        <v>4.87</v>
      </c>
      <c r="G79" s="41">
        <v>14.49</v>
      </c>
      <c r="H79" s="42">
        <v>12.37</v>
      </c>
      <c r="I79" s="41">
        <v>9.16</v>
      </c>
      <c r="J79" s="42">
        <v>4.88</v>
      </c>
      <c r="K79" s="33"/>
      <c r="L79" s="41">
        <v>12.99</v>
      </c>
      <c r="M79" s="42">
        <v>2.06</v>
      </c>
      <c r="N79" s="41">
        <v>13.34</v>
      </c>
      <c r="O79" s="42">
        <v>15.46</v>
      </c>
      <c r="P79" s="41">
        <v>14.27</v>
      </c>
      <c r="Q79" s="42">
        <v>10.15</v>
      </c>
      <c r="R79" s="41">
        <v>16.03</v>
      </c>
      <c r="S79" s="42">
        <v>8.7200000000000006</v>
      </c>
      <c r="T79" s="41">
        <v>11.56</v>
      </c>
      <c r="U79" s="42">
        <v>14.44</v>
      </c>
    </row>
    <row r="80" spans="1:21" x14ac:dyDescent="0.25">
      <c r="A80" s="41">
        <v>9.44</v>
      </c>
      <c r="B80" s="42">
        <v>4.47</v>
      </c>
      <c r="C80" s="41">
        <v>8.77</v>
      </c>
      <c r="D80" s="42">
        <v>4.9000000000000004</v>
      </c>
      <c r="E80" s="41">
        <v>10.26</v>
      </c>
      <c r="F80" s="42">
        <v>13.56</v>
      </c>
      <c r="G80" s="41">
        <v>15.23</v>
      </c>
      <c r="H80" s="42">
        <v>10.119999999999999</v>
      </c>
      <c r="I80" s="41">
        <v>4.79</v>
      </c>
      <c r="J80" s="42">
        <v>11.76</v>
      </c>
      <c r="K80" s="33"/>
      <c r="L80" s="41">
        <v>12.36</v>
      </c>
      <c r="M80" s="42">
        <v>7.67</v>
      </c>
      <c r="N80" s="41">
        <v>13.82</v>
      </c>
      <c r="O80" s="42">
        <v>8.31</v>
      </c>
      <c r="P80" s="41">
        <v>6.99</v>
      </c>
      <c r="Q80" s="42">
        <v>14.1</v>
      </c>
      <c r="R80" s="41">
        <v>4.91</v>
      </c>
      <c r="S80" s="42">
        <v>13.76</v>
      </c>
      <c r="T80" s="41">
        <v>11.98</v>
      </c>
      <c r="U80" s="42">
        <v>12.66</v>
      </c>
    </row>
    <row r="81" spans="1:21" x14ac:dyDescent="0.25">
      <c r="A81" s="41">
        <v>6.75</v>
      </c>
      <c r="B81" s="42">
        <v>7.08</v>
      </c>
      <c r="C81" s="41">
        <v>8.1300000000000008</v>
      </c>
      <c r="D81" s="42">
        <v>8.68</v>
      </c>
      <c r="E81" s="41">
        <v>15.65</v>
      </c>
      <c r="F81" s="42">
        <v>15.19</v>
      </c>
      <c r="G81" s="41">
        <v>13.13</v>
      </c>
      <c r="H81" s="42">
        <v>6.09</v>
      </c>
      <c r="I81" s="41">
        <v>10.36</v>
      </c>
      <c r="J81" s="42">
        <v>9.93</v>
      </c>
      <c r="K81" s="33"/>
      <c r="L81" s="41">
        <v>10</v>
      </c>
      <c r="M81" s="42">
        <v>10.96</v>
      </c>
      <c r="N81" s="41">
        <v>11.79</v>
      </c>
      <c r="O81" s="42">
        <v>8.18</v>
      </c>
      <c r="P81" s="41">
        <v>6.7</v>
      </c>
      <c r="Q81" s="42">
        <v>8.7799999999999994</v>
      </c>
      <c r="R81" s="41">
        <v>9.4</v>
      </c>
      <c r="S81" s="42">
        <v>11.09</v>
      </c>
      <c r="T81" s="41">
        <v>12.58</v>
      </c>
      <c r="U81" s="42">
        <v>13.47</v>
      </c>
    </row>
    <row r="82" spans="1:21" x14ac:dyDescent="0.25">
      <c r="A82" s="41">
        <v>8.51</v>
      </c>
      <c r="B82" s="42">
        <v>5.83</v>
      </c>
      <c r="C82" s="41">
        <v>15.09</v>
      </c>
      <c r="D82" s="42">
        <v>11.32</v>
      </c>
      <c r="E82" s="41">
        <v>11.6</v>
      </c>
      <c r="F82" s="42">
        <v>11.54</v>
      </c>
      <c r="G82" s="41">
        <v>14.14</v>
      </c>
      <c r="H82" s="42">
        <v>12.5</v>
      </c>
      <c r="I82" s="41">
        <v>7.07</v>
      </c>
      <c r="J82" s="42">
        <v>11.52</v>
      </c>
      <c r="K82" s="33"/>
      <c r="L82" s="41">
        <v>6.44</v>
      </c>
      <c r="M82" s="42">
        <v>10.72</v>
      </c>
      <c r="N82" s="41">
        <v>11.58</v>
      </c>
      <c r="O82" s="42">
        <v>13.16</v>
      </c>
      <c r="P82" s="41">
        <v>9.69</v>
      </c>
      <c r="Q82" s="42">
        <v>8.06</v>
      </c>
      <c r="R82" s="41">
        <v>9.24</v>
      </c>
      <c r="S82" s="42">
        <v>2.2200000000000002</v>
      </c>
      <c r="T82" s="41">
        <v>12.03</v>
      </c>
      <c r="U82" s="42">
        <v>13.77</v>
      </c>
    </row>
    <row r="83" spans="1:21" x14ac:dyDescent="0.25">
      <c r="A83" s="41">
        <v>12.67</v>
      </c>
      <c r="B83" s="42">
        <v>15.23</v>
      </c>
      <c r="C83" s="41">
        <v>6.7</v>
      </c>
      <c r="D83" s="42">
        <v>10.62</v>
      </c>
      <c r="E83" s="41">
        <v>13.92</v>
      </c>
      <c r="F83" s="42">
        <v>7.31</v>
      </c>
      <c r="G83" s="41">
        <v>14.17</v>
      </c>
      <c r="H83" s="42">
        <v>15.46</v>
      </c>
      <c r="I83" s="41">
        <v>13.27</v>
      </c>
      <c r="J83" s="42">
        <v>13.46</v>
      </c>
      <c r="K83" s="33"/>
      <c r="L83" s="41">
        <v>2.4</v>
      </c>
      <c r="M83" s="42">
        <v>17.88</v>
      </c>
      <c r="N83" s="41">
        <v>10.64</v>
      </c>
      <c r="O83" s="42">
        <v>7.5</v>
      </c>
      <c r="P83" s="41">
        <v>15.17</v>
      </c>
      <c r="Q83" s="42">
        <v>14.88</v>
      </c>
      <c r="R83" s="41">
        <v>16.420000000000002</v>
      </c>
      <c r="S83" s="42">
        <v>13.45</v>
      </c>
      <c r="T83" s="41">
        <v>8.83</v>
      </c>
      <c r="U83" s="42">
        <v>12.64</v>
      </c>
    </row>
    <row r="84" spans="1:21" x14ac:dyDescent="0.25">
      <c r="A84" s="41">
        <v>4.55</v>
      </c>
      <c r="B84" s="42">
        <v>13.93</v>
      </c>
      <c r="C84" s="41">
        <v>11.75</v>
      </c>
      <c r="D84" s="42">
        <v>7.75</v>
      </c>
      <c r="E84" s="41">
        <v>14.72</v>
      </c>
      <c r="F84" s="42">
        <v>8.11</v>
      </c>
      <c r="G84" s="41">
        <v>12.61</v>
      </c>
      <c r="H84" s="42">
        <v>15.59</v>
      </c>
      <c r="I84" s="41">
        <v>7.46</v>
      </c>
      <c r="J84" s="42">
        <v>10.57</v>
      </c>
      <c r="K84" s="33"/>
      <c r="L84" s="41">
        <v>11.06</v>
      </c>
      <c r="M84" s="42">
        <v>11.04</v>
      </c>
      <c r="N84" s="41">
        <v>9.3699999999999992</v>
      </c>
      <c r="O84" s="42">
        <v>9.98</v>
      </c>
      <c r="P84" s="41">
        <v>9.84</v>
      </c>
      <c r="Q84" s="42">
        <v>9.61</v>
      </c>
      <c r="R84" s="41">
        <v>13.02</v>
      </c>
      <c r="S84" s="42">
        <v>8.16</v>
      </c>
      <c r="T84" s="41">
        <v>10.15</v>
      </c>
      <c r="U84" s="42">
        <v>8.5</v>
      </c>
    </row>
    <row r="85" spans="1:21" x14ac:dyDescent="0.25">
      <c r="A85" s="41">
        <v>8.5299999999999994</v>
      </c>
      <c r="B85" s="42">
        <v>8.9600000000000009</v>
      </c>
      <c r="C85" s="41">
        <v>12.07</v>
      </c>
      <c r="D85" s="42">
        <v>14.56</v>
      </c>
      <c r="E85" s="41">
        <v>12.61</v>
      </c>
      <c r="F85" s="42">
        <v>7.62</v>
      </c>
      <c r="G85" s="41">
        <v>12</v>
      </c>
      <c r="H85" s="42">
        <v>8.76</v>
      </c>
      <c r="I85" s="41">
        <v>14.98</v>
      </c>
      <c r="J85" s="42">
        <v>6.83</v>
      </c>
      <c r="K85" s="33"/>
      <c r="L85" s="41">
        <v>12.11</v>
      </c>
      <c r="M85" s="42">
        <v>13.16</v>
      </c>
      <c r="N85" s="41">
        <v>12.17</v>
      </c>
      <c r="O85" s="42">
        <v>14.51</v>
      </c>
      <c r="P85" s="41">
        <v>10.43</v>
      </c>
      <c r="Q85" s="42">
        <v>10.39</v>
      </c>
      <c r="R85" s="41">
        <v>12.4</v>
      </c>
      <c r="S85" s="42">
        <v>4.6500000000000004</v>
      </c>
      <c r="T85" s="41">
        <v>9.58</v>
      </c>
      <c r="U85" s="42">
        <v>8.4700000000000006</v>
      </c>
    </row>
    <row r="86" spans="1:21" x14ac:dyDescent="0.25">
      <c r="A86" s="41">
        <v>12.74</v>
      </c>
      <c r="B86" s="42">
        <v>12</v>
      </c>
      <c r="C86" s="41">
        <v>14.77</v>
      </c>
      <c r="D86" s="42">
        <v>6.63</v>
      </c>
      <c r="E86" s="41">
        <v>6.56</v>
      </c>
      <c r="F86" s="42">
        <v>14.94</v>
      </c>
      <c r="G86" s="41">
        <v>7.82</v>
      </c>
      <c r="H86" s="42">
        <v>11.91</v>
      </c>
      <c r="I86" s="41">
        <v>6.51</v>
      </c>
      <c r="J86" s="42">
        <v>10.039999999999999</v>
      </c>
      <c r="K86" s="33"/>
      <c r="L86" s="41">
        <v>12.54</v>
      </c>
      <c r="M86" s="42">
        <v>8.69</v>
      </c>
      <c r="N86" s="41">
        <v>9.5</v>
      </c>
      <c r="O86" s="42">
        <v>8.3800000000000008</v>
      </c>
      <c r="P86" s="41">
        <v>9.49</v>
      </c>
      <c r="Q86" s="42">
        <v>10.34</v>
      </c>
      <c r="R86" s="41">
        <v>7.82</v>
      </c>
      <c r="S86" s="42">
        <v>8.8800000000000008</v>
      </c>
      <c r="T86" s="41">
        <v>9.1300000000000008</v>
      </c>
      <c r="U86" s="42">
        <v>2.29</v>
      </c>
    </row>
    <row r="87" spans="1:21" x14ac:dyDescent="0.25">
      <c r="A87" s="41">
        <v>8.3699999999999992</v>
      </c>
      <c r="B87" s="42">
        <v>13</v>
      </c>
      <c r="C87" s="41">
        <v>14.29</v>
      </c>
      <c r="D87" s="42">
        <v>14.23</v>
      </c>
      <c r="E87" s="41">
        <v>15.7</v>
      </c>
      <c r="F87" s="42">
        <v>5.18</v>
      </c>
      <c r="G87" s="41">
        <v>4.68</v>
      </c>
      <c r="H87" s="42">
        <v>8.27</v>
      </c>
      <c r="I87" s="41">
        <v>10.89</v>
      </c>
      <c r="J87" s="42">
        <v>14.17</v>
      </c>
      <c r="K87" s="33"/>
      <c r="L87" s="41">
        <v>8.68</v>
      </c>
      <c r="M87" s="42">
        <v>7.32</v>
      </c>
      <c r="N87" s="41">
        <v>10.19</v>
      </c>
      <c r="O87" s="42">
        <v>7.33</v>
      </c>
      <c r="P87" s="41">
        <v>5.27</v>
      </c>
      <c r="Q87" s="42">
        <v>9.7799999999999994</v>
      </c>
      <c r="R87" s="41">
        <v>8.49</v>
      </c>
      <c r="S87" s="42">
        <v>9.59</v>
      </c>
      <c r="T87" s="41">
        <v>8.4700000000000006</v>
      </c>
      <c r="U87" s="42">
        <v>14.37</v>
      </c>
    </row>
    <row r="88" spans="1:21" x14ac:dyDescent="0.25">
      <c r="A88" s="41">
        <v>8.33</v>
      </c>
      <c r="B88" s="42">
        <v>14.26</v>
      </c>
      <c r="C88" s="41">
        <v>9.8800000000000008</v>
      </c>
      <c r="D88" s="42">
        <v>4.6500000000000004</v>
      </c>
      <c r="E88" s="41">
        <v>13.98</v>
      </c>
      <c r="F88" s="42">
        <v>7.27</v>
      </c>
      <c r="G88" s="41">
        <v>6.07</v>
      </c>
      <c r="H88" s="42">
        <v>9</v>
      </c>
      <c r="I88" s="41">
        <v>9.11</v>
      </c>
      <c r="J88" s="42">
        <v>11.14</v>
      </c>
      <c r="K88" s="33"/>
      <c r="L88" s="41">
        <v>11.39</v>
      </c>
      <c r="M88" s="42">
        <v>6.07</v>
      </c>
      <c r="N88" s="41">
        <v>8.7899999999999991</v>
      </c>
      <c r="O88" s="42">
        <v>7.59</v>
      </c>
      <c r="P88" s="41">
        <v>4.2</v>
      </c>
      <c r="Q88" s="42">
        <v>7.39</v>
      </c>
      <c r="R88" s="41">
        <v>16.32</v>
      </c>
      <c r="S88" s="42">
        <v>7.19</v>
      </c>
      <c r="T88" s="41">
        <v>7.22</v>
      </c>
      <c r="U88" s="42">
        <v>8.0399999999999991</v>
      </c>
    </row>
    <row r="89" spans="1:21" x14ac:dyDescent="0.25">
      <c r="A89" s="41">
        <v>6.37</v>
      </c>
      <c r="B89" s="42">
        <v>12.79</v>
      </c>
      <c r="C89" s="41">
        <v>6.02</v>
      </c>
      <c r="D89" s="42">
        <v>5.24</v>
      </c>
      <c r="E89" s="41">
        <v>8.8699999999999992</v>
      </c>
      <c r="F89" s="42">
        <v>11.91</v>
      </c>
      <c r="G89" s="41">
        <v>11.71</v>
      </c>
      <c r="H89" s="42">
        <v>13.73</v>
      </c>
      <c r="I89" s="41">
        <v>14.23</v>
      </c>
      <c r="J89" s="42">
        <v>6.04</v>
      </c>
      <c r="K89" s="33"/>
      <c r="L89" s="41">
        <v>5.6</v>
      </c>
      <c r="M89" s="42">
        <v>7.79</v>
      </c>
      <c r="N89" s="41">
        <v>13.32</v>
      </c>
      <c r="O89" s="42">
        <v>7.58</v>
      </c>
      <c r="P89" s="41">
        <v>8.19</v>
      </c>
      <c r="Q89" s="42">
        <v>13.61</v>
      </c>
      <c r="R89" s="41">
        <v>13.21</v>
      </c>
      <c r="S89" s="42">
        <v>5.89</v>
      </c>
      <c r="T89" s="41">
        <v>8.74</v>
      </c>
      <c r="U89" s="42">
        <v>13.75</v>
      </c>
    </row>
    <row r="90" spans="1:21" x14ac:dyDescent="0.25">
      <c r="A90" s="41">
        <v>10.39</v>
      </c>
      <c r="B90" s="42">
        <v>14.02</v>
      </c>
      <c r="C90" s="41">
        <v>13.49</v>
      </c>
      <c r="D90" s="42">
        <v>12.16</v>
      </c>
      <c r="E90" s="41">
        <v>15.03</v>
      </c>
      <c r="F90" s="42">
        <v>11.38</v>
      </c>
      <c r="G90" s="41">
        <v>15.22</v>
      </c>
      <c r="H90" s="42">
        <v>13.33</v>
      </c>
      <c r="I90" s="41">
        <v>5.64</v>
      </c>
      <c r="J90" s="42">
        <v>11.04</v>
      </c>
      <c r="K90" s="33"/>
      <c r="L90" s="41">
        <v>10.71</v>
      </c>
      <c r="M90" s="42">
        <v>8.5500000000000007</v>
      </c>
      <c r="N90" s="41">
        <v>15.71</v>
      </c>
      <c r="O90" s="42">
        <v>12.56</v>
      </c>
      <c r="P90" s="41">
        <v>12.18</v>
      </c>
      <c r="Q90" s="42">
        <v>10.37</v>
      </c>
      <c r="R90" s="41">
        <v>13.6</v>
      </c>
      <c r="S90" s="42">
        <v>11.77</v>
      </c>
      <c r="T90" s="41">
        <v>13.44</v>
      </c>
      <c r="U90" s="42">
        <v>19.91</v>
      </c>
    </row>
    <row r="91" spans="1:21" x14ac:dyDescent="0.25">
      <c r="A91" s="41">
        <v>11.5</v>
      </c>
      <c r="B91" s="42">
        <v>11.61</v>
      </c>
      <c r="C91" s="41">
        <v>10.220000000000001</v>
      </c>
      <c r="D91" s="42">
        <v>12.29</v>
      </c>
      <c r="E91" s="41">
        <v>15.04</v>
      </c>
      <c r="F91" s="42">
        <v>13.67</v>
      </c>
      <c r="G91" s="41">
        <v>7.22</v>
      </c>
      <c r="H91" s="42">
        <v>4.25</v>
      </c>
      <c r="I91" s="41">
        <v>5.58</v>
      </c>
      <c r="J91" s="42">
        <v>10.039999999999999</v>
      </c>
      <c r="K91" s="33"/>
      <c r="L91" s="41">
        <v>9.01</v>
      </c>
      <c r="M91" s="42">
        <v>10.65</v>
      </c>
      <c r="N91" s="41">
        <v>7.54</v>
      </c>
      <c r="O91" s="42">
        <v>9.2200000000000006</v>
      </c>
      <c r="P91" s="41">
        <v>3.1</v>
      </c>
      <c r="Q91" s="42">
        <v>5.13</v>
      </c>
      <c r="R91" s="41">
        <v>11.79</v>
      </c>
      <c r="S91" s="42">
        <v>8.7899999999999991</v>
      </c>
      <c r="T91" s="41">
        <v>3.7</v>
      </c>
      <c r="U91" s="42">
        <v>7.97</v>
      </c>
    </row>
    <row r="92" spans="1:21" x14ac:dyDescent="0.25">
      <c r="A92" s="41">
        <v>5.67</v>
      </c>
      <c r="B92" s="42">
        <v>10.33</v>
      </c>
      <c r="C92" s="41">
        <v>11.38</v>
      </c>
      <c r="D92" s="42">
        <v>13.68</v>
      </c>
      <c r="E92" s="41">
        <v>7.83</v>
      </c>
      <c r="F92" s="42">
        <v>10.6</v>
      </c>
      <c r="G92" s="41">
        <v>12.94</v>
      </c>
      <c r="H92" s="42">
        <v>8.89</v>
      </c>
      <c r="I92" s="41">
        <v>12.86</v>
      </c>
      <c r="J92" s="42">
        <v>7.69</v>
      </c>
      <c r="K92" s="33"/>
      <c r="L92" s="41">
        <v>12.69</v>
      </c>
      <c r="M92" s="42">
        <v>11.1</v>
      </c>
      <c r="N92" s="41">
        <v>6.92</v>
      </c>
      <c r="O92" s="42">
        <v>9.2799999999999994</v>
      </c>
      <c r="P92" s="41">
        <v>11.69</v>
      </c>
      <c r="Q92" s="42">
        <v>12.71</v>
      </c>
      <c r="R92" s="41">
        <v>6.57</v>
      </c>
      <c r="S92" s="42">
        <v>16.59</v>
      </c>
      <c r="T92" s="41">
        <v>8.43</v>
      </c>
      <c r="U92" s="42">
        <v>12.15</v>
      </c>
    </row>
    <row r="93" spans="1:21" x14ac:dyDescent="0.25">
      <c r="A93" s="41">
        <v>9.41</v>
      </c>
      <c r="B93" s="42">
        <v>5</v>
      </c>
      <c r="C93" s="41">
        <v>15.06</v>
      </c>
      <c r="D93" s="42">
        <v>13.4</v>
      </c>
      <c r="E93" s="41">
        <v>13.69</v>
      </c>
      <c r="F93" s="42">
        <v>5.95</v>
      </c>
      <c r="G93" s="41">
        <v>8.57</v>
      </c>
      <c r="H93" s="42">
        <v>4.71</v>
      </c>
      <c r="I93" s="41">
        <v>5.88</v>
      </c>
      <c r="J93" s="42">
        <v>11.52</v>
      </c>
      <c r="K93" s="33"/>
      <c r="L93" s="41">
        <v>13.21</v>
      </c>
      <c r="M93" s="42">
        <v>8.5399999999999991</v>
      </c>
      <c r="N93" s="41">
        <v>9.4</v>
      </c>
      <c r="O93" s="42">
        <v>10.19</v>
      </c>
      <c r="P93" s="41">
        <v>9.56</v>
      </c>
      <c r="Q93" s="42">
        <v>10.32</v>
      </c>
      <c r="R93" s="41">
        <v>14.2</v>
      </c>
      <c r="S93" s="42">
        <v>7.77</v>
      </c>
      <c r="T93" s="41">
        <v>11.16</v>
      </c>
      <c r="U93" s="42">
        <v>4.71</v>
      </c>
    </row>
    <row r="94" spans="1:21" x14ac:dyDescent="0.25">
      <c r="A94" s="41">
        <v>14.75</v>
      </c>
      <c r="B94" s="42">
        <v>10.69</v>
      </c>
      <c r="C94" s="41">
        <v>7.83</v>
      </c>
      <c r="D94" s="42">
        <v>11.43</v>
      </c>
      <c r="E94" s="41">
        <v>8.19</v>
      </c>
      <c r="F94" s="42">
        <v>6.59</v>
      </c>
      <c r="G94" s="41">
        <v>8.1199999999999992</v>
      </c>
      <c r="H94" s="42">
        <v>12.98</v>
      </c>
      <c r="I94" s="41">
        <v>14.35</v>
      </c>
      <c r="J94" s="42">
        <v>15.67</v>
      </c>
      <c r="K94" s="33"/>
      <c r="L94" s="41">
        <v>7.7</v>
      </c>
      <c r="M94" s="42">
        <v>11.73</v>
      </c>
      <c r="N94" s="41">
        <v>3.85</v>
      </c>
      <c r="O94" s="42">
        <v>13.7</v>
      </c>
      <c r="P94" s="41">
        <v>5.62</v>
      </c>
      <c r="Q94" s="42">
        <v>2.69</v>
      </c>
      <c r="R94" s="41">
        <v>8.65</v>
      </c>
      <c r="S94" s="42">
        <v>6.67</v>
      </c>
      <c r="T94" s="41">
        <v>13.92</v>
      </c>
      <c r="U94" s="42">
        <v>10.29</v>
      </c>
    </row>
    <row r="95" spans="1:21" x14ac:dyDescent="0.25">
      <c r="A95" s="41">
        <v>13.76</v>
      </c>
      <c r="B95" s="42">
        <v>11.27</v>
      </c>
      <c r="C95" s="41">
        <v>12.58</v>
      </c>
      <c r="D95" s="42">
        <v>15.54</v>
      </c>
      <c r="E95" s="41">
        <v>13.11</v>
      </c>
      <c r="F95" s="42">
        <v>10.73</v>
      </c>
      <c r="G95" s="41">
        <v>8.92</v>
      </c>
      <c r="H95" s="42">
        <v>9.15</v>
      </c>
      <c r="I95" s="41">
        <v>7.99</v>
      </c>
      <c r="J95" s="42">
        <v>14.46</v>
      </c>
      <c r="K95" s="33"/>
      <c r="L95" s="41">
        <v>9.41</v>
      </c>
      <c r="M95" s="42">
        <v>11.06</v>
      </c>
      <c r="N95" s="41">
        <v>15.87</v>
      </c>
      <c r="O95" s="42">
        <v>11.22</v>
      </c>
      <c r="P95" s="41">
        <v>11.05</v>
      </c>
      <c r="Q95" s="42">
        <v>7.15</v>
      </c>
      <c r="R95" s="41">
        <v>9.1999999999999993</v>
      </c>
      <c r="S95" s="42">
        <v>11.42</v>
      </c>
      <c r="T95" s="41">
        <v>13.91</v>
      </c>
      <c r="U95" s="42">
        <v>9.98</v>
      </c>
    </row>
    <row r="96" spans="1:21" x14ac:dyDescent="0.25">
      <c r="A96" s="41">
        <v>4.7699999999999996</v>
      </c>
      <c r="B96" s="42">
        <v>14.77</v>
      </c>
      <c r="C96" s="41">
        <v>5.18</v>
      </c>
      <c r="D96" s="42">
        <v>6.56</v>
      </c>
      <c r="E96" s="41">
        <v>15.01</v>
      </c>
      <c r="F96" s="42">
        <v>9.51</v>
      </c>
      <c r="G96" s="41">
        <v>15.38</v>
      </c>
      <c r="H96" s="42">
        <v>6.18</v>
      </c>
      <c r="I96" s="41">
        <v>13.37</v>
      </c>
      <c r="J96" s="42">
        <v>5.09</v>
      </c>
      <c r="K96" s="33"/>
      <c r="L96" s="41">
        <v>7.8</v>
      </c>
      <c r="M96" s="42">
        <v>9.6999999999999993</v>
      </c>
      <c r="N96" s="41">
        <v>4.22</v>
      </c>
      <c r="O96" s="42">
        <v>11.26</v>
      </c>
      <c r="P96" s="41">
        <v>8.44</v>
      </c>
      <c r="Q96" s="42">
        <v>12.4</v>
      </c>
      <c r="R96" s="41">
        <v>8.84</v>
      </c>
      <c r="S96" s="42">
        <v>17.170000000000002</v>
      </c>
      <c r="T96" s="41">
        <v>15.15</v>
      </c>
      <c r="U96" s="42">
        <v>10.28</v>
      </c>
    </row>
    <row r="97" spans="1:21" x14ac:dyDescent="0.25">
      <c r="A97" s="41">
        <v>13.79</v>
      </c>
      <c r="B97" s="42">
        <v>11.34</v>
      </c>
      <c r="C97" s="41">
        <v>5.78</v>
      </c>
      <c r="D97" s="42">
        <v>7.82</v>
      </c>
      <c r="E97" s="41">
        <v>13.17</v>
      </c>
      <c r="F97" s="42">
        <v>8.35</v>
      </c>
      <c r="G97" s="41">
        <v>11.09</v>
      </c>
      <c r="H97" s="42">
        <v>6.84</v>
      </c>
      <c r="I97" s="41">
        <v>12.24</v>
      </c>
      <c r="J97" s="42">
        <v>11.64</v>
      </c>
      <c r="K97" s="33"/>
      <c r="L97" s="41">
        <v>11.37</v>
      </c>
      <c r="M97" s="42">
        <v>8.89</v>
      </c>
      <c r="N97" s="41">
        <v>9.76</v>
      </c>
      <c r="O97" s="42">
        <v>9.74</v>
      </c>
      <c r="P97" s="41">
        <v>18.82</v>
      </c>
      <c r="Q97" s="42">
        <v>13.85</v>
      </c>
      <c r="R97" s="41">
        <v>7.22</v>
      </c>
      <c r="S97" s="42">
        <v>7.56</v>
      </c>
      <c r="T97" s="41">
        <v>14.99</v>
      </c>
      <c r="U97" s="42">
        <v>5.88</v>
      </c>
    </row>
    <row r="98" spans="1:21" x14ac:dyDescent="0.25">
      <c r="A98" s="41">
        <v>14.51</v>
      </c>
      <c r="B98" s="42">
        <v>9.74</v>
      </c>
      <c r="C98" s="41">
        <v>13.75</v>
      </c>
      <c r="D98" s="42">
        <v>6.27</v>
      </c>
      <c r="E98" s="41">
        <v>9.09</v>
      </c>
      <c r="F98" s="42">
        <v>10.94</v>
      </c>
      <c r="G98" s="41">
        <v>7.98</v>
      </c>
      <c r="H98" s="42">
        <v>9.5299999999999994</v>
      </c>
      <c r="I98" s="41">
        <v>9.2100000000000009</v>
      </c>
      <c r="J98" s="42">
        <v>13.82</v>
      </c>
      <c r="K98" s="33"/>
      <c r="L98" s="41">
        <v>2.86</v>
      </c>
      <c r="M98" s="42">
        <v>11.37</v>
      </c>
      <c r="N98" s="41">
        <v>7.65</v>
      </c>
      <c r="O98" s="42">
        <v>10.96</v>
      </c>
      <c r="P98" s="41">
        <v>12.59</v>
      </c>
      <c r="Q98" s="42">
        <v>7.19</v>
      </c>
      <c r="R98" s="41">
        <v>8.14</v>
      </c>
      <c r="S98" s="42">
        <v>4.8499999999999996</v>
      </c>
      <c r="T98" s="41">
        <v>7.45</v>
      </c>
      <c r="U98" s="42">
        <v>10.76</v>
      </c>
    </row>
    <row r="99" spans="1:21" x14ac:dyDescent="0.25">
      <c r="A99" s="41">
        <v>9.1</v>
      </c>
      <c r="B99" s="42">
        <v>11.87</v>
      </c>
      <c r="C99" s="41">
        <v>13.52</v>
      </c>
      <c r="D99" s="42">
        <v>6.22</v>
      </c>
      <c r="E99" s="41">
        <v>14.77</v>
      </c>
      <c r="F99" s="42">
        <v>10.039999999999999</v>
      </c>
      <c r="G99" s="41">
        <v>7.1</v>
      </c>
      <c r="H99" s="42">
        <v>13.27</v>
      </c>
      <c r="I99" s="41">
        <v>10.78</v>
      </c>
      <c r="J99" s="42">
        <v>8.74</v>
      </c>
      <c r="K99" s="33"/>
      <c r="L99" s="41">
        <v>-0.08</v>
      </c>
      <c r="M99" s="42">
        <v>8.52</v>
      </c>
      <c r="N99" s="41">
        <v>3.91</v>
      </c>
      <c r="O99" s="42">
        <v>11.64</v>
      </c>
      <c r="P99" s="41">
        <v>3.17</v>
      </c>
      <c r="Q99" s="42">
        <v>10.49</v>
      </c>
      <c r="R99" s="41">
        <v>8.1199999999999992</v>
      </c>
      <c r="S99" s="42">
        <v>12.49</v>
      </c>
      <c r="T99" s="41">
        <v>8.5299999999999994</v>
      </c>
      <c r="U99" s="42">
        <v>11.08</v>
      </c>
    </row>
    <row r="100" spans="1:21" x14ac:dyDescent="0.25">
      <c r="A100" s="41">
        <v>5.53</v>
      </c>
      <c r="B100" s="42">
        <v>10.64</v>
      </c>
      <c r="C100" s="41">
        <v>10.16</v>
      </c>
      <c r="D100" s="42">
        <v>9.86</v>
      </c>
      <c r="E100" s="41">
        <v>7.01</v>
      </c>
      <c r="F100" s="42">
        <v>7.73</v>
      </c>
      <c r="G100" s="41">
        <v>9.65</v>
      </c>
      <c r="H100" s="42">
        <v>7.71</v>
      </c>
      <c r="I100" s="41">
        <v>11.45</v>
      </c>
      <c r="J100" s="42">
        <v>4.6100000000000003</v>
      </c>
      <c r="K100" s="33"/>
      <c r="L100" s="41">
        <v>5.41</v>
      </c>
      <c r="M100" s="42">
        <v>17.04</v>
      </c>
      <c r="N100" s="41">
        <v>8.51</v>
      </c>
      <c r="O100" s="42">
        <v>6.83</v>
      </c>
      <c r="P100" s="41">
        <v>12.05</v>
      </c>
      <c r="Q100" s="42">
        <v>5.25</v>
      </c>
      <c r="R100" s="41">
        <v>9.9</v>
      </c>
      <c r="S100" s="42">
        <v>11.84</v>
      </c>
      <c r="T100" s="41">
        <v>13.94</v>
      </c>
      <c r="U100" s="42">
        <v>11.48</v>
      </c>
    </row>
    <row r="101" spans="1:21" x14ac:dyDescent="0.25">
      <c r="A101" s="41">
        <v>13.62</v>
      </c>
      <c r="B101" s="42">
        <v>9.6999999999999993</v>
      </c>
      <c r="C101" s="41">
        <v>12.74</v>
      </c>
      <c r="D101" s="42">
        <v>14.06</v>
      </c>
      <c r="E101" s="41">
        <v>4.4000000000000004</v>
      </c>
      <c r="F101" s="42">
        <v>14.41</v>
      </c>
      <c r="G101" s="41">
        <v>4.8899999999999997</v>
      </c>
      <c r="H101" s="42">
        <v>11.16</v>
      </c>
      <c r="I101" s="41">
        <v>10.27</v>
      </c>
      <c r="J101" s="42">
        <v>7.59</v>
      </c>
      <c r="K101" s="33"/>
      <c r="L101" s="41">
        <v>11.04</v>
      </c>
      <c r="M101" s="42">
        <v>9.6</v>
      </c>
      <c r="N101" s="41">
        <v>5.79</v>
      </c>
      <c r="O101" s="42">
        <v>9.74</v>
      </c>
      <c r="P101" s="41">
        <v>13.79</v>
      </c>
      <c r="Q101" s="42">
        <v>5.81</v>
      </c>
      <c r="R101" s="41">
        <v>8.5500000000000007</v>
      </c>
      <c r="S101" s="42">
        <v>6.3</v>
      </c>
      <c r="T101" s="41">
        <v>11.57</v>
      </c>
      <c r="U101" s="42">
        <v>5.0599999999999996</v>
      </c>
    </row>
    <row r="102" spans="1:21" x14ac:dyDescent="0.25">
      <c r="A102" s="41">
        <v>7.12</v>
      </c>
      <c r="B102" s="42">
        <v>9.2799999999999994</v>
      </c>
      <c r="C102" s="41">
        <v>7.63</v>
      </c>
      <c r="D102" s="42">
        <v>9.8000000000000007</v>
      </c>
      <c r="E102" s="41">
        <v>10.58</v>
      </c>
      <c r="F102" s="42">
        <v>9.27</v>
      </c>
      <c r="G102" s="41">
        <v>15.46</v>
      </c>
      <c r="H102" s="42">
        <v>8.6199999999999992</v>
      </c>
      <c r="I102" s="41">
        <v>13.13</v>
      </c>
      <c r="J102" s="42">
        <v>11.7</v>
      </c>
      <c r="K102" s="33"/>
      <c r="L102" s="41">
        <v>8.83</v>
      </c>
      <c r="M102" s="42">
        <v>10.28</v>
      </c>
      <c r="N102" s="41">
        <v>9.6300000000000008</v>
      </c>
      <c r="O102" s="42">
        <v>16.739999999999998</v>
      </c>
      <c r="P102" s="41">
        <v>12.82</v>
      </c>
      <c r="Q102" s="42">
        <v>11.14</v>
      </c>
      <c r="R102" s="41">
        <v>6.35</v>
      </c>
      <c r="S102" s="42">
        <v>13.14</v>
      </c>
      <c r="T102" s="41">
        <v>10.210000000000001</v>
      </c>
      <c r="U102" s="42">
        <v>12.35</v>
      </c>
    </row>
    <row r="103" spans="1:21" x14ac:dyDescent="0.25">
      <c r="A103" s="41">
        <v>6.09</v>
      </c>
      <c r="B103" s="42">
        <v>8.14</v>
      </c>
      <c r="C103" s="41">
        <v>14.85</v>
      </c>
      <c r="D103" s="42">
        <v>14.12</v>
      </c>
      <c r="E103" s="41">
        <v>6.32</v>
      </c>
      <c r="F103" s="42">
        <v>10.039999999999999</v>
      </c>
      <c r="G103" s="41">
        <v>10.130000000000001</v>
      </c>
      <c r="H103" s="42">
        <v>9.67</v>
      </c>
      <c r="I103" s="41">
        <v>12.63</v>
      </c>
      <c r="J103" s="42">
        <v>6.56</v>
      </c>
      <c r="K103" s="33"/>
      <c r="L103" s="41">
        <v>11.15</v>
      </c>
      <c r="M103" s="42">
        <v>8.32</v>
      </c>
      <c r="N103" s="41">
        <v>6.44</v>
      </c>
      <c r="O103" s="42">
        <v>9.6</v>
      </c>
      <c r="P103" s="41">
        <v>13.77</v>
      </c>
      <c r="Q103" s="42">
        <v>9.4600000000000009</v>
      </c>
      <c r="R103" s="41">
        <v>5.72</v>
      </c>
      <c r="S103" s="42">
        <v>12.15</v>
      </c>
      <c r="T103" s="41">
        <v>3.55</v>
      </c>
      <c r="U103" s="42">
        <v>-0.05</v>
      </c>
    </row>
    <row r="104" spans="1:21" x14ac:dyDescent="0.25">
      <c r="A104" s="41">
        <v>5.5</v>
      </c>
      <c r="B104" s="42">
        <v>9.32</v>
      </c>
      <c r="C104" s="41">
        <v>11.85</v>
      </c>
      <c r="D104" s="42">
        <v>12.83</v>
      </c>
      <c r="E104" s="41">
        <v>6.37</v>
      </c>
      <c r="F104" s="42">
        <v>9.86</v>
      </c>
      <c r="G104" s="41">
        <v>12.01</v>
      </c>
      <c r="H104" s="42">
        <v>13.26</v>
      </c>
      <c r="I104" s="41">
        <v>8.44</v>
      </c>
      <c r="J104" s="42">
        <v>15.67</v>
      </c>
      <c r="K104" s="33"/>
      <c r="L104" s="41">
        <v>10.44</v>
      </c>
      <c r="M104" s="42">
        <v>11.62</v>
      </c>
      <c r="N104" s="41">
        <v>16.04</v>
      </c>
      <c r="O104" s="42">
        <v>12.8</v>
      </c>
      <c r="P104" s="41">
        <v>14.06</v>
      </c>
      <c r="Q104" s="42">
        <v>11.02</v>
      </c>
      <c r="R104" s="41">
        <v>11.9</v>
      </c>
      <c r="S104" s="42">
        <v>6</v>
      </c>
      <c r="T104" s="41">
        <v>10.95</v>
      </c>
      <c r="U104" s="42">
        <v>12.78</v>
      </c>
    </row>
    <row r="105" spans="1:21" x14ac:dyDescent="0.25">
      <c r="A105" s="41">
        <v>14.89</v>
      </c>
      <c r="B105" s="42">
        <v>7.53</v>
      </c>
      <c r="C105" s="41">
        <v>13.84</v>
      </c>
      <c r="D105" s="42">
        <v>7.15</v>
      </c>
      <c r="E105" s="41">
        <v>9.35</v>
      </c>
      <c r="F105" s="42">
        <v>4.25</v>
      </c>
      <c r="G105" s="41">
        <v>12.66</v>
      </c>
      <c r="H105" s="42">
        <v>5.75</v>
      </c>
      <c r="I105" s="41">
        <v>14.79</v>
      </c>
      <c r="J105" s="42">
        <v>9.8800000000000008</v>
      </c>
      <c r="K105" s="33"/>
      <c r="L105" s="41">
        <v>11.31</v>
      </c>
      <c r="M105" s="42">
        <v>9.6300000000000008</v>
      </c>
      <c r="N105" s="41">
        <v>11.84</v>
      </c>
      <c r="O105" s="42">
        <v>12.09</v>
      </c>
      <c r="P105" s="41">
        <v>3.41</v>
      </c>
      <c r="Q105" s="42">
        <v>10.35</v>
      </c>
      <c r="R105" s="41">
        <v>11.02</v>
      </c>
      <c r="S105" s="42">
        <v>10.4</v>
      </c>
      <c r="T105" s="41">
        <v>9.01</v>
      </c>
      <c r="U105" s="42">
        <v>14.25</v>
      </c>
    </row>
    <row r="106" spans="1:21" x14ac:dyDescent="0.25">
      <c r="A106" s="41">
        <v>11.96</v>
      </c>
      <c r="B106" s="42">
        <v>5.16</v>
      </c>
      <c r="C106" s="41">
        <v>8.73</v>
      </c>
      <c r="D106" s="42">
        <v>7.64</v>
      </c>
      <c r="E106" s="41">
        <v>11.56</v>
      </c>
      <c r="F106" s="42">
        <v>14.48</v>
      </c>
      <c r="G106" s="41">
        <v>12</v>
      </c>
      <c r="H106" s="42">
        <v>7.14</v>
      </c>
      <c r="I106" s="41">
        <v>4.5199999999999996</v>
      </c>
      <c r="J106" s="42">
        <v>4.63</v>
      </c>
      <c r="K106" s="33"/>
      <c r="L106" s="41">
        <v>6.23</v>
      </c>
      <c r="M106" s="42">
        <v>10.38</v>
      </c>
      <c r="N106" s="41">
        <v>11.81</v>
      </c>
      <c r="O106" s="42">
        <v>8.65</v>
      </c>
      <c r="P106" s="41">
        <v>9.06</v>
      </c>
      <c r="Q106" s="42">
        <v>19.23</v>
      </c>
      <c r="R106" s="41">
        <v>11.42</v>
      </c>
      <c r="S106" s="42">
        <v>14.59</v>
      </c>
      <c r="T106" s="41">
        <v>10.38</v>
      </c>
      <c r="U106" s="42">
        <v>5.85</v>
      </c>
    </row>
    <row r="107" spans="1:21" x14ac:dyDescent="0.25">
      <c r="A107" s="41">
        <v>8.6999999999999993</v>
      </c>
      <c r="B107" s="42">
        <v>10.75</v>
      </c>
      <c r="C107" s="41">
        <v>8.65</v>
      </c>
      <c r="D107" s="42">
        <v>10.6</v>
      </c>
      <c r="E107" s="41">
        <v>5.52</v>
      </c>
      <c r="F107" s="42">
        <v>14.98</v>
      </c>
      <c r="G107" s="41">
        <v>6.59</v>
      </c>
      <c r="H107" s="42">
        <v>15.27</v>
      </c>
      <c r="I107" s="41">
        <v>10.45</v>
      </c>
      <c r="J107" s="42">
        <v>5.76</v>
      </c>
      <c r="K107" s="33"/>
      <c r="L107" s="41">
        <v>15.52</v>
      </c>
      <c r="M107" s="42">
        <v>8.9600000000000009</v>
      </c>
      <c r="N107" s="41">
        <v>8.23</v>
      </c>
      <c r="O107" s="42">
        <v>10.95</v>
      </c>
      <c r="P107" s="41">
        <v>11.95</v>
      </c>
      <c r="Q107" s="42">
        <v>10.58</v>
      </c>
      <c r="R107" s="41">
        <v>8.76</v>
      </c>
      <c r="S107" s="42">
        <v>12.93</v>
      </c>
      <c r="T107" s="41">
        <v>10.75</v>
      </c>
      <c r="U107" s="42">
        <v>9.1</v>
      </c>
    </row>
    <row r="108" spans="1:21" x14ac:dyDescent="0.25">
      <c r="A108" s="41">
        <v>8.77</v>
      </c>
      <c r="B108" s="42">
        <v>7.41</v>
      </c>
      <c r="C108" s="41">
        <v>5.89</v>
      </c>
      <c r="D108" s="42">
        <v>5.09</v>
      </c>
      <c r="E108" s="41">
        <v>14.74</v>
      </c>
      <c r="F108" s="42">
        <v>12.98</v>
      </c>
      <c r="G108" s="41">
        <v>9.91</v>
      </c>
      <c r="H108" s="42">
        <v>7.13</v>
      </c>
      <c r="I108" s="41">
        <v>15.09</v>
      </c>
      <c r="J108" s="42">
        <v>12.66</v>
      </c>
      <c r="K108" s="33"/>
      <c r="L108" s="41">
        <v>9.09</v>
      </c>
      <c r="M108" s="42">
        <v>15.62</v>
      </c>
      <c r="N108" s="41">
        <v>9.11</v>
      </c>
      <c r="O108" s="42">
        <v>5.14</v>
      </c>
      <c r="P108" s="41">
        <v>13.61</v>
      </c>
      <c r="Q108" s="42">
        <v>6.83</v>
      </c>
      <c r="R108" s="41">
        <v>12.13</v>
      </c>
      <c r="S108" s="42">
        <v>9.23</v>
      </c>
      <c r="T108" s="41">
        <v>5.56</v>
      </c>
      <c r="U108" s="42">
        <v>12.91</v>
      </c>
    </row>
    <row r="109" spans="1:21" x14ac:dyDescent="0.25">
      <c r="A109" s="41">
        <v>6.04</v>
      </c>
      <c r="B109" s="42">
        <v>6.66</v>
      </c>
      <c r="C109" s="41">
        <v>4.7699999999999996</v>
      </c>
      <c r="D109" s="42">
        <v>14.94</v>
      </c>
      <c r="E109" s="41">
        <v>10.77</v>
      </c>
      <c r="F109" s="42">
        <v>11.55</v>
      </c>
      <c r="G109" s="41">
        <v>7.13</v>
      </c>
      <c r="H109" s="42">
        <v>9.91</v>
      </c>
      <c r="I109" s="41">
        <v>14.44</v>
      </c>
      <c r="J109" s="42">
        <v>14.74</v>
      </c>
      <c r="K109" s="33"/>
      <c r="L109" s="41">
        <v>12.87</v>
      </c>
      <c r="M109" s="42">
        <v>4.9800000000000004</v>
      </c>
      <c r="N109" s="41">
        <v>8.0399999999999991</v>
      </c>
      <c r="O109" s="42">
        <v>7.89</v>
      </c>
      <c r="P109" s="41">
        <v>6.57</v>
      </c>
      <c r="Q109" s="42">
        <v>10.99</v>
      </c>
      <c r="R109" s="41">
        <v>8.2899999999999991</v>
      </c>
      <c r="S109" s="42">
        <v>6.47</v>
      </c>
      <c r="T109" s="41">
        <v>10.4</v>
      </c>
      <c r="U109" s="42">
        <v>5.83</v>
      </c>
    </row>
    <row r="110" spans="1:21" x14ac:dyDescent="0.25">
      <c r="A110" s="41">
        <v>5.56</v>
      </c>
      <c r="B110" s="42">
        <v>12.83</v>
      </c>
      <c r="C110" s="41">
        <v>14.37</v>
      </c>
      <c r="D110" s="42">
        <v>14.36</v>
      </c>
      <c r="E110" s="41">
        <v>9.94</v>
      </c>
      <c r="F110" s="42">
        <v>8.5399999999999991</v>
      </c>
      <c r="G110" s="41">
        <v>10.55</v>
      </c>
      <c r="H110" s="42">
        <v>15.08</v>
      </c>
      <c r="I110" s="41">
        <v>14.24</v>
      </c>
      <c r="J110" s="42">
        <v>10.39</v>
      </c>
      <c r="K110" s="33"/>
      <c r="L110" s="41">
        <v>11.75</v>
      </c>
      <c r="M110" s="42">
        <v>10.71</v>
      </c>
      <c r="N110" s="41">
        <v>8.43</v>
      </c>
      <c r="O110" s="42">
        <v>12.97</v>
      </c>
      <c r="P110" s="41">
        <v>7.09</v>
      </c>
      <c r="Q110" s="42">
        <v>13.6</v>
      </c>
      <c r="R110" s="41">
        <v>7.35</v>
      </c>
      <c r="S110" s="42">
        <v>3.24</v>
      </c>
      <c r="T110" s="41">
        <v>10.19</v>
      </c>
      <c r="U110" s="42">
        <v>9.85</v>
      </c>
    </row>
    <row r="111" spans="1:21" x14ac:dyDescent="0.25">
      <c r="A111" s="41">
        <v>11.39</v>
      </c>
      <c r="B111" s="42">
        <v>12.55</v>
      </c>
      <c r="C111" s="41">
        <v>7.1</v>
      </c>
      <c r="D111" s="42">
        <v>13.47</v>
      </c>
      <c r="E111" s="41">
        <v>10.54</v>
      </c>
      <c r="F111" s="42">
        <v>12.75</v>
      </c>
      <c r="G111" s="41">
        <v>6.58</v>
      </c>
      <c r="H111" s="42">
        <v>14.05</v>
      </c>
      <c r="I111" s="41">
        <v>6.11</v>
      </c>
      <c r="J111" s="42">
        <v>12.36</v>
      </c>
      <c r="K111" s="33"/>
      <c r="L111" s="41">
        <v>15.76</v>
      </c>
      <c r="M111" s="42">
        <v>8</v>
      </c>
      <c r="N111" s="41">
        <v>11.18</v>
      </c>
      <c r="O111" s="42">
        <v>19.440000000000001</v>
      </c>
      <c r="P111" s="41">
        <v>8.1199999999999992</v>
      </c>
      <c r="Q111" s="42">
        <v>5.1100000000000003</v>
      </c>
      <c r="R111" s="41">
        <v>4.83</v>
      </c>
      <c r="S111" s="42">
        <v>10.93</v>
      </c>
      <c r="T111" s="41">
        <v>12.24</v>
      </c>
      <c r="U111" s="42">
        <v>6.16</v>
      </c>
    </row>
    <row r="112" spans="1:21" x14ac:dyDescent="0.25">
      <c r="A112" s="41">
        <v>14.54</v>
      </c>
      <c r="B112" s="42">
        <v>4.25</v>
      </c>
      <c r="C112" s="41">
        <v>9.75</v>
      </c>
      <c r="D112" s="42">
        <v>5.67</v>
      </c>
      <c r="E112" s="41">
        <v>13</v>
      </c>
      <c r="F112" s="42">
        <v>12.52</v>
      </c>
      <c r="G112" s="41">
        <v>8.27</v>
      </c>
      <c r="H112" s="42">
        <v>10.25</v>
      </c>
      <c r="I112" s="41">
        <v>5.54</v>
      </c>
      <c r="J112" s="42">
        <v>10.26</v>
      </c>
      <c r="K112" s="33"/>
      <c r="L112" s="41">
        <v>14.55</v>
      </c>
      <c r="M112" s="42">
        <v>15.28</v>
      </c>
      <c r="N112" s="41">
        <v>7.9</v>
      </c>
      <c r="O112" s="42">
        <v>8.07</v>
      </c>
      <c r="P112" s="41">
        <v>14.47</v>
      </c>
      <c r="Q112" s="42">
        <v>12.19</v>
      </c>
      <c r="R112" s="41">
        <v>4.66</v>
      </c>
      <c r="S112" s="42">
        <v>10.37</v>
      </c>
      <c r="T112" s="41">
        <v>10.84</v>
      </c>
      <c r="U112" s="42">
        <v>12.65</v>
      </c>
    </row>
    <row r="113" spans="1:21" x14ac:dyDescent="0.25">
      <c r="A113" s="41">
        <v>12.3</v>
      </c>
      <c r="B113" s="42">
        <v>5.64</v>
      </c>
      <c r="C113" s="41">
        <v>7.21</v>
      </c>
      <c r="D113" s="42">
        <v>4.9800000000000004</v>
      </c>
      <c r="E113" s="41">
        <v>6.56</v>
      </c>
      <c r="F113" s="42">
        <v>10.4</v>
      </c>
      <c r="G113" s="41">
        <v>11.48</v>
      </c>
      <c r="H113" s="42">
        <v>7.15</v>
      </c>
      <c r="I113" s="41">
        <v>14.42</v>
      </c>
      <c r="J113" s="42">
        <v>6.46</v>
      </c>
      <c r="K113" s="33"/>
      <c r="L113" s="41">
        <v>12.95</v>
      </c>
      <c r="M113" s="42">
        <v>10.92</v>
      </c>
      <c r="N113" s="41">
        <v>3.87</v>
      </c>
      <c r="O113" s="42">
        <v>2.99</v>
      </c>
      <c r="P113" s="41">
        <v>9.67</v>
      </c>
      <c r="Q113" s="42">
        <v>8.86</v>
      </c>
      <c r="R113" s="41">
        <v>11.71</v>
      </c>
      <c r="S113" s="42">
        <v>4.9000000000000004</v>
      </c>
      <c r="T113" s="41">
        <v>8.66</v>
      </c>
      <c r="U113" s="42">
        <v>9.43</v>
      </c>
    </row>
    <row r="114" spans="1:21" x14ac:dyDescent="0.25">
      <c r="A114" s="41">
        <v>9.86</v>
      </c>
      <c r="B114" s="42">
        <v>11.21</v>
      </c>
      <c r="C114" s="41">
        <v>7.38</v>
      </c>
      <c r="D114" s="42">
        <v>5.88</v>
      </c>
      <c r="E114" s="41">
        <v>10.08</v>
      </c>
      <c r="F114" s="42">
        <v>13.42</v>
      </c>
      <c r="G114" s="41">
        <v>5.19</v>
      </c>
      <c r="H114" s="42">
        <v>10.95</v>
      </c>
      <c r="I114" s="41">
        <v>5.93</v>
      </c>
      <c r="J114" s="42">
        <v>13.14</v>
      </c>
      <c r="K114" s="33"/>
      <c r="L114" s="41">
        <v>10.83</v>
      </c>
      <c r="M114" s="42">
        <v>10.82</v>
      </c>
      <c r="N114" s="41">
        <v>9.31</v>
      </c>
      <c r="O114" s="42">
        <v>6.62</v>
      </c>
      <c r="P114" s="41">
        <v>8.4600000000000009</v>
      </c>
      <c r="Q114" s="42">
        <v>7.23</v>
      </c>
      <c r="R114" s="41">
        <v>11.4</v>
      </c>
      <c r="S114" s="42">
        <v>13.46</v>
      </c>
      <c r="T114" s="41">
        <v>6.61</v>
      </c>
      <c r="U114" s="42">
        <v>14.76</v>
      </c>
    </row>
    <row r="115" spans="1:21" x14ac:dyDescent="0.25">
      <c r="A115" s="41">
        <v>8.67</v>
      </c>
      <c r="B115" s="42">
        <v>15.46</v>
      </c>
      <c r="C115" s="41">
        <v>5.86</v>
      </c>
      <c r="D115" s="42">
        <v>9.91</v>
      </c>
      <c r="E115" s="41">
        <v>9.4700000000000006</v>
      </c>
      <c r="F115" s="42">
        <v>13.32</v>
      </c>
      <c r="G115" s="41">
        <v>5.12</v>
      </c>
      <c r="H115" s="42">
        <v>6.99</v>
      </c>
      <c r="I115" s="41">
        <v>4.4000000000000004</v>
      </c>
      <c r="J115" s="42">
        <v>9.7200000000000006</v>
      </c>
      <c r="K115" s="33"/>
      <c r="L115" s="41">
        <v>4.1399999999999997</v>
      </c>
      <c r="M115" s="42">
        <v>8.64</v>
      </c>
      <c r="N115" s="41">
        <v>9.57</v>
      </c>
      <c r="O115" s="42">
        <v>13.26</v>
      </c>
      <c r="P115" s="41">
        <v>9.24</v>
      </c>
      <c r="Q115" s="42">
        <v>8.25</v>
      </c>
      <c r="R115" s="41">
        <v>4.24</v>
      </c>
      <c r="S115" s="42">
        <v>10.37</v>
      </c>
      <c r="T115" s="41">
        <v>13.66</v>
      </c>
      <c r="U115" s="42">
        <v>5.03</v>
      </c>
    </row>
    <row r="116" spans="1:21" x14ac:dyDescent="0.25">
      <c r="A116" s="41">
        <v>8.68</v>
      </c>
      <c r="B116" s="42">
        <v>10.72</v>
      </c>
      <c r="C116" s="41">
        <v>8.09</v>
      </c>
      <c r="D116" s="42">
        <v>14.13</v>
      </c>
      <c r="E116" s="41">
        <v>10.59</v>
      </c>
      <c r="F116" s="42">
        <v>11.17</v>
      </c>
      <c r="G116" s="41">
        <v>9.5299999999999994</v>
      </c>
      <c r="H116" s="42">
        <v>8.1999999999999993</v>
      </c>
      <c r="I116" s="41">
        <v>12.74</v>
      </c>
      <c r="J116" s="42">
        <v>14.48</v>
      </c>
      <c r="K116" s="33"/>
      <c r="L116" s="41">
        <v>10.01</v>
      </c>
      <c r="M116" s="42">
        <v>13.29</v>
      </c>
      <c r="N116" s="41">
        <v>6.06</v>
      </c>
      <c r="O116" s="42">
        <v>3.07</v>
      </c>
      <c r="P116" s="41">
        <v>12.79</v>
      </c>
      <c r="Q116" s="42">
        <v>9.4</v>
      </c>
      <c r="R116" s="41">
        <v>11.44</v>
      </c>
      <c r="S116" s="42">
        <v>9.16</v>
      </c>
      <c r="T116" s="41">
        <v>11.2</v>
      </c>
      <c r="U116" s="42">
        <v>14.57</v>
      </c>
    </row>
    <row r="117" spans="1:21" x14ac:dyDescent="0.25">
      <c r="A117" s="41">
        <v>14.29</v>
      </c>
      <c r="B117" s="42">
        <v>4.95</v>
      </c>
      <c r="C117" s="41">
        <v>10.49</v>
      </c>
      <c r="D117" s="42">
        <v>5.24</v>
      </c>
      <c r="E117" s="41">
        <v>9.19</v>
      </c>
      <c r="F117" s="42">
        <v>12.92</v>
      </c>
      <c r="G117" s="41">
        <v>6.47</v>
      </c>
      <c r="H117" s="42">
        <v>8.2100000000000009</v>
      </c>
      <c r="I117" s="41">
        <v>12.85</v>
      </c>
      <c r="J117" s="42">
        <v>8.82</v>
      </c>
      <c r="K117" s="33"/>
      <c r="L117" s="41">
        <v>12.83</v>
      </c>
      <c r="M117" s="42">
        <v>11.52</v>
      </c>
      <c r="N117" s="41">
        <v>11.03</v>
      </c>
      <c r="O117" s="42">
        <v>11.56</v>
      </c>
      <c r="P117" s="41">
        <v>9.52</v>
      </c>
      <c r="Q117" s="42">
        <v>6.89</v>
      </c>
      <c r="R117" s="41">
        <v>5.83</v>
      </c>
      <c r="S117" s="42">
        <v>6.04</v>
      </c>
      <c r="T117" s="41">
        <v>6.12</v>
      </c>
      <c r="U117" s="42">
        <v>16.850000000000001</v>
      </c>
    </row>
    <row r="118" spans="1:21" x14ac:dyDescent="0.25">
      <c r="A118" s="41">
        <v>10.07</v>
      </c>
      <c r="B118" s="42">
        <v>4.9400000000000004</v>
      </c>
      <c r="C118" s="41">
        <v>12.54</v>
      </c>
      <c r="D118" s="42">
        <v>4.74</v>
      </c>
      <c r="E118" s="41">
        <v>9.9</v>
      </c>
      <c r="F118" s="42">
        <v>14.71</v>
      </c>
      <c r="G118" s="41">
        <v>4.5599999999999996</v>
      </c>
      <c r="H118" s="42">
        <v>15.59</v>
      </c>
      <c r="I118" s="41">
        <v>13.34</v>
      </c>
      <c r="J118" s="42">
        <v>14.1</v>
      </c>
      <c r="K118" s="33"/>
      <c r="L118" s="41">
        <v>8.36</v>
      </c>
      <c r="M118" s="42">
        <v>11.47</v>
      </c>
      <c r="N118" s="41">
        <v>11.23</v>
      </c>
      <c r="O118" s="42">
        <v>7.91</v>
      </c>
      <c r="P118" s="41">
        <v>5.83</v>
      </c>
      <c r="Q118" s="42">
        <v>8.65</v>
      </c>
      <c r="R118" s="41">
        <v>3.45</v>
      </c>
      <c r="S118" s="42">
        <v>7.99</v>
      </c>
      <c r="T118" s="41">
        <v>9.41</v>
      </c>
      <c r="U118" s="42">
        <v>12.22</v>
      </c>
    </row>
    <row r="119" spans="1:21" x14ac:dyDescent="0.25">
      <c r="A119" s="41">
        <v>7.56</v>
      </c>
      <c r="B119" s="42">
        <v>14.09</v>
      </c>
      <c r="C119" s="41">
        <v>8.01</v>
      </c>
      <c r="D119" s="42">
        <v>9.34</v>
      </c>
      <c r="E119" s="41">
        <v>4.38</v>
      </c>
      <c r="F119" s="42">
        <v>9.1999999999999993</v>
      </c>
      <c r="G119" s="41">
        <v>6.11</v>
      </c>
      <c r="H119" s="42">
        <v>7.22</v>
      </c>
      <c r="I119" s="41">
        <v>13.96</v>
      </c>
      <c r="J119" s="42">
        <v>11.38</v>
      </c>
      <c r="K119" s="33"/>
      <c r="L119" s="41">
        <v>2.3199999999999998</v>
      </c>
      <c r="M119" s="42">
        <v>8.2100000000000009</v>
      </c>
      <c r="N119" s="41">
        <v>11.25</v>
      </c>
      <c r="O119" s="42">
        <v>9.6</v>
      </c>
      <c r="P119" s="41">
        <v>12.67</v>
      </c>
      <c r="Q119" s="42">
        <v>11.04</v>
      </c>
      <c r="R119" s="41">
        <v>10.52</v>
      </c>
      <c r="S119" s="42">
        <v>8.7899999999999991</v>
      </c>
      <c r="T119" s="41">
        <v>13.39</v>
      </c>
      <c r="U119" s="42">
        <v>13.76</v>
      </c>
    </row>
    <row r="120" spans="1:21" x14ac:dyDescent="0.25">
      <c r="A120" s="41">
        <v>4.32</v>
      </c>
      <c r="B120" s="42">
        <v>14.79</v>
      </c>
      <c r="C120" s="41">
        <v>4.88</v>
      </c>
      <c r="D120" s="42">
        <v>10.73</v>
      </c>
      <c r="E120" s="41">
        <v>5.19</v>
      </c>
      <c r="F120" s="42">
        <v>7.44</v>
      </c>
      <c r="G120" s="41">
        <v>8.01</v>
      </c>
      <c r="H120" s="42">
        <v>9.1199999999999992</v>
      </c>
      <c r="I120" s="41">
        <v>7.43</v>
      </c>
      <c r="J120" s="42">
        <v>11.3</v>
      </c>
      <c r="K120" s="33"/>
      <c r="L120" s="41">
        <v>14.4</v>
      </c>
      <c r="M120" s="42">
        <v>13.15</v>
      </c>
      <c r="N120" s="41">
        <v>9.16</v>
      </c>
      <c r="O120" s="42">
        <v>13.29</v>
      </c>
      <c r="P120" s="41">
        <v>7.44</v>
      </c>
      <c r="Q120" s="42">
        <v>7.89</v>
      </c>
      <c r="R120" s="41">
        <v>7.3</v>
      </c>
      <c r="S120" s="42">
        <v>8.02</v>
      </c>
      <c r="T120" s="41">
        <v>6.78</v>
      </c>
      <c r="U120" s="42">
        <v>12.71</v>
      </c>
    </row>
    <row r="121" spans="1:21" x14ac:dyDescent="0.25">
      <c r="A121" s="41">
        <v>8.1199999999999992</v>
      </c>
      <c r="B121" s="42">
        <v>15.16</v>
      </c>
      <c r="C121" s="41">
        <v>8.58</v>
      </c>
      <c r="D121" s="42">
        <v>8.2799999999999994</v>
      </c>
      <c r="E121" s="41">
        <v>13.4</v>
      </c>
      <c r="F121" s="42">
        <v>8.1300000000000008</v>
      </c>
      <c r="G121" s="41">
        <v>13.62</v>
      </c>
      <c r="H121" s="42">
        <v>12.96</v>
      </c>
      <c r="I121" s="41">
        <v>14.68</v>
      </c>
      <c r="J121" s="42">
        <v>12.34</v>
      </c>
      <c r="K121" s="33"/>
      <c r="L121" s="41">
        <v>9.3800000000000008</v>
      </c>
      <c r="M121" s="42">
        <v>10.55</v>
      </c>
      <c r="N121" s="41">
        <v>10.99</v>
      </c>
      <c r="O121" s="42">
        <v>10.95</v>
      </c>
      <c r="P121" s="41">
        <v>2.85</v>
      </c>
      <c r="Q121" s="42">
        <v>10.02</v>
      </c>
      <c r="R121" s="41">
        <v>2.64</v>
      </c>
      <c r="S121" s="42">
        <v>14.44</v>
      </c>
      <c r="T121" s="41">
        <v>10.69</v>
      </c>
      <c r="U121" s="42">
        <v>7.55</v>
      </c>
    </row>
    <row r="122" spans="1:21" x14ac:dyDescent="0.25">
      <c r="A122" s="41">
        <v>14.08</v>
      </c>
      <c r="B122" s="42">
        <v>8.68</v>
      </c>
      <c r="C122" s="41">
        <v>5.82</v>
      </c>
      <c r="D122" s="42">
        <v>6.7</v>
      </c>
      <c r="E122" s="41">
        <v>14.13</v>
      </c>
      <c r="F122" s="42">
        <v>15.26</v>
      </c>
      <c r="G122" s="41">
        <v>10.37</v>
      </c>
      <c r="H122" s="42">
        <v>7.16</v>
      </c>
      <c r="I122" s="41">
        <v>14.96</v>
      </c>
      <c r="J122" s="42">
        <v>4.29</v>
      </c>
      <c r="K122" s="33"/>
      <c r="L122" s="41">
        <v>12.07</v>
      </c>
      <c r="M122" s="42">
        <v>7.98</v>
      </c>
      <c r="N122" s="41">
        <v>13.3</v>
      </c>
      <c r="O122" s="42">
        <v>9.24</v>
      </c>
      <c r="P122" s="41">
        <v>7.03</v>
      </c>
      <c r="Q122" s="42">
        <v>9.31</v>
      </c>
      <c r="R122" s="41">
        <v>10.06</v>
      </c>
      <c r="S122" s="42">
        <v>11.33</v>
      </c>
      <c r="T122" s="41">
        <v>5.86</v>
      </c>
      <c r="U122" s="42">
        <v>13.78</v>
      </c>
    </row>
    <row r="123" spans="1:21" x14ac:dyDescent="0.25">
      <c r="A123" s="41">
        <v>8.27</v>
      </c>
      <c r="B123" s="42">
        <v>5.24</v>
      </c>
      <c r="C123" s="41">
        <v>4.78</v>
      </c>
      <c r="D123" s="42">
        <v>6.82</v>
      </c>
      <c r="E123" s="41">
        <v>15.06</v>
      </c>
      <c r="F123" s="42">
        <v>8.11</v>
      </c>
      <c r="G123" s="41">
        <v>14.59</v>
      </c>
      <c r="H123" s="42">
        <v>14.93</v>
      </c>
      <c r="I123" s="41">
        <v>4.88</v>
      </c>
      <c r="J123" s="42">
        <v>12.87</v>
      </c>
      <c r="K123" s="33"/>
      <c r="L123" s="41">
        <v>13.27</v>
      </c>
      <c r="M123" s="42">
        <v>12.1</v>
      </c>
      <c r="N123" s="41">
        <v>11.51</v>
      </c>
      <c r="O123" s="42">
        <v>11.86</v>
      </c>
      <c r="P123" s="41">
        <v>12.06</v>
      </c>
      <c r="Q123" s="42">
        <v>8.8800000000000008</v>
      </c>
      <c r="R123" s="41">
        <v>12.33</v>
      </c>
      <c r="S123" s="42">
        <v>3.6</v>
      </c>
      <c r="T123" s="41">
        <v>8.43</v>
      </c>
      <c r="U123" s="42">
        <v>9.77</v>
      </c>
    </row>
    <row r="124" spans="1:21" x14ac:dyDescent="0.25">
      <c r="A124" s="41">
        <v>4.5</v>
      </c>
      <c r="B124" s="42">
        <v>7.71</v>
      </c>
      <c r="C124" s="41">
        <v>9.14</v>
      </c>
      <c r="D124" s="42">
        <v>5.71</v>
      </c>
      <c r="E124" s="41">
        <v>14.73</v>
      </c>
      <c r="F124" s="42">
        <v>10.36</v>
      </c>
      <c r="G124" s="41">
        <v>10.29</v>
      </c>
      <c r="H124" s="42">
        <v>12.15</v>
      </c>
      <c r="I124" s="41">
        <v>10.86</v>
      </c>
      <c r="J124" s="42">
        <v>4.43</v>
      </c>
      <c r="K124" s="33"/>
      <c r="L124" s="41">
        <v>12.77</v>
      </c>
      <c r="M124" s="42">
        <v>12.89</v>
      </c>
      <c r="N124" s="41">
        <v>9.0500000000000007</v>
      </c>
      <c r="O124" s="42">
        <v>10.55</v>
      </c>
      <c r="P124" s="41">
        <v>15.06</v>
      </c>
      <c r="Q124" s="42">
        <v>7.3</v>
      </c>
      <c r="R124" s="41">
        <v>12.36</v>
      </c>
      <c r="S124" s="42">
        <v>11.7</v>
      </c>
      <c r="T124" s="41">
        <v>8.5</v>
      </c>
      <c r="U124" s="42">
        <v>13.63</v>
      </c>
    </row>
    <row r="125" spans="1:21" x14ac:dyDescent="0.25">
      <c r="A125" s="41">
        <v>10.62</v>
      </c>
      <c r="B125" s="42">
        <v>10.18</v>
      </c>
      <c r="C125" s="41">
        <v>5.37</v>
      </c>
      <c r="D125" s="42">
        <v>5.37</v>
      </c>
      <c r="E125" s="41">
        <v>13.03</v>
      </c>
      <c r="F125" s="42">
        <v>7.54</v>
      </c>
      <c r="G125" s="41">
        <v>8.01</v>
      </c>
      <c r="H125" s="42">
        <v>9.8699999999999992</v>
      </c>
      <c r="I125" s="41">
        <v>13.82</v>
      </c>
      <c r="J125" s="42">
        <v>8.44</v>
      </c>
      <c r="K125" s="33"/>
      <c r="L125" s="41">
        <v>13.28</v>
      </c>
      <c r="M125" s="42">
        <v>14.97</v>
      </c>
      <c r="N125" s="41">
        <v>9.1999999999999993</v>
      </c>
      <c r="O125" s="42">
        <v>7.89</v>
      </c>
      <c r="P125" s="41">
        <v>9.18</v>
      </c>
      <c r="Q125" s="42">
        <v>17.399999999999999</v>
      </c>
      <c r="R125" s="41">
        <v>3.76</v>
      </c>
      <c r="S125" s="42">
        <v>11</v>
      </c>
      <c r="T125" s="41">
        <v>13.43</v>
      </c>
      <c r="U125" s="42">
        <v>8.1999999999999993</v>
      </c>
    </row>
    <row r="126" spans="1:21" x14ac:dyDescent="0.25">
      <c r="A126" s="41">
        <v>10.74</v>
      </c>
      <c r="B126" s="42">
        <v>11.23</v>
      </c>
      <c r="C126" s="41">
        <v>11.33</v>
      </c>
      <c r="D126" s="42">
        <v>14.13</v>
      </c>
      <c r="E126" s="41">
        <v>15.69</v>
      </c>
      <c r="F126" s="42">
        <v>10.8</v>
      </c>
      <c r="G126" s="41">
        <v>10.33</v>
      </c>
      <c r="H126" s="42">
        <v>12.31</v>
      </c>
      <c r="I126" s="41">
        <v>7.74</v>
      </c>
      <c r="J126" s="42">
        <v>9.48</v>
      </c>
      <c r="K126" s="33"/>
      <c r="L126" s="41">
        <v>7.25</v>
      </c>
      <c r="M126" s="42">
        <v>7.01</v>
      </c>
      <c r="N126" s="41">
        <v>10.36</v>
      </c>
      <c r="O126" s="42">
        <v>5.78</v>
      </c>
      <c r="P126" s="41">
        <v>8.4600000000000009</v>
      </c>
      <c r="Q126" s="42">
        <v>6.94</v>
      </c>
      <c r="R126" s="41">
        <v>19.170000000000002</v>
      </c>
      <c r="S126" s="42">
        <v>11.11</v>
      </c>
      <c r="T126" s="41">
        <v>5.46</v>
      </c>
      <c r="U126" s="42">
        <v>0.27</v>
      </c>
    </row>
    <row r="127" spans="1:21" x14ac:dyDescent="0.25">
      <c r="A127" s="41">
        <v>10.9</v>
      </c>
      <c r="B127" s="42">
        <v>11.94</v>
      </c>
      <c r="C127" s="41">
        <v>5.36</v>
      </c>
      <c r="D127" s="42">
        <v>7.03</v>
      </c>
      <c r="E127" s="41">
        <v>4.88</v>
      </c>
      <c r="F127" s="42">
        <v>10.81</v>
      </c>
      <c r="G127" s="41">
        <v>8.7799999999999994</v>
      </c>
      <c r="H127" s="42">
        <v>6.74</v>
      </c>
      <c r="I127" s="41">
        <v>7.74</v>
      </c>
      <c r="J127" s="42">
        <v>4.22</v>
      </c>
      <c r="K127" s="33"/>
      <c r="L127" s="41">
        <v>6.44</v>
      </c>
      <c r="M127" s="42">
        <v>8.27</v>
      </c>
      <c r="N127" s="41">
        <v>11.66</v>
      </c>
      <c r="O127" s="42">
        <v>9.49</v>
      </c>
      <c r="P127" s="41">
        <v>6.53</v>
      </c>
      <c r="Q127" s="42">
        <v>14.08</v>
      </c>
      <c r="R127" s="41">
        <v>11.98</v>
      </c>
      <c r="S127" s="42">
        <v>7.29</v>
      </c>
      <c r="T127" s="41">
        <v>2.27</v>
      </c>
      <c r="U127" s="42">
        <v>13.05</v>
      </c>
    </row>
    <row r="128" spans="1:21" x14ac:dyDescent="0.25">
      <c r="A128" s="41">
        <v>13.88</v>
      </c>
      <c r="B128" s="42">
        <v>13.02</v>
      </c>
      <c r="C128" s="41">
        <v>12.07</v>
      </c>
      <c r="D128" s="42">
        <v>10.58</v>
      </c>
      <c r="E128" s="41">
        <v>8.24</v>
      </c>
      <c r="F128" s="42">
        <v>10.73</v>
      </c>
      <c r="G128" s="41">
        <v>12.35</v>
      </c>
      <c r="H128" s="42">
        <v>13.35</v>
      </c>
      <c r="I128" s="41">
        <v>14.17</v>
      </c>
      <c r="J128" s="42">
        <v>9.64</v>
      </c>
      <c r="K128" s="33"/>
      <c r="L128" s="41">
        <v>7.97</v>
      </c>
      <c r="M128" s="42">
        <v>3.42</v>
      </c>
      <c r="N128" s="41">
        <v>10.88</v>
      </c>
      <c r="O128" s="42">
        <v>8.4</v>
      </c>
      <c r="P128" s="41">
        <v>8.44</v>
      </c>
      <c r="Q128" s="42">
        <v>9.81</v>
      </c>
      <c r="R128" s="41">
        <v>6.38</v>
      </c>
      <c r="S128" s="42">
        <v>6.38</v>
      </c>
      <c r="T128" s="41">
        <v>9.08</v>
      </c>
      <c r="U128" s="42">
        <v>13.47</v>
      </c>
    </row>
    <row r="129" spans="1:21" x14ac:dyDescent="0.25">
      <c r="A129" s="41">
        <v>9.6999999999999993</v>
      </c>
      <c r="B129" s="42">
        <v>10.41</v>
      </c>
      <c r="C129" s="41">
        <v>11.2</v>
      </c>
      <c r="D129" s="42">
        <v>11.93</v>
      </c>
      <c r="E129" s="41">
        <v>9.06</v>
      </c>
      <c r="F129" s="42">
        <v>12.91</v>
      </c>
      <c r="G129" s="41">
        <v>7.29</v>
      </c>
      <c r="H129" s="42">
        <v>13.01</v>
      </c>
      <c r="I129" s="41">
        <v>12.8</v>
      </c>
      <c r="J129" s="42">
        <v>14.83</v>
      </c>
      <c r="K129" s="33"/>
      <c r="L129" s="41">
        <v>7.22</v>
      </c>
      <c r="M129" s="42">
        <v>10.51</v>
      </c>
      <c r="N129" s="41">
        <v>13.92</v>
      </c>
      <c r="O129" s="42">
        <v>11.39</v>
      </c>
      <c r="P129" s="41">
        <v>9.74</v>
      </c>
      <c r="Q129" s="42">
        <v>5.3</v>
      </c>
      <c r="R129" s="41">
        <v>10.66</v>
      </c>
      <c r="S129" s="42">
        <v>4.59</v>
      </c>
      <c r="T129" s="41">
        <v>5.39</v>
      </c>
      <c r="U129" s="42">
        <v>6.93</v>
      </c>
    </row>
    <row r="130" spans="1:21" x14ac:dyDescent="0.25">
      <c r="A130" s="41">
        <v>11.91</v>
      </c>
      <c r="B130" s="42">
        <v>11.75</v>
      </c>
      <c r="C130" s="41">
        <v>4.7</v>
      </c>
      <c r="D130" s="42">
        <v>14.52</v>
      </c>
      <c r="E130" s="41">
        <v>14.62</v>
      </c>
      <c r="F130" s="42">
        <v>14.68</v>
      </c>
      <c r="G130" s="41">
        <v>8.69</v>
      </c>
      <c r="H130" s="42">
        <v>15.35</v>
      </c>
      <c r="I130" s="41">
        <v>14.57</v>
      </c>
      <c r="J130" s="42">
        <v>10.99</v>
      </c>
      <c r="K130" s="33"/>
      <c r="L130" s="41">
        <v>10.08</v>
      </c>
      <c r="M130" s="42">
        <v>7.85</v>
      </c>
      <c r="N130" s="41">
        <v>5.65</v>
      </c>
      <c r="O130" s="42">
        <v>10.91</v>
      </c>
      <c r="P130" s="41">
        <v>9.06</v>
      </c>
      <c r="Q130" s="42">
        <v>6.95</v>
      </c>
      <c r="R130" s="41">
        <v>12.11</v>
      </c>
      <c r="S130" s="42">
        <v>7.45</v>
      </c>
      <c r="T130" s="41">
        <v>10.6</v>
      </c>
      <c r="U130" s="42">
        <v>5.88</v>
      </c>
    </row>
    <row r="131" spans="1:21" x14ac:dyDescent="0.25">
      <c r="A131" s="41">
        <v>13.43</v>
      </c>
      <c r="B131" s="42">
        <v>6.4</v>
      </c>
      <c r="C131" s="41">
        <v>11.72</v>
      </c>
      <c r="D131" s="42">
        <v>4.95</v>
      </c>
      <c r="E131" s="41">
        <v>5.84</v>
      </c>
      <c r="F131" s="42">
        <v>14.86</v>
      </c>
      <c r="G131" s="41">
        <v>7.38</v>
      </c>
      <c r="H131" s="42">
        <v>8.75</v>
      </c>
      <c r="I131" s="41">
        <v>7.72</v>
      </c>
      <c r="J131" s="42">
        <v>8.33</v>
      </c>
      <c r="K131" s="33"/>
      <c r="L131" s="41">
        <v>4.97</v>
      </c>
      <c r="M131" s="42">
        <v>12.45</v>
      </c>
      <c r="N131" s="41">
        <v>9.52</v>
      </c>
      <c r="O131" s="42">
        <v>5.92</v>
      </c>
      <c r="P131" s="41">
        <v>9.94</v>
      </c>
      <c r="Q131" s="42">
        <v>12.4</v>
      </c>
      <c r="R131" s="41">
        <v>10.66</v>
      </c>
      <c r="S131" s="42">
        <v>8.6300000000000008</v>
      </c>
      <c r="T131" s="41">
        <v>11.43</v>
      </c>
      <c r="U131" s="42">
        <v>8.06</v>
      </c>
    </row>
    <row r="132" spans="1:21" x14ac:dyDescent="0.25">
      <c r="A132" s="41">
        <v>7.2</v>
      </c>
      <c r="B132" s="42">
        <v>14.58</v>
      </c>
      <c r="C132" s="41">
        <v>13.16</v>
      </c>
      <c r="D132" s="42">
        <v>12.29</v>
      </c>
      <c r="E132" s="41">
        <v>12.87</v>
      </c>
      <c r="F132" s="42">
        <v>13.06</v>
      </c>
      <c r="G132" s="41">
        <v>14.12</v>
      </c>
      <c r="H132" s="42">
        <v>14.59</v>
      </c>
      <c r="I132" s="41">
        <v>4.53</v>
      </c>
      <c r="J132" s="42">
        <v>5.93</v>
      </c>
      <c r="K132" s="33"/>
      <c r="L132" s="41">
        <v>11.04</v>
      </c>
      <c r="M132" s="42">
        <v>10.95</v>
      </c>
      <c r="N132" s="41">
        <v>10.84</v>
      </c>
      <c r="O132" s="42">
        <v>7.86</v>
      </c>
      <c r="P132" s="41">
        <v>12.91</v>
      </c>
      <c r="Q132" s="42">
        <v>11.24</v>
      </c>
      <c r="R132" s="41">
        <v>13.15</v>
      </c>
      <c r="S132" s="42">
        <v>9.98</v>
      </c>
      <c r="T132" s="41">
        <v>11.44</v>
      </c>
      <c r="U132" s="42">
        <v>1.63</v>
      </c>
    </row>
    <row r="133" spans="1:21" x14ac:dyDescent="0.25">
      <c r="A133" s="41">
        <v>10.039999999999999</v>
      </c>
      <c r="B133" s="42">
        <v>7.21</v>
      </c>
      <c r="C133" s="41">
        <v>7.68</v>
      </c>
      <c r="D133" s="42">
        <v>15.02</v>
      </c>
      <c r="E133" s="41">
        <v>9.14</v>
      </c>
      <c r="F133" s="42">
        <v>9.8800000000000008</v>
      </c>
      <c r="G133" s="41">
        <v>13.38</v>
      </c>
      <c r="H133" s="42">
        <v>9.52</v>
      </c>
      <c r="I133" s="41">
        <v>10.7</v>
      </c>
      <c r="J133" s="42">
        <v>11.47</v>
      </c>
      <c r="K133" s="33"/>
      <c r="L133" s="41">
        <v>13.45</v>
      </c>
      <c r="M133" s="42">
        <v>7.9</v>
      </c>
      <c r="N133" s="41">
        <v>12.52</v>
      </c>
      <c r="O133" s="42">
        <v>15.58</v>
      </c>
      <c r="P133" s="41">
        <v>12.94</v>
      </c>
      <c r="Q133" s="42">
        <v>10.62</v>
      </c>
      <c r="R133" s="41">
        <v>18.22</v>
      </c>
      <c r="S133" s="42">
        <v>13.52</v>
      </c>
      <c r="T133" s="41">
        <v>3.87</v>
      </c>
      <c r="U133" s="42">
        <v>11.47</v>
      </c>
    </row>
    <row r="134" spans="1:21" x14ac:dyDescent="0.25">
      <c r="A134" s="41">
        <v>5.03</v>
      </c>
      <c r="B134" s="42">
        <v>12.76</v>
      </c>
      <c r="C134" s="41">
        <v>4.26</v>
      </c>
      <c r="D134" s="42">
        <v>8.08</v>
      </c>
      <c r="E134" s="41">
        <v>5.3</v>
      </c>
      <c r="F134" s="42">
        <v>4.5999999999999996</v>
      </c>
      <c r="G134" s="41">
        <v>13.41</v>
      </c>
      <c r="H134" s="42">
        <v>9.0399999999999991</v>
      </c>
      <c r="I134" s="41">
        <v>13.68</v>
      </c>
      <c r="J134" s="42">
        <v>7.9</v>
      </c>
      <c r="K134" s="33"/>
      <c r="L134" s="41">
        <v>19.059999999999999</v>
      </c>
      <c r="M134" s="42">
        <v>9.19</v>
      </c>
      <c r="N134" s="41">
        <v>8.2200000000000006</v>
      </c>
      <c r="O134" s="42">
        <v>11.51</v>
      </c>
      <c r="P134" s="41">
        <v>10.45</v>
      </c>
      <c r="Q134" s="42">
        <v>13.13</v>
      </c>
      <c r="R134" s="41">
        <v>9.7100000000000009</v>
      </c>
      <c r="S134" s="42">
        <v>9.0299999999999994</v>
      </c>
      <c r="T134" s="41">
        <v>8.65</v>
      </c>
      <c r="U134" s="42">
        <v>10.84</v>
      </c>
    </row>
    <row r="135" spans="1:21" x14ac:dyDescent="0.25">
      <c r="A135" s="41">
        <v>12.64</v>
      </c>
      <c r="B135" s="42">
        <v>9.06</v>
      </c>
      <c r="C135" s="41">
        <v>8.07</v>
      </c>
      <c r="D135" s="42">
        <v>15.64</v>
      </c>
      <c r="E135" s="41">
        <v>15.53</v>
      </c>
      <c r="F135" s="42">
        <v>9.74</v>
      </c>
      <c r="G135" s="41">
        <v>12.69</v>
      </c>
      <c r="H135" s="42">
        <v>10.88</v>
      </c>
      <c r="I135" s="41">
        <v>14.76</v>
      </c>
      <c r="J135" s="42">
        <v>6.84</v>
      </c>
      <c r="K135" s="33"/>
      <c r="L135" s="41">
        <v>2.2599999999999998</v>
      </c>
      <c r="M135" s="42">
        <v>9.3699999999999992</v>
      </c>
      <c r="N135" s="41">
        <v>6.66</v>
      </c>
      <c r="O135" s="42">
        <v>7.05</v>
      </c>
      <c r="P135" s="41">
        <v>7.36</v>
      </c>
      <c r="Q135" s="42">
        <v>10.92</v>
      </c>
      <c r="R135" s="41">
        <v>9.6199999999999992</v>
      </c>
      <c r="S135" s="42">
        <v>11.89</v>
      </c>
      <c r="T135" s="41">
        <v>10.7</v>
      </c>
      <c r="U135" s="42">
        <v>14.89</v>
      </c>
    </row>
    <row r="136" spans="1:21" x14ac:dyDescent="0.25">
      <c r="A136" s="41">
        <v>4.4800000000000004</v>
      </c>
      <c r="B136" s="42">
        <v>14.5</v>
      </c>
      <c r="C136" s="41">
        <v>14.61</v>
      </c>
      <c r="D136" s="42">
        <v>8.14</v>
      </c>
      <c r="E136" s="41">
        <v>4.34</v>
      </c>
      <c r="F136" s="42">
        <v>12.69</v>
      </c>
      <c r="G136" s="41">
        <v>13.95</v>
      </c>
      <c r="H136" s="42">
        <v>12.16</v>
      </c>
      <c r="I136" s="41">
        <v>5.77</v>
      </c>
      <c r="J136" s="42">
        <v>4.96</v>
      </c>
      <c r="K136" s="33"/>
      <c r="L136" s="41">
        <v>11.61</v>
      </c>
      <c r="M136" s="42">
        <v>12</v>
      </c>
      <c r="N136" s="41">
        <v>11.16</v>
      </c>
      <c r="O136" s="42">
        <v>13.73</v>
      </c>
      <c r="P136" s="41">
        <v>4.67</v>
      </c>
      <c r="Q136" s="42">
        <v>8.69</v>
      </c>
      <c r="R136" s="41">
        <v>7.51</v>
      </c>
      <c r="S136" s="42">
        <v>20.59</v>
      </c>
      <c r="T136" s="41">
        <v>10.41</v>
      </c>
      <c r="U136" s="42">
        <v>15.16</v>
      </c>
    </row>
    <row r="137" spans="1:21" x14ac:dyDescent="0.25">
      <c r="A137" s="41">
        <v>12.28</v>
      </c>
      <c r="B137" s="42">
        <v>5.59</v>
      </c>
      <c r="C137" s="41">
        <v>7.8</v>
      </c>
      <c r="D137" s="42">
        <v>4.5199999999999996</v>
      </c>
      <c r="E137" s="41">
        <v>6.82</v>
      </c>
      <c r="F137" s="42">
        <v>10.77</v>
      </c>
      <c r="G137" s="41">
        <v>14.81</v>
      </c>
      <c r="H137" s="42">
        <v>13.93</v>
      </c>
      <c r="I137" s="41">
        <v>5.47</v>
      </c>
      <c r="J137" s="42">
        <v>6.45</v>
      </c>
      <c r="K137" s="33"/>
      <c r="L137" s="41">
        <v>3.97</v>
      </c>
      <c r="M137" s="42">
        <v>11.02</v>
      </c>
      <c r="N137" s="41">
        <v>4.91</v>
      </c>
      <c r="O137" s="42">
        <v>13.28</v>
      </c>
      <c r="P137" s="41">
        <v>8.65</v>
      </c>
      <c r="Q137" s="42">
        <v>12.43</v>
      </c>
      <c r="R137" s="41">
        <v>7.54</v>
      </c>
      <c r="S137" s="42">
        <v>5.14</v>
      </c>
      <c r="T137" s="41">
        <v>15.92</v>
      </c>
      <c r="U137" s="42">
        <v>10.77</v>
      </c>
    </row>
    <row r="138" spans="1:21" x14ac:dyDescent="0.25">
      <c r="A138" s="41">
        <v>12.46</v>
      </c>
      <c r="B138" s="42">
        <v>4.4400000000000004</v>
      </c>
      <c r="C138" s="41">
        <v>14.92</v>
      </c>
      <c r="D138" s="42">
        <v>15.17</v>
      </c>
      <c r="E138" s="41">
        <v>12.7</v>
      </c>
      <c r="F138" s="42">
        <v>10.88</v>
      </c>
      <c r="G138" s="41">
        <v>14.69</v>
      </c>
      <c r="H138" s="42">
        <v>13.43</v>
      </c>
      <c r="I138" s="41">
        <v>9.56</v>
      </c>
      <c r="J138" s="42">
        <v>12.95</v>
      </c>
      <c r="K138" s="33"/>
      <c r="L138" s="41">
        <v>11.68</v>
      </c>
      <c r="M138" s="42">
        <v>9.7899999999999991</v>
      </c>
      <c r="N138" s="41">
        <v>11.6</v>
      </c>
      <c r="O138" s="42">
        <v>11.41</v>
      </c>
      <c r="P138" s="41">
        <v>10.199999999999999</v>
      </c>
      <c r="Q138" s="42">
        <v>11.69</v>
      </c>
      <c r="R138" s="41">
        <v>12.28</v>
      </c>
      <c r="S138" s="42">
        <v>15.1</v>
      </c>
      <c r="T138" s="41">
        <v>7.31</v>
      </c>
      <c r="U138" s="42">
        <v>8.11</v>
      </c>
    </row>
    <row r="139" spans="1:21" x14ac:dyDescent="0.25">
      <c r="A139" s="41">
        <v>7.89</v>
      </c>
      <c r="B139" s="42">
        <v>5.76</v>
      </c>
      <c r="C139" s="41">
        <v>10.77</v>
      </c>
      <c r="D139" s="42">
        <v>14.54</v>
      </c>
      <c r="E139" s="41">
        <v>12.47</v>
      </c>
      <c r="F139" s="42">
        <v>9.5399999999999991</v>
      </c>
      <c r="G139" s="41">
        <v>14.49</v>
      </c>
      <c r="H139" s="42">
        <v>11.01</v>
      </c>
      <c r="I139" s="41">
        <v>9.65</v>
      </c>
      <c r="J139" s="42">
        <v>7.45</v>
      </c>
      <c r="K139" s="33"/>
      <c r="L139" s="41">
        <v>16.48</v>
      </c>
      <c r="M139" s="42">
        <v>13.3</v>
      </c>
      <c r="N139" s="41">
        <v>11.6</v>
      </c>
      <c r="O139" s="42">
        <v>7.16</v>
      </c>
      <c r="P139" s="41">
        <v>18.98</v>
      </c>
      <c r="Q139" s="42">
        <v>11.92</v>
      </c>
      <c r="R139" s="41">
        <v>14.06</v>
      </c>
      <c r="S139" s="42">
        <v>11.35</v>
      </c>
      <c r="T139" s="41">
        <v>10.27</v>
      </c>
      <c r="U139" s="42">
        <v>12.53</v>
      </c>
    </row>
    <row r="140" spans="1:21" x14ac:dyDescent="0.25">
      <c r="A140" s="41">
        <v>10.6</v>
      </c>
      <c r="B140" s="42">
        <v>13.07</v>
      </c>
      <c r="C140" s="41">
        <v>7.11</v>
      </c>
      <c r="D140" s="42">
        <v>8.74</v>
      </c>
      <c r="E140" s="41">
        <v>8.2100000000000009</v>
      </c>
      <c r="F140" s="42">
        <v>10.38</v>
      </c>
      <c r="G140" s="41">
        <v>5.84</v>
      </c>
      <c r="H140" s="42">
        <v>11.36</v>
      </c>
      <c r="I140" s="41">
        <v>6.35</v>
      </c>
      <c r="J140" s="42">
        <v>7.93</v>
      </c>
      <c r="K140" s="33"/>
      <c r="L140" s="41">
        <v>12.88</v>
      </c>
      <c r="M140" s="42">
        <v>11.75</v>
      </c>
      <c r="N140" s="41">
        <v>3.89</v>
      </c>
      <c r="O140" s="42">
        <v>4.3499999999999996</v>
      </c>
      <c r="P140" s="41">
        <v>5.22</v>
      </c>
      <c r="Q140" s="42">
        <v>13.64</v>
      </c>
      <c r="R140" s="41">
        <v>12.43</v>
      </c>
      <c r="S140" s="42">
        <v>7.5</v>
      </c>
      <c r="T140" s="41">
        <v>11.75</v>
      </c>
      <c r="U140" s="42">
        <v>17.149999999999999</v>
      </c>
    </row>
    <row r="141" spans="1:21" x14ac:dyDescent="0.25">
      <c r="A141" s="41">
        <v>6.79</v>
      </c>
      <c r="B141" s="42">
        <v>12.15</v>
      </c>
      <c r="C141" s="41">
        <v>14.92</v>
      </c>
      <c r="D141" s="42">
        <v>7.31</v>
      </c>
      <c r="E141" s="41">
        <v>9.84</v>
      </c>
      <c r="F141" s="42">
        <v>7.86</v>
      </c>
      <c r="G141" s="41">
        <v>15.05</v>
      </c>
      <c r="H141" s="42">
        <v>9.8800000000000008</v>
      </c>
      <c r="I141" s="41">
        <v>10.74</v>
      </c>
      <c r="J141" s="42">
        <v>12.34</v>
      </c>
      <c r="K141" s="33"/>
      <c r="L141" s="41">
        <v>8.76</v>
      </c>
      <c r="M141" s="42">
        <v>9.14</v>
      </c>
      <c r="N141" s="41">
        <v>5.17</v>
      </c>
      <c r="O141" s="42">
        <v>10.85</v>
      </c>
      <c r="P141" s="41">
        <v>11.72</v>
      </c>
      <c r="Q141" s="42">
        <v>10.86</v>
      </c>
      <c r="R141" s="41">
        <v>12.23</v>
      </c>
      <c r="S141" s="42">
        <v>4</v>
      </c>
      <c r="T141" s="41">
        <v>9.89</v>
      </c>
      <c r="U141" s="42">
        <v>9.81</v>
      </c>
    </row>
    <row r="142" spans="1:21" x14ac:dyDescent="0.25">
      <c r="A142" s="41">
        <v>15.16</v>
      </c>
      <c r="B142" s="42">
        <v>9.5299999999999994</v>
      </c>
      <c r="C142" s="41">
        <v>9.56</v>
      </c>
      <c r="D142" s="42">
        <v>5.72</v>
      </c>
      <c r="E142" s="41">
        <v>4.53</v>
      </c>
      <c r="F142" s="42">
        <v>11.26</v>
      </c>
      <c r="G142" s="41">
        <v>12.56</v>
      </c>
      <c r="H142" s="42">
        <v>5.42</v>
      </c>
      <c r="I142" s="41">
        <v>14.39</v>
      </c>
      <c r="J142" s="42">
        <v>5.04</v>
      </c>
      <c r="K142" s="33"/>
      <c r="L142" s="41">
        <v>11.14</v>
      </c>
      <c r="M142" s="42">
        <v>11.88</v>
      </c>
      <c r="N142" s="41">
        <v>5.23</v>
      </c>
      <c r="O142" s="42">
        <v>14.73</v>
      </c>
      <c r="P142" s="41">
        <v>11.31</v>
      </c>
      <c r="Q142" s="42">
        <v>4.63</v>
      </c>
      <c r="R142" s="41">
        <v>5.69</v>
      </c>
      <c r="S142" s="42">
        <v>7.55</v>
      </c>
      <c r="T142" s="41">
        <v>6.66</v>
      </c>
      <c r="U142" s="42">
        <v>12.14</v>
      </c>
    </row>
    <row r="143" spans="1:21" x14ac:dyDescent="0.25">
      <c r="A143" s="41">
        <v>7.81</v>
      </c>
      <c r="B143" s="42">
        <v>6.42</v>
      </c>
      <c r="C143" s="41">
        <v>5.75</v>
      </c>
      <c r="D143" s="42">
        <v>7.63</v>
      </c>
      <c r="E143" s="41">
        <v>8.99</v>
      </c>
      <c r="F143" s="42">
        <v>7.66</v>
      </c>
      <c r="G143" s="41">
        <v>8.17</v>
      </c>
      <c r="H143" s="42">
        <v>4.38</v>
      </c>
      <c r="I143" s="41">
        <v>8.4</v>
      </c>
      <c r="J143" s="42">
        <v>10.11</v>
      </c>
      <c r="K143" s="33"/>
      <c r="L143" s="41">
        <v>9.15</v>
      </c>
      <c r="M143" s="42">
        <v>10.58</v>
      </c>
      <c r="N143" s="41">
        <v>7.68</v>
      </c>
      <c r="O143" s="42">
        <v>8.77</v>
      </c>
      <c r="P143" s="41">
        <v>18.670000000000002</v>
      </c>
      <c r="Q143" s="42">
        <v>11.45</v>
      </c>
      <c r="R143" s="41">
        <v>6.37</v>
      </c>
      <c r="S143" s="42">
        <v>9.89</v>
      </c>
      <c r="T143" s="41">
        <v>9.7100000000000009</v>
      </c>
      <c r="U143" s="42">
        <v>13.36</v>
      </c>
    </row>
    <row r="144" spans="1:21" x14ac:dyDescent="0.25">
      <c r="A144" s="41">
        <v>15.49</v>
      </c>
      <c r="B144" s="42">
        <v>14.77</v>
      </c>
      <c r="C144" s="41">
        <v>4.6100000000000003</v>
      </c>
      <c r="D144" s="42">
        <v>9.42</v>
      </c>
      <c r="E144" s="41">
        <v>7.63</v>
      </c>
      <c r="F144" s="42">
        <v>6.7</v>
      </c>
      <c r="G144" s="41">
        <v>14.31</v>
      </c>
      <c r="H144" s="42">
        <v>9.39</v>
      </c>
      <c r="I144" s="41">
        <v>5.74</v>
      </c>
      <c r="J144" s="42">
        <v>11.56</v>
      </c>
      <c r="K144" s="33"/>
      <c r="L144" s="41">
        <v>10.06</v>
      </c>
      <c r="M144" s="42">
        <v>13.14</v>
      </c>
      <c r="N144" s="41">
        <v>11.83</v>
      </c>
      <c r="O144" s="42">
        <v>4.62</v>
      </c>
      <c r="P144" s="41">
        <v>12.36</v>
      </c>
      <c r="Q144" s="42">
        <v>6.95</v>
      </c>
      <c r="R144" s="41">
        <v>13.35</v>
      </c>
      <c r="S144" s="42">
        <v>6.86</v>
      </c>
      <c r="T144" s="41">
        <v>11.86</v>
      </c>
      <c r="U144" s="42">
        <v>7.73</v>
      </c>
    </row>
    <row r="145" spans="1:21" x14ac:dyDescent="0.25">
      <c r="A145" s="41">
        <v>4.8</v>
      </c>
      <c r="B145" s="42">
        <v>14.34</v>
      </c>
      <c r="C145" s="41">
        <v>7.87</v>
      </c>
      <c r="D145" s="42">
        <v>8.7100000000000009</v>
      </c>
      <c r="E145" s="41">
        <v>13.66</v>
      </c>
      <c r="F145" s="42">
        <v>10.33</v>
      </c>
      <c r="G145" s="41">
        <v>5.98</v>
      </c>
      <c r="H145" s="42">
        <v>10.23</v>
      </c>
      <c r="I145" s="41">
        <v>6.16</v>
      </c>
      <c r="J145" s="42">
        <v>13.86</v>
      </c>
      <c r="K145" s="33"/>
      <c r="L145" s="41">
        <v>15.32</v>
      </c>
      <c r="M145" s="42">
        <v>4.4800000000000004</v>
      </c>
      <c r="N145" s="41">
        <v>9.06</v>
      </c>
      <c r="O145" s="42">
        <v>3.1</v>
      </c>
      <c r="P145" s="41">
        <v>14.81</v>
      </c>
      <c r="Q145" s="42">
        <v>16.63</v>
      </c>
      <c r="R145" s="41">
        <v>7.89</v>
      </c>
      <c r="S145" s="42">
        <v>9.43</v>
      </c>
      <c r="T145" s="41">
        <v>15.65</v>
      </c>
      <c r="U145" s="42">
        <v>7.16</v>
      </c>
    </row>
    <row r="146" spans="1:21" x14ac:dyDescent="0.25">
      <c r="A146" s="41">
        <v>6.27</v>
      </c>
      <c r="B146" s="42">
        <v>15.72</v>
      </c>
      <c r="C146" s="41">
        <v>5.74</v>
      </c>
      <c r="D146" s="42">
        <v>4.8</v>
      </c>
      <c r="E146" s="41">
        <v>14.09</v>
      </c>
      <c r="F146" s="42">
        <v>13.33</v>
      </c>
      <c r="G146" s="41">
        <v>12.77</v>
      </c>
      <c r="H146" s="42">
        <v>12.68</v>
      </c>
      <c r="I146" s="41">
        <v>9.2200000000000006</v>
      </c>
      <c r="J146" s="42">
        <v>11.72</v>
      </c>
      <c r="K146" s="33"/>
      <c r="L146" s="41">
        <v>13.73</v>
      </c>
      <c r="M146" s="42">
        <v>4.54</v>
      </c>
      <c r="N146" s="41">
        <v>7.77</v>
      </c>
      <c r="O146" s="42">
        <v>13.91</v>
      </c>
      <c r="P146" s="41">
        <v>19.489999999999998</v>
      </c>
      <c r="Q146" s="42">
        <v>6.44</v>
      </c>
      <c r="R146" s="41">
        <v>12.7</v>
      </c>
      <c r="S146" s="42">
        <v>12.94</v>
      </c>
      <c r="T146" s="41">
        <v>5.86</v>
      </c>
      <c r="U146" s="42">
        <v>8.8699999999999992</v>
      </c>
    </row>
    <row r="147" spans="1:21" x14ac:dyDescent="0.25">
      <c r="A147" s="41">
        <v>5.18</v>
      </c>
      <c r="B147" s="42">
        <v>14.13</v>
      </c>
      <c r="C147" s="41">
        <v>4.2699999999999996</v>
      </c>
      <c r="D147" s="42">
        <v>12.13</v>
      </c>
      <c r="E147" s="41">
        <v>14.56</v>
      </c>
      <c r="F147" s="42">
        <v>15.24</v>
      </c>
      <c r="G147" s="41">
        <v>4.34</v>
      </c>
      <c r="H147" s="42">
        <v>10.49</v>
      </c>
      <c r="I147" s="41">
        <v>14.09</v>
      </c>
      <c r="J147" s="42">
        <v>10.92</v>
      </c>
      <c r="K147" s="33"/>
      <c r="L147" s="41">
        <v>12.95</v>
      </c>
      <c r="M147" s="42">
        <v>8.83</v>
      </c>
      <c r="N147" s="41">
        <v>11.63</v>
      </c>
      <c r="O147" s="42">
        <v>13.17</v>
      </c>
      <c r="P147" s="41">
        <v>11.81</v>
      </c>
      <c r="Q147" s="42">
        <v>9.14</v>
      </c>
      <c r="R147" s="41">
        <v>6.6</v>
      </c>
      <c r="S147" s="42">
        <v>9.51</v>
      </c>
      <c r="T147" s="41">
        <v>6.41</v>
      </c>
      <c r="U147" s="42">
        <v>7.7</v>
      </c>
    </row>
    <row r="148" spans="1:21" x14ac:dyDescent="0.25">
      <c r="A148" s="41">
        <v>8.7100000000000009</v>
      </c>
      <c r="B148" s="42">
        <v>13.97</v>
      </c>
      <c r="C148" s="41">
        <v>12.78</v>
      </c>
      <c r="D148" s="42">
        <v>10.54</v>
      </c>
      <c r="E148" s="41">
        <v>15.7</v>
      </c>
      <c r="F148" s="42">
        <v>10.93</v>
      </c>
      <c r="G148" s="41">
        <v>5.0599999999999996</v>
      </c>
      <c r="H148" s="42">
        <v>15.74</v>
      </c>
      <c r="I148" s="41">
        <v>5.98</v>
      </c>
      <c r="J148" s="42">
        <v>5.35</v>
      </c>
      <c r="K148" s="33"/>
      <c r="L148" s="41">
        <v>10.69</v>
      </c>
      <c r="M148" s="42">
        <v>11.89</v>
      </c>
      <c r="N148" s="41">
        <v>13.7</v>
      </c>
      <c r="O148" s="42">
        <v>5.72</v>
      </c>
      <c r="P148" s="41">
        <v>9.24</v>
      </c>
      <c r="Q148" s="42">
        <v>4.62</v>
      </c>
      <c r="R148" s="41">
        <v>11.22</v>
      </c>
      <c r="S148" s="42">
        <v>7.47</v>
      </c>
      <c r="T148" s="41">
        <v>7.5</v>
      </c>
      <c r="U148" s="42">
        <v>5.82</v>
      </c>
    </row>
    <row r="149" spans="1:21" x14ac:dyDescent="0.25">
      <c r="A149" s="41">
        <v>14.8</v>
      </c>
      <c r="B149" s="42">
        <v>8.7799999999999994</v>
      </c>
      <c r="C149" s="41">
        <v>9.61</v>
      </c>
      <c r="D149" s="42">
        <v>15.48</v>
      </c>
      <c r="E149" s="41">
        <v>12.44</v>
      </c>
      <c r="F149" s="42">
        <v>14.88</v>
      </c>
      <c r="G149" s="41">
        <v>13.57</v>
      </c>
      <c r="H149" s="42">
        <v>4.49</v>
      </c>
      <c r="I149" s="41">
        <v>6.2</v>
      </c>
      <c r="J149" s="42">
        <v>7.82</v>
      </c>
      <c r="K149" s="33"/>
      <c r="L149" s="41">
        <v>1.52</v>
      </c>
      <c r="M149" s="42">
        <v>9.6999999999999993</v>
      </c>
      <c r="N149" s="41">
        <v>12.89</v>
      </c>
      <c r="O149" s="42">
        <v>10.79</v>
      </c>
      <c r="P149" s="41">
        <v>10.66</v>
      </c>
      <c r="Q149" s="42">
        <v>15.29</v>
      </c>
      <c r="R149" s="41">
        <v>11.01</v>
      </c>
      <c r="S149" s="42">
        <v>1.71</v>
      </c>
      <c r="T149" s="41">
        <v>8.7899999999999991</v>
      </c>
      <c r="U149" s="42">
        <v>11.89</v>
      </c>
    </row>
    <row r="150" spans="1:21" x14ac:dyDescent="0.25">
      <c r="A150" s="41">
        <v>12.98</v>
      </c>
      <c r="B150" s="42">
        <v>14.73</v>
      </c>
      <c r="C150" s="41">
        <v>6.67</v>
      </c>
      <c r="D150" s="42">
        <v>4.72</v>
      </c>
      <c r="E150" s="41">
        <v>11.96</v>
      </c>
      <c r="F150" s="42">
        <v>12.91</v>
      </c>
      <c r="G150" s="41">
        <v>13.92</v>
      </c>
      <c r="H150" s="42">
        <v>14.28</v>
      </c>
      <c r="I150" s="41">
        <v>12.04</v>
      </c>
      <c r="J150" s="42">
        <v>9.75</v>
      </c>
      <c r="K150" s="33"/>
      <c r="L150" s="41">
        <v>6.2</v>
      </c>
      <c r="M150" s="42">
        <v>13.03</v>
      </c>
      <c r="N150" s="41">
        <v>5.19</v>
      </c>
      <c r="O150" s="42">
        <v>7.11</v>
      </c>
      <c r="P150" s="41">
        <v>5.94</v>
      </c>
      <c r="Q150" s="42">
        <v>20.84</v>
      </c>
      <c r="R150" s="41">
        <v>9.73</v>
      </c>
      <c r="S150" s="42">
        <v>9.19</v>
      </c>
      <c r="T150" s="41">
        <v>9.1999999999999993</v>
      </c>
      <c r="U150" s="42">
        <v>9.1199999999999992</v>
      </c>
    </row>
    <row r="151" spans="1:21" x14ac:dyDescent="0.25">
      <c r="A151" s="41">
        <v>12.54</v>
      </c>
      <c r="B151" s="42">
        <v>8.7799999999999994</v>
      </c>
      <c r="C151" s="41">
        <v>9.1300000000000008</v>
      </c>
      <c r="D151" s="42">
        <v>5.46</v>
      </c>
      <c r="E151" s="41">
        <v>13.65</v>
      </c>
      <c r="F151" s="42">
        <v>10.07</v>
      </c>
      <c r="G151" s="41">
        <v>6.65</v>
      </c>
      <c r="H151" s="42">
        <v>10.42</v>
      </c>
      <c r="I151" s="41">
        <v>6.23</v>
      </c>
      <c r="J151" s="42">
        <v>8.6999999999999993</v>
      </c>
      <c r="K151" s="33"/>
      <c r="L151" s="41">
        <v>13.01</v>
      </c>
      <c r="M151" s="42">
        <v>8.18</v>
      </c>
      <c r="N151" s="41">
        <v>7.39</v>
      </c>
      <c r="O151" s="42">
        <v>11</v>
      </c>
      <c r="P151" s="41">
        <v>9.2100000000000009</v>
      </c>
      <c r="Q151" s="42">
        <v>9.4600000000000009</v>
      </c>
      <c r="R151" s="41">
        <v>7.06</v>
      </c>
      <c r="S151" s="42">
        <v>4.51</v>
      </c>
      <c r="T151" s="41">
        <v>5.53</v>
      </c>
      <c r="U151" s="42">
        <v>8.39</v>
      </c>
    </row>
    <row r="152" spans="1:21" x14ac:dyDescent="0.25">
      <c r="A152" s="41">
        <v>8.5299999999999994</v>
      </c>
      <c r="B152" s="42">
        <v>6.67</v>
      </c>
      <c r="C152" s="41">
        <v>11.88</v>
      </c>
      <c r="D152" s="42">
        <v>6.17</v>
      </c>
      <c r="E152" s="41">
        <v>12.18</v>
      </c>
      <c r="F152" s="42">
        <v>6.53</v>
      </c>
      <c r="G152" s="41">
        <v>6.43</v>
      </c>
      <c r="H152" s="42">
        <v>6.18</v>
      </c>
      <c r="I152" s="41">
        <v>6.03</v>
      </c>
      <c r="J152" s="42">
        <v>6.41</v>
      </c>
      <c r="K152" s="33"/>
      <c r="L152" s="41">
        <v>9.75</v>
      </c>
      <c r="M152" s="42">
        <v>11.51</v>
      </c>
      <c r="N152" s="41">
        <v>10.4</v>
      </c>
      <c r="O152" s="42">
        <v>7.47</v>
      </c>
      <c r="P152" s="41">
        <v>8.77</v>
      </c>
      <c r="Q152" s="42">
        <v>8.75</v>
      </c>
      <c r="R152" s="41">
        <v>15.57</v>
      </c>
      <c r="S152" s="42">
        <v>12.41</v>
      </c>
      <c r="T152" s="41">
        <v>15.51</v>
      </c>
      <c r="U152" s="42">
        <v>8.16</v>
      </c>
    </row>
    <row r="153" spans="1:21" x14ac:dyDescent="0.25">
      <c r="A153" s="41">
        <v>10.28</v>
      </c>
      <c r="B153" s="42">
        <v>9.36</v>
      </c>
      <c r="C153" s="41">
        <v>8.83</v>
      </c>
      <c r="D153" s="42">
        <v>6.21</v>
      </c>
      <c r="E153" s="41">
        <v>12.92</v>
      </c>
      <c r="F153" s="42">
        <v>13.85</v>
      </c>
      <c r="G153" s="41">
        <v>7.8</v>
      </c>
      <c r="H153" s="42">
        <v>13.22</v>
      </c>
      <c r="I153" s="41">
        <v>4.71</v>
      </c>
      <c r="J153" s="42">
        <v>11.19</v>
      </c>
      <c r="K153" s="33"/>
      <c r="L153" s="41">
        <v>9.19</v>
      </c>
      <c r="M153" s="42">
        <v>10.84</v>
      </c>
      <c r="N153" s="41">
        <v>5.72</v>
      </c>
      <c r="O153" s="42">
        <v>12.89</v>
      </c>
      <c r="P153" s="41">
        <v>9.61</v>
      </c>
      <c r="Q153" s="42">
        <v>8.7100000000000009</v>
      </c>
      <c r="R153" s="41">
        <v>6.53</v>
      </c>
      <c r="S153" s="42">
        <v>8.98</v>
      </c>
      <c r="T153" s="41">
        <v>7.49</v>
      </c>
      <c r="U153" s="42">
        <v>8.39</v>
      </c>
    </row>
    <row r="154" spans="1:21" x14ac:dyDescent="0.25">
      <c r="A154" s="41">
        <v>5.71</v>
      </c>
      <c r="B154" s="42">
        <v>9.7799999999999994</v>
      </c>
      <c r="C154" s="41">
        <v>14.42</v>
      </c>
      <c r="D154" s="42">
        <v>7.12</v>
      </c>
      <c r="E154" s="41">
        <v>11.64</v>
      </c>
      <c r="F154" s="42">
        <v>12.94</v>
      </c>
      <c r="G154" s="41">
        <v>9.14</v>
      </c>
      <c r="H154" s="42">
        <v>5.79</v>
      </c>
      <c r="I154" s="41">
        <v>10.039999999999999</v>
      </c>
      <c r="J154" s="42">
        <v>13.35</v>
      </c>
      <c r="K154" s="33"/>
      <c r="L154" s="41">
        <v>9.1300000000000008</v>
      </c>
      <c r="M154" s="42">
        <v>13.56</v>
      </c>
      <c r="N154" s="41">
        <v>8.81</v>
      </c>
      <c r="O154" s="42">
        <v>10.26</v>
      </c>
      <c r="P154" s="41">
        <v>11.33</v>
      </c>
      <c r="Q154" s="42">
        <v>10.14</v>
      </c>
      <c r="R154" s="41">
        <v>8.85</v>
      </c>
      <c r="S154" s="42">
        <v>13.66</v>
      </c>
      <c r="T154" s="41">
        <v>10.15</v>
      </c>
      <c r="U154" s="42">
        <v>11.95</v>
      </c>
    </row>
    <row r="155" spans="1:21" x14ac:dyDescent="0.25">
      <c r="A155" s="41">
        <v>8.16</v>
      </c>
      <c r="B155" s="42">
        <v>14.35</v>
      </c>
      <c r="C155" s="41">
        <v>6.98</v>
      </c>
      <c r="D155" s="42">
        <v>15.57</v>
      </c>
      <c r="E155" s="41">
        <v>15.68</v>
      </c>
      <c r="F155" s="42">
        <v>15.51</v>
      </c>
      <c r="G155" s="41">
        <v>15.53</v>
      </c>
      <c r="H155" s="42">
        <v>14.21</v>
      </c>
      <c r="I155" s="41">
        <v>13.8</v>
      </c>
      <c r="J155" s="42">
        <v>14.59</v>
      </c>
      <c r="K155" s="33"/>
      <c r="L155" s="41">
        <v>10.71</v>
      </c>
      <c r="M155" s="42">
        <v>5.0999999999999996</v>
      </c>
      <c r="N155" s="41">
        <v>14.04</v>
      </c>
      <c r="O155" s="42">
        <v>10.08</v>
      </c>
      <c r="P155" s="41">
        <v>4.9400000000000004</v>
      </c>
      <c r="Q155" s="42">
        <v>14.26</v>
      </c>
      <c r="R155" s="41">
        <v>9.51</v>
      </c>
      <c r="S155" s="42">
        <v>0.74</v>
      </c>
      <c r="T155" s="41">
        <v>8.51</v>
      </c>
      <c r="U155" s="42">
        <v>7.94</v>
      </c>
    </row>
    <row r="156" spans="1:21" x14ac:dyDescent="0.25">
      <c r="A156" s="41">
        <v>13.03</v>
      </c>
      <c r="B156" s="42">
        <v>5.14</v>
      </c>
      <c r="C156" s="41">
        <v>11.74</v>
      </c>
      <c r="D156" s="42">
        <v>10.24</v>
      </c>
      <c r="E156" s="41">
        <v>10.029999999999999</v>
      </c>
      <c r="F156" s="42">
        <v>11.98</v>
      </c>
      <c r="G156" s="41">
        <v>14.27</v>
      </c>
      <c r="H156" s="42">
        <v>6.61</v>
      </c>
      <c r="I156" s="41">
        <v>10.62</v>
      </c>
      <c r="J156" s="42">
        <v>4.82</v>
      </c>
      <c r="K156" s="33"/>
      <c r="L156" s="41">
        <v>9.2799999999999994</v>
      </c>
      <c r="M156" s="42">
        <v>12.38</v>
      </c>
      <c r="N156" s="41">
        <v>14.15</v>
      </c>
      <c r="O156" s="42">
        <v>7.39</v>
      </c>
      <c r="P156" s="41">
        <v>6.6</v>
      </c>
      <c r="Q156" s="42">
        <v>13.35</v>
      </c>
      <c r="R156" s="41">
        <v>12.2</v>
      </c>
      <c r="S156" s="42">
        <v>12.14</v>
      </c>
      <c r="T156" s="41">
        <v>12.49</v>
      </c>
      <c r="U156" s="42">
        <v>4.9800000000000004</v>
      </c>
    </row>
    <row r="157" spans="1:21" x14ac:dyDescent="0.25">
      <c r="A157" s="41">
        <v>15.7</v>
      </c>
      <c r="B157" s="42">
        <v>12.09</v>
      </c>
      <c r="C157" s="41">
        <v>11.28</v>
      </c>
      <c r="D157" s="42">
        <v>11.59</v>
      </c>
      <c r="E157" s="41">
        <v>5.05</v>
      </c>
      <c r="F157" s="42">
        <v>6.24</v>
      </c>
      <c r="G157" s="41">
        <v>11.86</v>
      </c>
      <c r="H157" s="42">
        <v>6.55</v>
      </c>
      <c r="I157" s="41">
        <v>14.8</v>
      </c>
      <c r="J157" s="42">
        <v>14.38</v>
      </c>
      <c r="K157" s="33"/>
      <c r="L157" s="41">
        <v>4.92</v>
      </c>
      <c r="M157" s="42">
        <v>17.48</v>
      </c>
      <c r="N157" s="41">
        <v>10.27</v>
      </c>
      <c r="O157" s="42">
        <v>12.72</v>
      </c>
      <c r="P157" s="41">
        <v>11.13</v>
      </c>
      <c r="Q157" s="42">
        <v>13.99</v>
      </c>
      <c r="R157" s="41">
        <v>21.34</v>
      </c>
      <c r="S157" s="42">
        <v>8.7799999999999994</v>
      </c>
      <c r="T157" s="41">
        <v>6.09</v>
      </c>
      <c r="U157" s="42">
        <v>8.61</v>
      </c>
    </row>
    <row r="158" spans="1:21" x14ac:dyDescent="0.25">
      <c r="A158" s="41">
        <v>6.61</v>
      </c>
      <c r="B158" s="42">
        <v>14.28</v>
      </c>
      <c r="C158" s="41">
        <v>11.29</v>
      </c>
      <c r="D158" s="42">
        <v>10.130000000000001</v>
      </c>
      <c r="E158" s="41">
        <v>4.68</v>
      </c>
      <c r="F158" s="42">
        <v>10.67</v>
      </c>
      <c r="G158" s="41">
        <v>13.69</v>
      </c>
      <c r="H158" s="42">
        <v>9.6300000000000008</v>
      </c>
      <c r="I158" s="41">
        <v>10.41</v>
      </c>
      <c r="J158" s="42">
        <v>15.17</v>
      </c>
      <c r="K158" s="33"/>
      <c r="L158" s="41">
        <v>7</v>
      </c>
      <c r="M158" s="42">
        <v>2.6</v>
      </c>
      <c r="N158" s="41">
        <v>7.29</v>
      </c>
      <c r="O158" s="42">
        <v>9.06</v>
      </c>
      <c r="P158" s="41">
        <v>13.25</v>
      </c>
      <c r="Q158" s="42">
        <v>10.59</v>
      </c>
      <c r="R158" s="41">
        <v>15.18</v>
      </c>
      <c r="S158" s="42">
        <v>7.16</v>
      </c>
      <c r="T158" s="41">
        <v>4.04</v>
      </c>
      <c r="U158" s="42">
        <v>16.059999999999999</v>
      </c>
    </row>
    <row r="159" spans="1:21" x14ac:dyDescent="0.25">
      <c r="A159" s="41">
        <v>12.1</v>
      </c>
      <c r="B159" s="42">
        <v>7.39</v>
      </c>
      <c r="C159" s="41">
        <v>9.61</v>
      </c>
      <c r="D159" s="42">
        <v>6.48</v>
      </c>
      <c r="E159" s="41">
        <v>15.51</v>
      </c>
      <c r="F159" s="42">
        <v>8.93</v>
      </c>
      <c r="G159" s="41">
        <v>11.82</v>
      </c>
      <c r="H159" s="42">
        <v>15.52</v>
      </c>
      <c r="I159" s="41">
        <v>6.51</v>
      </c>
      <c r="J159" s="42">
        <v>6.81</v>
      </c>
      <c r="K159" s="33"/>
      <c r="L159" s="41">
        <v>5.62</v>
      </c>
      <c r="M159" s="42">
        <v>11.65</v>
      </c>
      <c r="N159" s="41">
        <v>10.31</v>
      </c>
      <c r="O159" s="42">
        <v>5.98</v>
      </c>
      <c r="P159" s="41">
        <v>11.59</v>
      </c>
      <c r="Q159" s="42">
        <v>9.27</v>
      </c>
      <c r="R159" s="41">
        <v>8.3800000000000008</v>
      </c>
      <c r="S159" s="42">
        <v>13.46</v>
      </c>
      <c r="T159" s="41">
        <v>14.28</v>
      </c>
      <c r="U159" s="42">
        <v>5.8</v>
      </c>
    </row>
    <row r="160" spans="1:21" x14ac:dyDescent="0.25">
      <c r="A160" s="41">
        <v>11.81</v>
      </c>
      <c r="B160" s="42">
        <v>9.1999999999999993</v>
      </c>
      <c r="C160" s="41">
        <v>5.8</v>
      </c>
      <c r="D160" s="42">
        <v>4.76</v>
      </c>
      <c r="E160" s="41">
        <v>9.4</v>
      </c>
      <c r="F160" s="42">
        <v>5.91</v>
      </c>
      <c r="G160" s="41">
        <v>15.27</v>
      </c>
      <c r="H160" s="42">
        <v>6.72</v>
      </c>
      <c r="I160" s="41">
        <v>7.38</v>
      </c>
      <c r="J160" s="42">
        <v>15.72</v>
      </c>
      <c r="K160" s="33"/>
      <c r="L160" s="41">
        <v>12.83</v>
      </c>
      <c r="M160" s="42">
        <v>6.11</v>
      </c>
      <c r="N160" s="41">
        <v>10.11</v>
      </c>
      <c r="O160" s="42">
        <v>7.72</v>
      </c>
      <c r="P160" s="41">
        <v>7.56</v>
      </c>
      <c r="Q160" s="42">
        <v>6.61</v>
      </c>
      <c r="R160" s="41">
        <v>7.57</v>
      </c>
      <c r="S160" s="42">
        <v>11.51</v>
      </c>
      <c r="T160" s="41">
        <v>9.86</v>
      </c>
      <c r="U160" s="42">
        <v>5.79</v>
      </c>
    </row>
    <row r="161" spans="1:21" x14ac:dyDescent="0.25">
      <c r="A161" s="41">
        <v>10.79</v>
      </c>
      <c r="B161" s="42">
        <v>8.98</v>
      </c>
      <c r="C161" s="41">
        <v>13.32</v>
      </c>
      <c r="D161" s="42">
        <v>12.84</v>
      </c>
      <c r="E161" s="41">
        <v>4.72</v>
      </c>
      <c r="F161" s="42">
        <v>11.55</v>
      </c>
      <c r="G161" s="41">
        <v>6.32</v>
      </c>
      <c r="H161" s="42">
        <v>10.56</v>
      </c>
      <c r="I161" s="41">
        <v>7.72</v>
      </c>
      <c r="J161" s="42">
        <v>6.68</v>
      </c>
      <c r="K161" s="33"/>
      <c r="L161" s="41">
        <v>10.36</v>
      </c>
      <c r="M161" s="42">
        <v>6.94</v>
      </c>
      <c r="N161" s="41">
        <v>12.42</v>
      </c>
      <c r="O161" s="42">
        <v>12.23</v>
      </c>
      <c r="P161" s="41">
        <v>1.36</v>
      </c>
      <c r="Q161" s="42">
        <v>8.32</v>
      </c>
      <c r="R161" s="41">
        <v>11.18</v>
      </c>
      <c r="S161" s="42">
        <v>7.55</v>
      </c>
      <c r="T161" s="41">
        <v>7.91</v>
      </c>
      <c r="U161" s="42">
        <v>10.27</v>
      </c>
    </row>
    <row r="162" spans="1:21" x14ac:dyDescent="0.25">
      <c r="A162" s="41">
        <v>4.55</v>
      </c>
      <c r="B162" s="42">
        <v>7.29</v>
      </c>
      <c r="C162" s="41">
        <v>13.45</v>
      </c>
      <c r="D162" s="42">
        <v>9.9700000000000006</v>
      </c>
      <c r="E162" s="41">
        <v>14.31</v>
      </c>
      <c r="F162" s="42">
        <v>10.87</v>
      </c>
      <c r="G162" s="41">
        <v>14.57</v>
      </c>
      <c r="H162" s="42">
        <v>7.31</v>
      </c>
      <c r="I162" s="41">
        <v>13.02</v>
      </c>
      <c r="J162" s="42">
        <v>11.07</v>
      </c>
      <c r="K162" s="33"/>
      <c r="L162" s="41">
        <v>14.85</v>
      </c>
      <c r="M162" s="42">
        <v>13.66</v>
      </c>
      <c r="N162" s="41">
        <v>9.42</v>
      </c>
      <c r="O162" s="42">
        <v>5.05</v>
      </c>
      <c r="P162" s="41">
        <v>10.17</v>
      </c>
      <c r="Q162" s="42">
        <v>7.79</v>
      </c>
      <c r="R162" s="41">
        <v>10.26</v>
      </c>
      <c r="S162" s="42">
        <v>10.67</v>
      </c>
      <c r="T162" s="41">
        <v>12.8</v>
      </c>
      <c r="U162" s="42">
        <v>4.5</v>
      </c>
    </row>
    <row r="163" spans="1:21" x14ac:dyDescent="0.25">
      <c r="A163" s="41">
        <v>14.84</v>
      </c>
      <c r="B163" s="42">
        <v>13.26</v>
      </c>
      <c r="C163" s="41">
        <v>5.74</v>
      </c>
      <c r="D163" s="42">
        <v>8.9600000000000009</v>
      </c>
      <c r="E163" s="41">
        <v>14.56</v>
      </c>
      <c r="F163" s="42">
        <v>6.38</v>
      </c>
      <c r="G163" s="41">
        <v>12.49</v>
      </c>
      <c r="H163" s="42">
        <v>7</v>
      </c>
      <c r="I163" s="41">
        <v>8.23</v>
      </c>
      <c r="J163" s="42">
        <v>15.2</v>
      </c>
      <c r="K163" s="33"/>
      <c r="L163" s="41">
        <v>11.31</v>
      </c>
      <c r="M163" s="42">
        <v>10.68</v>
      </c>
      <c r="N163" s="41">
        <v>9.1300000000000008</v>
      </c>
      <c r="O163" s="42">
        <v>9.2200000000000006</v>
      </c>
      <c r="P163" s="41">
        <v>10.75</v>
      </c>
      <c r="Q163" s="42">
        <v>7.37</v>
      </c>
      <c r="R163" s="41">
        <v>8.61</v>
      </c>
      <c r="S163" s="42">
        <v>7.88</v>
      </c>
      <c r="T163" s="41">
        <v>7.79</v>
      </c>
      <c r="U163" s="42">
        <v>9.51</v>
      </c>
    </row>
    <row r="164" spans="1:21" x14ac:dyDescent="0.25">
      <c r="A164" s="41">
        <v>12.17</v>
      </c>
      <c r="B164" s="42">
        <v>15.06</v>
      </c>
      <c r="C164" s="41">
        <v>8.81</v>
      </c>
      <c r="D164" s="42">
        <v>6.38</v>
      </c>
      <c r="E164" s="41">
        <v>12.28</v>
      </c>
      <c r="F164" s="42">
        <v>5.19</v>
      </c>
      <c r="G164" s="41">
        <v>13.06</v>
      </c>
      <c r="H164" s="42">
        <v>14.94</v>
      </c>
      <c r="I164" s="41">
        <v>4.5199999999999996</v>
      </c>
      <c r="J164" s="42">
        <v>7.38</v>
      </c>
      <c r="K164" s="33"/>
      <c r="L164" s="41">
        <v>9.8000000000000007</v>
      </c>
      <c r="M164" s="42">
        <v>8.59</v>
      </c>
      <c r="N164" s="41">
        <v>12.15</v>
      </c>
      <c r="O164" s="42">
        <v>5.15</v>
      </c>
      <c r="P164" s="41">
        <v>12.64</v>
      </c>
      <c r="Q164" s="42">
        <v>12.04</v>
      </c>
      <c r="R164" s="41">
        <v>17.149999999999999</v>
      </c>
      <c r="S164" s="42">
        <v>11.47</v>
      </c>
      <c r="T164" s="41">
        <v>11.56</v>
      </c>
      <c r="U164" s="42">
        <v>7.67</v>
      </c>
    </row>
    <row r="165" spans="1:21" x14ac:dyDescent="0.25">
      <c r="A165" s="41">
        <v>10.77</v>
      </c>
      <c r="B165" s="42">
        <v>4.8099999999999996</v>
      </c>
      <c r="C165" s="41">
        <v>12.9</v>
      </c>
      <c r="D165" s="42">
        <v>4.6900000000000004</v>
      </c>
      <c r="E165" s="41">
        <v>7.02</v>
      </c>
      <c r="F165" s="42">
        <v>5.78</v>
      </c>
      <c r="G165" s="41">
        <v>9.42</v>
      </c>
      <c r="H165" s="42">
        <v>8.51</v>
      </c>
      <c r="I165" s="41">
        <v>4.63</v>
      </c>
      <c r="J165" s="42">
        <v>4.6100000000000003</v>
      </c>
      <c r="K165" s="33"/>
      <c r="L165" s="41">
        <v>9.69</v>
      </c>
      <c r="M165" s="42">
        <v>9.23</v>
      </c>
      <c r="N165" s="41">
        <v>6.12</v>
      </c>
      <c r="O165" s="42">
        <v>4.1500000000000004</v>
      </c>
      <c r="P165" s="41">
        <v>4</v>
      </c>
      <c r="Q165" s="42">
        <v>11.87</v>
      </c>
      <c r="R165" s="41">
        <v>12.85</v>
      </c>
      <c r="S165" s="42">
        <v>6.9</v>
      </c>
      <c r="T165" s="41">
        <v>10.84</v>
      </c>
      <c r="U165" s="42">
        <v>19.07</v>
      </c>
    </row>
    <row r="166" spans="1:21" x14ac:dyDescent="0.25">
      <c r="A166" s="41">
        <v>11.58</v>
      </c>
      <c r="B166" s="42">
        <v>7.29</v>
      </c>
      <c r="C166" s="41">
        <v>11.88</v>
      </c>
      <c r="D166" s="42">
        <v>5.53</v>
      </c>
      <c r="E166" s="41">
        <v>13.35</v>
      </c>
      <c r="F166" s="42">
        <v>7.22</v>
      </c>
      <c r="G166" s="41">
        <v>15.5</v>
      </c>
      <c r="H166" s="42">
        <v>13.31</v>
      </c>
      <c r="I166" s="41">
        <v>9.16</v>
      </c>
      <c r="J166" s="42">
        <v>4.54</v>
      </c>
      <c r="K166" s="33"/>
      <c r="L166" s="41">
        <v>13.03</v>
      </c>
      <c r="M166" s="42">
        <v>9.26</v>
      </c>
      <c r="N166" s="41">
        <v>8.75</v>
      </c>
      <c r="O166" s="42">
        <v>12.32</v>
      </c>
      <c r="P166" s="41">
        <v>12.22</v>
      </c>
      <c r="Q166" s="42">
        <v>13.37</v>
      </c>
      <c r="R166" s="41">
        <v>12.09</v>
      </c>
      <c r="S166" s="42">
        <v>5.39</v>
      </c>
      <c r="T166" s="41">
        <v>11.65</v>
      </c>
      <c r="U166" s="42">
        <v>5.99</v>
      </c>
    </row>
    <row r="167" spans="1:21" x14ac:dyDescent="0.25">
      <c r="A167" s="41">
        <v>12.89</v>
      </c>
      <c r="B167" s="42">
        <v>8.81</v>
      </c>
      <c r="C167" s="41">
        <v>8.16</v>
      </c>
      <c r="D167" s="42">
        <v>11.85</v>
      </c>
      <c r="E167" s="41">
        <v>10.14</v>
      </c>
      <c r="F167" s="42">
        <v>11.52</v>
      </c>
      <c r="G167" s="41">
        <v>13.83</v>
      </c>
      <c r="H167" s="42">
        <v>10.029999999999999</v>
      </c>
      <c r="I167" s="41">
        <v>5.54</v>
      </c>
      <c r="J167" s="42">
        <v>12.47</v>
      </c>
      <c r="K167" s="33"/>
      <c r="L167" s="41">
        <v>5.96</v>
      </c>
      <c r="M167" s="42">
        <v>11.69</v>
      </c>
      <c r="N167" s="41">
        <v>12.84</v>
      </c>
      <c r="O167" s="42">
        <v>13.82</v>
      </c>
      <c r="P167" s="41">
        <v>6.28</v>
      </c>
      <c r="Q167" s="42">
        <v>7.74</v>
      </c>
      <c r="R167" s="41">
        <v>10.23</v>
      </c>
      <c r="S167" s="42">
        <v>5.03</v>
      </c>
      <c r="T167" s="41">
        <v>11.93</v>
      </c>
      <c r="U167" s="42">
        <v>13.96</v>
      </c>
    </row>
    <row r="168" spans="1:21" x14ac:dyDescent="0.25">
      <c r="A168" s="41">
        <v>10.4</v>
      </c>
      <c r="B168" s="42">
        <v>15.54</v>
      </c>
      <c r="C168" s="41">
        <v>5.01</v>
      </c>
      <c r="D168" s="42">
        <v>8.85</v>
      </c>
      <c r="E168" s="41">
        <v>5.3</v>
      </c>
      <c r="F168" s="42">
        <v>7.41</v>
      </c>
      <c r="G168" s="41">
        <v>11.11</v>
      </c>
      <c r="H168" s="42">
        <v>12.51</v>
      </c>
      <c r="I168" s="41">
        <v>13.66</v>
      </c>
      <c r="J168" s="42">
        <v>5.26</v>
      </c>
      <c r="K168" s="33"/>
      <c r="L168" s="41">
        <v>15.16</v>
      </c>
      <c r="M168" s="42">
        <v>9.02</v>
      </c>
      <c r="N168" s="41">
        <v>7.88</v>
      </c>
      <c r="O168" s="42">
        <v>2.52</v>
      </c>
      <c r="P168" s="41">
        <v>2.75</v>
      </c>
      <c r="Q168" s="42">
        <v>14.09</v>
      </c>
      <c r="R168" s="41">
        <v>7.8</v>
      </c>
      <c r="S168" s="42">
        <v>8.8000000000000007</v>
      </c>
      <c r="T168" s="41">
        <v>7.09</v>
      </c>
      <c r="U168" s="42">
        <v>7.03</v>
      </c>
    </row>
    <row r="169" spans="1:21" x14ac:dyDescent="0.25">
      <c r="A169" s="41">
        <v>10.98</v>
      </c>
      <c r="B169" s="42">
        <v>13.7</v>
      </c>
      <c r="C169" s="41">
        <v>11.9</v>
      </c>
      <c r="D169" s="42">
        <v>15.01</v>
      </c>
      <c r="E169" s="41">
        <v>11.72</v>
      </c>
      <c r="F169" s="42">
        <v>10.38</v>
      </c>
      <c r="G169" s="41">
        <v>10.14</v>
      </c>
      <c r="H169" s="42">
        <v>6.72</v>
      </c>
      <c r="I169" s="41">
        <v>9.7200000000000006</v>
      </c>
      <c r="J169" s="42">
        <v>13.8</v>
      </c>
      <c r="K169" s="33"/>
      <c r="L169" s="41">
        <v>3.18</v>
      </c>
      <c r="M169" s="42">
        <v>13.82</v>
      </c>
      <c r="N169" s="41">
        <v>10.9</v>
      </c>
      <c r="O169" s="42">
        <v>10.91</v>
      </c>
      <c r="P169" s="41">
        <v>16.53</v>
      </c>
      <c r="Q169" s="42">
        <v>12</v>
      </c>
      <c r="R169" s="41">
        <v>8.41</v>
      </c>
      <c r="S169" s="42">
        <v>14.42</v>
      </c>
      <c r="T169" s="41">
        <v>9.5500000000000007</v>
      </c>
      <c r="U169" s="42">
        <v>8.86</v>
      </c>
    </row>
    <row r="170" spans="1:21" x14ac:dyDescent="0.25">
      <c r="A170" s="41">
        <v>6.86</v>
      </c>
      <c r="B170" s="42">
        <v>10.32</v>
      </c>
      <c r="C170" s="41">
        <v>8.69</v>
      </c>
      <c r="D170" s="42">
        <v>5.69</v>
      </c>
      <c r="E170" s="41">
        <v>6.66</v>
      </c>
      <c r="F170" s="42">
        <v>12.81</v>
      </c>
      <c r="G170" s="41">
        <v>15.42</v>
      </c>
      <c r="H170" s="42">
        <v>13.16</v>
      </c>
      <c r="I170" s="41">
        <v>6.33</v>
      </c>
      <c r="J170" s="42">
        <v>14.18</v>
      </c>
      <c r="K170" s="33"/>
      <c r="L170" s="41">
        <v>16.54</v>
      </c>
      <c r="M170" s="42">
        <v>9.7100000000000009</v>
      </c>
      <c r="N170" s="41">
        <v>11.01</v>
      </c>
      <c r="O170" s="42">
        <v>11.55</v>
      </c>
      <c r="P170" s="41">
        <v>15.18</v>
      </c>
      <c r="Q170" s="42">
        <v>7.75</v>
      </c>
      <c r="R170" s="41">
        <v>13.84</v>
      </c>
      <c r="S170" s="42">
        <v>8.75</v>
      </c>
      <c r="T170" s="41">
        <v>9.14</v>
      </c>
      <c r="U170" s="42">
        <v>10.38</v>
      </c>
    </row>
    <row r="171" spans="1:21" x14ac:dyDescent="0.25">
      <c r="A171" s="41">
        <v>12.56</v>
      </c>
      <c r="B171" s="42">
        <v>12.83</v>
      </c>
      <c r="C171" s="41">
        <v>11.33</v>
      </c>
      <c r="D171" s="42">
        <v>6.18</v>
      </c>
      <c r="E171" s="41">
        <v>10.82</v>
      </c>
      <c r="F171" s="42">
        <v>13.63</v>
      </c>
      <c r="G171" s="41">
        <v>6.75</v>
      </c>
      <c r="H171" s="42">
        <v>15.01</v>
      </c>
      <c r="I171" s="41">
        <v>9.27</v>
      </c>
      <c r="J171" s="42">
        <v>4.59</v>
      </c>
      <c r="K171" s="33"/>
      <c r="L171" s="41">
        <v>7.51</v>
      </c>
      <c r="M171" s="42">
        <v>14.72</v>
      </c>
      <c r="N171" s="41">
        <v>8.4</v>
      </c>
      <c r="O171" s="42">
        <v>5.82</v>
      </c>
      <c r="P171" s="41">
        <v>15.49</v>
      </c>
      <c r="Q171" s="42">
        <v>9.77</v>
      </c>
      <c r="R171" s="41">
        <v>19.559999999999999</v>
      </c>
      <c r="S171" s="42">
        <v>12.98</v>
      </c>
      <c r="T171" s="41">
        <v>9.35</v>
      </c>
      <c r="U171" s="42">
        <v>6.55</v>
      </c>
    </row>
    <row r="172" spans="1:21" x14ac:dyDescent="0.25">
      <c r="A172" s="41">
        <v>12.21</v>
      </c>
      <c r="B172" s="42">
        <v>14.63</v>
      </c>
      <c r="C172" s="41">
        <v>14.78</v>
      </c>
      <c r="D172" s="42">
        <v>9.19</v>
      </c>
      <c r="E172" s="41">
        <v>14.82</v>
      </c>
      <c r="F172" s="42">
        <v>5.48</v>
      </c>
      <c r="G172" s="41">
        <v>10.029999999999999</v>
      </c>
      <c r="H172" s="42">
        <v>14.19</v>
      </c>
      <c r="I172" s="41">
        <v>12.54</v>
      </c>
      <c r="J172" s="42">
        <v>14.26</v>
      </c>
      <c r="K172" s="33"/>
      <c r="L172" s="41">
        <v>10.47</v>
      </c>
      <c r="M172" s="42">
        <v>8.2899999999999991</v>
      </c>
      <c r="N172" s="41">
        <v>11.67</v>
      </c>
      <c r="O172" s="42">
        <v>13.18</v>
      </c>
      <c r="P172" s="41">
        <v>5.72</v>
      </c>
      <c r="Q172" s="42">
        <v>11.27</v>
      </c>
      <c r="R172" s="41">
        <v>12.17</v>
      </c>
      <c r="S172" s="42">
        <v>15.8</v>
      </c>
      <c r="T172" s="41">
        <v>9.24</v>
      </c>
      <c r="U172" s="42">
        <v>7.3</v>
      </c>
    </row>
    <row r="173" spans="1:21" x14ac:dyDescent="0.25">
      <c r="A173" s="41">
        <v>15.2</v>
      </c>
      <c r="B173" s="42">
        <v>12.39</v>
      </c>
      <c r="C173" s="41">
        <v>9.82</v>
      </c>
      <c r="D173" s="42">
        <v>11.94</v>
      </c>
      <c r="E173" s="41">
        <v>5.38</v>
      </c>
      <c r="F173" s="42">
        <v>10.84</v>
      </c>
      <c r="G173" s="41">
        <v>8.07</v>
      </c>
      <c r="H173" s="42">
        <v>10.93</v>
      </c>
      <c r="I173" s="41">
        <v>15.41</v>
      </c>
      <c r="J173" s="42">
        <v>5.42</v>
      </c>
      <c r="K173" s="33"/>
      <c r="L173" s="41">
        <v>9.42</v>
      </c>
      <c r="M173" s="42">
        <v>15.27</v>
      </c>
      <c r="N173" s="41">
        <v>8.7899999999999991</v>
      </c>
      <c r="O173" s="42">
        <v>17.48</v>
      </c>
      <c r="P173" s="41">
        <v>12.39</v>
      </c>
      <c r="Q173" s="42">
        <v>10.1</v>
      </c>
      <c r="R173" s="41">
        <v>11.4</v>
      </c>
      <c r="S173" s="42">
        <v>11.29</v>
      </c>
      <c r="T173" s="41">
        <v>15.66</v>
      </c>
      <c r="U173" s="42">
        <v>15.25</v>
      </c>
    </row>
    <row r="174" spans="1:21" x14ac:dyDescent="0.25">
      <c r="A174" s="41">
        <v>10.39</v>
      </c>
      <c r="B174" s="42">
        <v>11.81</v>
      </c>
      <c r="C174" s="41">
        <v>10.06</v>
      </c>
      <c r="D174" s="42">
        <v>5.01</v>
      </c>
      <c r="E174" s="41">
        <v>12.55</v>
      </c>
      <c r="F174" s="42">
        <v>12.69</v>
      </c>
      <c r="G174" s="41">
        <v>13.03</v>
      </c>
      <c r="H174" s="42">
        <v>8.3699999999999992</v>
      </c>
      <c r="I174" s="41">
        <v>9.56</v>
      </c>
      <c r="J174" s="42">
        <v>14.65</v>
      </c>
      <c r="K174" s="33"/>
      <c r="L174" s="41">
        <v>7.78</v>
      </c>
      <c r="M174" s="42">
        <v>4.41</v>
      </c>
      <c r="N174" s="41">
        <v>8.15</v>
      </c>
      <c r="O174" s="42">
        <v>8.0399999999999991</v>
      </c>
      <c r="P174" s="41">
        <v>10.53</v>
      </c>
      <c r="Q174" s="42">
        <v>6.75</v>
      </c>
      <c r="R174" s="41">
        <v>11.23</v>
      </c>
      <c r="S174" s="42">
        <v>11.18</v>
      </c>
      <c r="T174" s="41">
        <v>7.88</v>
      </c>
      <c r="U174" s="42">
        <v>6.62</v>
      </c>
    </row>
    <row r="175" spans="1:21" x14ac:dyDescent="0.25">
      <c r="A175" s="41">
        <v>13.53</v>
      </c>
      <c r="B175" s="42">
        <v>6.07</v>
      </c>
      <c r="C175" s="41">
        <v>9.56</v>
      </c>
      <c r="D175" s="42">
        <v>9.2100000000000009</v>
      </c>
      <c r="E175" s="41">
        <v>8.44</v>
      </c>
      <c r="F175" s="42">
        <v>11.6</v>
      </c>
      <c r="G175" s="41">
        <v>6.61</v>
      </c>
      <c r="H175" s="42">
        <v>5.37</v>
      </c>
      <c r="I175" s="41">
        <v>14.94</v>
      </c>
      <c r="J175" s="42">
        <v>8.6</v>
      </c>
      <c r="K175" s="33"/>
      <c r="L175" s="41">
        <v>8.9</v>
      </c>
      <c r="M175" s="42">
        <v>8.2100000000000009</v>
      </c>
      <c r="N175" s="41">
        <v>3.92</v>
      </c>
      <c r="O175" s="42">
        <v>7.18</v>
      </c>
      <c r="P175" s="41">
        <v>16.329999999999998</v>
      </c>
      <c r="Q175" s="42">
        <v>11.59</v>
      </c>
      <c r="R175" s="41">
        <v>15.06</v>
      </c>
      <c r="S175" s="42">
        <v>8.0299999999999994</v>
      </c>
      <c r="T175" s="41">
        <v>8.36</v>
      </c>
      <c r="U175" s="42">
        <v>13.1</v>
      </c>
    </row>
    <row r="176" spans="1:21" x14ac:dyDescent="0.25">
      <c r="A176" s="41">
        <v>9.76</v>
      </c>
      <c r="B176" s="42">
        <v>10.41</v>
      </c>
      <c r="C176" s="41">
        <v>13.9</v>
      </c>
      <c r="D176" s="42">
        <v>13.62</v>
      </c>
      <c r="E176" s="41">
        <v>14.7</v>
      </c>
      <c r="F176" s="42">
        <v>5.13</v>
      </c>
      <c r="G176" s="41">
        <v>7.71</v>
      </c>
      <c r="H176" s="42">
        <v>5.01</v>
      </c>
      <c r="I176" s="41">
        <v>14.44</v>
      </c>
      <c r="J176" s="42">
        <v>13.14</v>
      </c>
      <c r="K176" s="33"/>
      <c r="L176" s="41">
        <v>12.3</v>
      </c>
      <c r="M176" s="42">
        <v>8.01</v>
      </c>
      <c r="N176" s="41">
        <v>11.71</v>
      </c>
      <c r="O176" s="42">
        <v>18.05</v>
      </c>
      <c r="P176" s="41">
        <v>12.06</v>
      </c>
      <c r="Q176" s="42">
        <v>7.14</v>
      </c>
      <c r="R176" s="41">
        <v>7.06</v>
      </c>
      <c r="S176" s="42">
        <v>9.99</v>
      </c>
      <c r="T176" s="41">
        <v>7.1</v>
      </c>
      <c r="U176" s="42">
        <v>10.65</v>
      </c>
    </row>
    <row r="177" spans="1:21" x14ac:dyDescent="0.25">
      <c r="A177" s="41">
        <v>9.15</v>
      </c>
      <c r="B177" s="42">
        <v>11.89</v>
      </c>
      <c r="C177" s="41">
        <v>11.9</v>
      </c>
      <c r="D177" s="42">
        <v>10.130000000000001</v>
      </c>
      <c r="E177" s="41">
        <v>15.65</v>
      </c>
      <c r="F177" s="42">
        <v>5.24</v>
      </c>
      <c r="G177" s="41">
        <v>9.99</v>
      </c>
      <c r="H177" s="42">
        <v>5.58</v>
      </c>
      <c r="I177" s="41">
        <v>10.48</v>
      </c>
      <c r="J177" s="42">
        <v>10.83</v>
      </c>
      <c r="K177" s="33"/>
      <c r="L177" s="41">
        <v>12.17</v>
      </c>
      <c r="M177" s="42">
        <v>16.72</v>
      </c>
      <c r="N177" s="41">
        <v>7.13</v>
      </c>
      <c r="O177" s="42">
        <v>9.6</v>
      </c>
      <c r="P177" s="41">
        <v>5.85</v>
      </c>
      <c r="Q177" s="42">
        <v>9.16</v>
      </c>
      <c r="R177" s="41">
        <v>15.02</v>
      </c>
      <c r="S177" s="42">
        <v>15.76</v>
      </c>
      <c r="T177" s="41">
        <v>11.3</v>
      </c>
      <c r="U177" s="42">
        <v>7.07</v>
      </c>
    </row>
    <row r="178" spans="1:21" x14ac:dyDescent="0.25">
      <c r="A178" s="41">
        <v>9.66</v>
      </c>
      <c r="B178" s="42">
        <v>8.16</v>
      </c>
      <c r="C178" s="41">
        <v>10.53</v>
      </c>
      <c r="D178" s="42">
        <v>8.43</v>
      </c>
      <c r="E178" s="41">
        <v>12.43</v>
      </c>
      <c r="F178" s="42">
        <v>11.65</v>
      </c>
      <c r="G178" s="41">
        <v>14.14</v>
      </c>
      <c r="H178" s="42">
        <v>6.49</v>
      </c>
      <c r="I178" s="41">
        <v>5.78</v>
      </c>
      <c r="J178" s="42">
        <v>7.62</v>
      </c>
      <c r="K178" s="33"/>
      <c r="L178" s="41">
        <v>6.55</v>
      </c>
      <c r="M178" s="42">
        <v>9.9600000000000009</v>
      </c>
      <c r="N178" s="41">
        <v>7.03</v>
      </c>
      <c r="O178" s="42">
        <v>3.76</v>
      </c>
      <c r="P178" s="41">
        <v>7.54</v>
      </c>
      <c r="Q178" s="42">
        <v>13.76</v>
      </c>
      <c r="R178" s="41">
        <v>9.2200000000000006</v>
      </c>
      <c r="S178" s="42">
        <v>10.74</v>
      </c>
      <c r="T178" s="41">
        <v>14.54</v>
      </c>
      <c r="U178" s="42">
        <v>8.85</v>
      </c>
    </row>
    <row r="179" spans="1:21" x14ac:dyDescent="0.25">
      <c r="A179" s="41">
        <v>6.89</v>
      </c>
      <c r="B179" s="42">
        <v>4.37</v>
      </c>
      <c r="C179" s="41">
        <v>6.61</v>
      </c>
      <c r="D179" s="42">
        <v>10.45</v>
      </c>
      <c r="E179" s="41">
        <v>10.77</v>
      </c>
      <c r="F179" s="42">
        <v>6.2</v>
      </c>
      <c r="G179" s="41">
        <v>4.9800000000000004</v>
      </c>
      <c r="H179" s="42">
        <v>7.55</v>
      </c>
      <c r="I179" s="41">
        <v>12.38</v>
      </c>
      <c r="J179" s="42">
        <v>10.19</v>
      </c>
      <c r="K179" s="33"/>
      <c r="L179" s="41">
        <v>12.6</v>
      </c>
      <c r="M179" s="42">
        <v>14.88</v>
      </c>
      <c r="N179" s="41">
        <v>11.23</v>
      </c>
      <c r="O179" s="42">
        <v>16.3</v>
      </c>
      <c r="P179" s="41">
        <v>9.3000000000000007</v>
      </c>
      <c r="Q179" s="42">
        <v>8.6300000000000008</v>
      </c>
      <c r="R179" s="41">
        <v>10.58</v>
      </c>
      <c r="S179" s="42">
        <v>11.29</v>
      </c>
      <c r="T179" s="41">
        <v>9.48</v>
      </c>
      <c r="U179" s="42">
        <v>9.0500000000000007</v>
      </c>
    </row>
    <row r="180" spans="1:21" x14ac:dyDescent="0.25">
      <c r="A180" s="41">
        <v>7.88</v>
      </c>
      <c r="B180" s="42">
        <v>15.37</v>
      </c>
      <c r="C180" s="41">
        <v>5.97</v>
      </c>
      <c r="D180" s="42">
        <v>11.78</v>
      </c>
      <c r="E180" s="41">
        <v>10.220000000000001</v>
      </c>
      <c r="F180" s="42">
        <v>10.66</v>
      </c>
      <c r="G180" s="41">
        <v>13.98</v>
      </c>
      <c r="H180" s="42">
        <v>6.83</v>
      </c>
      <c r="I180" s="41">
        <v>13.53</v>
      </c>
      <c r="J180" s="42">
        <v>9.5299999999999994</v>
      </c>
      <c r="K180" s="33"/>
      <c r="L180" s="41">
        <v>9.8800000000000008</v>
      </c>
      <c r="M180" s="42">
        <v>9.59</v>
      </c>
      <c r="N180" s="41">
        <v>9.0399999999999991</v>
      </c>
      <c r="O180" s="42">
        <v>8.01</v>
      </c>
      <c r="P180" s="41">
        <v>6.61</v>
      </c>
      <c r="Q180" s="42">
        <v>8.02</v>
      </c>
      <c r="R180" s="41">
        <v>9.1199999999999992</v>
      </c>
      <c r="S180" s="42">
        <v>10.5</v>
      </c>
      <c r="T180" s="41">
        <v>15.13</v>
      </c>
      <c r="U180" s="42">
        <v>13.01</v>
      </c>
    </row>
    <row r="181" spans="1:21" x14ac:dyDescent="0.25">
      <c r="A181" s="41">
        <v>6.11</v>
      </c>
      <c r="B181" s="42">
        <v>4.92</v>
      </c>
      <c r="C181" s="41">
        <v>5.49</v>
      </c>
      <c r="D181" s="42">
        <v>6.68</v>
      </c>
      <c r="E181" s="41">
        <v>6.83</v>
      </c>
      <c r="F181" s="42">
        <v>9.52</v>
      </c>
      <c r="G181" s="41">
        <v>6.22</v>
      </c>
      <c r="H181" s="42">
        <v>5.19</v>
      </c>
      <c r="I181" s="41">
        <v>14.16</v>
      </c>
      <c r="J181" s="42">
        <v>11.42</v>
      </c>
      <c r="K181" s="33"/>
      <c r="L181" s="41">
        <v>9.92</v>
      </c>
      <c r="M181" s="42">
        <v>8.7799999999999994</v>
      </c>
      <c r="N181" s="41">
        <v>9.5</v>
      </c>
      <c r="O181" s="42">
        <v>8.64</v>
      </c>
      <c r="P181" s="41">
        <v>16.260000000000002</v>
      </c>
      <c r="Q181" s="42">
        <v>10</v>
      </c>
      <c r="R181" s="41">
        <v>11.7</v>
      </c>
      <c r="S181" s="42">
        <v>8.06</v>
      </c>
      <c r="T181" s="41">
        <v>10.67</v>
      </c>
      <c r="U181" s="42">
        <v>9.99</v>
      </c>
    </row>
    <row r="182" spans="1:21" x14ac:dyDescent="0.25">
      <c r="A182" s="41">
        <v>4.5</v>
      </c>
      <c r="B182" s="42">
        <v>12.86</v>
      </c>
      <c r="C182" s="41">
        <v>14.87</v>
      </c>
      <c r="D182" s="42">
        <v>12.71</v>
      </c>
      <c r="E182" s="41">
        <v>7.33</v>
      </c>
      <c r="F182" s="42">
        <v>15.7</v>
      </c>
      <c r="G182" s="41">
        <v>7.37</v>
      </c>
      <c r="H182" s="42">
        <v>14.12</v>
      </c>
      <c r="I182" s="41">
        <v>8.7200000000000006</v>
      </c>
      <c r="J182" s="42">
        <v>14.68</v>
      </c>
      <c r="K182" s="33"/>
      <c r="L182" s="41">
        <v>8.14</v>
      </c>
      <c r="M182" s="42">
        <v>8.14</v>
      </c>
      <c r="N182" s="41">
        <v>13.47</v>
      </c>
      <c r="O182" s="42">
        <v>2.06</v>
      </c>
      <c r="P182" s="41">
        <v>7.23</v>
      </c>
      <c r="Q182" s="42">
        <v>8.32</v>
      </c>
      <c r="R182" s="41">
        <v>8.06</v>
      </c>
      <c r="S182" s="42">
        <v>0.55000000000000004</v>
      </c>
      <c r="T182" s="41">
        <v>10.6</v>
      </c>
      <c r="U182" s="42">
        <v>1.72</v>
      </c>
    </row>
    <row r="183" spans="1:21" x14ac:dyDescent="0.25">
      <c r="A183" s="41">
        <v>10.67</v>
      </c>
      <c r="B183" s="42">
        <v>7.55</v>
      </c>
      <c r="C183" s="41">
        <v>5.03</v>
      </c>
      <c r="D183" s="42">
        <v>13.04</v>
      </c>
      <c r="E183" s="41">
        <v>7.77</v>
      </c>
      <c r="F183" s="42">
        <v>6.73</v>
      </c>
      <c r="G183" s="41">
        <v>5.22</v>
      </c>
      <c r="H183" s="42">
        <v>5.24</v>
      </c>
      <c r="I183" s="41">
        <v>9.69</v>
      </c>
      <c r="J183" s="42">
        <v>5.03</v>
      </c>
      <c r="K183" s="33"/>
      <c r="L183" s="41">
        <v>16.5</v>
      </c>
      <c r="M183" s="42">
        <v>6.3</v>
      </c>
      <c r="N183" s="41">
        <v>13.05</v>
      </c>
      <c r="O183" s="42">
        <v>9.25</v>
      </c>
      <c r="P183" s="41">
        <v>9.3000000000000007</v>
      </c>
      <c r="Q183" s="42">
        <v>4.12</v>
      </c>
      <c r="R183" s="41">
        <v>10.52</v>
      </c>
      <c r="S183" s="42">
        <v>13.17</v>
      </c>
      <c r="T183" s="41">
        <v>10.63</v>
      </c>
      <c r="U183" s="42">
        <v>11.33</v>
      </c>
    </row>
    <row r="184" spans="1:21" x14ac:dyDescent="0.25">
      <c r="A184" s="41">
        <v>6.88</v>
      </c>
      <c r="B184" s="42">
        <v>10.46</v>
      </c>
      <c r="C184" s="41">
        <v>5.26</v>
      </c>
      <c r="D184" s="42">
        <v>11.54</v>
      </c>
      <c r="E184" s="41">
        <v>9.35</v>
      </c>
      <c r="F184" s="42">
        <v>13.56</v>
      </c>
      <c r="G184" s="41">
        <v>10.36</v>
      </c>
      <c r="H184" s="42">
        <v>9.19</v>
      </c>
      <c r="I184" s="41">
        <v>13.92</v>
      </c>
      <c r="J184" s="42">
        <v>5.5</v>
      </c>
      <c r="K184" s="33"/>
      <c r="L184" s="41">
        <v>7.52</v>
      </c>
      <c r="M184" s="42">
        <v>14.56</v>
      </c>
      <c r="N184" s="41">
        <v>8.61</v>
      </c>
      <c r="O184" s="42">
        <v>2.89</v>
      </c>
      <c r="P184" s="41">
        <v>8.27</v>
      </c>
      <c r="Q184" s="42">
        <v>12.06</v>
      </c>
      <c r="R184" s="41">
        <v>10.55</v>
      </c>
      <c r="S184" s="42">
        <v>9.1199999999999992</v>
      </c>
      <c r="T184" s="41">
        <v>11.5</v>
      </c>
      <c r="U184" s="42">
        <v>13.13</v>
      </c>
    </row>
    <row r="185" spans="1:21" x14ac:dyDescent="0.25">
      <c r="A185" s="41">
        <v>14.63</v>
      </c>
      <c r="B185" s="42">
        <v>8.73</v>
      </c>
      <c r="C185" s="41">
        <v>8.57</v>
      </c>
      <c r="D185" s="42">
        <v>12.39</v>
      </c>
      <c r="E185" s="41">
        <v>9.2200000000000006</v>
      </c>
      <c r="F185" s="42">
        <v>7.8</v>
      </c>
      <c r="G185" s="41">
        <v>7.62</v>
      </c>
      <c r="H185" s="42">
        <v>4.76</v>
      </c>
      <c r="I185" s="41">
        <v>9.1999999999999993</v>
      </c>
      <c r="J185" s="42">
        <v>4.4000000000000004</v>
      </c>
      <c r="K185" s="33"/>
      <c r="L185" s="41">
        <v>10.75</v>
      </c>
      <c r="M185" s="42">
        <v>12.42</v>
      </c>
      <c r="N185" s="41">
        <v>13.26</v>
      </c>
      <c r="O185" s="42">
        <v>15.15</v>
      </c>
      <c r="P185" s="41">
        <v>11.55</v>
      </c>
      <c r="Q185" s="42">
        <v>14.77</v>
      </c>
      <c r="R185" s="41">
        <v>5.32</v>
      </c>
      <c r="S185" s="42">
        <v>6.6</v>
      </c>
      <c r="T185" s="41">
        <v>3.56</v>
      </c>
      <c r="U185" s="42">
        <v>10.01</v>
      </c>
    </row>
    <row r="186" spans="1:21" x14ac:dyDescent="0.25">
      <c r="A186" s="41">
        <v>8.73</v>
      </c>
      <c r="B186" s="42">
        <v>6.12</v>
      </c>
      <c r="C186" s="41">
        <v>5</v>
      </c>
      <c r="D186" s="42">
        <v>13.8</v>
      </c>
      <c r="E186" s="41">
        <v>7.91</v>
      </c>
      <c r="F186" s="42">
        <v>4.78</v>
      </c>
      <c r="G186" s="41">
        <v>11.92</v>
      </c>
      <c r="H186" s="42">
        <v>9.6</v>
      </c>
      <c r="I186" s="41">
        <v>14.35</v>
      </c>
      <c r="J186" s="42">
        <v>15.49</v>
      </c>
      <c r="K186" s="33"/>
      <c r="L186" s="41">
        <v>9.98</v>
      </c>
      <c r="M186" s="42">
        <v>8.01</v>
      </c>
      <c r="N186" s="41">
        <v>14.3</v>
      </c>
      <c r="O186" s="42">
        <v>11.05</v>
      </c>
      <c r="P186" s="41">
        <v>7.83</v>
      </c>
      <c r="Q186" s="42">
        <v>7.61</v>
      </c>
      <c r="R186" s="41">
        <v>11.37</v>
      </c>
      <c r="S186" s="42">
        <v>11.49</v>
      </c>
      <c r="T186" s="41">
        <v>13.05</v>
      </c>
      <c r="U186" s="42">
        <v>11.84</v>
      </c>
    </row>
    <row r="187" spans="1:21" x14ac:dyDescent="0.25">
      <c r="A187" s="41">
        <v>4.33</v>
      </c>
      <c r="B187" s="42">
        <v>8.99</v>
      </c>
      <c r="C187" s="41">
        <v>9.9600000000000009</v>
      </c>
      <c r="D187" s="42">
        <v>8.6</v>
      </c>
      <c r="E187" s="41">
        <v>10.039999999999999</v>
      </c>
      <c r="F187" s="42">
        <v>5.92</v>
      </c>
      <c r="G187" s="41">
        <v>14.73</v>
      </c>
      <c r="H187" s="42">
        <v>6.78</v>
      </c>
      <c r="I187" s="41">
        <v>13.95</v>
      </c>
      <c r="J187" s="42">
        <v>8.34</v>
      </c>
      <c r="K187" s="33"/>
      <c r="L187" s="41">
        <v>11.76</v>
      </c>
      <c r="M187" s="42">
        <v>12.05</v>
      </c>
      <c r="N187" s="41">
        <v>6.22</v>
      </c>
      <c r="O187" s="42">
        <v>12.96</v>
      </c>
      <c r="P187" s="41">
        <v>8.18</v>
      </c>
      <c r="Q187" s="42">
        <v>8.34</v>
      </c>
      <c r="R187" s="41">
        <v>7.75</v>
      </c>
      <c r="S187" s="42">
        <v>10.62</v>
      </c>
      <c r="T187" s="41">
        <v>4.3600000000000003</v>
      </c>
      <c r="U187" s="42">
        <v>12.9</v>
      </c>
    </row>
    <row r="188" spans="1:21" x14ac:dyDescent="0.25">
      <c r="A188" s="41">
        <v>11.41</v>
      </c>
      <c r="B188" s="42">
        <v>5.87</v>
      </c>
      <c r="C188" s="41">
        <v>10.86</v>
      </c>
      <c r="D188" s="42">
        <v>7.43</v>
      </c>
      <c r="E188" s="41">
        <v>8.5399999999999991</v>
      </c>
      <c r="F188" s="42">
        <v>7.15</v>
      </c>
      <c r="G188" s="41">
        <v>5.04</v>
      </c>
      <c r="H188" s="42">
        <v>7.08</v>
      </c>
      <c r="I188" s="41">
        <v>15.39</v>
      </c>
      <c r="J188" s="42">
        <v>12.11</v>
      </c>
      <c r="K188" s="33"/>
      <c r="L188" s="41">
        <v>13.64</v>
      </c>
      <c r="M188" s="42">
        <v>6.99</v>
      </c>
      <c r="N188" s="41">
        <v>8.9700000000000006</v>
      </c>
      <c r="O188" s="42">
        <v>15.23</v>
      </c>
      <c r="P188" s="41">
        <v>9.75</v>
      </c>
      <c r="Q188" s="42">
        <v>12.26</v>
      </c>
      <c r="R188" s="41">
        <v>8.19</v>
      </c>
      <c r="S188" s="42">
        <v>11.99</v>
      </c>
      <c r="T188" s="41">
        <v>7.17</v>
      </c>
      <c r="U188" s="42">
        <v>13.62</v>
      </c>
    </row>
    <row r="189" spans="1:21" x14ac:dyDescent="0.25">
      <c r="A189" s="41">
        <v>9.14</v>
      </c>
      <c r="B189" s="42">
        <v>6.79</v>
      </c>
      <c r="C189" s="41">
        <v>5.72</v>
      </c>
      <c r="D189" s="42">
        <v>4.99</v>
      </c>
      <c r="E189" s="41">
        <v>8.8800000000000008</v>
      </c>
      <c r="F189" s="42">
        <v>9.6199999999999992</v>
      </c>
      <c r="G189" s="41">
        <v>4.6100000000000003</v>
      </c>
      <c r="H189" s="42">
        <v>13.87</v>
      </c>
      <c r="I189" s="41">
        <v>4.8600000000000003</v>
      </c>
      <c r="J189" s="42">
        <v>13.81</v>
      </c>
      <c r="K189" s="33"/>
      <c r="L189" s="41">
        <v>13.21</v>
      </c>
      <c r="M189" s="42">
        <v>13.16</v>
      </c>
      <c r="N189" s="41">
        <v>12.37</v>
      </c>
      <c r="O189" s="42">
        <v>11.76</v>
      </c>
      <c r="P189" s="41">
        <v>13.8</v>
      </c>
      <c r="Q189" s="42">
        <v>7.82</v>
      </c>
      <c r="R189" s="41">
        <v>6.7</v>
      </c>
      <c r="S189" s="42">
        <v>11.52</v>
      </c>
      <c r="T189" s="41">
        <v>11.57</v>
      </c>
      <c r="U189" s="42">
        <v>11.02</v>
      </c>
    </row>
    <row r="190" spans="1:21" x14ac:dyDescent="0.25">
      <c r="A190" s="41">
        <v>8.51</v>
      </c>
      <c r="B190" s="42">
        <v>14.42</v>
      </c>
      <c r="C190" s="41">
        <v>13.85</v>
      </c>
      <c r="D190" s="42">
        <v>5.56</v>
      </c>
      <c r="E190" s="41">
        <v>4.38</v>
      </c>
      <c r="F190" s="42">
        <v>12.31</v>
      </c>
      <c r="G190" s="41">
        <v>12.79</v>
      </c>
      <c r="H190" s="42">
        <v>11.08</v>
      </c>
      <c r="I190" s="41">
        <v>5.39</v>
      </c>
      <c r="J190" s="42">
        <v>4.25</v>
      </c>
      <c r="K190" s="33"/>
      <c r="L190" s="41">
        <v>4.38</v>
      </c>
      <c r="M190" s="42">
        <v>17.920000000000002</v>
      </c>
      <c r="N190" s="41">
        <v>12.06</v>
      </c>
      <c r="O190" s="42">
        <v>11.61</v>
      </c>
      <c r="P190" s="41">
        <v>4.09</v>
      </c>
      <c r="Q190" s="42">
        <v>11.05</v>
      </c>
      <c r="R190" s="41">
        <v>12.77</v>
      </c>
      <c r="S190" s="42">
        <v>10.89</v>
      </c>
      <c r="T190" s="41">
        <v>11.75</v>
      </c>
      <c r="U190" s="42">
        <v>13.75</v>
      </c>
    </row>
    <row r="191" spans="1:21" x14ac:dyDescent="0.25">
      <c r="A191" s="41">
        <v>4.75</v>
      </c>
      <c r="B191" s="42">
        <v>8.09</v>
      </c>
      <c r="C191" s="41">
        <v>12.7</v>
      </c>
      <c r="D191" s="42">
        <v>12.79</v>
      </c>
      <c r="E191" s="41">
        <v>9.2899999999999991</v>
      </c>
      <c r="F191" s="42">
        <v>15.54</v>
      </c>
      <c r="G191" s="41">
        <v>5.4</v>
      </c>
      <c r="H191" s="42">
        <v>11.33</v>
      </c>
      <c r="I191" s="41">
        <v>14.77</v>
      </c>
      <c r="J191" s="42">
        <v>9.59</v>
      </c>
      <c r="K191" s="33"/>
      <c r="L191" s="41">
        <v>14.04</v>
      </c>
      <c r="M191" s="42">
        <v>6.96</v>
      </c>
      <c r="N191" s="41">
        <v>3.57</v>
      </c>
      <c r="O191" s="42">
        <v>7.1</v>
      </c>
      <c r="P191" s="41">
        <v>11.96</v>
      </c>
      <c r="Q191" s="42">
        <v>10.47</v>
      </c>
      <c r="R191" s="41">
        <v>10.14</v>
      </c>
      <c r="S191" s="42">
        <v>13.01</v>
      </c>
      <c r="T191" s="41">
        <v>7.02</v>
      </c>
      <c r="U191" s="42">
        <v>10.64</v>
      </c>
    </row>
    <row r="192" spans="1:21" x14ac:dyDescent="0.25">
      <c r="A192" s="41">
        <v>7.58</v>
      </c>
      <c r="B192" s="42">
        <v>12.32</v>
      </c>
      <c r="C192" s="41">
        <v>6.93</v>
      </c>
      <c r="D192" s="42">
        <v>9.69</v>
      </c>
      <c r="E192" s="41">
        <v>4.4400000000000004</v>
      </c>
      <c r="F192" s="42">
        <v>15.61</v>
      </c>
      <c r="G192" s="41">
        <v>10.07</v>
      </c>
      <c r="H192" s="42">
        <v>6.85</v>
      </c>
      <c r="I192" s="41">
        <v>13.6</v>
      </c>
      <c r="J192" s="42">
        <v>9.27</v>
      </c>
      <c r="K192" s="33"/>
      <c r="L192" s="41">
        <v>7.14</v>
      </c>
      <c r="M192" s="42">
        <v>8.52</v>
      </c>
      <c r="N192" s="41">
        <v>13.32</v>
      </c>
      <c r="O192" s="42">
        <v>3.96</v>
      </c>
      <c r="P192" s="41">
        <v>9.1999999999999993</v>
      </c>
      <c r="Q192" s="42">
        <v>11.54</v>
      </c>
      <c r="R192" s="41">
        <v>6.5</v>
      </c>
      <c r="S192" s="42">
        <v>13.31</v>
      </c>
      <c r="T192" s="41">
        <v>10.26</v>
      </c>
      <c r="U192" s="42">
        <v>9.99</v>
      </c>
    </row>
    <row r="193" spans="1:21" x14ac:dyDescent="0.25">
      <c r="A193" s="41">
        <v>7.32</v>
      </c>
      <c r="B193" s="42">
        <v>8.85</v>
      </c>
      <c r="C193" s="41">
        <v>13.94</v>
      </c>
      <c r="D193" s="42">
        <v>12.34</v>
      </c>
      <c r="E193" s="41">
        <v>13.49</v>
      </c>
      <c r="F193" s="42">
        <v>6.08</v>
      </c>
      <c r="G193" s="41">
        <v>9.99</v>
      </c>
      <c r="H193" s="42">
        <v>12.84</v>
      </c>
      <c r="I193" s="41">
        <v>10.34</v>
      </c>
      <c r="J193" s="42">
        <v>12.11</v>
      </c>
      <c r="K193" s="33"/>
      <c r="L193" s="41">
        <v>16.54</v>
      </c>
      <c r="M193" s="42">
        <v>14.6</v>
      </c>
      <c r="N193" s="41">
        <v>6.32</v>
      </c>
      <c r="O193" s="42">
        <v>6.66</v>
      </c>
      <c r="P193" s="41">
        <v>9.43</v>
      </c>
      <c r="Q193" s="42">
        <v>2.64</v>
      </c>
      <c r="R193" s="41">
        <v>6.52</v>
      </c>
      <c r="S193" s="42">
        <v>3.53</v>
      </c>
      <c r="T193" s="41">
        <v>8.2899999999999991</v>
      </c>
      <c r="U193" s="42">
        <v>9.68</v>
      </c>
    </row>
    <row r="194" spans="1:21" x14ac:dyDescent="0.25">
      <c r="A194" s="41">
        <v>4.34</v>
      </c>
      <c r="B194" s="42">
        <v>8.27</v>
      </c>
      <c r="C194" s="41">
        <v>5.71</v>
      </c>
      <c r="D194" s="42">
        <v>4.55</v>
      </c>
      <c r="E194" s="41">
        <v>8.52</v>
      </c>
      <c r="F194" s="42">
        <v>11.41</v>
      </c>
      <c r="G194" s="41">
        <v>14.43</v>
      </c>
      <c r="H194" s="42">
        <v>8.85</v>
      </c>
      <c r="I194" s="41">
        <v>4.9000000000000004</v>
      </c>
      <c r="J194" s="42">
        <v>14.42</v>
      </c>
      <c r="K194" s="33"/>
      <c r="L194" s="41">
        <v>12.59</v>
      </c>
      <c r="M194" s="42">
        <v>7.54</v>
      </c>
      <c r="N194" s="41">
        <v>9.69</v>
      </c>
      <c r="O194" s="42">
        <v>6.81</v>
      </c>
      <c r="P194" s="41">
        <v>12.67</v>
      </c>
      <c r="Q194" s="42">
        <v>11.11</v>
      </c>
      <c r="R194" s="41">
        <v>16</v>
      </c>
      <c r="S194" s="42">
        <v>12.58</v>
      </c>
      <c r="T194" s="41">
        <v>8.14</v>
      </c>
      <c r="U194" s="42">
        <v>14.02</v>
      </c>
    </row>
    <row r="195" spans="1:21" x14ac:dyDescent="0.25">
      <c r="A195" s="41">
        <v>6.48</v>
      </c>
      <c r="B195" s="42">
        <v>14.04</v>
      </c>
      <c r="C195" s="41">
        <v>11.81</v>
      </c>
      <c r="D195" s="42">
        <v>11.42</v>
      </c>
      <c r="E195" s="41">
        <v>10.98</v>
      </c>
      <c r="F195" s="42">
        <v>12.4</v>
      </c>
      <c r="G195" s="41">
        <v>15.59</v>
      </c>
      <c r="H195" s="42">
        <v>12.71</v>
      </c>
      <c r="I195" s="41">
        <v>5.47</v>
      </c>
      <c r="J195" s="42">
        <v>10.93</v>
      </c>
      <c r="K195" s="33"/>
      <c r="L195" s="41">
        <v>9.3699999999999992</v>
      </c>
      <c r="M195" s="42">
        <v>13.65</v>
      </c>
      <c r="N195" s="41">
        <v>9.82</v>
      </c>
      <c r="O195" s="42">
        <v>16.63</v>
      </c>
      <c r="P195" s="41">
        <v>8.68</v>
      </c>
      <c r="Q195" s="42">
        <v>6.48</v>
      </c>
      <c r="R195" s="41">
        <v>15.72</v>
      </c>
      <c r="S195" s="42">
        <v>9.31</v>
      </c>
      <c r="T195" s="41">
        <v>8.69</v>
      </c>
      <c r="U195" s="42">
        <v>9.1999999999999993</v>
      </c>
    </row>
    <row r="196" spans="1:21" x14ac:dyDescent="0.25">
      <c r="A196" s="41">
        <v>12.13</v>
      </c>
      <c r="B196" s="42">
        <v>15.31</v>
      </c>
      <c r="C196" s="41">
        <v>11.9</v>
      </c>
      <c r="D196" s="42">
        <v>6.92</v>
      </c>
      <c r="E196" s="41">
        <v>8.49</v>
      </c>
      <c r="F196" s="42">
        <v>10.44</v>
      </c>
      <c r="G196" s="41">
        <v>9.69</v>
      </c>
      <c r="H196" s="42">
        <v>12.01</v>
      </c>
      <c r="I196" s="41">
        <v>14.66</v>
      </c>
      <c r="J196" s="42">
        <v>12.22</v>
      </c>
      <c r="K196" s="33"/>
      <c r="L196" s="41">
        <v>8.43</v>
      </c>
      <c r="M196" s="42">
        <v>12.04</v>
      </c>
      <c r="N196" s="41">
        <v>2.5499999999999998</v>
      </c>
      <c r="O196" s="42">
        <v>11.46</v>
      </c>
      <c r="P196" s="41">
        <v>16.66</v>
      </c>
      <c r="Q196" s="42">
        <v>12.39</v>
      </c>
      <c r="R196" s="41">
        <v>17.97</v>
      </c>
      <c r="S196" s="42">
        <v>13.73</v>
      </c>
      <c r="T196" s="41">
        <v>9.0500000000000007</v>
      </c>
      <c r="U196" s="42">
        <v>12.35</v>
      </c>
    </row>
    <row r="197" spans="1:21" x14ac:dyDescent="0.25">
      <c r="A197" s="41">
        <v>11.86</v>
      </c>
      <c r="B197" s="42">
        <v>10.07</v>
      </c>
      <c r="C197" s="41">
        <v>12.87</v>
      </c>
      <c r="D197" s="42">
        <v>13.74</v>
      </c>
      <c r="E197" s="41">
        <v>5.61</v>
      </c>
      <c r="F197" s="42">
        <v>9.7100000000000009</v>
      </c>
      <c r="G197" s="41">
        <v>12.13</v>
      </c>
      <c r="H197" s="42">
        <v>15.7</v>
      </c>
      <c r="I197" s="41">
        <v>11.18</v>
      </c>
      <c r="J197" s="42">
        <v>6.12</v>
      </c>
      <c r="K197" s="33"/>
      <c r="L197" s="41">
        <v>3.52</v>
      </c>
      <c r="M197" s="42">
        <v>11.33</v>
      </c>
      <c r="N197" s="41">
        <v>8.35</v>
      </c>
      <c r="O197" s="42">
        <v>7.21</v>
      </c>
      <c r="P197" s="41">
        <v>12.74</v>
      </c>
      <c r="Q197" s="42">
        <v>7.98</v>
      </c>
      <c r="R197" s="41">
        <v>15.53</v>
      </c>
      <c r="S197" s="42">
        <v>8.17</v>
      </c>
      <c r="T197" s="41">
        <v>10.9</v>
      </c>
      <c r="U197" s="42">
        <v>9.61</v>
      </c>
    </row>
    <row r="198" spans="1:21" x14ac:dyDescent="0.25">
      <c r="A198" s="41">
        <v>9.81</v>
      </c>
      <c r="B198" s="42">
        <v>10.55</v>
      </c>
      <c r="C198" s="41">
        <v>13.52</v>
      </c>
      <c r="D198" s="42">
        <v>8.2799999999999994</v>
      </c>
      <c r="E198" s="41">
        <v>6.22</v>
      </c>
      <c r="F198" s="42">
        <v>11.71</v>
      </c>
      <c r="G198" s="41">
        <v>4.75</v>
      </c>
      <c r="H198" s="42">
        <v>4.4800000000000004</v>
      </c>
      <c r="I198" s="41">
        <v>5.71</v>
      </c>
      <c r="J198" s="42">
        <v>7.74</v>
      </c>
      <c r="K198" s="33"/>
      <c r="L198" s="41">
        <v>11.47</v>
      </c>
      <c r="M198" s="42">
        <v>11.26</v>
      </c>
      <c r="N198" s="41">
        <v>4.63</v>
      </c>
      <c r="O198" s="42">
        <v>9.93</v>
      </c>
      <c r="P198" s="41">
        <v>5.56</v>
      </c>
      <c r="Q198" s="42">
        <v>7.28</v>
      </c>
      <c r="R198" s="41">
        <v>14.91</v>
      </c>
      <c r="S198" s="42">
        <v>13.62</v>
      </c>
      <c r="T198" s="41">
        <v>11.3</v>
      </c>
      <c r="U198" s="42">
        <v>8.57</v>
      </c>
    </row>
    <row r="199" spans="1:21" x14ac:dyDescent="0.25">
      <c r="A199" s="41">
        <v>5.75</v>
      </c>
      <c r="B199" s="42">
        <v>6.32</v>
      </c>
      <c r="C199" s="41">
        <v>14.04</v>
      </c>
      <c r="D199" s="42">
        <v>13.22</v>
      </c>
      <c r="E199" s="41">
        <v>12.17</v>
      </c>
      <c r="F199" s="42">
        <v>14.31</v>
      </c>
      <c r="G199" s="41">
        <v>12.45</v>
      </c>
      <c r="H199" s="42">
        <v>6.03</v>
      </c>
      <c r="I199" s="41">
        <v>6.98</v>
      </c>
      <c r="J199" s="42">
        <v>10.8</v>
      </c>
      <c r="K199" s="33"/>
      <c r="L199" s="41">
        <v>16.010000000000002</v>
      </c>
      <c r="M199" s="42">
        <v>15.05</v>
      </c>
      <c r="N199" s="41">
        <v>11.4</v>
      </c>
      <c r="O199" s="42">
        <v>14.33</v>
      </c>
      <c r="P199" s="41">
        <v>8.9700000000000006</v>
      </c>
      <c r="Q199" s="42">
        <v>7.67</v>
      </c>
      <c r="R199" s="41">
        <v>10.64</v>
      </c>
      <c r="S199" s="42">
        <v>9.99</v>
      </c>
      <c r="T199" s="41">
        <v>13.01</v>
      </c>
      <c r="U199" s="42">
        <v>11.55</v>
      </c>
    </row>
    <row r="200" spans="1:21" x14ac:dyDescent="0.25">
      <c r="A200" s="41">
        <v>9.1999999999999993</v>
      </c>
      <c r="B200" s="42">
        <v>9.9</v>
      </c>
      <c r="C200" s="41">
        <v>15.18</v>
      </c>
      <c r="D200" s="42">
        <v>12.46</v>
      </c>
      <c r="E200" s="41">
        <v>6.7</v>
      </c>
      <c r="F200" s="42">
        <v>14.57</v>
      </c>
      <c r="G200" s="41">
        <v>12.51</v>
      </c>
      <c r="H200" s="42">
        <v>11.78</v>
      </c>
      <c r="I200" s="41">
        <v>6.49</v>
      </c>
      <c r="J200" s="42">
        <v>14.04</v>
      </c>
      <c r="K200" s="33"/>
      <c r="L200" s="41">
        <v>9.17</v>
      </c>
      <c r="M200" s="42">
        <v>12.78</v>
      </c>
      <c r="N200" s="41">
        <v>11.61</v>
      </c>
      <c r="O200" s="42">
        <v>5.92</v>
      </c>
      <c r="P200" s="41">
        <v>11.03</v>
      </c>
      <c r="Q200" s="42">
        <v>11.98</v>
      </c>
      <c r="R200" s="41">
        <v>5.51</v>
      </c>
      <c r="S200" s="42">
        <v>14.71</v>
      </c>
      <c r="T200" s="41">
        <v>18.41</v>
      </c>
      <c r="U200" s="42">
        <v>10.47</v>
      </c>
    </row>
    <row r="201" spans="1:21" x14ac:dyDescent="0.25">
      <c r="A201" s="41">
        <v>12.78</v>
      </c>
      <c r="B201" s="42">
        <v>10.57</v>
      </c>
      <c r="C201" s="41">
        <v>4.8499999999999996</v>
      </c>
      <c r="D201" s="42">
        <v>5.78</v>
      </c>
      <c r="E201" s="41">
        <v>14.31</v>
      </c>
      <c r="F201" s="42">
        <v>4.88</v>
      </c>
      <c r="G201" s="41">
        <v>12</v>
      </c>
      <c r="H201" s="42">
        <v>9.01</v>
      </c>
      <c r="I201" s="41">
        <v>6.25</v>
      </c>
      <c r="J201" s="42">
        <v>10.63</v>
      </c>
      <c r="K201" s="33"/>
      <c r="L201" s="41">
        <v>13.37</v>
      </c>
      <c r="M201" s="42">
        <v>7.78</v>
      </c>
      <c r="N201" s="41">
        <v>15.58</v>
      </c>
      <c r="O201" s="42">
        <v>10.08</v>
      </c>
      <c r="P201" s="41">
        <v>4.8</v>
      </c>
      <c r="Q201" s="42">
        <v>8.15</v>
      </c>
      <c r="R201" s="41">
        <v>6.72</v>
      </c>
      <c r="S201" s="42">
        <v>9.32</v>
      </c>
      <c r="T201" s="41">
        <v>10.99</v>
      </c>
      <c r="U201" s="42">
        <v>4.95</v>
      </c>
    </row>
    <row r="202" spans="1:21" x14ac:dyDescent="0.25">
      <c r="A202" s="41">
        <v>7.05</v>
      </c>
      <c r="B202" s="42">
        <v>11.63</v>
      </c>
      <c r="C202" s="41">
        <v>13.49</v>
      </c>
      <c r="D202" s="42">
        <v>14.18</v>
      </c>
      <c r="E202" s="41">
        <v>5.33</v>
      </c>
      <c r="F202" s="42">
        <v>9.09</v>
      </c>
      <c r="G202" s="41">
        <v>14.55</v>
      </c>
      <c r="H202" s="42">
        <v>6.69</v>
      </c>
      <c r="I202" s="41">
        <v>6.73</v>
      </c>
      <c r="J202" s="42">
        <v>8.66</v>
      </c>
      <c r="K202" s="33"/>
      <c r="L202" s="41">
        <v>8.2200000000000006</v>
      </c>
      <c r="M202" s="42">
        <v>10.23</v>
      </c>
      <c r="N202" s="41">
        <v>6.78</v>
      </c>
      <c r="O202" s="42">
        <v>7.17</v>
      </c>
      <c r="P202" s="41">
        <v>16.05</v>
      </c>
      <c r="Q202" s="42">
        <v>10.81</v>
      </c>
      <c r="R202" s="41">
        <v>3.52</v>
      </c>
      <c r="S202" s="42">
        <v>10.96</v>
      </c>
      <c r="T202" s="41">
        <v>7.3</v>
      </c>
      <c r="U202" s="42">
        <v>14.08</v>
      </c>
    </row>
    <row r="203" spans="1:21" x14ac:dyDescent="0.25">
      <c r="A203" s="41">
        <v>4.29</v>
      </c>
      <c r="B203" s="42">
        <v>13.55</v>
      </c>
      <c r="C203" s="41">
        <v>15.02</v>
      </c>
      <c r="D203" s="42">
        <v>13.31</v>
      </c>
      <c r="E203" s="41">
        <v>5.27</v>
      </c>
      <c r="F203" s="42">
        <v>8.85</v>
      </c>
      <c r="G203" s="41">
        <v>11.16</v>
      </c>
      <c r="H203" s="42">
        <v>8.8800000000000008</v>
      </c>
      <c r="I203" s="41">
        <v>13.99</v>
      </c>
      <c r="J203" s="42">
        <v>13.44</v>
      </c>
      <c r="K203" s="33"/>
      <c r="L203" s="41">
        <v>13.01</v>
      </c>
      <c r="M203" s="42">
        <v>9.64</v>
      </c>
      <c r="N203" s="41">
        <v>11.72</v>
      </c>
      <c r="O203" s="42">
        <v>16.03</v>
      </c>
      <c r="P203" s="41">
        <v>13.9</v>
      </c>
      <c r="Q203" s="42">
        <v>10.53</v>
      </c>
      <c r="R203" s="41">
        <v>14.32</v>
      </c>
      <c r="S203" s="42">
        <v>11.56</v>
      </c>
      <c r="T203" s="41">
        <v>6.41</v>
      </c>
      <c r="U203" s="42">
        <v>11.56</v>
      </c>
    </row>
    <row r="204" spans="1:21" x14ac:dyDescent="0.25">
      <c r="A204" s="41">
        <v>5.29</v>
      </c>
      <c r="B204" s="42">
        <v>15.34</v>
      </c>
      <c r="C204" s="41">
        <v>9.0500000000000007</v>
      </c>
      <c r="D204" s="42">
        <v>9.69</v>
      </c>
      <c r="E204" s="41">
        <v>14.7</v>
      </c>
      <c r="F204" s="42">
        <v>13.08</v>
      </c>
      <c r="G204" s="41">
        <v>14.17</v>
      </c>
      <c r="H204" s="42">
        <v>7.33</v>
      </c>
      <c r="I204" s="41">
        <v>13.81</v>
      </c>
      <c r="J204" s="42">
        <v>11.79</v>
      </c>
      <c r="K204" s="33"/>
      <c r="L204" s="41">
        <v>9.9600000000000009</v>
      </c>
      <c r="M204" s="42">
        <v>11.99</v>
      </c>
      <c r="N204" s="41">
        <v>17.23</v>
      </c>
      <c r="O204" s="42">
        <v>7.04</v>
      </c>
      <c r="P204" s="41">
        <v>10.53</v>
      </c>
      <c r="Q204" s="42">
        <v>9.83</v>
      </c>
      <c r="R204" s="41">
        <v>10.09</v>
      </c>
      <c r="S204" s="42">
        <v>15.56</v>
      </c>
      <c r="T204" s="41">
        <v>6.8</v>
      </c>
      <c r="U204" s="42">
        <v>10.79</v>
      </c>
    </row>
    <row r="205" spans="1:21" x14ac:dyDescent="0.25">
      <c r="A205" s="41">
        <v>15.76</v>
      </c>
      <c r="B205" s="42">
        <v>14.98</v>
      </c>
      <c r="C205" s="41">
        <v>8.58</v>
      </c>
      <c r="D205" s="42">
        <v>13.32</v>
      </c>
      <c r="E205" s="41">
        <v>4.97</v>
      </c>
      <c r="F205" s="42">
        <v>4.96</v>
      </c>
      <c r="G205" s="41">
        <v>5.33</v>
      </c>
      <c r="H205" s="42">
        <v>9.09</v>
      </c>
      <c r="I205" s="41">
        <v>12.95</v>
      </c>
      <c r="J205" s="42">
        <v>13.1</v>
      </c>
      <c r="K205" s="33"/>
      <c r="L205" s="41">
        <v>5.94</v>
      </c>
      <c r="M205" s="42">
        <v>5.1100000000000003</v>
      </c>
      <c r="N205" s="41">
        <v>7.3</v>
      </c>
      <c r="O205" s="42">
        <v>8.1999999999999993</v>
      </c>
      <c r="P205" s="41">
        <v>6.34</v>
      </c>
      <c r="Q205" s="42">
        <v>16.47</v>
      </c>
      <c r="R205" s="41">
        <v>13.55</v>
      </c>
      <c r="S205" s="42">
        <v>8.08</v>
      </c>
      <c r="T205" s="41">
        <v>10.119999999999999</v>
      </c>
      <c r="U205" s="42">
        <v>3.9</v>
      </c>
    </row>
    <row r="206" spans="1:21" x14ac:dyDescent="0.25">
      <c r="A206" s="41">
        <v>8.94</v>
      </c>
      <c r="B206" s="42">
        <v>14.24</v>
      </c>
      <c r="C206" s="41">
        <v>10.45</v>
      </c>
      <c r="D206" s="42">
        <v>6.79</v>
      </c>
      <c r="E206" s="41">
        <v>5.48</v>
      </c>
      <c r="F206" s="42">
        <v>7.42</v>
      </c>
      <c r="G206" s="41">
        <v>6.53</v>
      </c>
      <c r="H206" s="42">
        <v>6.97</v>
      </c>
      <c r="I206" s="41">
        <v>5.89</v>
      </c>
      <c r="J206" s="42">
        <v>10.71</v>
      </c>
      <c r="K206" s="33"/>
      <c r="L206" s="41">
        <v>5.08</v>
      </c>
      <c r="M206" s="42">
        <v>11.71</v>
      </c>
      <c r="N206" s="41">
        <v>7.28</v>
      </c>
      <c r="O206" s="42">
        <v>8.34</v>
      </c>
      <c r="P206" s="41">
        <v>6.84</v>
      </c>
      <c r="Q206" s="42">
        <v>2.0699999999999998</v>
      </c>
      <c r="R206" s="41">
        <v>16.73</v>
      </c>
      <c r="S206" s="42">
        <v>6.21</v>
      </c>
      <c r="T206" s="41">
        <v>15.26</v>
      </c>
      <c r="U206" s="42">
        <v>12.71</v>
      </c>
    </row>
    <row r="207" spans="1:21" x14ac:dyDescent="0.25">
      <c r="A207" s="41">
        <v>4.38</v>
      </c>
      <c r="B207" s="42">
        <v>10.43</v>
      </c>
      <c r="C207" s="41">
        <v>5.89</v>
      </c>
      <c r="D207" s="42">
        <v>5.56</v>
      </c>
      <c r="E207" s="41">
        <v>7.82</v>
      </c>
      <c r="F207" s="42">
        <v>11.95</v>
      </c>
      <c r="G207" s="41">
        <v>12.37</v>
      </c>
      <c r="H207" s="42">
        <v>4.3899999999999997</v>
      </c>
      <c r="I207" s="41">
        <v>13.1</v>
      </c>
      <c r="J207" s="42">
        <v>6.75</v>
      </c>
      <c r="K207" s="33"/>
      <c r="L207" s="41">
        <v>9.43</v>
      </c>
      <c r="M207" s="42">
        <v>6.63</v>
      </c>
      <c r="N207" s="41">
        <v>6.31</v>
      </c>
      <c r="O207" s="42">
        <v>8.44</v>
      </c>
      <c r="P207" s="41">
        <v>4.8600000000000003</v>
      </c>
      <c r="Q207" s="42">
        <v>8.6199999999999992</v>
      </c>
      <c r="R207" s="41">
        <v>13.32</v>
      </c>
      <c r="S207" s="42">
        <v>11.1</v>
      </c>
      <c r="T207" s="41">
        <v>1.3</v>
      </c>
      <c r="U207" s="42">
        <v>7.81</v>
      </c>
    </row>
    <row r="208" spans="1:21" x14ac:dyDescent="0.25">
      <c r="A208" s="41">
        <v>6.38</v>
      </c>
      <c r="B208" s="42">
        <v>11.73</v>
      </c>
      <c r="C208" s="41">
        <v>12</v>
      </c>
      <c r="D208" s="42">
        <v>15.75</v>
      </c>
      <c r="E208" s="41">
        <v>8.61</v>
      </c>
      <c r="F208" s="42">
        <v>5.27</v>
      </c>
      <c r="G208" s="41">
        <v>9.06</v>
      </c>
      <c r="H208" s="42">
        <v>6.14</v>
      </c>
      <c r="I208" s="41">
        <v>5.99</v>
      </c>
      <c r="J208" s="42">
        <v>12.46</v>
      </c>
      <c r="K208" s="33"/>
      <c r="L208" s="41">
        <v>6.02</v>
      </c>
      <c r="M208" s="42">
        <v>11.97</v>
      </c>
      <c r="N208" s="41">
        <v>2.2799999999999998</v>
      </c>
      <c r="O208" s="42">
        <v>5.12</v>
      </c>
      <c r="P208" s="41">
        <v>9</v>
      </c>
      <c r="Q208" s="42">
        <v>10.16</v>
      </c>
      <c r="R208" s="41">
        <v>16.55</v>
      </c>
      <c r="S208" s="42">
        <v>12.49</v>
      </c>
      <c r="T208" s="41">
        <v>5.34</v>
      </c>
      <c r="U208" s="42">
        <v>13.49</v>
      </c>
    </row>
    <row r="209" spans="1:21" x14ac:dyDescent="0.25">
      <c r="A209" s="41">
        <v>15.62</v>
      </c>
      <c r="B209" s="42">
        <v>11.64</v>
      </c>
      <c r="C209" s="41">
        <v>9.56</v>
      </c>
      <c r="D209" s="42">
        <v>11.04</v>
      </c>
      <c r="E209" s="41">
        <v>14.34</v>
      </c>
      <c r="F209" s="42">
        <v>8.49</v>
      </c>
      <c r="G209" s="41">
        <v>13.77</v>
      </c>
      <c r="H209" s="42">
        <v>6.57</v>
      </c>
      <c r="I209" s="41">
        <v>6.08</v>
      </c>
      <c r="J209" s="42">
        <v>10.73</v>
      </c>
      <c r="K209" s="33"/>
      <c r="L209" s="41">
        <v>13.27</v>
      </c>
      <c r="M209" s="42">
        <v>8.0500000000000007</v>
      </c>
      <c r="N209" s="41">
        <v>6.48</v>
      </c>
      <c r="O209" s="42">
        <v>6.9</v>
      </c>
      <c r="P209" s="41">
        <v>9.89</v>
      </c>
      <c r="Q209" s="42">
        <v>6.21</v>
      </c>
      <c r="R209" s="41">
        <v>7.51</v>
      </c>
      <c r="S209" s="42">
        <v>7.65</v>
      </c>
      <c r="T209" s="41">
        <v>9.36</v>
      </c>
      <c r="U209" s="42">
        <v>7.57</v>
      </c>
    </row>
    <row r="210" spans="1:21" x14ac:dyDescent="0.25">
      <c r="A210" s="41">
        <v>8.83</v>
      </c>
      <c r="B210" s="42">
        <v>11.99</v>
      </c>
      <c r="C210" s="41">
        <v>10.57</v>
      </c>
      <c r="D210" s="42">
        <v>5.6</v>
      </c>
      <c r="E210" s="41">
        <v>5.49</v>
      </c>
      <c r="F210" s="42">
        <v>8.73</v>
      </c>
      <c r="G210" s="41">
        <v>9.68</v>
      </c>
      <c r="H210" s="42">
        <v>4.3</v>
      </c>
      <c r="I210" s="41">
        <v>7.51</v>
      </c>
      <c r="J210" s="42">
        <v>12.74</v>
      </c>
      <c r="K210" s="33"/>
      <c r="L210" s="41">
        <v>6.73</v>
      </c>
      <c r="M210" s="42">
        <v>11.15</v>
      </c>
      <c r="N210" s="41">
        <v>8.51</v>
      </c>
      <c r="O210" s="42">
        <v>6.95</v>
      </c>
      <c r="P210" s="41">
        <v>11.34</v>
      </c>
      <c r="Q210" s="42">
        <v>7.94</v>
      </c>
      <c r="R210" s="41">
        <v>8.3699999999999992</v>
      </c>
      <c r="S210" s="42">
        <v>10.28</v>
      </c>
      <c r="T210" s="41">
        <v>12.72</v>
      </c>
      <c r="U210" s="42">
        <v>10.1</v>
      </c>
    </row>
    <row r="211" spans="1:21" x14ac:dyDescent="0.25">
      <c r="A211" s="41">
        <v>6.95</v>
      </c>
      <c r="B211" s="42">
        <v>13.98</v>
      </c>
      <c r="C211" s="41">
        <v>6.04</v>
      </c>
      <c r="D211" s="42">
        <v>9.56</v>
      </c>
      <c r="E211" s="41">
        <v>14.35</v>
      </c>
      <c r="F211" s="42">
        <v>14.01</v>
      </c>
      <c r="G211" s="41">
        <v>11.72</v>
      </c>
      <c r="H211" s="42">
        <v>14.41</v>
      </c>
      <c r="I211" s="41">
        <v>15.51</v>
      </c>
      <c r="J211" s="42">
        <v>12.23</v>
      </c>
      <c r="K211" s="33"/>
      <c r="L211" s="41">
        <v>10.83</v>
      </c>
      <c r="M211" s="42">
        <v>7.2</v>
      </c>
      <c r="N211" s="41">
        <v>10.119999999999999</v>
      </c>
      <c r="O211" s="42">
        <v>15.08</v>
      </c>
      <c r="P211" s="41">
        <v>21.45</v>
      </c>
      <c r="Q211" s="42">
        <v>8.4700000000000006</v>
      </c>
      <c r="R211" s="41">
        <v>8.6</v>
      </c>
      <c r="S211" s="42">
        <v>6.81</v>
      </c>
      <c r="T211" s="41">
        <v>11.97</v>
      </c>
      <c r="U211" s="42">
        <v>10.84</v>
      </c>
    </row>
    <row r="212" spans="1:21" x14ac:dyDescent="0.25">
      <c r="A212" s="41">
        <v>9.44</v>
      </c>
      <c r="B212" s="42">
        <v>6.63</v>
      </c>
      <c r="C212" s="41">
        <v>14.01</v>
      </c>
      <c r="D212" s="42">
        <v>9.5500000000000007</v>
      </c>
      <c r="E212" s="41">
        <v>8.93</v>
      </c>
      <c r="F212" s="42">
        <v>13.59</v>
      </c>
      <c r="G212" s="41">
        <v>4.91</v>
      </c>
      <c r="H212" s="42">
        <v>7.79</v>
      </c>
      <c r="I212" s="41">
        <v>15.53</v>
      </c>
      <c r="J212" s="42">
        <v>7.18</v>
      </c>
      <c r="K212" s="33"/>
      <c r="L212" s="41">
        <v>6.97</v>
      </c>
      <c r="M212" s="42">
        <v>17.13</v>
      </c>
      <c r="N212" s="41">
        <v>10.18</v>
      </c>
      <c r="O212" s="42">
        <v>6.02</v>
      </c>
      <c r="P212" s="41">
        <v>16.3</v>
      </c>
      <c r="Q212" s="42">
        <v>9.02</v>
      </c>
      <c r="R212" s="41">
        <v>9.89</v>
      </c>
      <c r="S212" s="42">
        <v>13.67</v>
      </c>
      <c r="T212" s="41">
        <v>13.5</v>
      </c>
      <c r="U212" s="42">
        <v>13.54</v>
      </c>
    </row>
    <row r="213" spans="1:21" x14ac:dyDescent="0.25">
      <c r="A213" s="41">
        <v>7.33</v>
      </c>
      <c r="B213" s="42">
        <v>12.52</v>
      </c>
      <c r="C213" s="41">
        <v>5.68</v>
      </c>
      <c r="D213" s="42">
        <v>9.51</v>
      </c>
      <c r="E213" s="41">
        <v>11.51</v>
      </c>
      <c r="F213" s="42">
        <v>4.42</v>
      </c>
      <c r="G213" s="41">
        <v>15.1</v>
      </c>
      <c r="H213" s="42">
        <v>6.33</v>
      </c>
      <c r="I213" s="41">
        <v>9.65</v>
      </c>
      <c r="J213" s="42">
        <v>15.64</v>
      </c>
      <c r="K213" s="33"/>
      <c r="L213" s="41">
        <v>6.45</v>
      </c>
      <c r="M213" s="42">
        <v>8.51</v>
      </c>
      <c r="N213" s="41">
        <v>4.62</v>
      </c>
      <c r="O213" s="42">
        <v>12.84</v>
      </c>
      <c r="P213" s="41">
        <v>12.74</v>
      </c>
      <c r="Q213" s="42">
        <v>13.45</v>
      </c>
      <c r="R213" s="41">
        <v>8.31</v>
      </c>
      <c r="S213" s="42">
        <v>14.19</v>
      </c>
      <c r="T213" s="41">
        <v>10.85</v>
      </c>
      <c r="U213" s="42">
        <v>10.23</v>
      </c>
    </row>
    <row r="214" spans="1:21" x14ac:dyDescent="0.25">
      <c r="A214" s="41">
        <v>13.86</v>
      </c>
      <c r="B214" s="42">
        <v>5.47</v>
      </c>
      <c r="C214" s="41">
        <v>8.61</v>
      </c>
      <c r="D214" s="42">
        <v>11.76</v>
      </c>
      <c r="E214" s="41">
        <v>13.68</v>
      </c>
      <c r="F214" s="42">
        <v>6.12</v>
      </c>
      <c r="G214" s="41">
        <v>14.16</v>
      </c>
      <c r="H214" s="42">
        <v>9.6999999999999993</v>
      </c>
      <c r="I214" s="41">
        <v>9.5399999999999991</v>
      </c>
      <c r="J214" s="42">
        <v>11.91</v>
      </c>
      <c r="K214" s="33"/>
      <c r="L214" s="41">
        <v>16.940000000000001</v>
      </c>
      <c r="M214" s="42">
        <v>3.54</v>
      </c>
      <c r="N214" s="41">
        <v>6.14</v>
      </c>
      <c r="O214" s="42">
        <v>8.18</v>
      </c>
      <c r="P214" s="41">
        <v>4.47</v>
      </c>
      <c r="Q214" s="42">
        <v>7.85</v>
      </c>
      <c r="R214" s="41">
        <v>10.55</v>
      </c>
      <c r="S214" s="42">
        <v>12.17</v>
      </c>
      <c r="T214" s="41">
        <v>7.69</v>
      </c>
      <c r="U214" s="42">
        <v>14.12</v>
      </c>
    </row>
    <row r="215" spans="1:21" x14ac:dyDescent="0.25">
      <c r="A215" s="41">
        <v>12.43</v>
      </c>
      <c r="B215" s="42">
        <v>9.31</v>
      </c>
      <c r="C215" s="41">
        <v>6.19</v>
      </c>
      <c r="D215" s="42">
        <v>7.93</v>
      </c>
      <c r="E215" s="41">
        <v>8.77</v>
      </c>
      <c r="F215" s="42">
        <v>9.6199999999999992</v>
      </c>
      <c r="G215" s="41">
        <v>12.28</v>
      </c>
      <c r="H215" s="42">
        <v>13.71</v>
      </c>
      <c r="I215" s="41">
        <v>11.73</v>
      </c>
      <c r="J215" s="42">
        <v>10.86</v>
      </c>
      <c r="K215" s="33"/>
      <c r="L215" s="41">
        <v>13.21</v>
      </c>
      <c r="M215" s="42">
        <v>7.66</v>
      </c>
      <c r="N215" s="41">
        <v>9.9600000000000009</v>
      </c>
      <c r="O215" s="42">
        <v>14.78</v>
      </c>
      <c r="P215" s="41">
        <v>10.02</v>
      </c>
      <c r="Q215" s="42">
        <v>13.43</v>
      </c>
      <c r="R215" s="41">
        <v>13.99</v>
      </c>
      <c r="S215" s="42">
        <v>11.87</v>
      </c>
      <c r="T215" s="41">
        <v>7.79</v>
      </c>
      <c r="U215" s="42">
        <v>5.68</v>
      </c>
    </row>
    <row r="216" spans="1:21" x14ac:dyDescent="0.25">
      <c r="A216" s="41">
        <v>8.3800000000000008</v>
      </c>
      <c r="B216" s="42">
        <v>12.09</v>
      </c>
      <c r="C216" s="41">
        <v>5.59</v>
      </c>
      <c r="D216" s="42">
        <v>12.75</v>
      </c>
      <c r="E216" s="41">
        <v>5.7</v>
      </c>
      <c r="F216" s="42">
        <v>14.46</v>
      </c>
      <c r="G216" s="41">
        <v>5.71</v>
      </c>
      <c r="H216" s="42">
        <v>15.63</v>
      </c>
      <c r="I216" s="41">
        <v>5.48</v>
      </c>
      <c r="J216" s="42">
        <v>6.02</v>
      </c>
      <c r="K216" s="33"/>
      <c r="L216" s="41">
        <v>8.4600000000000009</v>
      </c>
      <c r="M216" s="42">
        <v>12.38</v>
      </c>
      <c r="N216" s="41">
        <v>9.2100000000000009</v>
      </c>
      <c r="O216" s="42">
        <v>4.29</v>
      </c>
      <c r="P216" s="41">
        <v>4.03</v>
      </c>
      <c r="Q216" s="42">
        <v>7.22</v>
      </c>
      <c r="R216" s="41">
        <v>11.67</v>
      </c>
      <c r="S216" s="42">
        <v>12.24</v>
      </c>
      <c r="T216" s="41">
        <v>5.49</v>
      </c>
      <c r="U216" s="42">
        <v>9.0500000000000007</v>
      </c>
    </row>
    <row r="217" spans="1:21" x14ac:dyDescent="0.25">
      <c r="A217" s="41">
        <v>11.44</v>
      </c>
      <c r="B217" s="42">
        <v>15.09</v>
      </c>
      <c r="C217" s="41">
        <v>9.61</v>
      </c>
      <c r="D217" s="42">
        <v>5.52</v>
      </c>
      <c r="E217" s="41">
        <v>15.67</v>
      </c>
      <c r="F217" s="42">
        <v>14.86</v>
      </c>
      <c r="G217" s="41">
        <v>14.86</v>
      </c>
      <c r="H217" s="42">
        <v>12.49</v>
      </c>
      <c r="I217" s="41">
        <v>6.88</v>
      </c>
      <c r="J217" s="42">
        <v>5.3</v>
      </c>
      <c r="K217" s="33"/>
      <c r="L217" s="41">
        <v>11.16</v>
      </c>
      <c r="M217" s="42">
        <v>11.03</v>
      </c>
      <c r="N217" s="41">
        <v>14.68</v>
      </c>
      <c r="O217" s="42">
        <v>7.5</v>
      </c>
      <c r="P217" s="41">
        <v>10.42</v>
      </c>
      <c r="Q217" s="42">
        <v>8.61</v>
      </c>
      <c r="R217" s="41">
        <v>2.0699999999999998</v>
      </c>
      <c r="S217" s="42">
        <v>5.72</v>
      </c>
      <c r="T217" s="41">
        <v>15.31</v>
      </c>
      <c r="U217" s="42">
        <v>7.5</v>
      </c>
    </row>
    <row r="218" spans="1:21" x14ac:dyDescent="0.25">
      <c r="A218" s="41">
        <v>11.96</v>
      </c>
      <c r="B218" s="42">
        <v>9.61</v>
      </c>
      <c r="C218" s="41">
        <v>12.56</v>
      </c>
      <c r="D218" s="42">
        <v>15.53</v>
      </c>
      <c r="E218" s="41">
        <v>14.85</v>
      </c>
      <c r="F218" s="42">
        <v>14.24</v>
      </c>
      <c r="G218" s="41">
        <v>7.5</v>
      </c>
      <c r="H218" s="42">
        <v>7.38</v>
      </c>
      <c r="I218" s="41">
        <v>5.16</v>
      </c>
      <c r="J218" s="42">
        <v>11.06</v>
      </c>
      <c r="K218" s="33"/>
      <c r="L218" s="41">
        <v>10.69</v>
      </c>
      <c r="M218" s="42">
        <v>9.44</v>
      </c>
      <c r="N218" s="41">
        <v>13.87</v>
      </c>
      <c r="O218" s="42">
        <v>7.01</v>
      </c>
      <c r="P218" s="41">
        <v>7.94</v>
      </c>
      <c r="Q218" s="42">
        <v>9.1199999999999992</v>
      </c>
      <c r="R218" s="41">
        <v>11.72</v>
      </c>
      <c r="S218" s="42">
        <v>11.59</v>
      </c>
      <c r="T218" s="41">
        <v>10.65</v>
      </c>
      <c r="U218" s="42">
        <v>8.1999999999999993</v>
      </c>
    </row>
    <row r="219" spans="1:21" x14ac:dyDescent="0.25">
      <c r="A219" s="41">
        <v>13.01</v>
      </c>
      <c r="B219" s="42">
        <v>5.41</v>
      </c>
      <c r="C219" s="41">
        <v>6.87</v>
      </c>
      <c r="D219" s="42">
        <v>13.68</v>
      </c>
      <c r="E219" s="41">
        <v>14.39</v>
      </c>
      <c r="F219" s="42">
        <v>7.12</v>
      </c>
      <c r="G219" s="41">
        <v>5.32</v>
      </c>
      <c r="H219" s="42">
        <v>8.89</v>
      </c>
      <c r="I219" s="41">
        <v>10</v>
      </c>
      <c r="J219" s="42">
        <v>10.36</v>
      </c>
      <c r="K219" s="33"/>
      <c r="L219" s="41">
        <v>11.49</v>
      </c>
      <c r="M219" s="42">
        <v>8.0399999999999991</v>
      </c>
      <c r="N219" s="41">
        <v>9.1199999999999992</v>
      </c>
      <c r="O219" s="42">
        <v>10.25</v>
      </c>
      <c r="P219" s="41">
        <v>13.52</v>
      </c>
      <c r="Q219" s="42">
        <v>7.54</v>
      </c>
      <c r="R219" s="41">
        <v>14.81</v>
      </c>
      <c r="S219" s="42">
        <v>8.34</v>
      </c>
      <c r="T219" s="41">
        <v>7.73</v>
      </c>
      <c r="U219" s="42">
        <v>9.07</v>
      </c>
    </row>
    <row r="220" spans="1:21" x14ac:dyDescent="0.25">
      <c r="A220" s="41">
        <v>14.45</v>
      </c>
      <c r="B220" s="42">
        <v>13.14</v>
      </c>
      <c r="C220" s="41">
        <v>9.76</v>
      </c>
      <c r="D220" s="42">
        <v>12.05</v>
      </c>
      <c r="E220" s="41">
        <v>13.5</v>
      </c>
      <c r="F220" s="42">
        <v>10.67</v>
      </c>
      <c r="G220" s="41">
        <v>8.94</v>
      </c>
      <c r="H220" s="42">
        <v>5.24</v>
      </c>
      <c r="I220" s="41">
        <v>5.32</v>
      </c>
      <c r="J220" s="42">
        <v>6.47</v>
      </c>
      <c r="K220" s="33"/>
      <c r="L220" s="41">
        <v>6.6</v>
      </c>
      <c r="M220" s="42">
        <v>17.47</v>
      </c>
      <c r="N220" s="41">
        <v>5.61</v>
      </c>
      <c r="O220" s="42">
        <v>12.81</v>
      </c>
      <c r="P220" s="41">
        <v>9.25</v>
      </c>
      <c r="Q220" s="42">
        <v>8.8000000000000007</v>
      </c>
      <c r="R220" s="41">
        <v>9.73</v>
      </c>
      <c r="S220" s="42">
        <v>13.34</v>
      </c>
      <c r="T220" s="41">
        <v>11.95</v>
      </c>
      <c r="U220" s="42">
        <v>14.3</v>
      </c>
    </row>
    <row r="221" spans="1:21" x14ac:dyDescent="0.25">
      <c r="A221" s="41">
        <v>10.050000000000001</v>
      </c>
      <c r="B221" s="42">
        <v>13.38</v>
      </c>
      <c r="C221" s="41">
        <v>7.81</v>
      </c>
      <c r="D221" s="42">
        <v>4.6900000000000004</v>
      </c>
      <c r="E221" s="41">
        <v>9.01</v>
      </c>
      <c r="F221" s="42">
        <v>13.71</v>
      </c>
      <c r="G221" s="41">
        <v>5.39</v>
      </c>
      <c r="H221" s="42">
        <v>4.76</v>
      </c>
      <c r="I221" s="41">
        <v>14.66</v>
      </c>
      <c r="J221" s="42">
        <v>14.32</v>
      </c>
      <c r="K221" s="33"/>
      <c r="L221" s="41">
        <v>11.9</v>
      </c>
      <c r="M221" s="42">
        <v>11.09</v>
      </c>
      <c r="N221" s="41">
        <v>11.24</v>
      </c>
      <c r="O221" s="42">
        <v>9.43</v>
      </c>
      <c r="P221" s="41">
        <v>9.6300000000000008</v>
      </c>
      <c r="Q221" s="42">
        <v>10</v>
      </c>
      <c r="R221" s="41">
        <v>7.58</v>
      </c>
      <c r="S221" s="42">
        <v>10.3</v>
      </c>
      <c r="T221" s="41">
        <v>13.61</v>
      </c>
      <c r="U221" s="42">
        <v>9.18</v>
      </c>
    </row>
    <row r="222" spans="1:21" x14ac:dyDescent="0.25">
      <c r="A222" s="41">
        <v>11.02</v>
      </c>
      <c r="B222" s="42">
        <v>6.25</v>
      </c>
      <c r="C222" s="41">
        <v>13.6</v>
      </c>
      <c r="D222" s="42">
        <v>6.57</v>
      </c>
      <c r="E222" s="41">
        <v>9.39</v>
      </c>
      <c r="F222" s="42">
        <v>10.33</v>
      </c>
      <c r="G222" s="41">
        <v>13.77</v>
      </c>
      <c r="H222" s="42">
        <v>11.24</v>
      </c>
      <c r="I222" s="41">
        <v>10.37</v>
      </c>
      <c r="J222" s="42">
        <v>5.93</v>
      </c>
      <c r="K222" s="33"/>
      <c r="L222" s="41">
        <v>14.14</v>
      </c>
      <c r="M222" s="42">
        <v>10.38</v>
      </c>
      <c r="N222" s="41">
        <v>8.74</v>
      </c>
      <c r="O222" s="42">
        <v>5.51</v>
      </c>
      <c r="P222" s="41">
        <v>10.38</v>
      </c>
      <c r="Q222" s="42">
        <v>7.74</v>
      </c>
      <c r="R222" s="41">
        <v>12.7</v>
      </c>
      <c r="S222" s="42">
        <v>5.73</v>
      </c>
      <c r="T222" s="41">
        <v>9.34</v>
      </c>
      <c r="U222" s="42">
        <v>12.09</v>
      </c>
    </row>
    <row r="223" spans="1:21" x14ac:dyDescent="0.25">
      <c r="A223" s="41">
        <v>10.85</v>
      </c>
      <c r="B223" s="42">
        <v>12.96</v>
      </c>
      <c r="C223" s="41">
        <v>13.55</v>
      </c>
      <c r="D223" s="42">
        <v>13.35</v>
      </c>
      <c r="E223" s="41">
        <v>8.23</v>
      </c>
      <c r="F223" s="42">
        <v>6.47</v>
      </c>
      <c r="G223" s="41">
        <v>11.53</v>
      </c>
      <c r="H223" s="42">
        <v>4.63</v>
      </c>
      <c r="I223" s="41">
        <v>8.34</v>
      </c>
      <c r="J223" s="42">
        <v>11.48</v>
      </c>
      <c r="K223" s="33"/>
      <c r="L223" s="41">
        <v>10.78</v>
      </c>
      <c r="M223" s="42">
        <v>7.28</v>
      </c>
      <c r="N223" s="41">
        <v>12.53</v>
      </c>
      <c r="O223" s="42">
        <v>14.6</v>
      </c>
      <c r="P223" s="41">
        <v>6.74</v>
      </c>
      <c r="Q223" s="42">
        <v>8.76</v>
      </c>
      <c r="R223" s="41">
        <v>15.67</v>
      </c>
      <c r="S223" s="42">
        <v>12.36</v>
      </c>
      <c r="T223" s="41">
        <v>12.92</v>
      </c>
      <c r="U223" s="42">
        <v>11.99</v>
      </c>
    </row>
    <row r="224" spans="1:21" x14ac:dyDescent="0.25">
      <c r="A224" s="41">
        <v>10.199999999999999</v>
      </c>
      <c r="B224" s="42">
        <v>8.32</v>
      </c>
      <c r="C224" s="41">
        <v>12.93</v>
      </c>
      <c r="D224" s="42">
        <v>11.28</v>
      </c>
      <c r="E224" s="41">
        <v>13.91</v>
      </c>
      <c r="F224" s="42">
        <v>14.22</v>
      </c>
      <c r="G224" s="41">
        <v>5.78</v>
      </c>
      <c r="H224" s="42">
        <v>11.23</v>
      </c>
      <c r="I224" s="41">
        <v>7.18</v>
      </c>
      <c r="J224" s="42">
        <v>10.85</v>
      </c>
      <c r="K224" s="33"/>
      <c r="L224" s="41">
        <v>9.64</v>
      </c>
      <c r="M224" s="42">
        <v>9.3800000000000008</v>
      </c>
      <c r="N224" s="41">
        <v>12.61</v>
      </c>
      <c r="O224" s="42">
        <v>2.54</v>
      </c>
      <c r="P224" s="41">
        <v>12.12</v>
      </c>
      <c r="Q224" s="42">
        <v>8.68</v>
      </c>
      <c r="R224" s="41">
        <v>13.24</v>
      </c>
      <c r="S224" s="42">
        <v>9.8699999999999992</v>
      </c>
      <c r="T224" s="41">
        <v>12.35</v>
      </c>
      <c r="U224" s="42">
        <v>10.83</v>
      </c>
    </row>
    <row r="225" spans="1:21" x14ac:dyDescent="0.25">
      <c r="A225" s="41">
        <v>12.63</v>
      </c>
      <c r="B225" s="42">
        <v>11.83</v>
      </c>
      <c r="C225" s="41">
        <v>14.87</v>
      </c>
      <c r="D225" s="42">
        <v>12.24</v>
      </c>
      <c r="E225" s="41">
        <v>14.09</v>
      </c>
      <c r="F225" s="42">
        <v>9.84</v>
      </c>
      <c r="G225" s="41">
        <v>8.5500000000000007</v>
      </c>
      <c r="H225" s="42">
        <v>10.1</v>
      </c>
      <c r="I225" s="41">
        <v>10.92</v>
      </c>
      <c r="J225" s="42">
        <v>9.81</v>
      </c>
      <c r="K225" s="33"/>
      <c r="L225" s="41">
        <v>12.17</v>
      </c>
      <c r="M225" s="42">
        <v>8.5500000000000007</v>
      </c>
      <c r="N225" s="41">
        <v>14.72</v>
      </c>
      <c r="O225" s="42">
        <v>12.44</v>
      </c>
      <c r="P225" s="41">
        <v>9.6999999999999993</v>
      </c>
      <c r="Q225" s="42">
        <v>10.68</v>
      </c>
      <c r="R225" s="41">
        <v>7.11</v>
      </c>
      <c r="S225" s="42">
        <v>6.27</v>
      </c>
      <c r="T225" s="41">
        <v>9.6300000000000008</v>
      </c>
      <c r="U225" s="42">
        <v>14.22</v>
      </c>
    </row>
    <row r="226" spans="1:21" x14ac:dyDescent="0.25">
      <c r="A226" s="41">
        <v>11.64</v>
      </c>
      <c r="B226" s="42">
        <v>15.04</v>
      </c>
      <c r="C226" s="41">
        <v>4.95</v>
      </c>
      <c r="D226" s="42">
        <v>10.17</v>
      </c>
      <c r="E226" s="41">
        <v>9.16</v>
      </c>
      <c r="F226" s="42">
        <v>5.12</v>
      </c>
      <c r="G226" s="41">
        <v>8.6199999999999992</v>
      </c>
      <c r="H226" s="42">
        <v>8.7899999999999991</v>
      </c>
      <c r="I226" s="41">
        <v>13.67</v>
      </c>
      <c r="J226" s="42">
        <v>9.86</v>
      </c>
      <c r="K226" s="33"/>
      <c r="L226" s="41">
        <v>10.72</v>
      </c>
      <c r="M226" s="42">
        <v>7.57</v>
      </c>
      <c r="N226" s="41">
        <v>12.56</v>
      </c>
      <c r="O226" s="42">
        <v>13.6</v>
      </c>
      <c r="P226" s="41">
        <v>11.31</v>
      </c>
      <c r="Q226" s="42">
        <v>6.35</v>
      </c>
      <c r="R226" s="41">
        <v>13.42</v>
      </c>
      <c r="S226" s="42">
        <v>13.28</v>
      </c>
      <c r="T226" s="41">
        <v>8.0399999999999991</v>
      </c>
      <c r="U226" s="42">
        <v>11.2</v>
      </c>
    </row>
    <row r="227" spans="1:21" x14ac:dyDescent="0.25">
      <c r="A227" s="41">
        <v>4.58</v>
      </c>
      <c r="B227" s="42">
        <v>13.44</v>
      </c>
      <c r="C227" s="41">
        <v>11.54</v>
      </c>
      <c r="D227" s="42">
        <v>5.45</v>
      </c>
      <c r="E227" s="41">
        <v>11.34</v>
      </c>
      <c r="F227" s="42">
        <v>14.51</v>
      </c>
      <c r="G227" s="41">
        <v>9.82</v>
      </c>
      <c r="H227" s="42">
        <v>7.46</v>
      </c>
      <c r="I227" s="41">
        <v>15.66</v>
      </c>
      <c r="J227" s="42">
        <v>11.78</v>
      </c>
      <c r="K227" s="33"/>
      <c r="L227" s="41">
        <v>12.21</v>
      </c>
      <c r="M227" s="42">
        <v>12.42</v>
      </c>
      <c r="N227" s="41">
        <v>5.34</v>
      </c>
      <c r="O227" s="42">
        <v>11.22</v>
      </c>
      <c r="P227" s="41">
        <v>7.49</v>
      </c>
      <c r="Q227" s="42">
        <v>12.16</v>
      </c>
      <c r="R227" s="41">
        <v>9.08</v>
      </c>
      <c r="S227" s="42">
        <v>14.01</v>
      </c>
      <c r="T227" s="41">
        <v>5.21</v>
      </c>
      <c r="U227" s="42">
        <v>13.52</v>
      </c>
    </row>
    <row r="228" spans="1:21" x14ac:dyDescent="0.25">
      <c r="A228" s="41">
        <v>10.34</v>
      </c>
      <c r="B228" s="42">
        <v>7.04</v>
      </c>
      <c r="C228" s="41">
        <v>14.14</v>
      </c>
      <c r="D228" s="42">
        <v>5.62</v>
      </c>
      <c r="E228" s="41">
        <v>4.74</v>
      </c>
      <c r="F228" s="42">
        <v>8.9700000000000006</v>
      </c>
      <c r="G228" s="41">
        <v>7.28</v>
      </c>
      <c r="H228" s="42">
        <v>9.02</v>
      </c>
      <c r="I228" s="41">
        <v>15.1</v>
      </c>
      <c r="J228" s="42">
        <v>12.14</v>
      </c>
      <c r="K228" s="33"/>
      <c r="L228" s="41">
        <v>15.68</v>
      </c>
      <c r="M228" s="42">
        <v>6.71</v>
      </c>
      <c r="N228" s="41">
        <v>6.11</v>
      </c>
      <c r="O228" s="42">
        <v>10.87</v>
      </c>
      <c r="P228" s="41">
        <v>12.38</v>
      </c>
      <c r="Q228" s="42">
        <v>12.39</v>
      </c>
      <c r="R228" s="41">
        <v>11.04</v>
      </c>
      <c r="S228" s="42">
        <v>14.17</v>
      </c>
      <c r="T228" s="41">
        <v>11.33</v>
      </c>
      <c r="U228" s="42">
        <v>6.43</v>
      </c>
    </row>
    <row r="229" spans="1:21" x14ac:dyDescent="0.25">
      <c r="A229" s="41">
        <v>9.33</v>
      </c>
      <c r="B229" s="42">
        <v>7.47</v>
      </c>
      <c r="C229" s="41">
        <v>15.18</v>
      </c>
      <c r="D229" s="42">
        <v>15.13</v>
      </c>
      <c r="E229" s="41">
        <v>12.49</v>
      </c>
      <c r="F229" s="42">
        <v>6.14</v>
      </c>
      <c r="G229" s="41">
        <v>5.98</v>
      </c>
      <c r="H229" s="42">
        <v>15.57</v>
      </c>
      <c r="I229" s="41">
        <v>14.84</v>
      </c>
      <c r="J229" s="42">
        <v>12.05</v>
      </c>
      <c r="K229" s="33"/>
      <c r="L229" s="41">
        <v>10.02</v>
      </c>
      <c r="M229" s="42">
        <v>11.28</v>
      </c>
      <c r="N229" s="41">
        <v>7.62</v>
      </c>
      <c r="O229" s="42">
        <v>11.83</v>
      </c>
      <c r="P229" s="41">
        <v>4.8899999999999997</v>
      </c>
      <c r="Q229" s="42">
        <v>7.37</v>
      </c>
      <c r="R229" s="41">
        <v>8</v>
      </c>
      <c r="S229" s="42">
        <v>15.09</v>
      </c>
      <c r="T229" s="41">
        <v>1.1299999999999999</v>
      </c>
      <c r="U229" s="42">
        <v>8.17</v>
      </c>
    </row>
    <row r="230" spans="1:21" x14ac:dyDescent="0.25">
      <c r="A230" s="41">
        <v>5.86</v>
      </c>
      <c r="B230" s="42">
        <v>5.59</v>
      </c>
      <c r="C230" s="41">
        <v>15.32</v>
      </c>
      <c r="D230" s="42">
        <v>10.92</v>
      </c>
      <c r="E230" s="41">
        <v>13.15</v>
      </c>
      <c r="F230" s="42">
        <v>12.67</v>
      </c>
      <c r="G230" s="41">
        <v>10.4</v>
      </c>
      <c r="H230" s="42">
        <v>11.78</v>
      </c>
      <c r="I230" s="41">
        <v>9.4499999999999993</v>
      </c>
      <c r="J230" s="42">
        <v>12.09</v>
      </c>
      <c r="K230" s="33"/>
      <c r="L230" s="41">
        <v>6.48</v>
      </c>
      <c r="M230" s="42">
        <v>7.25</v>
      </c>
      <c r="N230" s="41">
        <v>8.61</v>
      </c>
      <c r="O230" s="42">
        <v>10.41</v>
      </c>
      <c r="P230" s="41">
        <v>11.88</v>
      </c>
      <c r="Q230" s="42">
        <v>5.61</v>
      </c>
      <c r="R230" s="41">
        <v>13.58</v>
      </c>
      <c r="S230" s="42">
        <v>7.81</v>
      </c>
      <c r="T230" s="41">
        <v>7.01</v>
      </c>
      <c r="U230" s="42">
        <v>13.97</v>
      </c>
    </row>
    <row r="231" spans="1:21" x14ac:dyDescent="0.25">
      <c r="A231" s="41">
        <v>13.25</v>
      </c>
      <c r="B231" s="42">
        <v>12.06</v>
      </c>
      <c r="C231" s="41">
        <v>13.08</v>
      </c>
      <c r="D231" s="42">
        <v>7.12</v>
      </c>
      <c r="E231" s="41">
        <v>8.98</v>
      </c>
      <c r="F231" s="42">
        <v>5.48</v>
      </c>
      <c r="G231" s="41">
        <v>7.47</v>
      </c>
      <c r="H231" s="42">
        <v>9.36</v>
      </c>
      <c r="I231" s="41">
        <v>6.46</v>
      </c>
      <c r="J231" s="42">
        <v>12.3</v>
      </c>
      <c r="K231" s="33"/>
      <c r="L231" s="41">
        <v>9.48</v>
      </c>
      <c r="M231" s="42">
        <v>13.18</v>
      </c>
      <c r="N231" s="41">
        <v>14.1</v>
      </c>
      <c r="O231" s="42">
        <v>5.66</v>
      </c>
      <c r="P231" s="41">
        <v>8.5</v>
      </c>
      <c r="Q231" s="42">
        <v>9.1300000000000008</v>
      </c>
      <c r="R231" s="41">
        <v>9.27</v>
      </c>
      <c r="S231" s="42">
        <v>9.86</v>
      </c>
      <c r="T231" s="41">
        <v>15.02</v>
      </c>
      <c r="U231" s="42">
        <v>10.76</v>
      </c>
    </row>
    <row r="232" spans="1:21" x14ac:dyDescent="0.25">
      <c r="A232" s="41">
        <v>9.89</v>
      </c>
      <c r="B232" s="42">
        <v>6.62</v>
      </c>
      <c r="C232" s="41">
        <v>7.93</v>
      </c>
      <c r="D232" s="42">
        <v>4.88</v>
      </c>
      <c r="E232" s="41">
        <v>6.04</v>
      </c>
      <c r="F232" s="42">
        <v>8.57</v>
      </c>
      <c r="G232" s="41">
        <v>15.63</v>
      </c>
      <c r="H232" s="42">
        <v>7.44</v>
      </c>
      <c r="I232" s="41">
        <v>4.82</v>
      </c>
      <c r="J232" s="42">
        <v>5.68</v>
      </c>
      <c r="K232" s="33"/>
      <c r="L232" s="41">
        <v>13.73</v>
      </c>
      <c r="M232" s="42">
        <v>11.37</v>
      </c>
      <c r="N232" s="41">
        <v>12.42</v>
      </c>
      <c r="O232" s="42">
        <v>7.34</v>
      </c>
      <c r="P232" s="41">
        <v>7.62</v>
      </c>
      <c r="Q232" s="42">
        <v>11.78</v>
      </c>
      <c r="R232" s="41">
        <v>6.72</v>
      </c>
      <c r="S232" s="42">
        <v>10.39</v>
      </c>
      <c r="T232" s="41">
        <v>13.1</v>
      </c>
      <c r="U232" s="42">
        <v>5.55</v>
      </c>
    </row>
    <row r="233" spans="1:21" x14ac:dyDescent="0.25">
      <c r="A233" s="41">
        <v>7.95</v>
      </c>
      <c r="B233" s="42">
        <v>9.5500000000000007</v>
      </c>
      <c r="C233" s="41">
        <v>11.55</v>
      </c>
      <c r="D233" s="42">
        <v>13.27</v>
      </c>
      <c r="E233" s="41">
        <v>4.8600000000000003</v>
      </c>
      <c r="F233" s="42">
        <v>7.63</v>
      </c>
      <c r="G233" s="41">
        <v>10.65</v>
      </c>
      <c r="H233" s="42">
        <v>11.07</v>
      </c>
      <c r="I233" s="41">
        <v>8.41</v>
      </c>
      <c r="J233" s="42">
        <v>10.29</v>
      </c>
      <c r="K233" s="33"/>
      <c r="L233" s="41">
        <v>9.61</v>
      </c>
      <c r="M233" s="42">
        <v>7.32</v>
      </c>
      <c r="N233" s="41">
        <v>13.35</v>
      </c>
      <c r="O233" s="42">
        <v>15.87</v>
      </c>
      <c r="P233" s="41">
        <v>11.21</v>
      </c>
      <c r="Q233" s="42">
        <v>15.95</v>
      </c>
      <c r="R233" s="41">
        <v>6.2</v>
      </c>
      <c r="S233" s="42">
        <v>16.260000000000002</v>
      </c>
      <c r="T233" s="41">
        <v>13.98</v>
      </c>
      <c r="U233" s="42">
        <v>8.7799999999999994</v>
      </c>
    </row>
    <row r="234" spans="1:21" x14ac:dyDescent="0.25">
      <c r="A234" s="41">
        <v>13.4</v>
      </c>
      <c r="B234" s="42">
        <v>8.73</v>
      </c>
      <c r="C234" s="41">
        <v>6.59</v>
      </c>
      <c r="D234" s="42">
        <v>6.37</v>
      </c>
      <c r="E234" s="41">
        <v>9.08</v>
      </c>
      <c r="F234" s="42">
        <v>11.61</v>
      </c>
      <c r="G234" s="41">
        <v>12.44</v>
      </c>
      <c r="H234" s="42">
        <v>5.93</v>
      </c>
      <c r="I234" s="41">
        <v>11.13</v>
      </c>
      <c r="J234" s="42">
        <v>8.31</v>
      </c>
      <c r="K234" s="33"/>
      <c r="L234" s="41">
        <v>8.81</v>
      </c>
      <c r="M234" s="42">
        <v>9.42</v>
      </c>
      <c r="N234" s="41">
        <v>13</v>
      </c>
      <c r="O234" s="42">
        <v>12.33</v>
      </c>
      <c r="P234" s="41">
        <v>8.26</v>
      </c>
      <c r="Q234" s="42">
        <v>9.64</v>
      </c>
      <c r="R234" s="41">
        <v>9.39</v>
      </c>
      <c r="S234" s="42">
        <v>7.8</v>
      </c>
      <c r="T234" s="41">
        <v>8.5299999999999994</v>
      </c>
      <c r="U234" s="42">
        <v>12.62</v>
      </c>
    </row>
    <row r="235" spans="1:21" x14ac:dyDescent="0.25">
      <c r="A235" s="41">
        <v>10.87</v>
      </c>
      <c r="B235" s="42">
        <v>12.61</v>
      </c>
      <c r="C235" s="41">
        <v>14.97</v>
      </c>
      <c r="D235" s="42">
        <v>5.97</v>
      </c>
      <c r="E235" s="41">
        <v>12.03</v>
      </c>
      <c r="F235" s="42">
        <v>11.44</v>
      </c>
      <c r="G235" s="41">
        <v>9.32</v>
      </c>
      <c r="H235" s="42">
        <v>8.85</v>
      </c>
      <c r="I235" s="41">
        <v>5.43</v>
      </c>
      <c r="J235" s="42">
        <v>15.57</v>
      </c>
      <c r="K235" s="33"/>
      <c r="L235" s="41">
        <v>12.74</v>
      </c>
      <c r="M235" s="42">
        <v>7.14</v>
      </c>
      <c r="N235" s="41">
        <v>10.64</v>
      </c>
      <c r="O235" s="42">
        <v>5.52</v>
      </c>
      <c r="P235" s="41">
        <v>17.28</v>
      </c>
      <c r="Q235" s="42">
        <v>7.95</v>
      </c>
      <c r="R235" s="41">
        <v>9.43</v>
      </c>
      <c r="S235" s="42">
        <v>11.52</v>
      </c>
      <c r="T235" s="41">
        <v>5.19</v>
      </c>
      <c r="U235" s="42">
        <v>3.32</v>
      </c>
    </row>
    <row r="236" spans="1:21" x14ac:dyDescent="0.25">
      <c r="A236" s="41">
        <v>4.6500000000000004</v>
      </c>
      <c r="B236" s="42">
        <v>6.89</v>
      </c>
      <c r="C236" s="41">
        <v>4.7300000000000004</v>
      </c>
      <c r="D236" s="42">
        <v>13.48</v>
      </c>
      <c r="E236" s="41">
        <v>11.12</v>
      </c>
      <c r="F236" s="42">
        <v>13.33</v>
      </c>
      <c r="G236" s="41">
        <v>9.9700000000000006</v>
      </c>
      <c r="H236" s="42">
        <v>5.56</v>
      </c>
      <c r="I236" s="41">
        <v>13.42</v>
      </c>
      <c r="J236" s="42">
        <v>15.32</v>
      </c>
      <c r="K236" s="33"/>
      <c r="L236" s="41">
        <v>7.42</v>
      </c>
      <c r="M236" s="42">
        <v>6.94</v>
      </c>
      <c r="N236" s="41">
        <v>11.96</v>
      </c>
      <c r="O236" s="42">
        <v>14.7</v>
      </c>
      <c r="P236" s="41">
        <v>7.07</v>
      </c>
      <c r="Q236" s="42">
        <v>11.37</v>
      </c>
      <c r="R236" s="41">
        <v>8.2799999999999994</v>
      </c>
      <c r="S236" s="42">
        <v>12.18</v>
      </c>
      <c r="T236" s="41">
        <v>11.16</v>
      </c>
      <c r="U236" s="42">
        <v>11.01</v>
      </c>
    </row>
    <row r="237" spans="1:21" x14ac:dyDescent="0.25">
      <c r="A237" s="41">
        <v>4.49</v>
      </c>
      <c r="B237" s="42">
        <v>4.38</v>
      </c>
      <c r="C237" s="41">
        <v>7.25</v>
      </c>
      <c r="D237" s="42">
        <v>7.47</v>
      </c>
      <c r="E237" s="41">
        <v>4.6399999999999997</v>
      </c>
      <c r="F237" s="42">
        <v>9.3699999999999992</v>
      </c>
      <c r="G237" s="41">
        <v>14.39</v>
      </c>
      <c r="H237" s="42">
        <v>11.92</v>
      </c>
      <c r="I237" s="41">
        <v>10.94</v>
      </c>
      <c r="J237" s="42">
        <v>8.33</v>
      </c>
      <c r="K237" s="33"/>
      <c r="L237" s="41">
        <v>12.07</v>
      </c>
      <c r="M237" s="42">
        <v>11.07</v>
      </c>
      <c r="N237" s="41">
        <v>11.13</v>
      </c>
      <c r="O237" s="42">
        <v>7.42</v>
      </c>
      <c r="P237" s="41">
        <v>11.31</v>
      </c>
      <c r="Q237" s="42">
        <v>12.38</v>
      </c>
      <c r="R237" s="41">
        <v>11.1</v>
      </c>
      <c r="S237" s="42">
        <v>12.8</v>
      </c>
      <c r="T237" s="41">
        <v>9.68</v>
      </c>
      <c r="U237" s="42">
        <v>11.51</v>
      </c>
    </row>
    <row r="238" spans="1:21" x14ac:dyDescent="0.25">
      <c r="A238" s="41">
        <v>5.4</v>
      </c>
      <c r="B238" s="42">
        <v>11.42</v>
      </c>
      <c r="C238" s="41">
        <v>5.31</v>
      </c>
      <c r="D238" s="42">
        <v>5.67</v>
      </c>
      <c r="E238" s="41">
        <v>12.55</v>
      </c>
      <c r="F238" s="42">
        <v>13.14</v>
      </c>
      <c r="G238" s="41">
        <v>10.74</v>
      </c>
      <c r="H238" s="42">
        <v>7.35</v>
      </c>
      <c r="I238" s="41">
        <v>9.5</v>
      </c>
      <c r="J238" s="42">
        <v>10.9</v>
      </c>
      <c r="K238" s="33"/>
      <c r="L238" s="41">
        <v>11.81</v>
      </c>
      <c r="M238" s="42">
        <v>7.86</v>
      </c>
      <c r="N238" s="41">
        <v>8.6999999999999993</v>
      </c>
      <c r="O238" s="42">
        <v>9.6999999999999993</v>
      </c>
      <c r="P238" s="41">
        <v>13.64</v>
      </c>
      <c r="Q238" s="42">
        <v>10.66</v>
      </c>
      <c r="R238" s="41">
        <v>10.94</v>
      </c>
      <c r="S238" s="42">
        <v>7.38</v>
      </c>
      <c r="T238" s="41">
        <v>7.57</v>
      </c>
      <c r="U238" s="42">
        <v>11.82</v>
      </c>
    </row>
    <row r="239" spans="1:21" x14ac:dyDescent="0.25">
      <c r="A239" s="41">
        <v>13.92</v>
      </c>
      <c r="B239" s="42">
        <v>6.87</v>
      </c>
      <c r="C239" s="41">
        <v>5.22</v>
      </c>
      <c r="D239" s="42">
        <v>7.16</v>
      </c>
      <c r="E239" s="41">
        <v>6.04</v>
      </c>
      <c r="F239" s="42">
        <v>7.63</v>
      </c>
      <c r="G239" s="41">
        <v>12.83</v>
      </c>
      <c r="H239" s="42">
        <v>11.91</v>
      </c>
      <c r="I239" s="41">
        <v>13.35</v>
      </c>
      <c r="J239" s="42">
        <v>15</v>
      </c>
      <c r="K239" s="33"/>
      <c r="L239" s="41">
        <v>9.82</v>
      </c>
      <c r="M239" s="42">
        <v>4.9400000000000004</v>
      </c>
      <c r="N239" s="41">
        <v>14.61</v>
      </c>
      <c r="O239" s="42">
        <v>10.29</v>
      </c>
      <c r="P239" s="41">
        <v>10</v>
      </c>
      <c r="Q239" s="42">
        <v>14.95</v>
      </c>
      <c r="R239" s="41">
        <v>12.24</v>
      </c>
      <c r="S239" s="42">
        <v>6.84</v>
      </c>
      <c r="T239" s="41">
        <v>8.93</v>
      </c>
      <c r="U239" s="42">
        <v>7.23</v>
      </c>
    </row>
    <row r="240" spans="1:21" x14ac:dyDescent="0.25">
      <c r="A240" s="41">
        <v>14.38</v>
      </c>
      <c r="B240" s="42">
        <v>4.67</v>
      </c>
      <c r="C240" s="41">
        <v>7.95</v>
      </c>
      <c r="D240" s="42">
        <v>13.28</v>
      </c>
      <c r="E240" s="41">
        <v>9.92</v>
      </c>
      <c r="F240" s="42">
        <v>4.5999999999999996</v>
      </c>
      <c r="G240" s="41">
        <v>4.2699999999999996</v>
      </c>
      <c r="H240" s="42">
        <v>10.25</v>
      </c>
      <c r="I240" s="41">
        <v>12.52</v>
      </c>
      <c r="J240" s="42">
        <v>7</v>
      </c>
      <c r="K240" s="33"/>
      <c r="L240" s="41">
        <v>8.65</v>
      </c>
      <c r="M240" s="42">
        <v>11.77</v>
      </c>
      <c r="N240" s="41">
        <v>6.97</v>
      </c>
      <c r="O240" s="42">
        <v>13.9</v>
      </c>
      <c r="P240" s="41">
        <v>7.25</v>
      </c>
      <c r="Q240" s="42">
        <v>8.11</v>
      </c>
      <c r="R240" s="41">
        <v>3.91</v>
      </c>
      <c r="S240" s="42">
        <v>5.8</v>
      </c>
      <c r="T240" s="41">
        <v>11.97</v>
      </c>
      <c r="U240" s="42">
        <v>17.670000000000002</v>
      </c>
    </row>
    <row r="241" spans="1:21" x14ac:dyDescent="0.25">
      <c r="A241" s="41">
        <v>14.46</v>
      </c>
      <c r="B241" s="42">
        <v>15.4</v>
      </c>
      <c r="C241" s="41">
        <v>14.21</v>
      </c>
      <c r="D241" s="42">
        <v>13.26</v>
      </c>
      <c r="E241" s="41">
        <v>11.53</v>
      </c>
      <c r="F241" s="42">
        <v>10.34</v>
      </c>
      <c r="G241" s="41">
        <v>7.57</v>
      </c>
      <c r="H241" s="42">
        <v>14.99</v>
      </c>
      <c r="I241" s="41">
        <v>6.32</v>
      </c>
      <c r="J241" s="42">
        <v>15.35</v>
      </c>
      <c r="K241" s="33"/>
      <c r="L241" s="41">
        <v>7.69</v>
      </c>
      <c r="M241" s="42">
        <v>12.9</v>
      </c>
      <c r="N241" s="41">
        <v>11.53</v>
      </c>
      <c r="O241" s="42">
        <v>10.1</v>
      </c>
      <c r="P241" s="41">
        <v>8</v>
      </c>
      <c r="Q241" s="42">
        <v>12.18</v>
      </c>
      <c r="R241" s="41">
        <v>8.4600000000000009</v>
      </c>
      <c r="S241" s="42">
        <v>2.1800000000000002</v>
      </c>
      <c r="T241" s="41">
        <v>12.24</v>
      </c>
      <c r="U241" s="42">
        <v>9.09</v>
      </c>
    </row>
    <row r="242" spans="1:21" x14ac:dyDescent="0.25">
      <c r="A242" s="41">
        <v>15.7</v>
      </c>
      <c r="B242" s="42">
        <v>4.4800000000000004</v>
      </c>
      <c r="C242" s="41">
        <v>6.21</v>
      </c>
      <c r="D242" s="42">
        <v>8.1999999999999993</v>
      </c>
      <c r="E242" s="41">
        <v>5.15</v>
      </c>
      <c r="F242" s="42">
        <v>4.9400000000000004</v>
      </c>
      <c r="G242" s="41">
        <v>11.29</v>
      </c>
      <c r="H242" s="42">
        <v>6.47</v>
      </c>
      <c r="I242" s="41">
        <v>14.76</v>
      </c>
      <c r="J242" s="42">
        <v>4.3600000000000003</v>
      </c>
      <c r="K242" s="33"/>
      <c r="L242" s="41">
        <v>4.33</v>
      </c>
      <c r="M242" s="42">
        <v>2.88</v>
      </c>
      <c r="N242" s="41">
        <v>7.62</v>
      </c>
      <c r="O242" s="42">
        <v>14.2</v>
      </c>
      <c r="P242" s="41">
        <v>6.99</v>
      </c>
      <c r="Q242" s="42">
        <v>9.08</v>
      </c>
      <c r="R242" s="41">
        <v>11.58</v>
      </c>
      <c r="S242" s="42">
        <v>16.32</v>
      </c>
      <c r="T242" s="41">
        <v>9.84</v>
      </c>
      <c r="U242" s="42">
        <v>7.39</v>
      </c>
    </row>
    <row r="243" spans="1:21" x14ac:dyDescent="0.25">
      <c r="A243" s="41">
        <v>10.039999999999999</v>
      </c>
      <c r="B243" s="42">
        <v>13.01</v>
      </c>
      <c r="C243" s="41">
        <v>7.24</v>
      </c>
      <c r="D243" s="42">
        <v>14.13</v>
      </c>
      <c r="E243" s="41">
        <v>6.89</v>
      </c>
      <c r="F243" s="42">
        <v>8.7100000000000009</v>
      </c>
      <c r="G243" s="41">
        <v>6.15</v>
      </c>
      <c r="H243" s="42">
        <v>12.67</v>
      </c>
      <c r="I243" s="41">
        <v>5.08</v>
      </c>
      <c r="J243" s="42">
        <v>10.18</v>
      </c>
      <c r="K243" s="33"/>
      <c r="L243" s="41">
        <v>13.39</v>
      </c>
      <c r="M243" s="42">
        <v>12.87</v>
      </c>
      <c r="N243" s="41">
        <v>4.71</v>
      </c>
      <c r="O243" s="42">
        <v>3.92</v>
      </c>
      <c r="P243" s="41">
        <v>10.69</v>
      </c>
      <c r="Q243" s="42">
        <v>13.75</v>
      </c>
      <c r="R243" s="41">
        <v>7.07</v>
      </c>
      <c r="S243" s="42">
        <v>17.13</v>
      </c>
      <c r="T243" s="41">
        <v>12.96</v>
      </c>
      <c r="U243" s="42">
        <v>9.48</v>
      </c>
    </row>
    <row r="244" spans="1:21" x14ac:dyDescent="0.25">
      <c r="A244" s="41">
        <v>5.0999999999999996</v>
      </c>
      <c r="B244" s="42">
        <v>14.08</v>
      </c>
      <c r="C244" s="41">
        <v>5.49</v>
      </c>
      <c r="D244" s="42">
        <v>7.09</v>
      </c>
      <c r="E244" s="41">
        <v>15.09</v>
      </c>
      <c r="F244" s="42">
        <v>11.42</v>
      </c>
      <c r="G244" s="41">
        <v>15.74</v>
      </c>
      <c r="H244" s="42">
        <v>10.34</v>
      </c>
      <c r="I244" s="41">
        <v>15.23</v>
      </c>
      <c r="J244" s="42">
        <v>13.08</v>
      </c>
      <c r="K244" s="33"/>
      <c r="L244" s="41">
        <v>14.73</v>
      </c>
      <c r="M244" s="42">
        <v>5.95</v>
      </c>
      <c r="N244" s="41">
        <v>14.51</v>
      </c>
      <c r="O244" s="42">
        <v>9.84</v>
      </c>
      <c r="P244" s="41">
        <v>11.07</v>
      </c>
      <c r="Q244" s="42">
        <v>9.6999999999999993</v>
      </c>
      <c r="R244" s="41">
        <v>10.28</v>
      </c>
      <c r="S244" s="42">
        <v>6.41</v>
      </c>
      <c r="T244" s="41">
        <v>13.37</v>
      </c>
      <c r="U244" s="42">
        <v>8.85</v>
      </c>
    </row>
    <row r="245" spans="1:21" x14ac:dyDescent="0.25">
      <c r="A245" s="41">
        <v>14.5</v>
      </c>
      <c r="B245" s="42">
        <v>4.5</v>
      </c>
      <c r="C245" s="41">
        <v>6.23</v>
      </c>
      <c r="D245" s="42">
        <v>8.4499999999999993</v>
      </c>
      <c r="E245" s="41">
        <v>10.94</v>
      </c>
      <c r="F245" s="42">
        <v>7.17</v>
      </c>
      <c r="G245" s="41">
        <v>13.15</v>
      </c>
      <c r="H245" s="42">
        <v>15.49</v>
      </c>
      <c r="I245" s="41">
        <v>11.82</v>
      </c>
      <c r="J245" s="42">
        <v>4.97</v>
      </c>
      <c r="K245" s="33"/>
      <c r="L245" s="41">
        <v>14.86</v>
      </c>
      <c r="M245" s="42">
        <v>5.3</v>
      </c>
      <c r="N245" s="41">
        <v>9.99</v>
      </c>
      <c r="O245" s="42">
        <v>3.81</v>
      </c>
      <c r="P245" s="41">
        <v>3.84</v>
      </c>
      <c r="Q245" s="42">
        <v>10.039999999999999</v>
      </c>
      <c r="R245" s="41">
        <v>9.25</v>
      </c>
      <c r="S245" s="42">
        <v>13.84</v>
      </c>
      <c r="T245" s="41">
        <v>7.73</v>
      </c>
      <c r="U245" s="42">
        <v>6.38</v>
      </c>
    </row>
    <row r="246" spans="1:21" x14ac:dyDescent="0.25">
      <c r="A246" s="41">
        <v>12.55</v>
      </c>
      <c r="B246" s="42">
        <v>10.23</v>
      </c>
      <c r="C246" s="41">
        <v>5.57</v>
      </c>
      <c r="D246" s="42">
        <v>7.98</v>
      </c>
      <c r="E246" s="41">
        <v>14.06</v>
      </c>
      <c r="F246" s="42">
        <v>13.38</v>
      </c>
      <c r="G246" s="41">
        <v>5.77</v>
      </c>
      <c r="H246" s="42">
        <v>7.16</v>
      </c>
      <c r="I246" s="41">
        <v>9.08</v>
      </c>
      <c r="J246" s="42">
        <v>7.6</v>
      </c>
      <c r="K246" s="33"/>
      <c r="L246" s="41">
        <v>6.01</v>
      </c>
      <c r="M246" s="42">
        <v>14.65</v>
      </c>
      <c r="N246" s="41">
        <v>8.6300000000000008</v>
      </c>
      <c r="O246" s="42">
        <v>8.2200000000000006</v>
      </c>
      <c r="P246" s="41">
        <v>17.059999999999999</v>
      </c>
      <c r="Q246" s="42">
        <v>12.83</v>
      </c>
      <c r="R246" s="41">
        <v>9.93</v>
      </c>
      <c r="S246" s="42">
        <v>10.119999999999999</v>
      </c>
      <c r="T246" s="41">
        <v>6.55</v>
      </c>
      <c r="U246" s="42">
        <v>9.06</v>
      </c>
    </row>
    <row r="247" spans="1:21" x14ac:dyDescent="0.25">
      <c r="A247" s="41">
        <v>5.18</v>
      </c>
      <c r="B247" s="42">
        <v>12.98</v>
      </c>
      <c r="C247" s="41">
        <v>11.5</v>
      </c>
      <c r="D247" s="42">
        <v>12.11</v>
      </c>
      <c r="E247" s="41">
        <v>15.55</v>
      </c>
      <c r="F247" s="42">
        <v>6.11</v>
      </c>
      <c r="G247" s="41">
        <v>15.21</v>
      </c>
      <c r="H247" s="42">
        <v>11.63</v>
      </c>
      <c r="I247" s="41">
        <v>11.25</v>
      </c>
      <c r="J247" s="42">
        <v>13.54</v>
      </c>
      <c r="K247" s="33"/>
      <c r="L247" s="41">
        <v>10.88</v>
      </c>
      <c r="M247" s="42">
        <v>14</v>
      </c>
      <c r="N247" s="41">
        <v>10.55</v>
      </c>
      <c r="O247" s="42">
        <v>15.35</v>
      </c>
      <c r="P247" s="41">
        <v>11.79</v>
      </c>
      <c r="Q247" s="42">
        <v>9.15</v>
      </c>
      <c r="R247" s="41">
        <v>11.22</v>
      </c>
      <c r="S247" s="42">
        <v>9.68</v>
      </c>
      <c r="T247" s="41">
        <v>8.08</v>
      </c>
      <c r="U247" s="42">
        <v>13.18</v>
      </c>
    </row>
    <row r="248" spans="1:21" x14ac:dyDescent="0.25">
      <c r="A248" s="41">
        <v>10.52</v>
      </c>
      <c r="B248" s="42">
        <v>9.0299999999999994</v>
      </c>
      <c r="C248" s="41">
        <v>10.34</v>
      </c>
      <c r="D248" s="42">
        <v>7.3</v>
      </c>
      <c r="E248" s="41">
        <v>10.27</v>
      </c>
      <c r="F248" s="42">
        <v>6.7</v>
      </c>
      <c r="G248" s="41">
        <v>13.07</v>
      </c>
      <c r="H248" s="42">
        <v>11.43</v>
      </c>
      <c r="I248" s="41">
        <v>12.84</v>
      </c>
      <c r="J248" s="42">
        <v>5.47</v>
      </c>
      <c r="K248" s="33"/>
      <c r="L248" s="41">
        <v>11.33</v>
      </c>
      <c r="M248" s="42">
        <v>10.41</v>
      </c>
      <c r="N248" s="41">
        <v>10.26</v>
      </c>
      <c r="O248" s="42">
        <v>15.09</v>
      </c>
      <c r="P248" s="41">
        <v>5.47</v>
      </c>
      <c r="Q248" s="42">
        <v>13.66</v>
      </c>
      <c r="R248" s="41">
        <v>6.33</v>
      </c>
      <c r="S248" s="42">
        <v>9.83</v>
      </c>
      <c r="T248" s="41">
        <v>10.24</v>
      </c>
      <c r="U248" s="42">
        <v>13.33</v>
      </c>
    </row>
    <row r="249" spans="1:21" x14ac:dyDescent="0.25">
      <c r="A249" s="41">
        <v>14.06</v>
      </c>
      <c r="B249" s="42">
        <v>7.14</v>
      </c>
      <c r="C249" s="41">
        <v>13.76</v>
      </c>
      <c r="D249" s="42">
        <v>10.51</v>
      </c>
      <c r="E249" s="41">
        <v>10.97</v>
      </c>
      <c r="F249" s="42">
        <v>13.75</v>
      </c>
      <c r="G249" s="41">
        <v>8.25</v>
      </c>
      <c r="H249" s="42">
        <v>15.11</v>
      </c>
      <c r="I249" s="41">
        <v>11.08</v>
      </c>
      <c r="J249" s="42">
        <v>15.72</v>
      </c>
      <c r="K249" s="33"/>
      <c r="L249" s="41">
        <v>9.51</v>
      </c>
      <c r="M249" s="42">
        <v>10.43</v>
      </c>
      <c r="N249" s="41">
        <v>5.74</v>
      </c>
      <c r="O249" s="42">
        <v>3</v>
      </c>
      <c r="P249" s="41">
        <v>5.31</v>
      </c>
      <c r="Q249" s="42">
        <v>9.32</v>
      </c>
      <c r="R249" s="41">
        <v>11.22</v>
      </c>
      <c r="S249" s="42">
        <v>11.41</v>
      </c>
      <c r="T249" s="41">
        <v>9.82</v>
      </c>
      <c r="U249" s="42">
        <v>9.27</v>
      </c>
    </row>
    <row r="250" spans="1:21" x14ac:dyDescent="0.25">
      <c r="A250" s="41">
        <v>15.75</v>
      </c>
      <c r="B250" s="42">
        <v>9.06</v>
      </c>
      <c r="C250" s="41">
        <v>14.38</v>
      </c>
      <c r="D250" s="42">
        <v>12.7</v>
      </c>
      <c r="E250" s="41">
        <v>9.73</v>
      </c>
      <c r="F250" s="42">
        <v>7.03</v>
      </c>
      <c r="G250" s="41">
        <v>7.79</v>
      </c>
      <c r="H250" s="42">
        <v>11.05</v>
      </c>
      <c r="I250" s="41">
        <v>5.91</v>
      </c>
      <c r="J250" s="42">
        <v>11.99</v>
      </c>
      <c r="K250" s="33"/>
      <c r="L250" s="41">
        <v>8.68</v>
      </c>
      <c r="M250" s="42">
        <v>6.59</v>
      </c>
      <c r="N250" s="41">
        <v>10.26</v>
      </c>
      <c r="O250" s="42">
        <v>8.23</v>
      </c>
      <c r="P250" s="41">
        <v>10.42</v>
      </c>
      <c r="Q250" s="42">
        <v>6.78</v>
      </c>
      <c r="R250" s="41">
        <v>5.3</v>
      </c>
      <c r="S250" s="42">
        <v>10.69</v>
      </c>
      <c r="T250" s="41">
        <v>5.7</v>
      </c>
      <c r="U250" s="42">
        <v>9.11</v>
      </c>
    </row>
    <row r="251" spans="1:21" x14ac:dyDescent="0.25">
      <c r="A251" s="41">
        <v>4.24</v>
      </c>
      <c r="B251" s="42">
        <v>8.3000000000000007</v>
      </c>
      <c r="C251" s="41">
        <v>13.94</v>
      </c>
      <c r="D251" s="42">
        <v>12.41</v>
      </c>
      <c r="E251" s="41">
        <v>10.32</v>
      </c>
      <c r="F251" s="42">
        <v>12.27</v>
      </c>
      <c r="G251" s="41">
        <v>15.09</v>
      </c>
      <c r="H251" s="42">
        <v>13.67</v>
      </c>
      <c r="I251" s="41">
        <v>6.65</v>
      </c>
      <c r="J251" s="42">
        <v>13.79</v>
      </c>
      <c r="K251" s="33"/>
      <c r="L251" s="41">
        <v>6.99</v>
      </c>
      <c r="M251" s="42">
        <v>11.49</v>
      </c>
      <c r="N251" s="41">
        <v>9.16</v>
      </c>
      <c r="O251" s="42">
        <v>11.71</v>
      </c>
      <c r="P251" s="41">
        <v>12.72</v>
      </c>
      <c r="Q251" s="42">
        <v>9.6199999999999992</v>
      </c>
      <c r="R251" s="41">
        <v>7.09</v>
      </c>
      <c r="S251" s="42">
        <v>10.31</v>
      </c>
      <c r="T251" s="41">
        <v>9.6999999999999993</v>
      </c>
      <c r="U251" s="42">
        <v>10.199999999999999</v>
      </c>
    </row>
    <row r="252" spans="1:21" x14ac:dyDescent="0.25">
      <c r="A252" s="41">
        <v>13.83</v>
      </c>
      <c r="B252" s="42">
        <v>7.11</v>
      </c>
      <c r="C252" s="41">
        <v>11.69</v>
      </c>
      <c r="D252" s="42">
        <v>4.28</v>
      </c>
      <c r="E252" s="41">
        <v>5.07</v>
      </c>
      <c r="F252" s="42">
        <v>14.23</v>
      </c>
      <c r="G252" s="41">
        <v>6.12</v>
      </c>
      <c r="H252" s="42">
        <v>4.3600000000000003</v>
      </c>
      <c r="I252" s="41">
        <v>6.76</v>
      </c>
      <c r="J252" s="42">
        <v>14.22</v>
      </c>
      <c r="K252" s="33"/>
      <c r="L252" s="41">
        <v>14.91</v>
      </c>
      <c r="M252" s="42">
        <v>11.24</v>
      </c>
      <c r="N252" s="41">
        <v>8.8000000000000007</v>
      </c>
      <c r="O252" s="42">
        <v>10.89</v>
      </c>
      <c r="P252" s="41">
        <v>6.51</v>
      </c>
      <c r="Q252" s="42">
        <v>8.3800000000000008</v>
      </c>
      <c r="R252" s="41">
        <v>8.25</v>
      </c>
      <c r="S252" s="42">
        <v>8.93</v>
      </c>
      <c r="T252" s="41">
        <v>6.92</v>
      </c>
      <c r="U252" s="42">
        <v>10.43</v>
      </c>
    </row>
    <row r="253" spans="1:21" x14ac:dyDescent="0.25">
      <c r="A253" s="41">
        <v>14.47</v>
      </c>
      <c r="B253" s="42">
        <v>4.8099999999999996</v>
      </c>
      <c r="C253" s="41">
        <v>13.6</v>
      </c>
      <c r="D253" s="42">
        <v>6.73</v>
      </c>
      <c r="E253" s="41">
        <v>13.01</v>
      </c>
      <c r="F253" s="42">
        <v>14.54</v>
      </c>
      <c r="G253" s="41">
        <v>10.210000000000001</v>
      </c>
      <c r="H253" s="42">
        <v>9.89</v>
      </c>
      <c r="I253" s="41">
        <v>5.61</v>
      </c>
      <c r="J253" s="42">
        <v>11.94</v>
      </c>
      <c r="K253" s="33"/>
      <c r="L253" s="41">
        <v>10.74</v>
      </c>
      <c r="M253" s="42">
        <v>8.36</v>
      </c>
      <c r="N253" s="41">
        <v>9.3000000000000007</v>
      </c>
      <c r="O253" s="42">
        <v>9.4700000000000006</v>
      </c>
      <c r="P253" s="41">
        <v>5.0199999999999996</v>
      </c>
      <c r="Q253" s="42">
        <v>10.25</v>
      </c>
      <c r="R253" s="41">
        <v>11.07</v>
      </c>
      <c r="S253" s="42">
        <v>14.21</v>
      </c>
      <c r="T253" s="41">
        <v>9.9700000000000006</v>
      </c>
      <c r="U253" s="42">
        <v>9.51</v>
      </c>
    </row>
    <row r="254" spans="1:21" x14ac:dyDescent="0.25">
      <c r="A254" s="41">
        <v>8.73</v>
      </c>
      <c r="B254" s="42">
        <v>7.43</v>
      </c>
      <c r="C254" s="41">
        <v>5.1100000000000003</v>
      </c>
      <c r="D254" s="42">
        <v>7.75</v>
      </c>
      <c r="E254" s="41">
        <v>14.28</v>
      </c>
      <c r="F254" s="42">
        <v>10.85</v>
      </c>
      <c r="G254" s="41">
        <v>11.2</v>
      </c>
      <c r="H254" s="42">
        <v>4.72</v>
      </c>
      <c r="I254" s="41">
        <v>8.3800000000000008</v>
      </c>
      <c r="J254" s="42">
        <v>14.82</v>
      </c>
      <c r="K254" s="33"/>
      <c r="L254" s="41">
        <v>11.69</v>
      </c>
      <c r="M254" s="42">
        <v>6.75</v>
      </c>
      <c r="N254" s="41">
        <v>16.09</v>
      </c>
      <c r="O254" s="42">
        <v>4.18</v>
      </c>
      <c r="P254" s="41">
        <v>4.88</v>
      </c>
      <c r="Q254" s="42">
        <v>14.75</v>
      </c>
      <c r="R254" s="41">
        <v>7.71</v>
      </c>
      <c r="S254" s="42">
        <v>12.42</v>
      </c>
      <c r="T254" s="41">
        <v>14.21</v>
      </c>
      <c r="U254" s="42">
        <v>9.82</v>
      </c>
    </row>
    <row r="255" spans="1:21" x14ac:dyDescent="0.25">
      <c r="A255" s="41">
        <v>6.23</v>
      </c>
      <c r="B255" s="42">
        <v>9.35</v>
      </c>
      <c r="C255" s="41">
        <v>11.07</v>
      </c>
      <c r="D255" s="42">
        <v>7.07</v>
      </c>
      <c r="E255" s="41">
        <v>11.23</v>
      </c>
      <c r="F255" s="42">
        <v>15.28</v>
      </c>
      <c r="G255" s="41">
        <v>6.03</v>
      </c>
      <c r="H255" s="42">
        <v>5.88</v>
      </c>
      <c r="I255" s="41">
        <v>9.23</v>
      </c>
      <c r="J255" s="42">
        <v>11.4</v>
      </c>
      <c r="K255" s="33"/>
      <c r="L255" s="41">
        <v>10.93</v>
      </c>
      <c r="M255" s="42">
        <v>11.69</v>
      </c>
      <c r="N255" s="41">
        <v>8.27</v>
      </c>
      <c r="O255" s="42">
        <v>5.57</v>
      </c>
      <c r="P255" s="41">
        <v>12.34</v>
      </c>
      <c r="Q255" s="42">
        <v>10.56</v>
      </c>
      <c r="R255" s="41">
        <v>12.74</v>
      </c>
      <c r="S255" s="42">
        <v>11.26</v>
      </c>
      <c r="T255" s="41">
        <v>10.39</v>
      </c>
      <c r="U255" s="42">
        <v>10.26</v>
      </c>
    </row>
    <row r="256" spans="1:21" x14ac:dyDescent="0.25">
      <c r="A256" s="41">
        <v>5.61</v>
      </c>
      <c r="B256" s="42">
        <v>6.22</v>
      </c>
      <c r="C256" s="41">
        <v>9.73</v>
      </c>
      <c r="D256" s="42">
        <v>7.01</v>
      </c>
      <c r="E256" s="41">
        <v>12.2</v>
      </c>
      <c r="F256" s="42">
        <v>10.76</v>
      </c>
      <c r="G256" s="41">
        <v>11.42</v>
      </c>
      <c r="H256" s="42">
        <v>5.78</v>
      </c>
      <c r="I256" s="41">
        <v>8.7100000000000009</v>
      </c>
      <c r="J256" s="42">
        <v>6.38</v>
      </c>
      <c r="K256" s="33"/>
      <c r="L256" s="41">
        <v>8.41</v>
      </c>
      <c r="M256" s="42">
        <v>8.1300000000000008</v>
      </c>
      <c r="N256" s="41">
        <v>6.71</v>
      </c>
      <c r="O256" s="42">
        <v>6.2</v>
      </c>
      <c r="P256" s="41">
        <v>3.74</v>
      </c>
      <c r="Q256" s="42">
        <v>12.79</v>
      </c>
      <c r="R256" s="41">
        <v>14.56</v>
      </c>
      <c r="S256" s="42">
        <v>6.61</v>
      </c>
      <c r="T256" s="41">
        <v>13.55</v>
      </c>
      <c r="U256" s="42">
        <v>11.04</v>
      </c>
    </row>
    <row r="257" spans="1:21" x14ac:dyDescent="0.25">
      <c r="A257" s="41">
        <v>5.44</v>
      </c>
      <c r="B257" s="42">
        <v>8.16</v>
      </c>
      <c r="C257" s="41">
        <v>6.36</v>
      </c>
      <c r="D257" s="42">
        <v>14.34</v>
      </c>
      <c r="E257" s="41">
        <v>8.33</v>
      </c>
      <c r="F257" s="42">
        <v>13.1</v>
      </c>
      <c r="G257" s="41">
        <v>15.36</v>
      </c>
      <c r="H257" s="42">
        <v>15.7</v>
      </c>
      <c r="I257" s="41">
        <v>11.27</v>
      </c>
      <c r="J257" s="42">
        <v>13.14</v>
      </c>
      <c r="K257" s="33"/>
      <c r="L257" s="41">
        <v>5.66</v>
      </c>
      <c r="M257" s="42">
        <v>9.9</v>
      </c>
      <c r="N257" s="41">
        <v>10.029999999999999</v>
      </c>
      <c r="O257" s="42">
        <v>10.66</v>
      </c>
      <c r="P257" s="41">
        <v>7.26</v>
      </c>
      <c r="Q257" s="42">
        <v>10.19</v>
      </c>
      <c r="R257" s="41">
        <v>14.02</v>
      </c>
      <c r="S257" s="42">
        <v>3.52</v>
      </c>
      <c r="T257" s="41">
        <v>11</v>
      </c>
      <c r="U257" s="42">
        <v>5.65</v>
      </c>
    </row>
    <row r="258" spans="1:21" x14ac:dyDescent="0.25">
      <c r="A258" s="41">
        <v>15.27</v>
      </c>
      <c r="B258" s="42">
        <v>4.8899999999999997</v>
      </c>
      <c r="C258" s="41">
        <v>11.52</v>
      </c>
      <c r="D258" s="42">
        <v>15.62</v>
      </c>
      <c r="E258" s="41">
        <v>5.05</v>
      </c>
      <c r="F258" s="42">
        <v>15.45</v>
      </c>
      <c r="G258" s="41">
        <v>9.07</v>
      </c>
      <c r="H258" s="42">
        <v>7.49</v>
      </c>
      <c r="I258" s="41">
        <v>5.0599999999999996</v>
      </c>
      <c r="J258" s="42">
        <v>9.2899999999999991</v>
      </c>
      <c r="K258" s="33"/>
      <c r="L258" s="41">
        <v>9.98</v>
      </c>
      <c r="M258" s="42">
        <v>9.85</v>
      </c>
      <c r="N258" s="41">
        <v>18.11</v>
      </c>
      <c r="O258" s="42">
        <v>10.84</v>
      </c>
      <c r="P258" s="41">
        <v>9.49</v>
      </c>
      <c r="Q258" s="42">
        <v>13.57</v>
      </c>
      <c r="R258" s="41">
        <v>7.93</v>
      </c>
      <c r="S258" s="42">
        <v>10.17</v>
      </c>
      <c r="T258" s="41">
        <v>13.23</v>
      </c>
      <c r="U258" s="42">
        <v>16.12</v>
      </c>
    </row>
    <row r="259" spans="1:21" x14ac:dyDescent="0.25">
      <c r="A259" s="41">
        <v>13.83</v>
      </c>
      <c r="B259" s="42">
        <v>4.5999999999999996</v>
      </c>
      <c r="C259" s="41">
        <v>9.61</v>
      </c>
      <c r="D259" s="42">
        <v>7.3</v>
      </c>
      <c r="E259" s="41">
        <v>8.7899999999999991</v>
      </c>
      <c r="F259" s="42">
        <v>5.85</v>
      </c>
      <c r="G259" s="41">
        <v>11.41</v>
      </c>
      <c r="H259" s="42">
        <v>7.51</v>
      </c>
      <c r="I259" s="41">
        <v>8.8699999999999992</v>
      </c>
      <c r="J259" s="42">
        <v>10.88</v>
      </c>
      <c r="K259" s="33"/>
      <c r="L259" s="41">
        <v>9.59</v>
      </c>
      <c r="M259" s="42">
        <v>12.76</v>
      </c>
      <c r="N259" s="41">
        <v>8.11</v>
      </c>
      <c r="O259" s="42">
        <v>15.41</v>
      </c>
      <c r="P259" s="41">
        <v>10.92</v>
      </c>
      <c r="Q259" s="42">
        <v>12.81</v>
      </c>
      <c r="R259" s="41">
        <v>10.44</v>
      </c>
      <c r="S259" s="42">
        <v>7.06</v>
      </c>
      <c r="T259" s="41">
        <v>11.11</v>
      </c>
      <c r="U259" s="42">
        <v>8.91</v>
      </c>
    </row>
    <row r="260" spans="1:21" x14ac:dyDescent="0.25">
      <c r="A260" s="41">
        <v>10.029999999999999</v>
      </c>
      <c r="B260" s="42">
        <v>5.05</v>
      </c>
      <c r="C260" s="41">
        <v>7.22</v>
      </c>
      <c r="D260" s="42">
        <v>5.72</v>
      </c>
      <c r="E260" s="41">
        <v>4.3</v>
      </c>
      <c r="F260" s="42">
        <v>15.58</v>
      </c>
      <c r="G260" s="41">
        <v>9.06</v>
      </c>
      <c r="H260" s="42">
        <v>9.25</v>
      </c>
      <c r="I260" s="41">
        <v>9.1</v>
      </c>
      <c r="J260" s="42">
        <v>10.4</v>
      </c>
      <c r="K260" s="33"/>
      <c r="L260" s="41">
        <v>11.63</v>
      </c>
      <c r="M260" s="42">
        <v>10.029999999999999</v>
      </c>
      <c r="N260" s="41">
        <v>12.91</v>
      </c>
      <c r="O260" s="42">
        <v>12.79</v>
      </c>
      <c r="P260" s="41">
        <v>10.55</v>
      </c>
      <c r="Q260" s="42">
        <v>10.78</v>
      </c>
      <c r="R260" s="41">
        <v>12.44</v>
      </c>
      <c r="S260" s="42">
        <v>10.210000000000001</v>
      </c>
      <c r="T260" s="41">
        <v>12.47</v>
      </c>
      <c r="U260" s="42">
        <v>14.64</v>
      </c>
    </row>
    <row r="261" spans="1:21" x14ac:dyDescent="0.25">
      <c r="A261" s="41">
        <v>10.77</v>
      </c>
      <c r="B261" s="42">
        <v>4.59</v>
      </c>
      <c r="C261" s="41">
        <v>4.3099999999999996</v>
      </c>
      <c r="D261" s="42">
        <v>4.8600000000000003</v>
      </c>
      <c r="E261" s="41">
        <v>12.14</v>
      </c>
      <c r="F261" s="42">
        <v>14.21</v>
      </c>
      <c r="G261" s="41">
        <v>10.119999999999999</v>
      </c>
      <c r="H261" s="42">
        <v>15.71</v>
      </c>
      <c r="I261" s="41">
        <v>11.63</v>
      </c>
      <c r="J261" s="42">
        <v>6.88</v>
      </c>
      <c r="K261" s="33"/>
      <c r="L261" s="41">
        <v>10.27</v>
      </c>
      <c r="M261" s="42">
        <v>14.18</v>
      </c>
      <c r="N261" s="41">
        <v>14.36</v>
      </c>
      <c r="O261" s="42">
        <v>11.76</v>
      </c>
      <c r="P261" s="41">
        <v>11.55</v>
      </c>
      <c r="Q261" s="42">
        <v>11.11</v>
      </c>
      <c r="R261" s="41">
        <v>12.02</v>
      </c>
      <c r="S261" s="42">
        <v>5.41</v>
      </c>
      <c r="T261" s="41">
        <v>14.61</v>
      </c>
      <c r="U261" s="42">
        <v>13.17</v>
      </c>
    </row>
    <row r="262" spans="1:21" x14ac:dyDescent="0.25">
      <c r="A262" s="41">
        <v>5.85</v>
      </c>
      <c r="B262" s="42">
        <v>10.07</v>
      </c>
      <c r="C262" s="41">
        <v>11.87</v>
      </c>
      <c r="D262" s="42">
        <v>8.0399999999999991</v>
      </c>
      <c r="E262" s="41">
        <v>5.63</v>
      </c>
      <c r="F262" s="42">
        <v>4.68</v>
      </c>
      <c r="G262" s="41">
        <v>15.49</v>
      </c>
      <c r="H262" s="42">
        <v>6.7</v>
      </c>
      <c r="I262" s="41">
        <v>14.97</v>
      </c>
      <c r="J262" s="42">
        <v>12.18</v>
      </c>
      <c r="K262" s="33"/>
      <c r="L262" s="41">
        <v>8.1300000000000008</v>
      </c>
      <c r="M262" s="42">
        <v>8</v>
      </c>
      <c r="N262" s="41">
        <v>11.45</v>
      </c>
      <c r="O262" s="42">
        <v>8.52</v>
      </c>
      <c r="P262" s="41">
        <v>3.26</v>
      </c>
      <c r="Q262" s="42">
        <v>8.44</v>
      </c>
      <c r="R262" s="41">
        <v>10.19</v>
      </c>
      <c r="S262" s="42">
        <v>9.3699999999999992</v>
      </c>
      <c r="T262" s="41">
        <v>17.54</v>
      </c>
      <c r="U262" s="42">
        <v>12.3</v>
      </c>
    </row>
    <row r="263" spans="1:21" x14ac:dyDescent="0.25">
      <c r="A263" s="41">
        <v>11.19</v>
      </c>
      <c r="B263" s="42">
        <v>13.39</v>
      </c>
      <c r="C263" s="41">
        <v>15.74</v>
      </c>
      <c r="D263" s="42">
        <v>15.56</v>
      </c>
      <c r="E263" s="41">
        <v>11.03</v>
      </c>
      <c r="F263" s="42">
        <v>7.04</v>
      </c>
      <c r="G263" s="41">
        <v>9.3699999999999992</v>
      </c>
      <c r="H263" s="42">
        <v>7.38</v>
      </c>
      <c r="I263" s="41">
        <v>14.42</v>
      </c>
      <c r="J263" s="42">
        <v>4.34</v>
      </c>
      <c r="K263" s="33"/>
      <c r="L263" s="41">
        <v>3.46</v>
      </c>
      <c r="M263" s="42">
        <v>17.850000000000001</v>
      </c>
      <c r="N263" s="41">
        <v>11.35</v>
      </c>
      <c r="O263" s="42">
        <v>7.56</v>
      </c>
      <c r="P263" s="41">
        <v>13.29</v>
      </c>
      <c r="Q263" s="42">
        <v>13.87</v>
      </c>
      <c r="R263" s="41">
        <v>14.54</v>
      </c>
      <c r="S263" s="42">
        <v>7.71</v>
      </c>
      <c r="T263" s="41">
        <v>17.690000000000001</v>
      </c>
      <c r="U263" s="42">
        <v>9.33</v>
      </c>
    </row>
    <row r="264" spans="1:21" x14ac:dyDescent="0.25">
      <c r="A264" s="41">
        <v>9.9600000000000009</v>
      </c>
      <c r="B264" s="42">
        <v>14.7</v>
      </c>
      <c r="C264" s="41">
        <v>15.39</v>
      </c>
      <c r="D264" s="42">
        <v>6.69</v>
      </c>
      <c r="E264" s="41">
        <v>12.32</v>
      </c>
      <c r="F264" s="42">
        <v>9.9700000000000006</v>
      </c>
      <c r="G264" s="41">
        <v>6.39</v>
      </c>
      <c r="H264" s="42">
        <v>8.52</v>
      </c>
      <c r="I264" s="41">
        <v>6.13</v>
      </c>
      <c r="J264" s="42">
        <v>12.3</v>
      </c>
      <c r="K264" s="33"/>
      <c r="L264" s="41">
        <v>10.93</v>
      </c>
      <c r="M264" s="42">
        <v>8.18</v>
      </c>
      <c r="N264" s="41">
        <v>9.74</v>
      </c>
      <c r="O264" s="42">
        <v>14.21</v>
      </c>
      <c r="P264" s="41">
        <v>10.59</v>
      </c>
      <c r="Q264" s="42">
        <v>10.220000000000001</v>
      </c>
      <c r="R264" s="41">
        <v>12.19</v>
      </c>
      <c r="S264" s="42">
        <v>7.92</v>
      </c>
      <c r="T264" s="41">
        <v>5.92</v>
      </c>
      <c r="U264" s="42">
        <v>14.38</v>
      </c>
    </row>
    <row r="265" spans="1:21" x14ac:dyDescent="0.25">
      <c r="A265" s="41">
        <v>9.82</v>
      </c>
      <c r="B265" s="42">
        <v>12.44</v>
      </c>
      <c r="C265" s="41">
        <v>10.7</v>
      </c>
      <c r="D265" s="42">
        <v>4.66</v>
      </c>
      <c r="E265" s="41">
        <v>8.24</v>
      </c>
      <c r="F265" s="42">
        <v>8.89</v>
      </c>
      <c r="G265" s="41">
        <v>7.9</v>
      </c>
      <c r="H265" s="42">
        <v>14.71</v>
      </c>
      <c r="I265" s="41">
        <v>6.46</v>
      </c>
      <c r="J265" s="42">
        <v>14.59</v>
      </c>
      <c r="K265" s="33"/>
      <c r="L265" s="41">
        <v>10.32</v>
      </c>
      <c r="M265" s="42">
        <v>4.18</v>
      </c>
      <c r="N265" s="41">
        <v>10.64</v>
      </c>
      <c r="O265" s="42">
        <v>12.02</v>
      </c>
      <c r="P265" s="41">
        <v>12.18</v>
      </c>
      <c r="Q265" s="42">
        <v>10.51</v>
      </c>
      <c r="R265" s="41">
        <v>13.28</v>
      </c>
      <c r="S265" s="42">
        <v>8.9700000000000006</v>
      </c>
      <c r="T265" s="41">
        <v>7.62</v>
      </c>
      <c r="U265" s="42">
        <v>4.7699999999999996</v>
      </c>
    </row>
    <row r="266" spans="1:21" x14ac:dyDescent="0.25">
      <c r="A266" s="41">
        <v>14.72</v>
      </c>
      <c r="B266" s="42">
        <v>13.52</v>
      </c>
      <c r="C266" s="41">
        <v>11.44</v>
      </c>
      <c r="D266" s="42">
        <v>5.71</v>
      </c>
      <c r="E266" s="41">
        <v>6.72</v>
      </c>
      <c r="F266" s="42">
        <v>9.1999999999999993</v>
      </c>
      <c r="G266" s="41">
        <v>9.4600000000000009</v>
      </c>
      <c r="H266" s="42">
        <v>11.24</v>
      </c>
      <c r="I266" s="41">
        <v>8.33</v>
      </c>
      <c r="J266" s="42">
        <v>13.49</v>
      </c>
      <c r="K266" s="33"/>
      <c r="L266" s="41">
        <v>12.39</v>
      </c>
      <c r="M266" s="42">
        <v>12.71</v>
      </c>
      <c r="N266" s="41">
        <v>8.41</v>
      </c>
      <c r="O266" s="42">
        <v>12.47</v>
      </c>
      <c r="P266" s="41">
        <v>9.1999999999999993</v>
      </c>
      <c r="Q266" s="42">
        <v>14.31</v>
      </c>
      <c r="R266" s="41">
        <v>8.8800000000000008</v>
      </c>
      <c r="S266" s="42">
        <v>8.0299999999999994</v>
      </c>
      <c r="T266" s="41">
        <v>6.92</v>
      </c>
      <c r="U266" s="42">
        <v>10.76</v>
      </c>
    </row>
    <row r="267" spans="1:21" x14ac:dyDescent="0.25">
      <c r="A267" s="41">
        <v>13.91</v>
      </c>
      <c r="B267" s="42">
        <v>14.71</v>
      </c>
      <c r="C267" s="41">
        <v>4.34</v>
      </c>
      <c r="D267" s="42">
        <v>11.95</v>
      </c>
      <c r="E267" s="41">
        <v>12.73</v>
      </c>
      <c r="F267" s="42">
        <v>14.53</v>
      </c>
      <c r="G267" s="41">
        <v>5.91</v>
      </c>
      <c r="H267" s="42">
        <v>8.07</v>
      </c>
      <c r="I267" s="41">
        <v>11.36</v>
      </c>
      <c r="J267" s="42">
        <v>15.7</v>
      </c>
      <c r="K267" s="33"/>
      <c r="L267" s="41">
        <v>5.79</v>
      </c>
      <c r="M267" s="42">
        <v>4.3</v>
      </c>
      <c r="N267" s="41">
        <v>14.91</v>
      </c>
      <c r="O267" s="42">
        <v>4.72</v>
      </c>
      <c r="P267" s="41">
        <v>8.06</v>
      </c>
      <c r="Q267" s="42">
        <v>11.79</v>
      </c>
      <c r="R267" s="41">
        <v>6.65</v>
      </c>
      <c r="S267" s="42">
        <v>7.26</v>
      </c>
      <c r="T267" s="41">
        <v>7.45</v>
      </c>
      <c r="U267" s="42">
        <v>10.25</v>
      </c>
    </row>
    <row r="268" spans="1:21" x14ac:dyDescent="0.25">
      <c r="A268" s="41">
        <v>13.52</v>
      </c>
      <c r="B268" s="42">
        <v>15.63</v>
      </c>
      <c r="C268" s="41">
        <v>5.05</v>
      </c>
      <c r="D268" s="42">
        <v>12.27</v>
      </c>
      <c r="E268" s="41">
        <v>7.31</v>
      </c>
      <c r="F268" s="42">
        <v>9.4700000000000006</v>
      </c>
      <c r="G268" s="41">
        <v>12.23</v>
      </c>
      <c r="H268" s="42">
        <v>12.15</v>
      </c>
      <c r="I268" s="41">
        <v>14.62</v>
      </c>
      <c r="J268" s="42">
        <v>5.01</v>
      </c>
      <c r="K268" s="33"/>
      <c r="L268" s="41">
        <v>12.93</v>
      </c>
      <c r="M268" s="42">
        <v>7.89</v>
      </c>
      <c r="N268" s="41">
        <v>13.3</v>
      </c>
      <c r="O268" s="42">
        <v>10.89</v>
      </c>
      <c r="P268" s="41">
        <v>8.74</v>
      </c>
      <c r="Q268" s="42">
        <v>8</v>
      </c>
      <c r="R268" s="41">
        <v>8.82</v>
      </c>
      <c r="S268" s="42">
        <v>14.43</v>
      </c>
      <c r="T268" s="41">
        <v>13.74</v>
      </c>
      <c r="U268" s="42">
        <v>3.4</v>
      </c>
    </row>
    <row r="269" spans="1:21" x14ac:dyDescent="0.25">
      <c r="A269" s="41">
        <v>12.07</v>
      </c>
      <c r="B269" s="42">
        <v>11.27</v>
      </c>
      <c r="C269" s="41">
        <v>13.39</v>
      </c>
      <c r="D269" s="42">
        <v>13.52</v>
      </c>
      <c r="E269" s="41">
        <v>11.97</v>
      </c>
      <c r="F269" s="42">
        <v>8.5299999999999994</v>
      </c>
      <c r="G269" s="41">
        <v>8.2100000000000009</v>
      </c>
      <c r="H269" s="42">
        <v>15.47</v>
      </c>
      <c r="I269" s="41">
        <v>5.39</v>
      </c>
      <c r="J269" s="42">
        <v>10.220000000000001</v>
      </c>
      <c r="K269" s="33"/>
      <c r="L269" s="41">
        <v>12.22</v>
      </c>
      <c r="M269" s="42">
        <v>6.25</v>
      </c>
      <c r="N269" s="41">
        <v>16.03</v>
      </c>
      <c r="O269" s="42">
        <v>10.23</v>
      </c>
      <c r="P269" s="41">
        <v>10.39</v>
      </c>
      <c r="Q269" s="42">
        <v>15.59</v>
      </c>
      <c r="R269" s="41">
        <v>9.1300000000000008</v>
      </c>
      <c r="S269" s="42">
        <v>11.18</v>
      </c>
      <c r="T269" s="41">
        <v>10.77</v>
      </c>
      <c r="U269" s="42">
        <v>8.5</v>
      </c>
    </row>
    <row r="270" spans="1:21" x14ac:dyDescent="0.25">
      <c r="A270" s="41">
        <v>5.9</v>
      </c>
      <c r="B270" s="42">
        <v>9.49</v>
      </c>
      <c r="C270" s="41">
        <v>12.33</v>
      </c>
      <c r="D270" s="42">
        <v>7.78</v>
      </c>
      <c r="E270" s="41">
        <v>5.25</v>
      </c>
      <c r="F270" s="42">
        <v>12.89</v>
      </c>
      <c r="G270" s="41">
        <v>8.7100000000000009</v>
      </c>
      <c r="H270" s="42">
        <v>15.65</v>
      </c>
      <c r="I270" s="41">
        <v>14.99</v>
      </c>
      <c r="J270" s="42">
        <v>9.8000000000000007</v>
      </c>
      <c r="K270" s="33"/>
      <c r="L270" s="41">
        <v>6.7</v>
      </c>
      <c r="M270" s="42">
        <v>5.62</v>
      </c>
      <c r="N270" s="41">
        <v>1.1599999999999999</v>
      </c>
      <c r="O270" s="42">
        <v>9.5399999999999991</v>
      </c>
      <c r="P270" s="41">
        <v>13.03</v>
      </c>
      <c r="Q270" s="42">
        <v>9.27</v>
      </c>
      <c r="R270" s="41">
        <v>13.95</v>
      </c>
      <c r="S270" s="42">
        <v>10.11</v>
      </c>
      <c r="T270" s="41">
        <v>12.2</v>
      </c>
      <c r="U270" s="42">
        <v>5.37</v>
      </c>
    </row>
    <row r="271" spans="1:21" x14ac:dyDescent="0.25">
      <c r="A271" s="41">
        <v>6.42</v>
      </c>
      <c r="B271" s="42">
        <v>5.85</v>
      </c>
      <c r="C271" s="41">
        <v>6.45</v>
      </c>
      <c r="D271" s="42">
        <v>12.93</v>
      </c>
      <c r="E271" s="41">
        <v>13.57</v>
      </c>
      <c r="F271" s="42">
        <v>9.09</v>
      </c>
      <c r="G271" s="41">
        <v>6.89</v>
      </c>
      <c r="H271" s="42">
        <v>15.29</v>
      </c>
      <c r="I271" s="41">
        <v>14.61</v>
      </c>
      <c r="J271" s="42">
        <v>9.2100000000000009</v>
      </c>
      <c r="K271" s="33"/>
      <c r="L271" s="41">
        <v>13.16</v>
      </c>
      <c r="M271" s="42">
        <v>11.55</v>
      </c>
      <c r="N271" s="41">
        <v>8.56</v>
      </c>
      <c r="O271" s="42">
        <v>9.15</v>
      </c>
      <c r="P271" s="41">
        <v>8.83</v>
      </c>
      <c r="Q271" s="42">
        <v>10.99</v>
      </c>
      <c r="R271" s="41">
        <v>8.23</v>
      </c>
      <c r="S271" s="42">
        <v>8.34</v>
      </c>
      <c r="T271" s="41">
        <v>7.01</v>
      </c>
      <c r="U271" s="42">
        <v>7.13</v>
      </c>
    </row>
    <row r="272" spans="1:21" x14ac:dyDescent="0.25">
      <c r="A272" s="41">
        <v>8.1199999999999992</v>
      </c>
      <c r="B272" s="42">
        <v>9.7899999999999991</v>
      </c>
      <c r="C272" s="41">
        <v>10.75</v>
      </c>
      <c r="D272" s="42">
        <v>15.24</v>
      </c>
      <c r="E272" s="41">
        <v>4.55</v>
      </c>
      <c r="F272" s="42">
        <v>12.15</v>
      </c>
      <c r="G272" s="41">
        <v>13.92</v>
      </c>
      <c r="H272" s="42">
        <v>14.82</v>
      </c>
      <c r="I272" s="41">
        <v>8.41</v>
      </c>
      <c r="J272" s="42">
        <v>5.79</v>
      </c>
      <c r="K272" s="33"/>
      <c r="L272" s="41">
        <v>14.27</v>
      </c>
      <c r="M272" s="42">
        <v>2.16</v>
      </c>
      <c r="N272" s="41">
        <v>13.84</v>
      </c>
      <c r="O272" s="42">
        <v>13.14</v>
      </c>
      <c r="P272" s="41">
        <v>12.91</v>
      </c>
      <c r="Q272" s="42">
        <v>13.73</v>
      </c>
      <c r="R272" s="41">
        <v>9.8699999999999992</v>
      </c>
      <c r="S272" s="42">
        <v>9.98</v>
      </c>
      <c r="T272" s="41">
        <v>8.43</v>
      </c>
      <c r="U272" s="42">
        <v>10.61</v>
      </c>
    </row>
    <row r="273" spans="1:21" x14ac:dyDescent="0.25">
      <c r="A273" s="41">
        <v>7.47</v>
      </c>
      <c r="B273" s="42">
        <v>13.43</v>
      </c>
      <c r="C273" s="41">
        <v>4.54</v>
      </c>
      <c r="D273" s="42">
        <v>7.03</v>
      </c>
      <c r="E273" s="41">
        <v>9.0299999999999994</v>
      </c>
      <c r="F273" s="42">
        <v>12.58</v>
      </c>
      <c r="G273" s="41">
        <v>4.74</v>
      </c>
      <c r="H273" s="42">
        <v>9.56</v>
      </c>
      <c r="I273" s="41">
        <v>13</v>
      </c>
      <c r="J273" s="42">
        <v>14.96</v>
      </c>
      <c r="K273" s="33"/>
      <c r="L273" s="41">
        <v>15.86</v>
      </c>
      <c r="M273" s="42">
        <v>9.02</v>
      </c>
      <c r="N273" s="41">
        <v>14.03</v>
      </c>
      <c r="O273" s="42">
        <v>9.59</v>
      </c>
      <c r="P273" s="41">
        <v>12.61</v>
      </c>
      <c r="Q273" s="42">
        <v>11.51</v>
      </c>
      <c r="R273" s="41">
        <v>12.27</v>
      </c>
      <c r="S273" s="42">
        <v>5.09</v>
      </c>
      <c r="T273" s="41">
        <v>12.37</v>
      </c>
      <c r="U273" s="42">
        <v>12.7</v>
      </c>
    </row>
    <row r="274" spans="1:21" x14ac:dyDescent="0.25">
      <c r="A274" s="41">
        <v>7.52</v>
      </c>
      <c r="B274" s="42">
        <v>9.09</v>
      </c>
      <c r="C274" s="41">
        <v>9.3699999999999992</v>
      </c>
      <c r="D274" s="42">
        <v>5.05</v>
      </c>
      <c r="E274" s="41">
        <v>11.78</v>
      </c>
      <c r="F274" s="42">
        <v>12.17</v>
      </c>
      <c r="G274" s="41">
        <v>7.79</v>
      </c>
      <c r="H274" s="42">
        <v>13.35</v>
      </c>
      <c r="I274" s="41">
        <v>4.8099999999999996</v>
      </c>
      <c r="J274" s="42">
        <v>5.93</v>
      </c>
      <c r="K274" s="33"/>
      <c r="L274" s="41">
        <v>10.1</v>
      </c>
      <c r="M274" s="42">
        <v>10.56</v>
      </c>
      <c r="N274" s="41">
        <v>13.79</v>
      </c>
      <c r="O274" s="42">
        <v>10.95</v>
      </c>
      <c r="P274" s="41">
        <v>9.9</v>
      </c>
      <c r="Q274" s="42">
        <v>15.24</v>
      </c>
      <c r="R274" s="41">
        <v>11.59</v>
      </c>
      <c r="S274" s="42">
        <v>6.93</v>
      </c>
      <c r="T274" s="41">
        <v>15.97</v>
      </c>
      <c r="U274" s="42">
        <v>10.8</v>
      </c>
    </row>
    <row r="275" spans="1:21" x14ac:dyDescent="0.25">
      <c r="A275" s="41">
        <v>9.32</v>
      </c>
      <c r="B275" s="42">
        <v>6.13</v>
      </c>
      <c r="C275" s="41">
        <v>14.9</v>
      </c>
      <c r="D275" s="42">
        <v>5.77</v>
      </c>
      <c r="E275" s="41">
        <v>4.63</v>
      </c>
      <c r="F275" s="42">
        <v>6.53</v>
      </c>
      <c r="G275" s="41">
        <v>4.53</v>
      </c>
      <c r="H275" s="42">
        <v>7.02</v>
      </c>
      <c r="I275" s="41">
        <v>8.8699999999999992</v>
      </c>
      <c r="J275" s="42">
        <v>8.7200000000000006</v>
      </c>
      <c r="K275" s="33"/>
      <c r="L275" s="41">
        <v>6.7</v>
      </c>
      <c r="M275" s="42">
        <v>12.97</v>
      </c>
      <c r="N275" s="41">
        <v>14.76</v>
      </c>
      <c r="O275" s="42">
        <v>13.23</v>
      </c>
      <c r="P275" s="41">
        <v>14.08</v>
      </c>
      <c r="Q275" s="42">
        <v>5.55</v>
      </c>
      <c r="R275" s="41">
        <v>19.09</v>
      </c>
      <c r="S275" s="42">
        <v>8.01</v>
      </c>
      <c r="T275" s="41">
        <v>12.87</v>
      </c>
      <c r="U275" s="42">
        <v>10.050000000000001</v>
      </c>
    </row>
    <row r="276" spans="1:21" x14ac:dyDescent="0.25">
      <c r="A276" s="41">
        <v>9.65</v>
      </c>
      <c r="B276" s="42">
        <v>6.34</v>
      </c>
      <c r="C276" s="41">
        <v>6.76</v>
      </c>
      <c r="D276" s="42">
        <v>7.67</v>
      </c>
      <c r="E276" s="41">
        <v>8.85</v>
      </c>
      <c r="F276" s="42">
        <v>7.41</v>
      </c>
      <c r="G276" s="41">
        <v>15.06</v>
      </c>
      <c r="H276" s="42">
        <v>6.16</v>
      </c>
      <c r="I276" s="41">
        <v>4.33</v>
      </c>
      <c r="J276" s="42">
        <v>7.39</v>
      </c>
      <c r="K276" s="33"/>
      <c r="L276" s="41">
        <v>10.57</v>
      </c>
      <c r="M276" s="42">
        <v>10.78</v>
      </c>
      <c r="N276" s="41">
        <v>8.14</v>
      </c>
      <c r="O276" s="42">
        <v>14.89</v>
      </c>
      <c r="P276" s="41">
        <v>14.34</v>
      </c>
      <c r="Q276" s="42">
        <v>10.15</v>
      </c>
      <c r="R276" s="41">
        <v>2.38</v>
      </c>
      <c r="S276" s="42">
        <v>8.7799999999999994</v>
      </c>
      <c r="T276" s="41">
        <v>6.15</v>
      </c>
      <c r="U276" s="42">
        <v>-0.33</v>
      </c>
    </row>
    <row r="277" spans="1:21" x14ac:dyDescent="0.25">
      <c r="A277" s="41">
        <v>12.09</v>
      </c>
      <c r="B277" s="42">
        <v>11.54</v>
      </c>
      <c r="C277" s="41">
        <v>14.71</v>
      </c>
      <c r="D277" s="42">
        <v>11.08</v>
      </c>
      <c r="E277" s="41">
        <v>12.71</v>
      </c>
      <c r="F277" s="42">
        <v>13.78</v>
      </c>
      <c r="G277" s="41">
        <v>7.94</v>
      </c>
      <c r="H277" s="42">
        <v>5.61</v>
      </c>
      <c r="I277" s="41">
        <v>5.13</v>
      </c>
      <c r="J277" s="42">
        <v>10.07</v>
      </c>
      <c r="K277" s="33"/>
      <c r="L277" s="41">
        <v>12.22</v>
      </c>
      <c r="M277" s="42">
        <v>4.91</v>
      </c>
      <c r="N277" s="41">
        <v>15.36</v>
      </c>
      <c r="O277" s="42">
        <v>11.31</v>
      </c>
      <c r="P277" s="41">
        <v>9.33</v>
      </c>
      <c r="Q277" s="42">
        <v>15.54</v>
      </c>
      <c r="R277" s="41">
        <v>10.28</v>
      </c>
      <c r="S277" s="42">
        <v>14.1</v>
      </c>
      <c r="T277" s="41">
        <v>6.41</v>
      </c>
      <c r="U277" s="42">
        <v>6.18</v>
      </c>
    </row>
    <row r="278" spans="1:21" x14ac:dyDescent="0.25">
      <c r="A278" s="41">
        <v>6.72</v>
      </c>
      <c r="B278" s="42">
        <v>10.199999999999999</v>
      </c>
      <c r="C278" s="41">
        <v>11.9</v>
      </c>
      <c r="D278" s="42">
        <v>7.53</v>
      </c>
      <c r="E278" s="41">
        <v>14.6</v>
      </c>
      <c r="F278" s="42">
        <v>8.98</v>
      </c>
      <c r="G278" s="41">
        <v>11.44</v>
      </c>
      <c r="H278" s="42">
        <v>12.63</v>
      </c>
      <c r="I278" s="41">
        <v>13.47</v>
      </c>
      <c r="J278" s="42">
        <v>7.86</v>
      </c>
      <c r="K278" s="33"/>
      <c r="L278" s="41">
        <v>11.44</v>
      </c>
      <c r="M278" s="42">
        <v>6.22</v>
      </c>
      <c r="N278" s="41">
        <v>2.35</v>
      </c>
      <c r="O278" s="42">
        <v>4.25</v>
      </c>
      <c r="P278" s="41">
        <v>13.09</v>
      </c>
      <c r="Q278" s="42">
        <v>12.02</v>
      </c>
      <c r="R278" s="41">
        <v>6.96</v>
      </c>
      <c r="S278" s="42">
        <v>13.15</v>
      </c>
      <c r="T278" s="41">
        <v>11.93</v>
      </c>
      <c r="U278" s="42">
        <v>13.95</v>
      </c>
    </row>
    <row r="279" spans="1:21" x14ac:dyDescent="0.25">
      <c r="A279" s="41">
        <v>10.94</v>
      </c>
      <c r="B279" s="42">
        <v>5.93</v>
      </c>
      <c r="C279" s="41">
        <v>8.35</v>
      </c>
      <c r="D279" s="42">
        <v>12.98</v>
      </c>
      <c r="E279" s="41">
        <v>15.49</v>
      </c>
      <c r="F279" s="42">
        <v>6.69</v>
      </c>
      <c r="G279" s="41">
        <v>12.92</v>
      </c>
      <c r="H279" s="42">
        <v>9.4700000000000006</v>
      </c>
      <c r="I279" s="41">
        <v>7.18</v>
      </c>
      <c r="J279" s="42">
        <v>11.99</v>
      </c>
      <c r="K279" s="33"/>
      <c r="L279" s="41">
        <v>11.27</v>
      </c>
      <c r="M279" s="42">
        <v>12.42</v>
      </c>
      <c r="N279" s="41">
        <v>6.56</v>
      </c>
      <c r="O279" s="42">
        <v>18.02</v>
      </c>
      <c r="P279" s="41">
        <v>14.37</v>
      </c>
      <c r="Q279" s="42">
        <v>10.36</v>
      </c>
      <c r="R279" s="41">
        <v>4.62</v>
      </c>
      <c r="S279" s="42">
        <v>15.68</v>
      </c>
      <c r="T279" s="41">
        <v>7.25</v>
      </c>
      <c r="U279" s="42">
        <v>10.93</v>
      </c>
    </row>
    <row r="280" spans="1:21" x14ac:dyDescent="0.25">
      <c r="A280" s="41">
        <v>10.77</v>
      </c>
      <c r="B280" s="42">
        <v>10.31</v>
      </c>
      <c r="C280" s="41">
        <v>5.44</v>
      </c>
      <c r="D280" s="42">
        <v>15.74</v>
      </c>
      <c r="E280" s="41">
        <v>8.98</v>
      </c>
      <c r="F280" s="42">
        <v>10.85</v>
      </c>
      <c r="G280" s="41">
        <v>6.82</v>
      </c>
      <c r="H280" s="42">
        <v>5.61</v>
      </c>
      <c r="I280" s="41">
        <v>10.37</v>
      </c>
      <c r="J280" s="42">
        <v>12.86</v>
      </c>
      <c r="K280" s="33"/>
      <c r="L280" s="41">
        <v>11.54</v>
      </c>
      <c r="M280" s="42">
        <v>9.3699999999999992</v>
      </c>
      <c r="N280" s="41">
        <v>13.86</v>
      </c>
      <c r="O280" s="42">
        <v>4.05</v>
      </c>
      <c r="P280" s="41">
        <v>5.99</v>
      </c>
      <c r="Q280" s="42">
        <v>13.46</v>
      </c>
      <c r="R280" s="41">
        <v>15.29</v>
      </c>
      <c r="S280" s="42">
        <v>5.33</v>
      </c>
      <c r="T280" s="41">
        <v>14.49</v>
      </c>
      <c r="U280" s="42">
        <v>6.71</v>
      </c>
    </row>
    <row r="281" spans="1:21" x14ac:dyDescent="0.25">
      <c r="A281" s="41">
        <v>12.76</v>
      </c>
      <c r="B281" s="42">
        <v>9.7899999999999991</v>
      </c>
      <c r="C281" s="41">
        <v>11.27</v>
      </c>
      <c r="D281" s="42">
        <v>6.06</v>
      </c>
      <c r="E281" s="41">
        <v>8.4600000000000009</v>
      </c>
      <c r="F281" s="42">
        <v>6.27</v>
      </c>
      <c r="G281" s="41">
        <v>12.69</v>
      </c>
      <c r="H281" s="42">
        <v>14.43</v>
      </c>
      <c r="I281" s="41">
        <v>12.08</v>
      </c>
      <c r="J281" s="42">
        <v>14.35</v>
      </c>
      <c r="K281" s="33"/>
      <c r="L281" s="41">
        <v>10.86</v>
      </c>
      <c r="M281" s="42">
        <v>15.7</v>
      </c>
      <c r="N281" s="41">
        <v>14.86</v>
      </c>
      <c r="O281" s="42">
        <v>10.08</v>
      </c>
      <c r="P281" s="41">
        <v>3.29</v>
      </c>
      <c r="Q281" s="42">
        <v>11.31</v>
      </c>
      <c r="R281" s="41">
        <v>11.17</v>
      </c>
      <c r="S281" s="42">
        <v>10.76</v>
      </c>
      <c r="T281" s="41">
        <v>8.18</v>
      </c>
      <c r="U281" s="42">
        <v>11.74</v>
      </c>
    </row>
    <row r="282" spans="1:21" x14ac:dyDescent="0.25">
      <c r="A282" s="41">
        <v>8.92</v>
      </c>
      <c r="B282" s="42">
        <v>4.84</v>
      </c>
      <c r="C282" s="41">
        <v>10.81</v>
      </c>
      <c r="D282" s="42">
        <v>5.64</v>
      </c>
      <c r="E282" s="41">
        <v>4.45</v>
      </c>
      <c r="F282" s="42">
        <v>6.61</v>
      </c>
      <c r="G282" s="41">
        <v>13.17</v>
      </c>
      <c r="H282" s="42">
        <v>9.42</v>
      </c>
      <c r="I282" s="41">
        <v>5.43</v>
      </c>
      <c r="J282" s="42">
        <v>7.08</v>
      </c>
      <c r="K282" s="33"/>
      <c r="L282" s="41">
        <v>3.37</v>
      </c>
      <c r="M282" s="42">
        <v>6.87</v>
      </c>
      <c r="N282" s="41">
        <v>9.56</v>
      </c>
      <c r="O282" s="42">
        <v>11.47</v>
      </c>
      <c r="P282" s="41">
        <v>14.68</v>
      </c>
      <c r="Q282" s="42">
        <v>9.99</v>
      </c>
      <c r="R282" s="41">
        <v>11.55</v>
      </c>
      <c r="S282" s="42">
        <v>9.56</v>
      </c>
      <c r="T282" s="41">
        <v>9.6199999999999992</v>
      </c>
      <c r="U282" s="42">
        <v>9.33</v>
      </c>
    </row>
    <row r="283" spans="1:21" x14ac:dyDescent="0.25">
      <c r="A283" s="41">
        <v>5.82</v>
      </c>
      <c r="B283" s="42">
        <v>10.79</v>
      </c>
      <c r="C283" s="41">
        <v>12.76</v>
      </c>
      <c r="D283" s="42">
        <v>9.49</v>
      </c>
      <c r="E283" s="41">
        <v>14.07</v>
      </c>
      <c r="F283" s="42">
        <v>14.49</v>
      </c>
      <c r="G283" s="41">
        <v>14.1</v>
      </c>
      <c r="H283" s="42">
        <v>14.27</v>
      </c>
      <c r="I283" s="41">
        <v>8.59</v>
      </c>
      <c r="J283" s="42">
        <v>11.78</v>
      </c>
      <c r="K283" s="33"/>
      <c r="L283" s="41">
        <v>8.01</v>
      </c>
      <c r="M283" s="42">
        <v>15.47</v>
      </c>
      <c r="N283" s="41">
        <v>5.43</v>
      </c>
      <c r="O283" s="42">
        <v>8.42</v>
      </c>
      <c r="P283" s="41">
        <v>12.85</v>
      </c>
      <c r="Q283" s="42">
        <v>10.99</v>
      </c>
      <c r="R283" s="41">
        <v>3.01</v>
      </c>
      <c r="S283" s="42">
        <v>8.94</v>
      </c>
      <c r="T283" s="41">
        <v>9.35</v>
      </c>
      <c r="U283" s="42">
        <v>10.029999999999999</v>
      </c>
    </row>
    <row r="284" spans="1:21" x14ac:dyDescent="0.25">
      <c r="A284" s="41">
        <v>12.81</v>
      </c>
      <c r="B284" s="42">
        <v>14.11</v>
      </c>
      <c r="C284" s="41">
        <v>8.34</v>
      </c>
      <c r="D284" s="42">
        <v>10.44</v>
      </c>
      <c r="E284" s="41">
        <v>9.59</v>
      </c>
      <c r="F284" s="42">
        <v>9.5500000000000007</v>
      </c>
      <c r="G284" s="41">
        <v>11.38</v>
      </c>
      <c r="H284" s="42">
        <v>7.68</v>
      </c>
      <c r="I284" s="41">
        <v>11.41</v>
      </c>
      <c r="J284" s="42">
        <v>15.52</v>
      </c>
      <c r="K284" s="33"/>
      <c r="L284" s="41">
        <v>8.66</v>
      </c>
      <c r="M284" s="42">
        <v>15.05</v>
      </c>
      <c r="N284" s="41">
        <v>7.3</v>
      </c>
      <c r="O284" s="42">
        <v>8.2100000000000009</v>
      </c>
      <c r="P284" s="41">
        <v>12.95</v>
      </c>
      <c r="Q284" s="42">
        <v>14.41</v>
      </c>
      <c r="R284" s="41">
        <v>10.5</v>
      </c>
      <c r="S284" s="42">
        <v>12.85</v>
      </c>
      <c r="T284" s="41">
        <v>10.15</v>
      </c>
      <c r="U284" s="42">
        <v>6.76</v>
      </c>
    </row>
    <row r="285" spans="1:21" x14ac:dyDescent="0.25">
      <c r="A285" s="41">
        <v>6.89</v>
      </c>
      <c r="B285" s="42">
        <v>11.74</v>
      </c>
      <c r="C285" s="41">
        <v>7.57</v>
      </c>
      <c r="D285" s="42">
        <v>7.14</v>
      </c>
      <c r="E285" s="41">
        <v>5.36</v>
      </c>
      <c r="F285" s="42">
        <v>8.15</v>
      </c>
      <c r="G285" s="41">
        <v>15.11</v>
      </c>
      <c r="H285" s="42">
        <v>13.75</v>
      </c>
      <c r="I285" s="41">
        <v>8.36</v>
      </c>
      <c r="J285" s="42">
        <v>14.23</v>
      </c>
      <c r="K285" s="33"/>
      <c r="L285" s="41">
        <v>12.81</v>
      </c>
      <c r="M285" s="42">
        <v>14.71</v>
      </c>
      <c r="N285" s="41">
        <v>0.97</v>
      </c>
      <c r="O285" s="42">
        <v>3.65</v>
      </c>
      <c r="P285" s="41">
        <v>11.05</v>
      </c>
      <c r="Q285" s="42">
        <v>9.02</v>
      </c>
      <c r="R285" s="41">
        <v>10.25</v>
      </c>
      <c r="S285" s="42">
        <v>7</v>
      </c>
      <c r="T285" s="41">
        <v>13.06</v>
      </c>
      <c r="U285" s="42">
        <v>9.77</v>
      </c>
    </row>
    <row r="286" spans="1:21" x14ac:dyDescent="0.25">
      <c r="A286" s="41">
        <v>7.77</v>
      </c>
      <c r="B286" s="42">
        <v>12.57</v>
      </c>
      <c r="C286" s="41">
        <v>6.08</v>
      </c>
      <c r="D286" s="42">
        <v>15.21</v>
      </c>
      <c r="E286" s="41">
        <v>13.65</v>
      </c>
      <c r="F286" s="42">
        <v>8.4700000000000006</v>
      </c>
      <c r="G286" s="41">
        <v>11.24</v>
      </c>
      <c r="H286" s="42">
        <v>9.18</v>
      </c>
      <c r="I286" s="41">
        <v>5.55</v>
      </c>
      <c r="J286" s="42">
        <v>13.94</v>
      </c>
      <c r="K286" s="33"/>
      <c r="L286" s="41">
        <v>14.44</v>
      </c>
      <c r="M286" s="42">
        <v>12.42</v>
      </c>
      <c r="N286" s="41">
        <v>8.85</v>
      </c>
      <c r="O286" s="42">
        <v>12.38</v>
      </c>
      <c r="P286" s="41">
        <v>9.68</v>
      </c>
      <c r="Q286" s="42">
        <v>8.15</v>
      </c>
      <c r="R286" s="41">
        <v>9.9</v>
      </c>
      <c r="S286" s="42">
        <v>13.72</v>
      </c>
      <c r="T286" s="41">
        <v>15.8</v>
      </c>
      <c r="U286" s="42">
        <v>9.6999999999999993</v>
      </c>
    </row>
    <row r="287" spans="1:21" x14ac:dyDescent="0.25">
      <c r="A287" s="41">
        <v>12.91</v>
      </c>
      <c r="B287" s="42">
        <v>7.75</v>
      </c>
      <c r="C287" s="41">
        <v>15.74</v>
      </c>
      <c r="D287" s="42">
        <v>4.41</v>
      </c>
      <c r="E287" s="41">
        <v>5.69</v>
      </c>
      <c r="F287" s="42">
        <v>6.24</v>
      </c>
      <c r="G287" s="41">
        <v>10.93</v>
      </c>
      <c r="H287" s="42">
        <v>14</v>
      </c>
      <c r="I287" s="41">
        <v>4.82</v>
      </c>
      <c r="J287" s="42">
        <v>8.27</v>
      </c>
      <c r="K287" s="33"/>
      <c r="L287" s="41">
        <v>5.56</v>
      </c>
      <c r="M287" s="42">
        <v>15.27</v>
      </c>
      <c r="N287" s="41">
        <v>10.54</v>
      </c>
      <c r="O287" s="42">
        <v>9.75</v>
      </c>
      <c r="P287" s="41">
        <v>17.850000000000001</v>
      </c>
      <c r="Q287" s="42">
        <v>14.29</v>
      </c>
      <c r="R287" s="41">
        <v>7.75</v>
      </c>
      <c r="S287" s="42">
        <v>11.46</v>
      </c>
      <c r="T287" s="41">
        <v>9.18</v>
      </c>
      <c r="U287" s="42">
        <v>8.5500000000000007</v>
      </c>
    </row>
    <row r="288" spans="1:21" x14ac:dyDescent="0.25">
      <c r="A288" s="41">
        <v>14.37</v>
      </c>
      <c r="B288" s="42">
        <v>15.04</v>
      </c>
      <c r="C288" s="41">
        <v>6.36</v>
      </c>
      <c r="D288" s="42">
        <v>5.9</v>
      </c>
      <c r="E288" s="41">
        <v>8.32</v>
      </c>
      <c r="F288" s="42">
        <v>14.24</v>
      </c>
      <c r="G288" s="41">
        <v>12.91</v>
      </c>
      <c r="H288" s="42">
        <v>11.07</v>
      </c>
      <c r="I288" s="41">
        <v>15.65</v>
      </c>
      <c r="J288" s="42">
        <v>4.9000000000000004</v>
      </c>
      <c r="K288" s="33"/>
      <c r="L288" s="41">
        <v>6.88</v>
      </c>
      <c r="M288" s="42">
        <v>13.51</v>
      </c>
      <c r="N288" s="41">
        <v>4.38</v>
      </c>
      <c r="O288" s="42">
        <v>10.38</v>
      </c>
      <c r="P288" s="41">
        <v>10.79</v>
      </c>
      <c r="Q288" s="42">
        <v>7.28</v>
      </c>
      <c r="R288" s="41">
        <v>12.52</v>
      </c>
      <c r="S288" s="42">
        <v>13.59</v>
      </c>
      <c r="T288" s="41">
        <v>9.2799999999999994</v>
      </c>
      <c r="U288" s="42">
        <v>9.3800000000000008</v>
      </c>
    </row>
    <row r="289" spans="1:21" x14ac:dyDescent="0.25">
      <c r="A289" s="41">
        <v>10.65</v>
      </c>
      <c r="B289" s="42">
        <v>11.21</v>
      </c>
      <c r="C289" s="41">
        <v>13.31</v>
      </c>
      <c r="D289" s="42">
        <v>8.89</v>
      </c>
      <c r="E289" s="41">
        <v>9.5399999999999991</v>
      </c>
      <c r="F289" s="42">
        <v>6.12</v>
      </c>
      <c r="G289" s="41">
        <v>9.1300000000000008</v>
      </c>
      <c r="H289" s="42">
        <v>8.34</v>
      </c>
      <c r="I289" s="41">
        <v>13.19</v>
      </c>
      <c r="J289" s="42">
        <v>12.36</v>
      </c>
      <c r="K289" s="33"/>
      <c r="L289" s="41">
        <v>8.11</v>
      </c>
      <c r="M289" s="42">
        <v>11.05</v>
      </c>
      <c r="N289" s="41">
        <v>6</v>
      </c>
      <c r="O289" s="42">
        <v>4.38</v>
      </c>
      <c r="P289" s="41">
        <v>7.85</v>
      </c>
      <c r="Q289" s="42">
        <v>12.26</v>
      </c>
      <c r="R289" s="41">
        <v>7.01</v>
      </c>
      <c r="S289" s="42">
        <v>13.04</v>
      </c>
      <c r="T289" s="41">
        <v>10.82</v>
      </c>
      <c r="U289" s="42">
        <v>7.05</v>
      </c>
    </row>
    <row r="290" spans="1:21" x14ac:dyDescent="0.25">
      <c r="A290" s="41">
        <v>15.59</v>
      </c>
      <c r="B290" s="42">
        <v>12.8</v>
      </c>
      <c r="C290" s="41">
        <v>14.23</v>
      </c>
      <c r="D290" s="42">
        <v>9.74</v>
      </c>
      <c r="E290" s="41">
        <v>8.09</v>
      </c>
      <c r="F290" s="42">
        <v>8.1300000000000008</v>
      </c>
      <c r="G290" s="41">
        <v>4.59</v>
      </c>
      <c r="H290" s="42">
        <v>5.32</v>
      </c>
      <c r="I290" s="41">
        <v>14.07</v>
      </c>
      <c r="J290" s="42">
        <v>13.08</v>
      </c>
      <c r="K290" s="33"/>
      <c r="L290" s="41">
        <v>13.13</v>
      </c>
      <c r="M290" s="42">
        <v>13.78</v>
      </c>
      <c r="N290" s="41">
        <v>18.420000000000002</v>
      </c>
      <c r="O290" s="42">
        <v>5.28</v>
      </c>
      <c r="P290" s="41">
        <v>11.98</v>
      </c>
      <c r="Q290" s="42">
        <v>6.2</v>
      </c>
      <c r="R290" s="41">
        <v>8.2899999999999991</v>
      </c>
      <c r="S290" s="42">
        <v>14.01</v>
      </c>
      <c r="T290" s="41">
        <v>13.81</v>
      </c>
      <c r="U290" s="42">
        <v>8.19</v>
      </c>
    </row>
    <row r="291" spans="1:21" x14ac:dyDescent="0.25">
      <c r="A291" s="41">
        <v>4.3</v>
      </c>
      <c r="B291" s="42">
        <v>15.3</v>
      </c>
      <c r="C291" s="41">
        <v>10.72</v>
      </c>
      <c r="D291" s="42">
        <v>10.11</v>
      </c>
      <c r="E291" s="41">
        <v>8</v>
      </c>
      <c r="F291" s="42">
        <v>14.21</v>
      </c>
      <c r="G291" s="41">
        <v>13.51</v>
      </c>
      <c r="H291" s="42">
        <v>6</v>
      </c>
      <c r="I291" s="41">
        <v>12.87</v>
      </c>
      <c r="J291" s="42">
        <v>12.93</v>
      </c>
      <c r="K291" s="33"/>
      <c r="L291" s="41">
        <v>11.93</v>
      </c>
      <c r="M291" s="42">
        <v>13.73</v>
      </c>
      <c r="N291" s="41">
        <v>3.88</v>
      </c>
      <c r="O291" s="42">
        <v>10.95</v>
      </c>
      <c r="P291" s="41">
        <v>6.06</v>
      </c>
      <c r="Q291" s="42">
        <v>4.8600000000000003</v>
      </c>
      <c r="R291" s="41">
        <v>7.55</v>
      </c>
      <c r="S291" s="42">
        <v>7.55</v>
      </c>
      <c r="T291" s="41">
        <v>12.12</v>
      </c>
      <c r="U291" s="42">
        <v>5.78</v>
      </c>
    </row>
    <row r="292" spans="1:21" x14ac:dyDescent="0.25">
      <c r="A292" s="41">
        <v>14.47</v>
      </c>
      <c r="B292" s="42">
        <v>12.57</v>
      </c>
      <c r="C292" s="41">
        <v>5.95</v>
      </c>
      <c r="D292" s="42">
        <v>10.46</v>
      </c>
      <c r="E292" s="41">
        <v>10.4</v>
      </c>
      <c r="F292" s="42">
        <v>10.42</v>
      </c>
      <c r="G292" s="41">
        <v>6.74</v>
      </c>
      <c r="H292" s="42">
        <v>4.38</v>
      </c>
      <c r="I292" s="41">
        <v>11.44</v>
      </c>
      <c r="J292" s="42">
        <v>10.24</v>
      </c>
      <c r="K292" s="33"/>
      <c r="L292" s="41">
        <v>15.71</v>
      </c>
      <c r="M292" s="42">
        <v>12.06</v>
      </c>
      <c r="N292" s="41">
        <v>11.04</v>
      </c>
      <c r="O292" s="42">
        <v>10.65</v>
      </c>
      <c r="P292" s="41">
        <v>13.26</v>
      </c>
      <c r="Q292" s="42">
        <v>8.98</v>
      </c>
      <c r="R292" s="41">
        <v>4.26</v>
      </c>
      <c r="S292" s="42">
        <v>5.27</v>
      </c>
      <c r="T292" s="41">
        <v>9.24</v>
      </c>
      <c r="U292" s="42">
        <v>5.75</v>
      </c>
    </row>
    <row r="293" spans="1:21" x14ac:dyDescent="0.25">
      <c r="A293" s="41">
        <v>12.19</v>
      </c>
      <c r="B293" s="42">
        <v>9.01</v>
      </c>
      <c r="C293" s="41">
        <v>10.94</v>
      </c>
      <c r="D293" s="42">
        <v>13.62</v>
      </c>
      <c r="E293" s="41">
        <v>12.15</v>
      </c>
      <c r="F293" s="42">
        <v>6.83</v>
      </c>
      <c r="G293" s="41">
        <v>9.01</v>
      </c>
      <c r="H293" s="42">
        <v>12.13</v>
      </c>
      <c r="I293" s="41">
        <v>9.14</v>
      </c>
      <c r="J293" s="42">
        <v>9.73</v>
      </c>
      <c r="K293" s="33"/>
      <c r="L293" s="41">
        <v>7.36</v>
      </c>
      <c r="M293" s="42">
        <v>9.77</v>
      </c>
      <c r="N293" s="41">
        <v>11.64</v>
      </c>
      <c r="O293" s="42">
        <v>13.43</v>
      </c>
      <c r="P293" s="41">
        <v>7.8</v>
      </c>
      <c r="Q293" s="42">
        <v>6.96</v>
      </c>
      <c r="R293" s="41">
        <v>8</v>
      </c>
      <c r="S293" s="42">
        <v>14.88</v>
      </c>
      <c r="T293" s="41">
        <v>7.1</v>
      </c>
      <c r="U293" s="42">
        <v>8.3699999999999992</v>
      </c>
    </row>
    <row r="294" spans="1:21" x14ac:dyDescent="0.25">
      <c r="A294" s="41">
        <v>4.38</v>
      </c>
      <c r="B294" s="42">
        <v>7.05</v>
      </c>
      <c r="C294" s="41">
        <v>9.31</v>
      </c>
      <c r="D294" s="42">
        <v>5.77</v>
      </c>
      <c r="E294" s="41">
        <v>12.88</v>
      </c>
      <c r="F294" s="42">
        <v>5.41</v>
      </c>
      <c r="G294" s="41">
        <v>14.61</v>
      </c>
      <c r="H294" s="42">
        <v>6.93</v>
      </c>
      <c r="I294" s="41">
        <v>5.33</v>
      </c>
      <c r="J294" s="42">
        <v>14.15</v>
      </c>
      <c r="K294" s="33"/>
      <c r="L294" s="41">
        <v>10.52</v>
      </c>
      <c r="M294" s="42">
        <v>8.24</v>
      </c>
      <c r="N294" s="41">
        <v>9.23</v>
      </c>
      <c r="O294" s="42">
        <v>10.34</v>
      </c>
      <c r="P294" s="41">
        <v>5.12</v>
      </c>
      <c r="Q294" s="42">
        <v>9.18</v>
      </c>
      <c r="R294" s="41">
        <v>8.82</v>
      </c>
      <c r="S294" s="42">
        <v>11.06</v>
      </c>
      <c r="T294" s="41">
        <v>14.96</v>
      </c>
      <c r="U294" s="42">
        <v>11.62</v>
      </c>
    </row>
    <row r="295" spans="1:21" x14ac:dyDescent="0.25">
      <c r="A295" s="41">
        <v>10.06</v>
      </c>
      <c r="B295" s="42">
        <v>9.23</v>
      </c>
      <c r="C295" s="41">
        <v>9.4</v>
      </c>
      <c r="D295" s="42">
        <v>14.35</v>
      </c>
      <c r="E295" s="41">
        <v>5.7</v>
      </c>
      <c r="F295" s="42">
        <v>6.36</v>
      </c>
      <c r="G295" s="41">
        <v>5.51</v>
      </c>
      <c r="H295" s="42">
        <v>10.55</v>
      </c>
      <c r="I295" s="41">
        <v>6.7</v>
      </c>
      <c r="J295" s="42">
        <v>8.94</v>
      </c>
      <c r="K295" s="33"/>
      <c r="L295" s="41">
        <v>9.0299999999999994</v>
      </c>
      <c r="M295" s="42">
        <v>10.79</v>
      </c>
      <c r="N295" s="41">
        <v>6.23</v>
      </c>
      <c r="O295" s="42">
        <v>9.7799999999999994</v>
      </c>
      <c r="P295" s="41">
        <v>10.42</v>
      </c>
      <c r="Q295" s="42">
        <v>2.98</v>
      </c>
      <c r="R295" s="41">
        <v>6.85</v>
      </c>
      <c r="S295" s="42">
        <v>10.64</v>
      </c>
      <c r="T295" s="41">
        <v>6.13</v>
      </c>
      <c r="U295" s="42">
        <v>16.350000000000001</v>
      </c>
    </row>
    <row r="296" spans="1:21" x14ac:dyDescent="0.25">
      <c r="A296" s="41">
        <v>6.87</v>
      </c>
      <c r="B296" s="42">
        <v>8.5299999999999994</v>
      </c>
      <c r="C296" s="41">
        <v>11.94</v>
      </c>
      <c r="D296" s="42">
        <v>15.36</v>
      </c>
      <c r="E296" s="41">
        <v>11.48</v>
      </c>
      <c r="F296" s="42">
        <v>4.7</v>
      </c>
      <c r="G296" s="41">
        <v>5.37</v>
      </c>
      <c r="H296" s="42">
        <v>12.49</v>
      </c>
      <c r="I296" s="41">
        <v>7.9</v>
      </c>
      <c r="J296" s="42">
        <v>8.2799999999999994</v>
      </c>
      <c r="K296" s="33"/>
      <c r="L296" s="41">
        <v>19.5</v>
      </c>
      <c r="M296" s="42">
        <v>9.32</v>
      </c>
      <c r="N296" s="41">
        <v>8.31</v>
      </c>
      <c r="O296" s="42">
        <v>9.2799999999999994</v>
      </c>
      <c r="P296" s="41">
        <v>12.02</v>
      </c>
      <c r="Q296" s="42">
        <v>6.07</v>
      </c>
      <c r="R296" s="41">
        <v>11.99</v>
      </c>
      <c r="S296" s="42">
        <v>8.74</v>
      </c>
      <c r="T296" s="41">
        <v>4.96</v>
      </c>
      <c r="U296" s="42">
        <v>12.35</v>
      </c>
    </row>
    <row r="297" spans="1:21" x14ac:dyDescent="0.25">
      <c r="A297" s="41">
        <v>8.66</v>
      </c>
      <c r="B297" s="42">
        <v>9.51</v>
      </c>
      <c r="C297" s="41">
        <v>15.67</v>
      </c>
      <c r="D297" s="42">
        <v>4.83</v>
      </c>
      <c r="E297" s="41">
        <v>14.74</v>
      </c>
      <c r="F297" s="42">
        <v>10.45</v>
      </c>
      <c r="G297" s="41">
        <v>5.54</v>
      </c>
      <c r="H297" s="42">
        <v>10.17</v>
      </c>
      <c r="I297" s="41">
        <v>13.74</v>
      </c>
      <c r="J297" s="42">
        <v>13.78</v>
      </c>
      <c r="K297" s="33"/>
      <c r="L297" s="41">
        <v>12.59</v>
      </c>
      <c r="M297" s="42">
        <v>8.7799999999999994</v>
      </c>
      <c r="N297" s="41">
        <v>16.52</v>
      </c>
      <c r="O297" s="42">
        <v>7.63</v>
      </c>
      <c r="P297" s="41">
        <v>3.45</v>
      </c>
      <c r="Q297" s="42">
        <v>9.5500000000000007</v>
      </c>
      <c r="R297" s="41">
        <v>12.37</v>
      </c>
      <c r="S297" s="42">
        <v>9.2200000000000006</v>
      </c>
      <c r="T297" s="41">
        <v>5.64</v>
      </c>
      <c r="U297" s="42">
        <v>14</v>
      </c>
    </row>
    <row r="298" spans="1:21" x14ac:dyDescent="0.25">
      <c r="A298" s="41">
        <v>11.38</v>
      </c>
      <c r="B298" s="42">
        <v>14.82</v>
      </c>
      <c r="C298" s="41">
        <v>5.31</v>
      </c>
      <c r="D298" s="42">
        <v>12.56</v>
      </c>
      <c r="E298" s="41">
        <v>10.16</v>
      </c>
      <c r="F298" s="42">
        <v>13.76</v>
      </c>
      <c r="G298" s="41">
        <v>5.96</v>
      </c>
      <c r="H298" s="42">
        <v>11.43</v>
      </c>
      <c r="I298" s="41">
        <v>10.25</v>
      </c>
      <c r="J298" s="42">
        <v>13.01</v>
      </c>
      <c r="K298" s="33"/>
      <c r="L298" s="41">
        <v>10.38</v>
      </c>
      <c r="M298" s="42">
        <v>11.5</v>
      </c>
      <c r="N298" s="41">
        <v>13.11</v>
      </c>
      <c r="O298" s="42">
        <v>6.99</v>
      </c>
      <c r="P298" s="41">
        <v>10.97</v>
      </c>
      <c r="Q298" s="42">
        <v>12.91</v>
      </c>
      <c r="R298" s="41">
        <v>7.4</v>
      </c>
      <c r="S298" s="42">
        <v>3.73</v>
      </c>
      <c r="T298" s="41">
        <v>13.22</v>
      </c>
      <c r="U298" s="42">
        <v>11.24</v>
      </c>
    </row>
    <row r="299" spans="1:21" x14ac:dyDescent="0.25">
      <c r="A299" s="41">
        <v>6.54</v>
      </c>
      <c r="B299" s="42">
        <v>12.99</v>
      </c>
      <c r="C299" s="41">
        <v>10.91</v>
      </c>
      <c r="D299" s="42">
        <v>12.85</v>
      </c>
      <c r="E299" s="41">
        <v>12.04</v>
      </c>
      <c r="F299" s="42">
        <v>11.28</v>
      </c>
      <c r="G299" s="41">
        <v>5.63</v>
      </c>
      <c r="H299" s="42">
        <v>11.22</v>
      </c>
      <c r="I299" s="41">
        <v>13.38</v>
      </c>
      <c r="J299" s="42">
        <v>6.95</v>
      </c>
      <c r="K299" s="33"/>
      <c r="L299" s="41">
        <v>11.89</v>
      </c>
      <c r="M299" s="42">
        <v>10.88</v>
      </c>
      <c r="N299" s="41">
        <v>8.9499999999999993</v>
      </c>
      <c r="O299" s="42">
        <v>8.7100000000000009</v>
      </c>
      <c r="P299" s="41">
        <v>9.31</v>
      </c>
      <c r="Q299" s="42">
        <v>9.7899999999999991</v>
      </c>
      <c r="R299" s="41">
        <v>13.05</v>
      </c>
      <c r="S299" s="42">
        <v>13.88</v>
      </c>
      <c r="T299" s="41">
        <v>6.94</v>
      </c>
      <c r="U299" s="42">
        <v>6.76</v>
      </c>
    </row>
    <row r="300" spans="1:21" x14ac:dyDescent="0.25">
      <c r="A300" s="41">
        <v>12.08</v>
      </c>
      <c r="B300" s="42">
        <v>10.16</v>
      </c>
      <c r="C300" s="41">
        <v>13.28</v>
      </c>
      <c r="D300" s="42">
        <v>9.31</v>
      </c>
      <c r="E300" s="41">
        <v>6.53</v>
      </c>
      <c r="F300" s="42">
        <v>4.76</v>
      </c>
      <c r="G300" s="41">
        <v>12.64</v>
      </c>
      <c r="H300" s="42">
        <v>7.23</v>
      </c>
      <c r="I300" s="41">
        <v>9.09</v>
      </c>
      <c r="J300" s="42">
        <v>7.19</v>
      </c>
      <c r="K300" s="33"/>
      <c r="L300" s="41">
        <v>14.59</v>
      </c>
      <c r="M300" s="42">
        <v>9.58</v>
      </c>
      <c r="N300" s="41">
        <v>9.99</v>
      </c>
      <c r="O300" s="42">
        <v>7.03</v>
      </c>
      <c r="P300" s="41">
        <v>8.98</v>
      </c>
      <c r="Q300" s="42">
        <v>3.12</v>
      </c>
      <c r="R300" s="41">
        <v>8.4600000000000009</v>
      </c>
      <c r="S300" s="42">
        <v>10.38</v>
      </c>
      <c r="T300" s="41">
        <v>3.3</v>
      </c>
      <c r="U300" s="42">
        <v>6.03</v>
      </c>
    </row>
    <row r="301" spans="1:21" x14ac:dyDescent="0.25">
      <c r="A301" s="41">
        <v>11.43</v>
      </c>
      <c r="B301" s="42">
        <v>8.6</v>
      </c>
      <c r="C301" s="41">
        <v>11.5</v>
      </c>
      <c r="D301" s="42">
        <v>4.41</v>
      </c>
      <c r="E301" s="41">
        <v>11.45</v>
      </c>
      <c r="F301" s="42">
        <v>10.029999999999999</v>
      </c>
      <c r="G301" s="41">
        <v>5.89</v>
      </c>
      <c r="H301" s="42">
        <v>15.77</v>
      </c>
      <c r="I301" s="41">
        <v>15.45</v>
      </c>
      <c r="J301" s="42">
        <v>14.81</v>
      </c>
      <c r="K301" s="33"/>
      <c r="L301" s="41">
        <v>9.48</v>
      </c>
      <c r="M301" s="42">
        <v>11.05</v>
      </c>
      <c r="N301" s="41">
        <v>6.41</v>
      </c>
      <c r="O301" s="42">
        <v>9.0399999999999991</v>
      </c>
      <c r="P301" s="41">
        <v>14.66</v>
      </c>
      <c r="Q301" s="42">
        <v>9.84</v>
      </c>
      <c r="R301" s="41">
        <v>10.06</v>
      </c>
      <c r="S301" s="42">
        <v>6.98</v>
      </c>
      <c r="T301" s="41">
        <v>10.47</v>
      </c>
      <c r="U301" s="42">
        <v>11.29</v>
      </c>
    </row>
    <row r="302" spans="1:21" x14ac:dyDescent="0.25">
      <c r="A302" s="41">
        <v>5.0199999999999996</v>
      </c>
      <c r="B302" s="42">
        <v>14.57</v>
      </c>
      <c r="C302" s="41">
        <v>14.55</v>
      </c>
      <c r="D302" s="42">
        <v>7.71</v>
      </c>
      <c r="E302" s="41">
        <v>12.83</v>
      </c>
      <c r="F302" s="42">
        <v>12.8</v>
      </c>
      <c r="G302" s="41">
        <v>6.57</v>
      </c>
      <c r="H302" s="42">
        <v>14.92</v>
      </c>
      <c r="I302" s="41">
        <v>5.39</v>
      </c>
      <c r="J302" s="42">
        <v>13.56</v>
      </c>
      <c r="K302" s="33"/>
      <c r="L302" s="41">
        <v>5.18</v>
      </c>
      <c r="M302" s="42">
        <v>15.74</v>
      </c>
      <c r="N302" s="41">
        <v>10.08</v>
      </c>
      <c r="O302" s="42">
        <v>7.28</v>
      </c>
      <c r="P302" s="41">
        <v>12.42</v>
      </c>
      <c r="Q302" s="42">
        <v>15.32</v>
      </c>
      <c r="R302" s="41">
        <v>5.82</v>
      </c>
      <c r="S302" s="42">
        <v>6.49</v>
      </c>
      <c r="T302" s="41">
        <v>10.59</v>
      </c>
      <c r="U302" s="42">
        <v>8.77</v>
      </c>
    </row>
    <row r="303" spans="1:21" x14ac:dyDescent="0.25">
      <c r="A303" s="41">
        <v>15.45</v>
      </c>
      <c r="B303" s="42">
        <v>6.28</v>
      </c>
      <c r="C303" s="41">
        <v>8.51</v>
      </c>
      <c r="D303" s="42">
        <v>10.23</v>
      </c>
      <c r="E303" s="41">
        <v>6.22</v>
      </c>
      <c r="F303" s="42">
        <v>15.25</v>
      </c>
      <c r="G303" s="41">
        <v>5.03</v>
      </c>
      <c r="H303" s="42">
        <v>13.45</v>
      </c>
      <c r="I303" s="41">
        <v>4.25</v>
      </c>
      <c r="J303" s="42">
        <v>11.36</v>
      </c>
      <c r="K303" s="33"/>
      <c r="L303" s="41">
        <v>5.19</v>
      </c>
      <c r="M303" s="42">
        <v>7.55</v>
      </c>
      <c r="N303" s="41">
        <v>7.92</v>
      </c>
      <c r="O303" s="42">
        <v>9.43</v>
      </c>
      <c r="P303" s="41">
        <v>11.78</v>
      </c>
      <c r="Q303" s="42">
        <v>11.17</v>
      </c>
      <c r="R303" s="41">
        <v>13.7</v>
      </c>
      <c r="S303" s="42">
        <v>7.35</v>
      </c>
      <c r="T303" s="41">
        <v>8.6199999999999992</v>
      </c>
      <c r="U303" s="42">
        <v>6.57</v>
      </c>
    </row>
    <row r="304" spans="1:21" x14ac:dyDescent="0.25">
      <c r="A304" s="41">
        <v>8.18</v>
      </c>
      <c r="B304" s="42">
        <v>13.01</v>
      </c>
      <c r="C304" s="41">
        <v>6.34</v>
      </c>
      <c r="D304" s="42">
        <v>7.54</v>
      </c>
      <c r="E304" s="41">
        <v>13.08</v>
      </c>
      <c r="F304" s="42">
        <v>13.83</v>
      </c>
      <c r="G304" s="41">
        <v>12.39</v>
      </c>
      <c r="H304" s="42">
        <v>5.76</v>
      </c>
      <c r="I304" s="41">
        <v>14.23</v>
      </c>
      <c r="J304" s="42">
        <v>6.29</v>
      </c>
      <c r="K304" s="33"/>
      <c r="L304" s="41">
        <v>8.9499999999999993</v>
      </c>
      <c r="M304" s="42">
        <v>13.88</v>
      </c>
      <c r="N304" s="41">
        <v>8.99</v>
      </c>
      <c r="O304" s="42">
        <v>2.2599999999999998</v>
      </c>
      <c r="P304" s="41">
        <v>9.39</v>
      </c>
      <c r="Q304" s="42">
        <v>7.77</v>
      </c>
      <c r="R304" s="41">
        <v>5.86</v>
      </c>
      <c r="S304" s="42">
        <v>7.13</v>
      </c>
      <c r="T304" s="41">
        <v>19.45</v>
      </c>
      <c r="U304" s="42">
        <v>6.38</v>
      </c>
    </row>
    <row r="305" spans="1:21" x14ac:dyDescent="0.25">
      <c r="A305" s="41">
        <v>8</v>
      </c>
      <c r="B305" s="42">
        <v>7.52</v>
      </c>
      <c r="C305" s="41">
        <v>5.47</v>
      </c>
      <c r="D305" s="42">
        <v>5.71</v>
      </c>
      <c r="E305" s="41">
        <v>8.64</v>
      </c>
      <c r="F305" s="42">
        <v>5.48</v>
      </c>
      <c r="G305" s="41">
        <v>7.09</v>
      </c>
      <c r="H305" s="42">
        <v>15.16</v>
      </c>
      <c r="I305" s="41">
        <v>4.84</v>
      </c>
      <c r="J305" s="42">
        <v>11.35</v>
      </c>
      <c r="K305" s="33"/>
      <c r="L305" s="41">
        <v>14.19</v>
      </c>
      <c r="M305" s="42">
        <v>6.81</v>
      </c>
      <c r="N305" s="41">
        <v>8.4</v>
      </c>
      <c r="O305" s="42">
        <v>8.48</v>
      </c>
      <c r="P305" s="41">
        <v>3.46</v>
      </c>
      <c r="Q305" s="42">
        <v>9.93</v>
      </c>
      <c r="R305" s="41">
        <v>6.7</v>
      </c>
      <c r="S305" s="42">
        <v>11.48</v>
      </c>
      <c r="T305" s="41">
        <v>4.16</v>
      </c>
      <c r="U305" s="42">
        <v>14.16</v>
      </c>
    </row>
    <row r="306" spans="1:21" x14ac:dyDescent="0.25">
      <c r="A306" s="41">
        <v>7.77</v>
      </c>
      <c r="B306" s="42">
        <v>14.62</v>
      </c>
      <c r="C306" s="41">
        <v>8.85</v>
      </c>
      <c r="D306" s="42">
        <v>8.07</v>
      </c>
      <c r="E306" s="41">
        <v>14.2</v>
      </c>
      <c r="F306" s="42">
        <v>7.71</v>
      </c>
      <c r="G306" s="41">
        <v>11.07</v>
      </c>
      <c r="H306" s="42">
        <v>13.76</v>
      </c>
      <c r="I306" s="41">
        <v>12.66</v>
      </c>
      <c r="J306" s="42">
        <v>6.26</v>
      </c>
      <c r="K306" s="33"/>
      <c r="L306" s="41">
        <v>11.48</v>
      </c>
      <c r="M306" s="42">
        <v>8.27</v>
      </c>
      <c r="N306" s="41">
        <v>11.76</v>
      </c>
      <c r="O306" s="42">
        <v>12.6</v>
      </c>
      <c r="P306" s="41">
        <v>5.49</v>
      </c>
      <c r="Q306" s="42">
        <v>3.86</v>
      </c>
      <c r="R306" s="41">
        <v>6.48</v>
      </c>
      <c r="S306" s="42">
        <v>9.52</v>
      </c>
      <c r="T306" s="41">
        <v>6.53</v>
      </c>
      <c r="U306" s="42">
        <v>11.73</v>
      </c>
    </row>
    <row r="307" spans="1:21" x14ac:dyDescent="0.25">
      <c r="A307" s="41">
        <v>9.4600000000000009</v>
      </c>
      <c r="B307" s="42">
        <v>9.61</v>
      </c>
      <c r="C307" s="41">
        <v>10.63</v>
      </c>
      <c r="D307" s="42">
        <v>12.26</v>
      </c>
      <c r="E307" s="41">
        <v>12.27</v>
      </c>
      <c r="F307" s="42">
        <v>12.17</v>
      </c>
      <c r="G307" s="41">
        <v>11.53</v>
      </c>
      <c r="H307" s="42">
        <v>13.7</v>
      </c>
      <c r="I307" s="41">
        <v>8.4700000000000006</v>
      </c>
      <c r="J307" s="42">
        <v>12.56</v>
      </c>
      <c r="K307" s="33"/>
      <c r="L307" s="41">
        <v>9.84</v>
      </c>
      <c r="M307" s="42">
        <v>7.93</v>
      </c>
      <c r="N307" s="41">
        <v>12.69</v>
      </c>
      <c r="O307" s="42">
        <v>7.44</v>
      </c>
      <c r="P307" s="41">
        <v>12.73</v>
      </c>
      <c r="Q307" s="42">
        <v>7.62</v>
      </c>
      <c r="R307" s="41">
        <v>9.06</v>
      </c>
      <c r="S307" s="42">
        <v>11.21</v>
      </c>
      <c r="T307" s="41">
        <v>8.1</v>
      </c>
      <c r="U307" s="42">
        <v>6.31</v>
      </c>
    </row>
    <row r="308" spans="1:21" x14ac:dyDescent="0.25">
      <c r="A308" s="41">
        <v>14.79</v>
      </c>
      <c r="B308" s="42">
        <v>9.73</v>
      </c>
      <c r="C308" s="41">
        <v>9.5299999999999994</v>
      </c>
      <c r="D308" s="42">
        <v>14.51</v>
      </c>
      <c r="E308" s="41">
        <v>5</v>
      </c>
      <c r="F308" s="42">
        <v>4.8</v>
      </c>
      <c r="G308" s="41">
        <v>6.14</v>
      </c>
      <c r="H308" s="42">
        <v>10.07</v>
      </c>
      <c r="I308" s="41">
        <v>9.18</v>
      </c>
      <c r="J308" s="42">
        <v>4.91</v>
      </c>
      <c r="K308" s="33"/>
      <c r="L308" s="41">
        <v>8.56</v>
      </c>
      <c r="M308" s="42">
        <v>15.71</v>
      </c>
      <c r="N308" s="41">
        <v>7.8</v>
      </c>
      <c r="O308" s="42">
        <v>10.58</v>
      </c>
      <c r="P308" s="41">
        <v>8.85</v>
      </c>
      <c r="Q308" s="42">
        <v>13.78</v>
      </c>
      <c r="R308" s="41">
        <v>9.59</v>
      </c>
      <c r="S308" s="42">
        <v>7.54</v>
      </c>
      <c r="T308" s="41">
        <v>11.92</v>
      </c>
      <c r="U308" s="42">
        <v>12.08</v>
      </c>
    </row>
    <row r="309" spans="1:21" x14ac:dyDescent="0.25">
      <c r="A309" s="41">
        <v>7.69</v>
      </c>
      <c r="B309" s="42">
        <v>6.58</v>
      </c>
      <c r="C309" s="41">
        <v>15.6</v>
      </c>
      <c r="D309" s="42">
        <v>13.43</v>
      </c>
      <c r="E309" s="41">
        <v>12.85</v>
      </c>
      <c r="F309" s="42">
        <v>8.75</v>
      </c>
      <c r="G309" s="41">
        <v>7.05</v>
      </c>
      <c r="H309" s="42">
        <v>7.36</v>
      </c>
      <c r="I309" s="41">
        <v>8.7200000000000006</v>
      </c>
      <c r="J309" s="42">
        <v>15.44</v>
      </c>
      <c r="K309" s="33"/>
      <c r="L309" s="41">
        <v>7.64</v>
      </c>
      <c r="M309" s="42">
        <v>12.41</v>
      </c>
      <c r="N309" s="41">
        <v>10.49</v>
      </c>
      <c r="O309" s="42">
        <v>13.08</v>
      </c>
      <c r="P309" s="41">
        <v>10.27</v>
      </c>
      <c r="Q309" s="42">
        <v>4.3499999999999996</v>
      </c>
      <c r="R309" s="41">
        <v>7.15</v>
      </c>
      <c r="S309" s="42">
        <v>6.05</v>
      </c>
      <c r="T309" s="41">
        <v>5.97</v>
      </c>
      <c r="U309" s="42">
        <v>6.71</v>
      </c>
    </row>
    <row r="310" spans="1:21" x14ac:dyDescent="0.25">
      <c r="A310" s="41">
        <v>14.04</v>
      </c>
      <c r="B310" s="42">
        <v>11.5</v>
      </c>
      <c r="C310" s="41">
        <v>10.63</v>
      </c>
      <c r="D310" s="42">
        <v>4.9800000000000004</v>
      </c>
      <c r="E310" s="41">
        <v>9.89</v>
      </c>
      <c r="F310" s="42">
        <v>10.61</v>
      </c>
      <c r="G310" s="41">
        <v>14.2</v>
      </c>
      <c r="H310" s="42">
        <v>9.14</v>
      </c>
      <c r="I310" s="41">
        <v>5.75</v>
      </c>
      <c r="J310" s="42">
        <v>7.29</v>
      </c>
      <c r="K310" s="33"/>
      <c r="L310" s="41">
        <v>6.63</v>
      </c>
      <c r="M310" s="42">
        <v>14.33</v>
      </c>
      <c r="N310" s="41">
        <v>10.71</v>
      </c>
      <c r="O310" s="42">
        <v>11.04</v>
      </c>
      <c r="P310" s="41">
        <v>7.97</v>
      </c>
      <c r="Q310" s="42">
        <v>10.84</v>
      </c>
      <c r="R310" s="41">
        <v>9.0500000000000007</v>
      </c>
      <c r="S310" s="42">
        <v>2.69</v>
      </c>
      <c r="T310" s="41">
        <v>15.24</v>
      </c>
      <c r="U310" s="42">
        <v>10.89</v>
      </c>
    </row>
    <row r="311" spans="1:21" x14ac:dyDescent="0.25">
      <c r="A311" s="41">
        <v>5.52</v>
      </c>
      <c r="B311" s="42">
        <v>10.16</v>
      </c>
      <c r="C311" s="41">
        <v>7.2</v>
      </c>
      <c r="D311" s="42">
        <v>9.44</v>
      </c>
      <c r="E311" s="41">
        <v>7.51</v>
      </c>
      <c r="F311" s="42">
        <v>10.25</v>
      </c>
      <c r="G311" s="41">
        <v>4.33</v>
      </c>
      <c r="H311" s="42">
        <v>6.16</v>
      </c>
      <c r="I311" s="41">
        <v>9.98</v>
      </c>
      <c r="J311" s="42">
        <v>5.14</v>
      </c>
      <c r="K311" s="33"/>
      <c r="L311" s="41">
        <v>15.46</v>
      </c>
      <c r="M311" s="42">
        <v>11.99</v>
      </c>
      <c r="N311" s="41">
        <v>13.75</v>
      </c>
      <c r="O311" s="42">
        <v>11.89</v>
      </c>
      <c r="P311" s="41">
        <v>13.49</v>
      </c>
      <c r="Q311" s="42">
        <v>8.8000000000000007</v>
      </c>
      <c r="R311" s="41">
        <v>12.62</v>
      </c>
      <c r="S311" s="42">
        <v>13.63</v>
      </c>
      <c r="T311" s="41">
        <v>10.39</v>
      </c>
      <c r="U311" s="42">
        <v>12.66</v>
      </c>
    </row>
    <row r="312" spans="1:21" x14ac:dyDescent="0.25">
      <c r="A312" s="41">
        <v>6.61</v>
      </c>
      <c r="B312" s="42">
        <v>13.39</v>
      </c>
      <c r="C312" s="41">
        <v>11.46</v>
      </c>
      <c r="D312" s="42">
        <v>12.46</v>
      </c>
      <c r="E312" s="41">
        <v>10.85</v>
      </c>
      <c r="F312" s="42">
        <v>12.84</v>
      </c>
      <c r="G312" s="41">
        <v>7.51</v>
      </c>
      <c r="H312" s="42">
        <v>7.19</v>
      </c>
      <c r="I312" s="41">
        <v>7.08</v>
      </c>
      <c r="J312" s="42">
        <v>14.12</v>
      </c>
      <c r="K312" s="33"/>
      <c r="L312" s="41">
        <v>11.83</v>
      </c>
      <c r="M312" s="42">
        <v>11.36</v>
      </c>
      <c r="N312" s="41">
        <v>12.1</v>
      </c>
      <c r="O312" s="42">
        <v>9.24</v>
      </c>
      <c r="P312" s="41">
        <v>7.02</v>
      </c>
      <c r="Q312" s="42">
        <v>7.37</v>
      </c>
      <c r="R312" s="41">
        <v>13.97</v>
      </c>
      <c r="S312" s="42">
        <v>7.49</v>
      </c>
      <c r="T312" s="41">
        <v>7</v>
      </c>
      <c r="U312" s="42">
        <v>10.63</v>
      </c>
    </row>
    <row r="313" spans="1:21" x14ac:dyDescent="0.25">
      <c r="A313" s="41">
        <v>9.32</v>
      </c>
      <c r="B313" s="42">
        <v>13.28</v>
      </c>
      <c r="C313" s="41">
        <v>15.49</v>
      </c>
      <c r="D313" s="42">
        <v>5.53</v>
      </c>
      <c r="E313" s="41">
        <v>9.9700000000000006</v>
      </c>
      <c r="F313" s="42">
        <v>5.77</v>
      </c>
      <c r="G313" s="41">
        <v>6.88</v>
      </c>
      <c r="H313" s="42">
        <v>12.25</v>
      </c>
      <c r="I313" s="41">
        <v>11.67</v>
      </c>
      <c r="J313" s="42">
        <v>14.56</v>
      </c>
      <c r="K313" s="33"/>
      <c r="L313" s="41">
        <v>4.9800000000000004</v>
      </c>
      <c r="M313" s="42">
        <v>7.25</v>
      </c>
      <c r="N313" s="41">
        <v>7.78</v>
      </c>
      <c r="O313" s="42">
        <v>15.81</v>
      </c>
      <c r="P313" s="41">
        <v>11.45</v>
      </c>
      <c r="Q313" s="42">
        <v>11.68</v>
      </c>
      <c r="R313" s="41">
        <v>9.68</v>
      </c>
      <c r="S313" s="42">
        <v>10.85</v>
      </c>
      <c r="T313" s="41">
        <v>8.1300000000000008</v>
      </c>
      <c r="U313" s="42">
        <v>3.34</v>
      </c>
    </row>
    <row r="314" spans="1:21" x14ac:dyDescent="0.25">
      <c r="A314" s="41">
        <v>14.93</v>
      </c>
      <c r="B314" s="42">
        <v>8.86</v>
      </c>
      <c r="C314" s="41">
        <v>13.76</v>
      </c>
      <c r="D314" s="42">
        <v>6.29</v>
      </c>
      <c r="E314" s="41">
        <v>10.92</v>
      </c>
      <c r="F314" s="42">
        <v>13.35</v>
      </c>
      <c r="G314" s="41">
        <v>12.43</v>
      </c>
      <c r="H314" s="42">
        <v>14.41</v>
      </c>
      <c r="I314" s="41">
        <v>15.62</v>
      </c>
      <c r="J314" s="42">
        <v>8.24</v>
      </c>
      <c r="K314" s="33"/>
      <c r="L314" s="41">
        <v>8.84</v>
      </c>
      <c r="M314" s="42">
        <v>14.37</v>
      </c>
      <c r="N314" s="41">
        <v>13.18</v>
      </c>
      <c r="O314" s="42">
        <v>6.8</v>
      </c>
      <c r="P314" s="41">
        <v>7.47</v>
      </c>
      <c r="Q314" s="42">
        <v>8.83</v>
      </c>
      <c r="R314" s="41">
        <v>13.2</v>
      </c>
      <c r="S314" s="42">
        <v>13.61</v>
      </c>
      <c r="T314" s="41">
        <v>9.15</v>
      </c>
      <c r="U314" s="42">
        <v>13.6</v>
      </c>
    </row>
    <row r="315" spans="1:21" x14ac:dyDescent="0.25">
      <c r="A315" s="41">
        <v>10.88</v>
      </c>
      <c r="B315" s="42">
        <v>6.03</v>
      </c>
      <c r="C315" s="41">
        <v>8.0399999999999991</v>
      </c>
      <c r="D315" s="42">
        <v>9.61</v>
      </c>
      <c r="E315" s="41">
        <v>7.23</v>
      </c>
      <c r="F315" s="42">
        <v>6.94</v>
      </c>
      <c r="G315" s="41">
        <v>7.04</v>
      </c>
      <c r="H315" s="42">
        <v>15.38</v>
      </c>
      <c r="I315" s="41">
        <v>8.9700000000000006</v>
      </c>
      <c r="J315" s="42">
        <v>9.01</v>
      </c>
      <c r="K315" s="33"/>
      <c r="L315" s="41">
        <v>8.9700000000000006</v>
      </c>
      <c r="M315" s="42">
        <v>9.75</v>
      </c>
      <c r="N315" s="41">
        <v>9.02</v>
      </c>
      <c r="O315" s="42">
        <v>3.46</v>
      </c>
      <c r="P315" s="41">
        <v>8.33</v>
      </c>
      <c r="Q315" s="42">
        <v>5.4</v>
      </c>
      <c r="R315" s="41">
        <v>12.99</v>
      </c>
      <c r="S315" s="42">
        <v>11.32</v>
      </c>
      <c r="T315" s="41">
        <v>8.44</v>
      </c>
      <c r="U315" s="42">
        <v>8.32</v>
      </c>
    </row>
    <row r="316" spans="1:21" x14ac:dyDescent="0.25">
      <c r="A316" s="41">
        <v>14.63</v>
      </c>
      <c r="B316" s="42">
        <v>14.31</v>
      </c>
      <c r="C316" s="41">
        <v>14.51</v>
      </c>
      <c r="D316" s="42">
        <v>10.7</v>
      </c>
      <c r="E316" s="41">
        <v>7.21</v>
      </c>
      <c r="F316" s="42">
        <v>11.41</v>
      </c>
      <c r="G316" s="41">
        <v>4.87</v>
      </c>
      <c r="H316" s="42">
        <v>6.89</v>
      </c>
      <c r="I316" s="41">
        <v>10.96</v>
      </c>
      <c r="J316" s="42">
        <v>13.63</v>
      </c>
      <c r="K316" s="33"/>
      <c r="L316" s="41">
        <v>10.58</v>
      </c>
      <c r="M316" s="42">
        <v>9.64</v>
      </c>
      <c r="N316" s="41">
        <v>8.5299999999999994</v>
      </c>
      <c r="O316" s="42">
        <v>10.199999999999999</v>
      </c>
      <c r="P316" s="41">
        <v>10</v>
      </c>
      <c r="Q316" s="42">
        <v>5.64</v>
      </c>
      <c r="R316" s="41">
        <v>13.21</v>
      </c>
      <c r="S316" s="42">
        <v>9.18</v>
      </c>
      <c r="T316" s="41">
        <v>6.39</v>
      </c>
      <c r="U316" s="42">
        <v>17.39</v>
      </c>
    </row>
    <row r="317" spans="1:21" x14ac:dyDescent="0.25">
      <c r="A317" s="41">
        <v>6.42</v>
      </c>
      <c r="B317" s="42">
        <v>7.12</v>
      </c>
      <c r="C317" s="41">
        <v>8.83</v>
      </c>
      <c r="D317" s="42">
        <v>13.49</v>
      </c>
      <c r="E317" s="41">
        <v>5.19</v>
      </c>
      <c r="F317" s="42">
        <v>13.66</v>
      </c>
      <c r="G317" s="41">
        <v>4.58</v>
      </c>
      <c r="H317" s="42">
        <v>12.37</v>
      </c>
      <c r="I317" s="41">
        <v>7.4</v>
      </c>
      <c r="J317" s="42">
        <v>5.69</v>
      </c>
      <c r="K317" s="33"/>
      <c r="L317" s="41">
        <v>7.19</v>
      </c>
      <c r="M317" s="42">
        <v>3.91</v>
      </c>
      <c r="N317" s="41">
        <v>1.33</v>
      </c>
      <c r="O317" s="42">
        <v>12.37</v>
      </c>
      <c r="P317" s="41">
        <v>6.83</v>
      </c>
      <c r="Q317" s="42">
        <v>9.3699999999999992</v>
      </c>
      <c r="R317" s="41">
        <v>9.5399999999999991</v>
      </c>
      <c r="S317" s="42">
        <v>14.42</v>
      </c>
      <c r="T317" s="41">
        <v>9.3000000000000007</v>
      </c>
      <c r="U317" s="42">
        <v>12.36</v>
      </c>
    </row>
    <row r="318" spans="1:21" x14ac:dyDescent="0.25">
      <c r="A318" s="41">
        <v>14.29</v>
      </c>
      <c r="B318" s="42">
        <v>4.7</v>
      </c>
      <c r="C318" s="41">
        <v>11.09</v>
      </c>
      <c r="D318" s="42">
        <v>12.01</v>
      </c>
      <c r="E318" s="41">
        <v>13.64</v>
      </c>
      <c r="F318" s="42">
        <v>9.32</v>
      </c>
      <c r="G318" s="41">
        <v>8.4600000000000009</v>
      </c>
      <c r="H318" s="42">
        <v>7.66</v>
      </c>
      <c r="I318" s="41">
        <v>8.0299999999999994</v>
      </c>
      <c r="J318" s="42">
        <v>9.43</v>
      </c>
      <c r="K318" s="33"/>
      <c r="L318" s="41">
        <v>9.16</v>
      </c>
      <c r="M318" s="42">
        <v>5.49</v>
      </c>
      <c r="N318" s="41">
        <v>8.4499999999999993</v>
      </c>
      <c r="O318" s="42">
        <v>12.18</v>
      </c>
      <c r="P318" s="41">
        <v>4.8499999999999996</v>
      </c>
      <c r="Q318" s="42">
        <v>5.37</v>
      </c>
      <c r="R318" s="41">
        <v>13.33</v>
      </c>
      <c r="S318" s="42">
        <v>4.37</v>
      </c>
      <c r="T318" s="41">
        <v>7.51</v>
      </c>
      <c r="U318" s="42">
        <v>12.48</v>
      </c>
    </row>
    <row r="319" spans="1:21" x14ac:dyDescent="0.25">
      <c r="A319" s="41">
        <v>6.69</v>
      </c>
      <c r="B319" s="42">
        <v>7.06</v>
      </c>
      <c r="C319" s="41">
        <v>14.92</v>
      </c>
      <c r="D319" s="42">
        <v>4.28</v>
      </c>
      <c r="E319" s="41">
        <v>13.59</v>
      </c>
      <c r="F319" s="42">
        <v>12.9</v>
      </c>
      <c r="G319" s="41">
        <v>13.58</v>
      </c>
      <c r="H319" s="42">
        <v>4.82</v>
      </c>
      <c r="I319" s="41">
        <v>5.56</v>
      </c>
      <c r="J319" s="42">
        <v>12.55</v>
      </c>
      <c r="K319" s="33"/>
      <c r="L319" s="41">
        <v>9.1</v>
      </c>
      <c r="M319" s="42">
        <v>-0.88</v>
      </c>
      <c r="N319" s="41">
        <v>10.42</v>
      </c>
      <c r="O319" s="42">
        <v>10.9</v>
      </c>
      <c r="P319" s="41">
        <v>14.34</v>
      </c>
      <c r="Q319" s="42">
        <v>10.35</v>
      </c>
      <c r="R319" s="41">
        <v>11.13</v>
      </c>
      <c r="S319" s="42">
        <v>11.38</v>
      </c>
      <c r="T319" s="41">
        <v>7.71</v>
      </c>
      <c r="U319" s="42">
        <v>9.92</v>
      </c>
    </row>
    <row r="320" spans="1:21" x14ac:dyDescent="0.25">
      <c r="A320" s="41">
        <v>10.87</v>
      </c>
      <c r="B320" s="42">
        <v>9.16</v>
      </c>
      <c r="C320" s="41">
        <v>11.83</v>
      </c>
      <c r="D320" s="42">
        <v>5.42</v>
      </c>
      <c r="E320" s="41">
        <v>11.31</v>
      </c>
      <c r="F320" s="42">
        <v>10.61</v>
      </c>
      <c r="G320" s="41">
        <v>7.72</v>
      </c>
      <c r="H320" s="42">
        <v>13.02</v>
      </c>
      <c r="I320" s="41">
        <v>13.94</v>
      </c>
      <c r="J320" s="42">
        <v>15.42</v>
      </c>
      <c r="K320" s="33"/>
      <c r="L320" s="41">
        <v>11.13</v>
      </c>
      <c r="M320" s="42">
        <v>11.61</v>
      </c>
      <c r="N320" s="41">
        <v>11.03</v>
      </c>
      <c r="O320" s="42">
        <v>9.14</v>
      </c>
      <c r="P320" s="41">
        <v>11.38</v>
      </c>
      <c r="Q320" s="42">
        <v>15.56</v>
      </c>
      <c r="R320" s="41">
        <v>7.89</v>
      </c>
      <c r="S320" s="42">
        <v>8.92</v>
      </c>
      <c r="T320" s="41">
        <v>6.95</v>
      </c>
      <c r="U320" s="42">
        <v>9.2799999999999994</v>
      </c>
    </row>
    <row r="321" spans="1:21" x14ac:dyDescent="0.25">
      <c r="A321" s="41">
        <v>6.96</v>
      </c>
      <c r="B321" s="42">
        <v>11.23</v>
      </c>
      <c r="C321" s="41">
        <v>14.44</v>
      </c>
      <c r="D321" s="42">
        <v>9.26</v>
      </c>
      <c r="E321" s="41">
        <v>8</v>
      </c>
      <c r="F321" s="42">
        <v>13.78</v>
      </c>
      <c r="G321" s="41">
        <v>14.75</v>
      </c>
      <c r="H321" s="42">
        <v>12.93</v>
      </c>
      <c r="I321" s="41">
        <v>6.94</v>
      </c>
      <c r="J321" s="42">
        <v>9.27</v>
      </c>
      <c r="K321" s="33"/>
      <c r="L321" s="41">
        <v>15.92</v>
      </c>
      <c r="M321" s="42">
        <v>11.09</v>
      </c>
      <c r="N321" s="41">
        <v>12.37</v>
      </c>
      <c r="O321" s="42">
        <v>13.37</v>
      </c>
      <c r="P321" s="41">
        <v>13.89</v>
      </c>
      <c r="Q321" s="42">
        <v>8.6300000000000008</v>
      </c>
      <c r="R321" s="41">
        <v>17.82</v>
      </c>
      <c r="S321" s="42">
        <v>10.57</v>
      </c>
      <c r="T321" s="41">
        <v>6.84</v>
      </c>
      <c r="U321" s="42">
        <v>6.84</v>
      </c>
    </row>
    <row r="322" spans="1:21" x14ac:dyDescent="0.25">
      <c r="A322" s="41">
        <v>12.96</v>
      </c>
      <c r="B322" s="42">
        <v>4.5</v>
      </c>
      <c r="C322" s="41">
        <v>13.46</v>
      </c>
      <c r="D322" s="42">
        <v>4.42</v>
      </c>
      <c r="E322" s="41">
        <v>7.09</v>
      </c>
      <c r="F322" s="42">
        <v>6.61</v>
      </c>
      <c r="G322" s="41">
        <v>7.07</v>
      </c>
      <c r="H322" s="42">
        <v>14.18</v>
      </c>
      <c r="I322" s="41">
        <v>6.41</v>
      </c>
      <c r="J322" s="42">
        <v>10.039999999999999</v>
      </c>
      <c r="K322" s="33"/>
      <c r="L322" s="41">
        <v>7.58</v>
      </c>
      <c r="M322" s="42">
        <v>13.46</v>
      </c>
      <c r="N322" s="41">
        <v>7.57</v>
      </c>
      <c r="O322" s="42">
        <v>17.66</v>
      </c>
      <c r="P322" s="41">
        <v>7.53</v>
      </c>
      <c r="Q322" s="42">
        <v>11.65</v>
      </c>
      <c r="R322" s="41">
        <v>15.25</v>
      </c>
      <c r="S322" s="42">
        <v>10.89</v>
      </c>
      <c r="T322" s="41">
        <v>9.86</v>
      </c>
      <c r="U322" s="42">
        <v>11.51</v>
      </c>
    </row>
    <row r="323" spans="1:21" x14ac:dyDescent="0.25">
      <c r="A323" s="41">
        <v>15.3</v>
      </c>
      <c r="B323" s="42">
        <v>15.6</v>
      </c>
      <c r="C323" s="41">
        <v>8.01</v>
      </c>
      <c r="D323" s="42">
        <v>7.03</v>
      </c>
      <c r="E323" s="41">
        <v>13.68</v>
      </c>
      <c r="F323" s="42">
        <v>9.64</v>
      </c>
      <c r="G323" s="41">
        <v>9.27</v>
      </c>
      <c r="H323" s="42">
        <v>7.61</v>
      </c>
      <c r="I323" s="41">
        <v>9.26</v>
      </c>
      <c r="J323" s="42">
        <v>11.07</v>
      </c>
      <c r="K323" s="33"/>
      <c r="L323" s="41">
        <v>7.64</v>
      </c>
      <c r="M323" s="42">
        <v>5.1100000000000003</v>
      </c>
      <c r="N323" s="41">
        <v>0.4</v>
      </c>
      <c r="O323" s="42">
        <v>6.93</v>
      </c>
      <c r="P323" s="41">
        <v>12.65</v>
      </c>
      <c r="Q323" s="42">
        <v>12.05</v>
      </c>
      <c r="R323" s="41">
        <v>11.49</v>
      </c>
      <c r="S323" s="42">
        <v>9.2200000000000006</v>
      </c>
      <c r="T323" s="41">
        <v>8.02</v>
      </c>
      <c r="U323" s="42">
        <v>10.54</v>
      </c>
    </row>
    <row r="324" spans="1:21" x14ac:dyDescent="0.25">
      <c r="A324" s="41">
        <v>15.34</v>
      </c>
      <c r="B324" s="42">
        <v>9.77</v>
      </c>
      <c r="C324" s="41">
        <v>13.57</v>
      </c>
      <c r="D324" s="42">
        <v>11.56</v>
      </c>
      <c r="E324" s="41">
        <v>14.74</v>
      </c>
      <c r="F324" s="42">
        <v>8.2899999999999991</v>
      </c>
      <c r="G324" s="41">
        <v>15.11</v>
      </c>
      <c r="H324" s="42">
        <v>9.2100000000000009</v>
      </c>
      <c r="I324" s="41">
        <v>13.84</v>
      </c>
      <c r="J324" s="42">
        <v>14.9</v>
      </c>
      <c r="K324" s="33"/>
      <c r="L324" s="41">
        <v>12.65</v>
      </c>
      <c r="M324" s="42">
        <v>11.58</v>
      </c>
      <c r="N324" s="41">
        <v>8.59</v>
      </c>
      <c r="O324" s="42">
        <v>12.52</v>
      </c>
      <c r="P324" s="41">
        <v>11.26</v>
      </c>
      <c r="Q324" s="42">
        <v>11.73</v>
      </c>
      <c r="R324" s="41">
        <v>12.57</v>
      </c>
      <c r="S324" s="42">
        <v>12.1</v>
      </c>
      <c r="T324" s="41">
        <v>9.0399999999999991</v>
      </c>
      <c r="U324" s="42">
        <v>16.5</v>
      </c>
    </row>
    <row r="325" spans="1:21" x14ac:dyDescent="0.25">
      <c r="A325" s="41">
        <v>9.64</v>
      </c>
      <c r="B325" s="42">
        <v>5.21</v>
      </c>
      <c r="C325" s="41">
        <v>7.99</v>
      </c>
      <c r="D325" s="42">
        <v>14.35</v>
      </c>
      <c r="E325" s="41">
        <v>8.5399999999999991</v>
      </c>
      <c r="F325" s="42">
        <v>14.7</v>
      </c>
      <c r="G325" s="41">
        <v>10.24</v>
      </c>
      <c r="H325" s="42">
        <v>12.43</v>
      </c>
      <c r="I325" s="41">
        <v>14.94</v>
      </c>
      <c r="J325" s="42">
        <v>5.08</v>
      </c>
      <c r="K325" s="33"/>
      <c r="L325" s="41">
        <v>13.03</v>
      </c>
      <c r="M325" s="42">
        <v>9.8000000000000007</v>
      </c>
      <c r="N325" s="41">
        <v>13.88</v>
      </c>
      <c r="O325" s="42">
        <v>12.58</v>
      </c>
      <c r="P325" s="41">
        <v>14.71</v>
      </c>
      <c r="Q325" s="42">
        <v>11.33</v>
      </c>
      <c r="R325" s="41">
        <v>14.36</v>
      </c>
      <c r="S325" s="42">
        <v>11.25</v>
      </c>
      <c r="T325" s="41">
        <v>12.34</v>
      </c>
      <c r="U325" s="42">
        <v>9.5</v>
      </c>
    </row>
    <row r="326" spans="1:21" x14ac:dyDescent="0.25">
      <c r="A326" s="41">
        <v>7.58</v>
      </c>
      <c r="B326" s="42">
        <v>14.2</v>
      </c>
      <c r="C326" s="41">
        <v>13.76</v>
      </c>
      <c r="D326" s="42">
        <v>10.24</v>
      </c>
      <c r="E326" s="41">
        <v>6.4</v>
      </c>
      <c r="F326" s="42">
        <v>9.4700000000000006</v>
      </c>
      <c r="G326" s="41">
        <v>13.88</v>
      </c>
      <c r="H326" s="42">
        <v>7.04</v>
      </c>
      <c r="I326" s="41">
        <v>9.73</v>
      </c>
      <c r="J326" s="42">
        <v>12.58</v>
      </c>
      <c r="K326" s="33"/>
      <c r="L326" s="41">
        <v>15.05</v>
      </c>
      <c r="M326" s="42">
        <v>11.41</v>
      </c>
      <c r="N326" s="41">
        <v>10.029999999999999</v>
      </c>
      <c r="O326" s="42">
        <v>8.6199999999999992</v>
      </c>
      <c r="P326" s="41">
        <v>11.55</v>
      </c>
      <c r="Q326" s="42">
        <v>12.59</v>
      </c>
      <c r="R326" s="41">
        <v>2.89</v>
      </c>
      <c r="S326" s="42">
        <v>4.96</v>
      </c>
      <c r="T326" s="41">
        <v>12.7</v>
      </c>
      <c r="U326" s="42">
        <v>9.3699999999999992</v>
      </c>
    </row>
    <row r="327" spans="1:21" x14ac:dyDescent="0.25">
      <c r="A327" s="41">
        <v>8.75</v>
      </c>
      <c r="B327" s="42">
        <v>10.039999999999999</v>
      </c>
      <c r="C327" s="41">
        <v>4.51</v>
      </c>
      <c r="D327" s="42">
        <v>13.97</v>
      </c>
      <c r="E327" s="41">
        <v>15</v>
      </c>
      <c r="F327" s="42">
        <v>13.9</v>
      </c>
      <c r="G327" s="41">
        <v>6.35</v>
      </c>
      <c r="H327" s="42">
        <v>6.25</v>
      </c>
      <c r="I327" s="41">
        <v>5.31</v>
      </c>
      <c r="J327" s="42">
        <v>13.46</v>
      </c>
      <c r="K327" s="33"/>
      <c r="L327" s="41">
        <v>15.28</v>
      </c>
      <c r="M327" s="42">
        <v>5.76</v>
      </c>
      <c r="N327" s="41">
        <v>8.49</v>
      </c>
      <c r="O327" s="42">
        <v>9.41</v>
      </c>
      <c r="P327" s="41">
        <v>6.31</v>
      </c>
      <c r="Q327" s="42">
        <v>4.8600000000000003</v>
      </c>
      <c r="R327" s="41">
        <v>9.9700000000000006</v>
      </c>
      <c r="S327" s="42">
        <v>6.38</v>
      </c>
      <c r="T327" s="41">
        <v>10.08</v>
      </c>
      <c r="U327" s="42">
        <v>7.56</v>
      </c>
    </row>
    <row r="328" spans="1:21" x14ac:dyDescent="0.25">
      <c r="A328" s="41">
        <v>9.65</v>
      </c>
      <c r="B328" s="42">
        <v>8.68</v>
      </c>
      <c r="C328" s="41">
        <v>6.59</v>
      </c>
      <c r="D328" s="42">
        <v>5.27</v>
      </c>
      <c r="E328" s="41">
        <v>12.54</v>
      </c>
      <c r="F328" s="42">
        <v>13.32</v>
      </c>
      <c r="G328" s="41">
        <v>10.029999999999999</v>
      </c>
      <c r="H328" s="42">
        <v>5.27</v>
      </c>
      <c r="I328" s="41">
        <v>7.6</v>
      </c>
      <c r="J328" s="42">
        <v>14.19</v>
      </c>
      <c r="K328" s="33"/>
      <c r="L328" s="41">
        <v>14.87</v>
      </c>
      <c r="M328" s="42">
        <v>6.18</v>
      </c>
      <c r="N328" s="41">
        <v>8.23</v>
      </c>
      <c r="O328" s="42">
        <v>13.95</v>
      </c>
      <c r="P328" s="41">
        <v>4</v>
      </c>
      <c r="Q328" s="42">
        <v>9.4</v>
      </c>
      <c r="R328" s="41">
        <v>10.89</v>
      </c>
      <c r="S328" s="42">
        <v>11.58</v>
      </c>
      <c r="T328" s="41">
        <v>8.3000000000000007</v>
      </c>
      <c r="U328" s="42">
        <v>10.23</v>
      </c>
    </row>
    <row r="329" spans="1:21" x14ac:dyDescent="0.25">
      <c r="A329" s="41">
        <v>6.28</v>
      </c>
      <c r="B329" s="42">
        <v>14.1</v>
      </c>
      <c r="C329" s="41">
        <v>5.16</v>
      </c>
      <c r="D329" s="42">
        <v>15.59</v>
      </c>
      <c r="E329" s="41">
        <v>14.59</v>
      </c>
      <c r="F329" s="42">
        <v>14.12</v>
      </c>
      <c r="G329" s="41">
        <v>5.38</v>
      </c>
      <c r="H329" s="42">
        <v>10.81</v>
      </c>
      <c r="I329" s="41">
        <v>8.9700000000000006</v>
      </c>
      <c r="J329" s="42">
        <v>9.68</v>
      </c>
      <c r="K329" s="33"/>
      <c r="L329" s="41">
        <v>12.83</v>
      </c>
      <c r="M329" s="42">
        <v>11.55</v>
      </c>
      <c r="N329" s="41">
        <v>16.760000000000002</v>
      </c>
      <c r="O329" s="42">
        <v>11.1</v>
      </c>
      <c r="P329" s="41">
        <v>9.44</v>
      </c>
      <c r="Q329" s="42">
        <v>10.84</v>
      </c>
      <c r="R329" s="41">
        <v>7.89</v>
      </c>
      <c r="S329" s="42">
        <v>16.09</v>
      </c>
      <c r="T329" s="41">
        <v>13.13</v>
      </c>
      <c r="U329" s="42">
        <v>14.22</v>
      </c>
    </row>
    <row r="330" spans="1:21" x14ac:dyDescent="0.25">
      <c r="A330" s="41">
        <v>15.29</v>
      </c>
      <c r="B330" s="42">
        <v>12.99</v>
      </c>
      <c r="C330" s="41">
        <v>11.65</v>
      </c>
      <c r="D330" s="42">
        <v>15.74</v>
      </c>
      <c r="E330" s="41">
        <v>8.2100000000000009</v>
      </c>
      <c r="F330" s="42">
        <v>14.1</v>
      </c>
      <c r="G330" s="41">
        <v>13.85</v>
      </c>
      <c r="H330" s="42">
        <v>6.86</v>
      </c>
      <c r="I330" s="41">
        <v>5.7</v>
      </c>
      <c r="J330" s="42">
        <v>7.24</v>
      </c>
      <c r="K330" s="33"/>
      <c r="L330" s="41">
        <v>11.52</v>
      </c>
      <c r="M330" s="42">
        <v>5.9</v>
      </c>
      <c r="N330" s="41">
        <v>3.18</v>
      </c>
      <c r="O330" s="42">
        <v>9.32</v>
      </c>
      <c r="P330" s="41">
        <v>12.3</v>
      </c>
      <c r="Q330" s="42">
        <v>10.18</v>
      </c>
      <c r="R330" s="41">
        <v>6.37</v>
      </c>
      <c r="S330" s="42">
        <v>8.9700000000000006</v>
      </c>
      <c r="T330" s="41">
        <v>10.17</v>
      </c>
      <c r="U330" s="42">
        <v>14.82</v>
      </c>
    </row>
    <row r="331" spans="1:21" x14ac:dyDescent="0.25">
      <c r="A331" s="41">
        <v>5</v>
      </c>
      <c r="B331" s="42">
        <v>12.14</v>
      </c>
      <c r="C331" s="41">
        <v>4.7300000000000004</v>
      </c>
      <c r="D331" s="42">
        <v>13.35</v>
      </c>
      <c r="E331" s="41">
        <v>14.65</v>
      </c>
      <c r="F331" s="42">
        <v>6.38</v>
      </c>
      <c r="G331" s="41">
        <v>13.16</v>
      </c>
      <c r="H331" s="42">
        <v>11.46</v>
      </c>
      <c r="I331" s="41">
        <v>4.63</v>
      </c>
      <c r="J331" s="42">
        <v>5.56</v>
      </c>
      <c r="K331" s="33"/>
      <c r="L331" s="41">
        <v>6.8</v>
      </c>
      <c r="M331" s="42">
        <v>4.63</v>
      </c>
      <c r="N331" s="41">
        <v>9.85</v>
      </c>
      <c r="O331" s="42">
        <v>8.57</v>
      </c>
      <c r="P331" s="41">
        <v>10.119999999999999</v>
      </c>
      <c r="Q331" s="42">
        <v>13.04</v>
      </c>
      <c r="R331" s="41">
        <v>12.39</v>
      </c>
      <c r="S331" s="42">
        <v>9.7899999999999991</v>
      </c>
      <c r="T331" s="41">
        <v>12.07</v>
      </c>
      <c r="U331" s="42">
        <v>7.93</v>
      </c>
    </row>
    <row r="332" spans="1:21" x14ac:dyDescent="0.25">
      <c r="A332" s="41">
        <v>15.09</v>
      </c>
      <c r="B332" s="42">
        <v>5.29</v>
      </c>
      <c r="C332" s="41">
        <v>9.5500000000000007</v>
      </c>
      <c r="D332" s="42">
        <v>7.83</v>
      </c>
      <c r="E332" s="41">
        <v>12.03</v>
      </c>
      <c r="F332" s="42">
        <v>14</v>
      </c>
      <c r="G332" s="41">
        <v>14.45</v>
      </c>
      <c r="H332" s="42">
        <v>5.61</v>
      </c>
      <c r="I332" s="41">
        <v>11.64</v>
      </c>
      <c r="J332" s="42">
        <v>13.58</v>
      </c>
      <c r="K332" s="33"/>
      <c r="L332" s="41">
        <v>9.81</v>
      </c>
      <c r="M332" s="42">
        <v>14.09</v>
      </c>
      <c r="N332" s="41">
        <v>12.1</v>
      </c>
      <c r="O332" s="42">
        <v>10.55</v>
      </c>
      <c r="P332" s="41">
        <v>6.52</v>
      </c>
      <c r="Q332" s="42">
        <v>9.48</v>
      </c>
      <c r="R332" s="41">
        <v>4.6100000000000003</v>
      </c>
      <c r="S332" s="42">
        <v>15.45</v>
      </c>
      <c r="T332" s="41">
        <v>14.59</v>
      </c>
      <c r="U332" s="42">
        <v>9.66</v>
      </c>
    </row>
    <row r="333" spans="1:21" x14ac:dyDescent="0.25">
      <c r="A333" s="41">
        <v>10.15</v>
      </c>
      <c r="B333" s="42">
        <v>15.48</v>
      </c>
      <c r="C333" s="41">
        <v>9.15</v>
      </c>
      <c r="D333" s="42">
        <v>10.8</v>
      </c>
      <c r="E333" s="41">
        <v>10.64</v>
      </c>
      <c r="F333" s="42">
        <v>9.9</v>
      </c>
      <c r="G333" s="41">
        <v>15.02</v>
      </c>
      <c r="H333" s="42">
        <v>8.84</v>
      </c>
      <c r="I333" s="41">
        <v>14.04</v>
      </c>
      <c r="J333" s="42">
        <v>6.58</v>
      </c>
      <c r="K333" s="33"/>
      <c r="L333" s="41">
        <v>12.92</v>
      </c>
      <c r="M333" s="42">
        <v>13.24</v>
      </c>
      <c r="N333" s="41">
        <v>5.35</v>
      </c>
      <c r="O333" s="42">
        <v>8.94</v>
      </c>
      <c r="P333" s="41">
        <v>9.1999999999999993</v>
      </c>
      <c r="Q333" s="42">
        <v>10.23</v>
      </c>
      <c r="R333" s="41">
        <v>0.98</v>
      </c>
      <c r="S333" s="42">
        <v>4.62</v>
      </c>
      <c r="T333" s="41">
        <v>7.19</v>
      </c>
      <c r="U333" s="42">
        <v>12.28</v>
      </c>
    </row>
    <row r="334" spans="1:21" x14ac:dyDescent="0.25">
      <c r="A334" s="41">
        <v>8.91</v>
      </c>
      <c r="B334" s="42">
        <v>9.7100000000000009</v>
      </c>
      <c r="C334" s="41">
        <v>6.56</v>
      </c>
      <c r="D334" s="42">
        <v>11.58</v>
      </c>
      <c r="E334" s="41">
        <v>6.76</v>
      </c>
      <c r="F334" s="42">
        <v>7.46</v>
      </c>
      <c r="G334" s="41">
        <v>10.45</v>
      </c>
      <c r="H334" s="42">
        <v>11.27</v>
      </c>
      <c r="I334" s="41">
        <v>9.93</v>
      </c>
      <c r="J334" s="42">
        <v>5.21</v>
      </c>
      <c r="K334" s="33"/>
      <c r="L334" s="41">
        <v>11.32</v>
      </c>
      <c r="M334" s="42">
        <v>13.62</v>
      </c>
      <c r="N334" s="41">
        <v>6.88</v>
      </c>
      <c r="O334" s="42">
        <v>11</v>
      </c>
      <c r="P334" s="41">
        <v>13.9</v>
      </c>
      <c r="Q334" s="42">
        <v>14.22</v>
      </c>
      <c r="R334" s="41">
        <v>14.66</v>
      </c>
      <c r="S334" s="42">
        <v>15.94</v>
      </c>
      <c r="T334" s="41">
        <v>6.82</v>
      </c>
      <c r="U334" s="42">
        <v>12.77</v>
      </c>
    </row>
    <row r="335" spans="1:21" x14ac:dyDescent="0.25">
      <c r="A335" s="41">
        <v>5.27</v>
      </c>
      <c r="B335" s="42">
        <v>7.09</v>
      </c>
      <c r="C335" s="41">
        <v>10.31</v>
      </c>
      <c r="D335" s="42">
        <v>9.5299999999999994</v>
      </c>
      <c r="E335" s="41">
        <v>6.02</v>
      </c>
      <c r="F335" s="42">
        <v>13.49</v>
      </c>
      <c r="G335" s="41">
        <v>6.16</v>
      </c>
      <c r="H335" s="42">
        <v>5.31</v>
      </c>
      <c r="I335" s="41">
        <v>4.2699999999999996</v>
      </c>
      <c r="J335" s="42">
        <v>8.84</v>
      </c>
      <c r="K335" s="33"/>
      <c r="L335" s="41">
        <v>17.010000000000002</v>
      </c>
      <c r="M335" s="42">
        <v>10.01</v>
      </c>
      <c r="N335" s="41">
        <v>11.09</v>
      </c>
      <c r="O335" s="42">
        <v>11.56</v>
      </c>
      <c r="P335" s="41">
        <v>10.58</v>
      </c>
      <c r="Q335" s="42">
        <v>14.56</v>
      </c>
      <c r="R335" s="41">
        <v>7.08</v>
      </c>
      <c r="S335" s="42">
        <v>12.28</v>
      </c>
      <c r="T335" s="41">
        <v>11.51</v>
      </c>
      <c r="U335" s="42">
        <v>15.31</v>
      </c>
    </row>
    <row r="336" spans="1:21" x14ac:dyDescent="0.25">
      <c r="A336" s="41">
        <v>12.03</v>
      </c>
      <c r="B336" s="42">
        <v>11.82</v>
      </c>
      <c r="C336" s="41">
        <v>15.29</v>
      </c>
      <c r="D336" s="42">
        <v>10.77</v>
      </c>
      <c r="E336" s="41">
        <v>9.89</v>
      </c>
      <c r="F336" s="42">
        <v>7.13</v>
      </c>
      <c r="G336" s="41">
        <v>8.6999999999999993</v>
      </c>
      <c r="H336" s="42">
        <v>15.2</v>
      </c>
      <c r="I336" s="41">
        <v>4.3499999999999996</v>
      </c>
      <c r="J336" s="42">
        <v>5.98</v>
      </c>
      <c r="K336" s="33"/>
      <c r="L336" s="41">
        <v>11.45</v>
      </c>
      <c r="M336" s="42">
        <v>5.7</v>
      </c>
      <c r="N336" s="41">
        <v>11.17</v>
      </c>
      <c r="O336" s="42">
        <v>5.35</v>
      </c>
      <c r="P336" s="41">
        <v>12.77</v>
      </c>
      <c r="Q336" s="42">
        <v>9.65</v>
      </c>
      <c r="R336" s="41">
        <v>10.62</v>
      </c>
      <c r="S336" s="42">
        <v>7.99</v>
      </c>
      <c r="T336" s="41">
        <v>7.79</v>
      </c>
      <c r="U336" s="42">
        <v>7.75</v>
      </c>
    </row>
    <row r="337" spans="1:21" x14ac:dyDescent="0.25">
      <c r="A337" s="41">
        <v>6.31</v>
      </c>
      <c r="B337" s="42">
        <v>11.02</v>
      </c>
      <c r="C337" s="41">
        <v>7.25</v>
      </c>
      <c r="D337" s="42">
        <v>11.1</v>
      </c>
      <c r="E337" s="41">
        <v>12.17</v>
      </c>
      <c r="F337" s="42">
        <v>13.93</v>
      </c>
      <c r="G337" s="41">
        <v>4.88</v>
      </c>
      <c r="H337" s="42">
        <v>10.52</v>
      </c>
      <c r="I337" s="41">
        <v>6.72</v>
      </c>
      <c r="J337" s="42">
        <v>6.34</v>
      </c>
      <c r="K337" s="33"/>
      <c r="L337" s="41">
        <v>4.43</v>
      </c>
      <c r="M337" s="42">
        <v>16.7</v>
      </c>
      <c r="N337" s="41">
        <v>9.0500000000000007</v>
      </c>
      <c r="O337" s="42">
        <v>15.17</v>
      </c>
      <c r="P337" s="41">
        <v>8.9600000000000009</v>
      </c>
      <c r="Q337" s="42">
        <v>9.86</v>
      </c>
      <c r="R337" s="41">
        <v>7.5</v>
      </c>
      <c r="S337" s="42">
        <v>9.09</v>
      </c>
      <c r="T337" s="41">
        <v>9.35</v>
      </c>
      <c r="U337" s="42">
        <v>16.559999999999999</v>
      </c>
    </row>
    <row r="338" spans="1:21" x14ac:dyDescent="0.25">
      <c r="A338" s="41">
        <v>5.23</v>
      </c>
      <c r="B338" s="42">
        <v>9.89</v>
      </c>
      <c r="C338" s="41">
        <v>5.0199999999999996</v>
      </c>
      <c r="D338" s="42">
        <v>6.06</v>
      </c>
      <c r="E338" s="41">
        <v>12.77</v>
      </c>
      <c r="F338" s="42">
        <v>14.99</v>
      </c>
      <c r="G338" s="41">
        <v>9.9600000000000009</v>
      </c>
      <c r="H338" s="42">
        <v>8.07</v>
      </c>
      <c r="I338" s="41">
        <v>15.57</v>
      </c>
      <c r="J338" s="42">
        <v>5.71</v>
      </c>
      <c r="K338" s="33"/>
      <c r="L338" s="41">
        <v>7.19</v>
      </c>
      <c r="M338" s="42">
        <v>8.77</v>
      </c>
      <c r="N338" s="41">
        <v>12.28</v>
      </c>
      <c r="O338" s="42">
        <v>5.91</v>
      </c>
      <c r="P338" s="41">
        <v>11.18</v>
      </c>
      <c r="Q338" s="42">
        <v>15</v>
      </c>
      <c r="R338" s="41">
        <v>11.01</v>
      </c>
      <c r="S338" s="42">
        <v>6.86</v>
      </c>
      <c r="T338" s="41">
        <v>8.93</v>
      </c>
      <c r="U338" s="42">
        <v>9.61</v>
      </c>
    </row>
    <row r="339" spans="1:21" x14ac:dyDescent="0.25">
      <c r="A339" s="41">
        <v>15.17</v>
      </c>
      <c r="B339" s="42">
        <v>5.0199999999999996</v>
      </c>
      <c r="C339" s="41">
        <v>10.65</v>
      </c>
      <c r="D339" s="42">
        <v>15.21</v>
      </c>
      <c r="E339" s="41">
        <v>11.39</v>
      </c>
      <c r="F339" s="42">
        <v>7.22</v>
      </c>
      <c r="G339" s="41">
        <v>8.76</v>
      </c>
      <c r="H339" s="42">
        <v>14.3</v>
      </c>
      <c r="I339" s="41">
        <v>8.59</v>
      </c>
      <c r="J339" s="42">
        <v>14.83</v>
      </c>
      <c r="K339" s="33"/>
      <c r="L339" s="41">
        <v>6.56</v>
      </c>
      <c r="M339" s="42">
        <v>14.15</v>
      </c>
      <c r="N339" s="41">
        <v>10.9</v>
      </c>
      <c r="O339" s="42">
        <v>6.96</v>
      </c>
      <c r="P339" s="41">
        <v>8.3699999999999992</v>
      </c>
      <c r="Q339" s="42">
        <v>7.04</v>
      </c>
      <c r="R339" s="41">
        <v>5.4</v>
      </c>
      <c r="S339" s="42">
        <v>10.46</v>
      </c>
      <c r="T339" s="41">
        <v>15.08</v>
      </c>
      <c r="U339" s="42">
        <v>10.67</v>
      </c>
    </row>
    <row r="340" spans="1:21" x14ac:dyDescent="0.25">
      <c r="A340" s="41">
        <v>12.21</v>
      </c>
      <c r="B340" s="42">
        <v>4.43</v>
      </c>
      <c r="C340" s="41">
        <v>5.48</v>
      </c>
      <c r="D340" s="42">
        <v>7.78</v>
      </c>
      <c r="E340" s="41">
        <v>6.8</v>
      </c>
      <c r="F340" s="42">
        <v>6.84</v>
      </c>
      <c r="G340" s="41">
        <v>15.3</v>
      </c>
      <c r="H340" s="42">
        <v>13.75</v>
      </c>
      <c r="I340" s="41">
        <v>9.93</v>
      </c>
      <c r="J340" s="42">
        <v>8.8800000000000008</v>
      </c>
      <c r="K340" s="33"/>
      <c r="L340" s="41">
        <v>13.47</v>
      </c>
      <c r="M340" s="42">
        <v>6.16</v>
      </c>
      <c r="N340" s="41">
        <v>11.58</v>
      </c>
      <c r="O340" s="42">
        <v>6.99</v>
      </c>
      <c r="P340" s="41">
        <v>12.02</v>
      </c>
      <c r="Q340" s="42">
        <v>8.68</v>
      </c>
      <c r="R340" s="41">
        <v>9.35</v>
      </c>
      <c r="S340" s="42">
        <v>14.78</v>
      </c>
      <c r="T340" s="41">
        <v>12.11</v>
      </c>
      <c r="U340" s="42">
        <v>14.85</v>
      </c>
    </row>
    <row r="341" spans="1:21" x14ac:dyDescent="0.25">
      <c r="A341" s="41">
        <v>8.8800000000000008</v>
      </c>
      <c r="B341" s="42">
        <v>8.73</v>
      </c>
      <c r="C341" s="41">
        <v>4.9400000000000004</v>
      </c>
      <c r="D341" s="42">
        <v>11.54</v>
      </c>
      <c r="E341" s="41">
        <v>7.38</v>
      </c>
      <c r="F341" s="42">
        <v>11.19</v>
      </c>
      <c r="G341" s="41">
        <v>6.52</v>
      </c>
      <c r="H341" s="42">
        <v>5.22</v>
      </c>
      <c r="I341" s="41">
        <v>7.07</v>
      </c>
      <c r="J341" s="42">
        <v>5.56</v>
      </c>
      <c r="K341" s="33"/>
      <c r="L341" s="41">
        <v>6.84</v>
      </c>
      <c r="M341" s="42">
        <v>9.57</v>
      </c>
      <c r="N341" s="41">
        <v>16.46</v>
      </c>
      <c r="O341" s="42">
        <v>1.55</v>
      </c>
      <c r="P341" s="41">
        <v>7.76</v>
      </c>
      <c r="Q341" s="42">
        <v>4.8899999999999997</v>
      </c>
      <c r="R341" s="41">
        <v>8.94</v>
      </c>
      <c r="S341" s="42">
        <v>9.44</v>
      </c>
      <c r="T341" s="41">
        <v>8.83</v>
      </c>
      <c r="U341" s="42">
        <v>11.05</v>
      </c>
    </row>
    <row r="342" spans="1:21" x14ac:dyDescent="0.25">
      <c r="A342" s="41">
        <v>6</v>
      </c>
      <c r="B342" s="42">
        <v>8.7200000000000006</v>
      </c>
      <c r="C342" s="41">
        <v>7.9</v>
      </c>
      <c r="D342" s="42">
        <v>6.46</v>
      </c>
      <c r="E342" s="41">
        <v>6.06</v>
      </c>
      <c r="F342" s="42">
        <v>12.85</v>
      </c>
      <c r="G342" s="41">
        <v>8.64</v>
      </c>
      <c r="H342" s="42">
        <v>14.39</v>
      </c>
      <c r="I342" s="41">
        <v>15.15</v>
      </c>
      <c r="J342" s="42">
        <v>12.03</v>
      </c>
      <c r="K342" s="33"/>
      <c r="L342" s="41">
        <v>11.02</v>
      </c>
      <c r="M342" s="42">
        <v>15.07</v>
      </c>
      <c r="N342" s="41">
        <v>8.4700000000000006</v>
      </c>
      <c r="O342" s="42">
        <v>6.66</v>
      </c>
      <c r="P342" s="41">
        <v>7.12</v>
      </c>
      <c r="Q342" s="42">
        <v>7.36</v>
      </c>
      <c r="R342" s="41">
        <v>3.62</v>
      </c>
      <c r="S342" s="42">
        <v>8.81</v>
      </c>
      <c r="T342" s="41">
        <v>11.25</v>
      </c>
      <c r="U342" s="42">
        <v>19.96</v>
      </c>
    </row>
    <row r="343" spans="1:21" x14ac:dyDescent="0.25">
      <c r="A343" s="41">
        <v>10.95</v>
      </c>
      <c r="B343" s="42">
        <v>13.06</v>
      </c>
      <c r="C343" s="41">
        <v>6.96</v>
      </c>
      <c r="D343" s="42">
        <v>11.95</v>
      </c>
      <c r="E343" s="41">
        <v>13.61</v>
      </c>
      <c r="F343" s="42">
        <v>15.72</v>
      </c>
      <c r="G343" s="41">
        <v>11.45</v>
      </c>
      <c r="H343" s="42">
        <v>12.15</v>
      </c>
      <c r="I343" s="41">
        <v>7.02</v>
      </c>
      <c r="J343" s="42">
        <v>14.99</v>
      </c>
      <c r="K343" s="33"/>
      <c r="L343" s="41">
        <v>11.87</v>
      </c>
      <c r="M343" s="42">
        <v>7.8</v>
      </c>
      <c r="N343" s="41">
        <v>2.5299999999999998</v>
      </c>
      <c r="O343" s="42">
        <v>7.38</v>
      </c>
      <c r="P343" s="41">
        <v>6.25</v>
      </c>
      <c r="Q343" s="42">
        <v>8.89</v>
      </c>
      <c r="R343" s="41">
        <v>11.62</v>
      </c>
      <c r="S343" s="42">
        <v>5.28</v>
      </c>
      <c r="T343" s="41">
        <v>14.58</v>
      </c>
      <c r="U343" s="42">
        <v>9.4600000000000009</v>
      </c>
    </row>
    <row r="344" spans="1:21" x14ac:dyDescent="0.25">
      <c r="A344" s="41">
        <v>7.04</v>
      </c>
      <c r="B344" s="42">
        <v>15.75</v>
      </c>
      <c r="C344" s="41">
        <v>14.33</v>
      </c>
      <c r="D344" s="42">
        <v>6.47</v>
      </c>
      <c r="E344" s="41">
        <v>13.35</v>
      </c>
      <c r="F344" s="42">
        <v>10.14</v>
      </c>
      <c r="G344" s="41">
        <v>12.62</v>
      </c>
      <c r="H344" s="42">
        <v>13.64</v>
      </c>
      <c r="I344" s="41">
        <v>12.01</v>
      </c>
      <c r="J344" s="42">
        <v>6.72</v>
      </c>
      <c r="K344" s="33"/>
      <c r="L344" s="41">
        <v>4.96</v>
      </c>
      <c r="M344" s="42">
        <v>9.1300000000000008</v>
      </c>
      <c r="N344" s="41">
        <v>5.71</v>
      </c>
      <c r="O344" s="42">
        <v>10.75</v>
      </c>
      <c r="P344" s="41">
        <v>11.97</v>
      </c>
      <c r="Q344" s="42">
        <v>16.809999999999999</v>
      </c>
      <c r="R344" s="41">
        <v>5.1100000000000003</v>
      </c>
      <c r="S344" s="42">
        <v>6.37</v>
      </c>
      <c r="T344" s="41">
        <v>9.19</v>
      </c>
      <c r="U344" s="42">
        <v>4.49</v>
      </c>
    </row>
    <row r="345" spans="1:21" x14ac:dyDescent="0.25">
      <c r="A345" s="41">
        <v>5.55</v>
      </c>
      <c r="B345" s="42">
        <v>7.88</v>
      </c>
      <c r="C345" s="41">
        <v>5.13</v>
      </c>
      <c r="D345" s="42">
        <v>10.71</v>
      </c>
      <c r="E345" s="41">
        <v>5.73</v>
      </c>
      <c r="F345" s="42">
        <v>14.06</v>
      </c>
      <c r="G345" s="41">
        <v>15.71</v>
      </c>
      <c r="H345" s="42">
        <v>10.38</v>
      </c>
      <c r="I345" s="41">
        <v>11.66</v>
      </c>
      <c r="J345" s="42">
        <v>6.59</v>
      </c>
      <c r="K345" s="33"/>
      <c r="L345" s="41">
        <v>13.61</v>
      </c>
      <c r="M345" s="42">
        <v>18.16</v>
      </c>
      <c r="N345" s="41">
        <v>10.26</v>
      </c>
      <c r="O345" s="42">
        <v>7.96</v>
      </c>
      <c r="P345" s="41">
        <v>6.88</v>
      </c>
      <c r="Q345" s="42">
        <v>12.16</v>
      </c>
      <c r="R345" s="41">
        <v>10.49</v>
      </c>
      <c r="S345" s="42">
        <v>12.1</v>
      </c>
      <c r="T345" s="41">
        <v>11.43</v>
      </c>
      <c r="U345" s="42">
        <v>11.8</v>
      </c>
    </row>
    <row r="346" spans="1:21" x14ac:dyDescent="0.25">
      <c r="A346" s="41">
        <v>11.04</v>
      </c>
      <c r="B346" s="42">
        <v>9.93</v>
      </c>
      <c r="C346" s="41">
        <v>12.04</v>
      </c>
      <c r="D346" s="42">
        <v>14.98</v>
      </c>
      <c r="E346" s="41">
        <v>6.42</v>
      </c>
      <c r="F346" s="42">
        <v>4.51</v>
      </c>
      <c r="G346" s="41">
        <v>5.95</v>
      </c>
      <c r="H346" s="42">
        <v>14.82</v>
      </c>
      <c r="I346" s="41">
        <v>13.74</v>
      </c>
      <c r="J346" s="42">
        <v>4.28</v>
      </c>
      <c r="K346" s="33"/>
      <c r="L346" s="41">
        <v>9.18</v>
      </c>
      <c r="M346" s="42">
        <v>17.84</v>
      </c>
      <c r="N346" s="41">
        <v>11.87</v>
      </c>
      <c r="O346" s="42">
        <v>10.97</v>
      </c>
      <c r="P346" s="41">
        <v>7.55</v>
      </c>
      <c r="Q346" s="42">
        <v>10.06</v>
      </c>
      <c r="R346" s="41">
        <v>7.67</v>
      </c>
      <c r="S346" s="42">
        <v>12.92</v>
      </c>
      <c r="T346" s="41">
        <v>1.71</v>
      </c>
      <c r="U346" s="42">
        <v>9.34</v>
      </c>
    </row>
    <row r="347" spans="1:21" x14ac:dyDescent="0.25">
      <c r="A347" s="41">
        <v>12.58</v>
      </c>
      <c r="B347" s="42">
        <v>10.26</v>
      </c>
      <c r="C347" s="41">
        <v>4.46</v>
      </c>
      <c r="D347" s="42">
        <v>5.91</v>
      </c>
      <c r="E347" s="41">
        <v>6.04</v>
      </c>
      <c r="F347" s="42">
        <v>5.85</v>
      </c>
      <c r="G347" s="41">
        <v>10.14</v>
      </c>
      <c r="H347" s="42">
        <v>10.15</v>
      </c>
      <c r="I347" s="41">
        <v>12.48</v>
      </c>
      <c r="J347" s="42">
        <v>10.18</v>
      </c>
      <c r="K347" s="33"/>
      <c r="L347" s="41">
        <v>8.94</v>
      </c>
      <c r="M347" s="42">
        <v>9.4</v>
      </c>
      <c r="N347" s="41">
        <v>8.99</v>
      </c>
      <c r="O347" s="42">
        <v>9.92</v>
      </c>
      <c r="P347" s="41">
        <v>12.24</v>
      </c>
      <c r="Q347" s="42">
        <v>11.26</v>
      </c>
      <c r="R347" s="41">
        <v>6.79</v>
      </c>
      <c r="S347" s="42">
        <v>3.2</v>
      </c>
      <c r="T347" s="41">
        <v>10.050000000000001</v>
      </c>
      <c r="U347" s="42">
        <v>11.48</v>
      </c>
    </row>
    <row r="348" spans="1:21" x14ac:dyDescent="0.25">
      <c r="A348" s="41">
        <v>11</v>
      </c>
      <c r="B348" s="42">
        <v>10.94</v>
      </c>
      <c r="C348" s="41">
        <v>10.35</v>
      </c>
      <c r="D348" s="42">
        <v>8.31</v>
      </c>
      <c r="E348" s="41">
        <v>12.73</v>
      </c>
      <c r="F348" s="42">
        <v>11.51</v>
      </c>
      <c r="G348" s="41">
        <v>12.93</v>
      </c>
      <c r="H348" s="42">
        <v>5.25</v>
      </c>
      <c r="I348" s="41">
        <v>8.66</v>
      </c>
      <c r="J348" s="42">
        <v>11.78</v>
      </c>
      <c r="K348" s="33"/>
      <c r="L348" s="41">
        <v>13.44</v>
      </c>
      <c r="M348" s="42">
        <v>6.44</v>
      </c>
      <c r="N348" s="41">
        <v>15.89</v>
      </c>
      <c r="O348" s="42">
        <v>14.93</v>
      </c>
      <c r="P348" s="41">
        <v>7.72</v>
      </c>
      <c r="Q348" s="42">
        <v>15.49</v>
      </c>
      <c r="R348" s="41">
        <v>5.16</v>
      </c>
      <c r="S348" s="42">
        <v>9.35</v>
      </c>
      <c r="T348" s="41">
        <v>6.4</v>
      </c>
      <c r="U348" s="42">
        <v>12.38</v>
      </c>
    </row>
    <row r="349" spans="1:21" x14ac:dyDescent="0.25">
      <c r="A349" s="41">
        <v>9.11</v>
      </c>
      <c r="B349" s="42">
        <v>10.07</v>
      </c>
      <c r="C349" s="41">
        <v>13.42</v>
      </c>
      <c r="D349" s="42">
        <v>10.27</v>
      </c>
      <c r="E349" s="41">
        <v>8.5299999999999994</v>
      </c>
      <c r="F349" s="42">
        <v>15.55</v>
      </c>
      <c r="G349" s="41">
        <v>9.2899999999999991</v>
      </c>
      <c r="H349" s="42">
        <v>13.33</v>
      </c>
      <c r="I349" s="41">
        <v>10.32</v>
      </c>
      <c r="J349" s="42">
        <v>5.45</v>
      </c>
      <c r="K349" s="33"/>
      <c r="L349" s="41">
        <v>9.64</v>
      </c>
      <c r="M349" s="42">
        <v>11.69</v>
      </c>
      <c r="N349" s="41">
        <v>9.4600000000000009</v>
      </c>
      <c r="O349" s="42">
        <v>10.71</v>
      </c>
      <c r="P349" s="41">
        <v>10.08</v>
      </c>
      <c r="Q349" s="42">
        <v>13.72</v>
      </c>
      <c r="R349" s="41">
        <v>10.68</v>
      </c>
      <c r="S349" s="42">
        <v>10.88</v>
      </c>
      <c r="T349" s="41">
        <v>7.77</v>
      </c>
      <c r="U349" s="42">
        <v>14.37</v>
      </c>
    </row>
    <row r="350" spans="1:21" x14ac:dyDescent="0.25">
      <c r="A350" s="41">
        <v>11.31</v>
      </c>
      <c r="B350" s="42">
        <v>13.04</v>
      </c>
      <c r="C350" s="41">
        <v>14.72</v>
      </c>
      <c r="D350" s="42">
        <v>4.29</v>
      </c>
      <c r="E350" s="41">
        <v>8.82</v>
      </c>
      <c r="F350" s="42">
        <v>7.98</v>
      </c>
      <c r="G350" s="41">
        <v>8.99</v>
      </c>
      <c r="H350" s="42">
        <v>6.31</v>
      </c>
      <c r="I350" s="41">
        <v>10.41</v>
      </c>
      <c r="J350" s="42">
        <v>7.43</v>
      </c>
      <c r="K350" s="33"/>
      <c r="L350" s="41">
        <v>10.58</v>
      </c>
      <c r="M350" s="42">
        <v>8.0399999999999991</v>
      </c>
      <c r="N350" s="41">
        <v>9.64</v>
      </c>
      <c r="O350" s="42">
        <v>10.33</v>
      </c>
      <c r="P350" s="41">
        <v>11.15</v>
      </c>
      <c r="Q350" s="42">
        <v>13.81</v>
      </c>
      <c r="R350" s="41">
        <v>11.43</v>
      </c>
      <c r="S350" s="42">
        <v>11.79</v>
      </c>
      <c r="T350" s="41">
        <v>12.1</v>
      </c>
      <c r="U350" s="42">
        <v>12.24</v>
      </c>
    </row>
    <row r="351" spans="1:21" x14ac:dyDescent="0.25">
      <c r="A351" s="41">
        <v>9.61</v>
      </c>
      <c r="B351" s="42">
        <v>6.21</v>
      </c>
      <c r="C351" s="41">
        <v>7.53</v>
      </c>
      <c r="D351" s="42">
        <v>5.62</v>
      </c>
      <c r="E351" s="41">
        <v>10.78</v>
      </c>
      <c r="F351" s="42">
        <v>11.11</v>
      </c>
      <c r="G351" s="41">
        <v>12.92</v>
      </c>
      <c r="H351" s="42">
        <v>11.89</v>
      </c>
      <c r="I351" s="41">
        <v>10.37</v>
      </c>
      <c r="J351" s="42">
        <v>11.62</v>
      </c>
      <c r="K351" s="33"/>
      <c r="L351" s="41">
        <v>10.63</v>
      </c>
      <c r="M351" s="42">
        <v>8.2899999999999991</v>
      </c>
      <c r="N351" s="41">
        <v>10.99</v>
      </c>
      <c r="O351" s="42">
        <v>14.77</v>
      </c>
      <c r="P351" s="41">
        <v>9.57</v>
      </c>
      <c r="Q351" s="42">
        <v>13.18</v>
      </c>
      <c r="R351" s="41">
        <v>3.95</v>
      </c>
      <c r="S351" s="42">
        <v>12.1</v>
      </c>
      <c r="T351" s="41">
        <v>8.4</v>
      </c>
      <c r="U351" s="42">
        <v>11.47</v>
      </c>
    </row>
    <row r="352" spans="1:21" x14ac:dyDescent="0.25">
      <c r="A352" s="41">
        <v>15.67</v>
      </c>
      <c r="B352" s="42">
        <v>9.14</v>
      </c>
      <c r="C352" s="41">
        <v>12.07</v>
      </c>
      <c r="D352" s="42">
        <v>14.6</v>
      </c>
      <c r="E352" s="41">
        <v>7.08</v>
      </c>
      <c r="F352" s="42">
        <v>8.8699999999999992</v>
      </c>
      <c r="G352" s="41">
        <v>4.8899999999999997</v>
      </c>
      <c r="H352" s="42">
        <v>9.11</v>
      </c>
      <c r="I352" s="41">
        <v>12.58</v>
      </c>
      <c r="J352" s="42">
        <v>12.31</v>
      </c>
      <c r="K352" s="33"/>
      <c r="L352" s="41">
        <v>5.9</v>
      </c>
      <c r="M352" s="42">
        <v>11.17</v>
      </c>
      <c r="N352" s="41">
        <v>5.42</v>
      </c>
      <c r="O352" s="42">
        <v>5.24</v>
      </c>
      <c r="P352" s="41">
        <v>12.9</v>
      </c>
      <c r="Q352" s="42">
        <v>10.39</v>
      </c>
      <c r="R352" s="41">
        <v>11.41</v>
      </c>
      <c r="S352" s="42">
        <v>7.34</v>
      </c>
      <c r="T352" s="41">
        <v>9.31</v>
      </c>
      <c r="U352" s="42">
        <v>6.8</v>
      </c>
    </row>
    <row r="353" spans="1:21" x14ac:dyDescent="0.25">
      <c r="A353" s="41">
        <v>7.73</v>
      </c>
      <c r="B353" s="42">
        <v>10.02</v>
      </c>
      <c r="C353" s="41">
        <v>11.55</v>
      </c>
      <c r="D353" s="42">
        <v>5.7</v>
      </c>
      <c r="E353" s="41">
        <v>5.5</v>
      </c>
      <c r="F353" s="42">
        <v>14.81</v>
      </c>
      <c r="G353" s="41">
        <v>10.93</v>
      </c>
      <c r="H353" s="42">
        <v>8.17</v>
      </c>
      <c r="I353" s="41">
        <v>5.86</v>
      </c>
      <c r="J353" s="42">
        <v>5.67</v>
      </c>
      <c r="K353" s="33"/>
      <c r="L353" s="41">
        <v>8.18</v>
      </c>
      <c r="M353" s="42">
        <v>11.1</v>
      </c>
      <c r="N353" s="41">
        <v>8.24</v>
      </c>
      <c r="O353" s="42">
        <v>6.7</v>
      </c>
      <c r="P353" s="41">
        <v>11.14</v>
      </c>
      <c r="Q353" s="42">
        <v>16.399999999999999</v>
      </c>
      <c r="R353" s="41">
        <v>11.55</v>
      </c>
      <c r="S353" s="42">
        <v>13.2</v>
      </c>
      <c r="T353" s="41">
        <v>10.15</v>
      </c>
      <c r="U353" s="42">
        <v>8.77</v>
      </c>
    </row>
    <row r="354" spans="1:21" x14ac:dyDescent="0.25">
      <c r="A354" s="41">
        <v>7.73</v>
      </c>
      <c r="B354" s="42">
        <v>14.98</v>
      </c>
      <c r="C354" s="41">
        <v>9.5500000000000007</v>
      </c>
      <c r="D354" s="42">
        <v>11.58</v>
      </c>
      <c r="E354" s="41">
        <v>13.97</v>
      </c>
      <c r="F354" s="42">
        <v>11.25</v>
      </c>
      <c r="G354" s="41">
        <v>5.34</v>
      </c>
      <c r="H354" s="42">
        <v>11.34</v>
      </c>
      <c r="I354" s="41">
        <v>5.55</v>
      </c>
      <c r="J354" s="42">
        <v>12.07</v>
      </c>
      <c r="K354" s="33"/>
      <c r="L354" s="41">
        <v>12.08</v>
      </c>
      <c r="M354" s="42">
        <v>10.29</v>
      </c>
      <c r="N354" s="41">
        <v>12.32</v>
      </c>
      <c r="O354" s="42">
        <v>8.08</v>
      </c>
      <c r="P354" s="41">
        <v>8.8699999999999992</v>
      </c>
      <c r="Q354" s="42">
        <v>9.35</v>
      </c>
      <c r="R354" s="41">
        <v>8.8800000000000008</v>
      </c>
      <c r="S354" s="42">
        <v>9.5399999999999991</v>
      </c>
      <c r="T354" s="41">
        <v>12.8</v>
      </c>
      <c r="U354" s="42">
        <v>12.15</v>
      </c>
    </row>
    <row r="355" spans="1:21" x14ac:dyDescent="0.25">
      <c r="A355" s="41">
        <v>5.34</v>
      </c>
      <c r="B355" s="42">
        <v>10.19</v>
      </c>
      <c r="C355" s="41">
        <v>6.17</v>
      </c>
      <c r="D355" s="42">
        <v>14.29</v>
      </c>
      <c r="E355" s="41">
        <v>7.42</v>
      </c>
      <c r="F355" s="42">
        <v>8.3800000000000008</v>
      </c>
      <c r="G355" s="41">
        <v>14.92</v>
      </c>
      <c r="H355" s="42">
        <v>5.49</v>
      </c>
      <c r="I355" s="41">
        <v>14.28</v>
      </c>
      <c r="J355" s="42">
        <v>9.99</v>
      </c>
      <c r="K355" s="33"/>
      <c r="L355" s="41">
        <v>7.15</v>
      </c>
      <c r="M355" s="42">
        <v>11.29</v>
      </c>
      <c r="N355" s="41">
        <v>6.75</v>
      </c>
      <c r="O355" s="42">
        <v>19.100000000000001</v>
      </c>
      <c r="P355" s="41">
        <v>8.4499999999999993</v>
      </c>
      <c r="Q355" s="42">
        <v>12.8</v>
      </c>
      <c r="R355" s="41">
        <v>10.01</v>
      </c>
      <c r="S355" s="42">
        <v>13.83</v>
      </c>
      <c r="T355" s="41">
        <v>10.53</v>
      </c>
      <c r="U355" s="42">
        <v>12.27</v>
      </c>
    </row>
    <row r="356" spans="1:21" x14ac:dyDescent="0.25">
      <c r="A356" s="41">
        <v>4.3600000000000003</v>
      </c>
      <c r="B356" s="42">
        <v>11.44</v>
      </c>
      <c r="C356" s="41">
        <v>10.220000000000001</v>
      </c>
      <c r="D356" s="42">
        <v>12.25</v>
      </c>
      <c r="E356" s="41">
        <v>9.02</v>
      </c>
      <c r="F356" s="42">
        <v>12.43</v>
      </c>
      <c r="G356" s="41">
        <v>14.33</v>
      </c>
      <c r="H356" s="42">
        <v>15.44</v>
      </c>
      <c r="I356" s="41">
        <v>7.98</v>
      </c>
      <c r="J356" s="42">
        <v>4.5599999999999996</v>
      </c>
      <c r="K356" s="33"/>
      <c r="L356" s="41">
        <v>17.88</v>
      </c>
      <c r="M356" s="42">
        <v>10.65</v>
      </c>
      <c r="N356" s="41">
        <v>10.29</v>
      </c>
      <c r="O356" s="42">
        <v>10.49</v>
      </c>
      <c r="P356" s="41">
        <v>8.6300000000000008</v>
      </c>
      <c r="Q356" s="42">
        <v>3.8</v>
      </c>
      <c r="R356" s="41">
        <v>8.7899999999999991</v>
      </c>
      <c r="S356" s="42">
        <v>17.440000000000001</v>
      </c>
      <c r="T356" s="41">
        <v>10.64</v>
      </c>
      <c r="U356" s="42">
        <v>12.97</v>
      </c>
    </row>
    <row r="357" spans="1:21" x14ac:dyDescent="0.25">
      <c r="A357" s="41">
        <v>10.69</v>
      </c>
      <c r="B357" s="42">
        <v>12.32</v>
      </c>
      <c r="C357" s="41">
        <v>14.6</v>
      </c>
      <c r="D357" s="42">
        <v>14.61</v>
      </c>
      <c r="E357" s="41">
        <v>8.89</v>
      </c>
      <c r="F357" s="42">
        <v>10.73</v>
      </c>
      <c r="G357" s="41">
        <v>9.83</v>
      </c>
      <c r="H357" s="42">
        <v>12.63</v>
      </c>
      <c r="I357" s="41">
        <v>13.51</v>
      </c>
      <c r="J357" s="42">
        <v>12.06</v>
      </c>
      <c r="K357" s="33"/>
      <c r="L357" s="41">
        <v>11.71</v>
      </c>
      <c r="M357" s="42">
        <v>8.69</v>
      </c>
      <c r="N357" s="41">
        <v>14.17</v>
      </c>
      <c r="O357" s="42">
        <v>9.6300000000000008</v>
      </c>
      <c r="P357" s="41">
        <v>8.7100000000000009</v>
      </c>
      <c r="Q357" s="42">
        <v>12.65</v>
      </c>
      <c r="R357" s="41">
        <v>12.85</v>
      </c>
      <c r="S357" s="42">
        <v>9.6</v>
      </c>
      <c r="T357" s="41">
        <v>12.08</v>
      </c>
      <c r="U357" s="42">
        <v>8.99</v>
      </c>
    </row>
    <row r="358" spans="1:21" x14ac:dyDescent="0.25">
      <c r="A358" s="41">
        <v>10.039999999999999</v>
      </c>
      <c r="B358" s="42">
        <v>14.57</v>
      </c>
      <c r="C358" s="41">
        <v>8.26</v>
      </c>
      <c r="D358" s="42">
        <v>4.51</v>
      </c>
      <c r="E358" s="41">
        <v>15.41</v>
      </c>
      <c r="F358" s="42">
        <v>11.43</v>
      </c>
      <c r="G358" s="41">
        <v>7.91</v>
      </c>
      <c r="H358" s="42">
        <v>13.18</v>
      </c>
      <c r="I358" s="41">
        <v>11.23</v>
      </c>
      <c r="J358" s="42">
        <v>13.61</v>
      </c>
      <c r="K358" s="33"/>
      <c r="L358" s="41">
        <v>8.48</v>
      </c>
      <c r="M358" s="42">
        <v>7.57</v>
      </c>
      <c r="N358" s="41">
        <v>13.94</v>
      </c>
      <c r="O358" s="42">
        <v>14.77</v>
      </c>
      <c r="P358" s="41">
        <v>10.62</v>
      </c>
      <c r="Q358" s="42">
        <v>8.75</v>
      </c>
      <c r="R358" s="41">
        <v>3.15</v>
      </c>
      <c r="S358" s="42">
        <v>11.15</v>
      </c>
      <c r="T358" s="41">
        <v>9.5</v>
      </c>
      <c r="U358" s="42">
        <v>10.94</v>
      </c>
    </row>
    <row r="359" spans="1:21" x14ac:dyDescent="0.25">
      <c r="A359" s="41">
        <v>6.2</v>
      </c>
      <c r="B359" s="42">
        <v>14.75</v>
      </c>
      <c r="C359" s="41">
        <v>11.54</v>
      </c>
      <c r="D359" s="42">
        <v>13.34</v>
      </c>
      <c r="E359" s="41">
        <v>14.75</v>
      </c>
      <c r="F359" s="42">
        <v>5.49</v>
      </c>
      <c r="G359" s="41">
        <v>10.82</v>
      </c>
      <c r="H359" s="42">
        <v>4.95</v>
      </c>
      <c r="I359" s="41">
        <v>9.17</v>
      </c>
      <c r="J359" s="42">
        <v>5.27</v>
      </c>
      <c r="K359" s="33"/>
      <c r="L359" s="41">
        <v>7.28</v>
      </c>
      <c r="M359" s="42">
        <v>16.510000000000002</v>
      </c>
      <c r="N359" s="41">
        <v>9.23</v>
      </c>
      <c r="O359" s="42">
        <v>10.19</v>
      </c>
      <c r="P359" s="41">
        <v>7.37</v>
      </c>
      <c r="Q359" s="42">
        <v>13.28</v>
      </c>
      <c r="R359" s="41">
        <v>10.3</v>
      </c>
      <c r="S359" s="42">
        <v>10.7</v>
      </c>
      <c r="T359" s="41">
        <v>12.61</v>
      </c>
      <c r="U359" s="42">
        <v>6.05</v>
      </c>
    </row>
    <row r="360" spans="1:21" x14ac:dyDescent="0.25">
      <c r="A360" s="41">
        <v>4.2300000000000004</v>
      </c>
      <c r="B360" s="42">
        <v>12.62</v>
      </c>
      <c r="C360" s="41">
        <v>8.3800000000000008</v>
      </c>
      <c r="D360" s="42">
        <v>8.5299999999999994</v>
      </c>
      <c r="E360" s="41">
        <v>12.96</v>
      </c>
      <c r="F360" s="42">
        <v>10.210000000000001</v>
      </c>
      <c r="G360" s="41">
        <v>6.3</v>
      </c>
      <c r="H360" s="42">
        <v>7.44</v>
      </c>
      <c r="I360" s="41">
        <v>14.24</v>
      </c>
      <c r="J360" s="42">
        <v>4.4000000000000004</v>
      </c>
      <c r="K360" s="33"/>
      <c r="L360" s="41">
        <v>11.79</v>
      </c>
      <c r="M360" s="42">
        <v>9.5399999999999991</v>
      </c>
      <c r="N360" s="41">
        <v>8.9</v>
      </c>
      <c r="O360" s="42">
        <v>6.31</v>
      </c>
      <c r="P360" s="41">
        <v>9.27</v>
      </c>
      <c r="Q360" s="42">
        <v>12.3</v>
      </c>
      <c r="R360" s="41">
        <v>12.29</v>
      </c>
      <c r="S360" s="42">
        <v>5.2</v>
      </c>
      <c r="T360" s="41">
        <v>10.68</v>
      </c>
      <c r="U360" s="42">
        <v>11.42</v>
      </c>
    </row>
    <row r="361" spans="1:21" x14ac:dyDescent="0.25">
      <c r="A361" s="41">
        <v>4.4800000000000004</v>
      </c>
      <c r="B361" s="42">
        <v>4.93</v>
      </c>
      <c r="C361" s="41">
        <v>15.62</v>
      </c>
      <c r="D361" s="42">
        <v>15.65</v>
      </c>
      <c r="E361" s="41">
        <v>9.61</v>
      </c>
      <c r="F361" s="42">
        <v>10.16</v>
      </c>
      <c r="G361" s="41">
        <v>9.23</v>
      </c>
      <c r="H361" s="42">
        <v>6.88</v>
      </c>
      <c r="I361" s="41">
        <v>5.51</v>
      </c>
      <c r="J361" s="42">
        <v>15.62</v>
      </c>
      <c r="K361" s="33"/>
      <c r="L361" s="41">
        <v>9.4600000000000009</v>
      </c>
      <c r="M361" s="42">
        <v>9.56</v>
      </c>
      <c r="N361" s="41">
        <v>5.75</v>
      </c>
      <c r="O361" s="42">
        <v>7.53</v>
      </c>
      <c r="P361" s="41">
        <v>5.9</v>
      </c>
      <c r="Q361" s="42">
        <v>12.11</v>
      </c>
      <c r="R361" s="41">
        <v>12.26</v>
      </c>
      <c r="S361" s="42">
        <v>6</v>
      </c>
      <c r="T361" s="41">
        <v>11.84</v>
      </c>
      <c r="U361" s="42">
        <v>5.86</v>
      </c>
    </row>
    <row r="362" spans="1:21" x14ac:dyDescent="0.25">
      <c r="A362" s="41">
        <v>15.24</v>
      </c>
      <c r="B362" s="42">
        <v>8.3800000000000008</v>
      </c>
      <c r="C362" s="41">
        <v>7.74</v>
      </c>
      <c r="D362" s="42">
        <v>15.6</v>
      </c>
      <c r="E362" s="41">
        <v>12.79</v>
      </c>
      <c r="F362" s="42">
        <v>10.59</v>
      </c>
      <c r="G362" s="41">
        <v>10.4</v>
      </c>
      <c r="H362" s="42">
        <v>9.4499999999999993</v>
      </c>
      <c r="I362" s="41">
        <v>6.59</v>
      </c>
      <c r="J362" s="42">
        <v>8.07</v>
      </c>
      <c r="K362" s="33"/>
      <c r="L362" s="41">
        <v>9.24</v>
      </c>
      <c r="M362" s="42">
        <v>11.3</v>
      </c>
      <c r="N362" s="41">
        <v>11.36</v>
      </c>
      <c r="O362" s="42">
        <v>11.53</v>
      </c>
      <c r="P362" s="41">
        <v>9.9700000000000006</v>
      </c>
      <c r="Q362" s="42">
        <v>10.89</v>
      </c>
      <c r="R362" s="41">
        <v>11.87</v>
      </c>
      <c r="S362" s="42">
        <v>14.53</v>
      </c>
      <c r="T362" s="41">
        <v>3.86</v>
      </c>
      <c r="U362" s="42">
        <v>8.91</v>
      </c>
    </row>
    <row r="363" spans="1:21" x14ac:dyDescent="0.25">
      <c r="A363" s="41">
        <v>13.99</v>
      </c>
      <c r="B363" s="42">
        <v>5.31</v>
      </c>
      <c r="C363" s="41">
        <v>13.59</v>
      </c>
      <c r="D363" s="42">
        <v>6.61</v>
      </c>
      <c r="E363" s="41">
        <v>13.72</v>
      </c>
      <c r="F363" s="42">
        <v>4.51</v>
      </c>
      <c r="G363" s="41">
        <v>10.11</v>
      </c>
      <c r="H363" s="42">
        <v>13.47</v>
      </c>
      <c r="I363" s="41">
        <v>12.9</v>
      </c>
      <c r="J363" s="42">
        <v>4.6900000000000004</v>
      </c>
      <c r="K363" s="33"/>
      <c r="L363" s="41">
        <v>15.61</v>
      </c>
      <c r="M363" s="42">
        <v>9.9499999999999993</v>
      </c>
      <c r="N363" s="41">
        <v>2.68</v>
      </c>
      <c r="O363" s="42">
        <v>10.050000000000001</v>
      </c>
      <c r="P363" s="41">
        <v>12.25</v>
      </c>
      <c r="Q363" s="42">
        <v>9.2899999999999991</v>
      </c>
      <c r="R363" s="41">
        <v>13.08</v>
      </c>
      <c r="S363" s="42">
        <v>10.08</v>
      </c>
      <c r="T363" s="41">
        <v>11.93</v>
      </c>
      <c r="U363" s="42">
        <v>10.85</v>
      </c>
    </row>
    <row r="364" spans="1:21" x14ac:dyDescent="0.25">
      <c r="A364" s="41">
        <v>14.28</v>
      </c>
      <c r="B364" s="42">
        <v>4.25</v>
      </c>
      <c r="C364" s="41">
        <v>8.66</v>
      </c>
      <c r="D364" s="42">
        <v>11.09</v>
      </c>
      <c r="E364" s="41">
        <v>15.49</v>
      </c>
      <c r="F364" s="42">
        <v>5.78</v>
      </c>
      <c r="G364" s="41">
        <v>9.3699999999999992</v>
      </c>
      <c r="H364" s="42">
        <v>10.54</v>
      </c>
      <c r="I364" s="41">
        <v>13.97</v>
      </c>
      <c r="J364" s="42">
        <v>4.3099999999999996</v>
      </c>
      <c r="K364" s="33"/>
      <c r="L364" s="41">
        <v>8.66</v>
      </c>
      <c r="M364" s="42">
        <v>11.53</v>
      </c>
      <c r="N364" s="41">
        <v>15.07</v>
      </c>
      <c r="O364" s="42">
        <v>12.18</v>
      </c>
      <c r="P364" s="41">
        <v>9.4499999999999993</v>
      </c>
      <c r="Q364" s="42">
        <v>13.18</v>
      </c>
      <c r="R364" s="41">
        <v>11.36</v>
      </c>
      <c r="S364" s="42">
        <v>7.06</v>
      </c>
      <c r="T364" s="41">
        <v>15.68</v>
      </c>
      <c r="U364" s="42">
        <v>5.04</v>
      </c>
    </row>
    <row r="365" spans="1:21" x14ac:dyDescent="0.25">
      <c r="A365" s="41">
        <v>4.26</v>
      </c>
      <c r="B365" s="42">
        <v>4.84</v>
      </c>
      <c r="C365" s="41">
        <v>13.92</v>
      </c>
      <c r="D365" s="42">
        <v>5.64</v>
      </c>
      <c r="E365" s="41">
        <v>5.59</v>
      </c>
      <c r="F365" s="42">
        <v>15.71</v>
      </c>
      <c r="G365" s="41">
        <v>8.5399999999999991</v>
      </c>
      <c r="H365" s="42">
        <v>13.8</v>
      </c>
      <c r="I365" s="41">
        <v>8.74</v>
      </c>
      <c r="J365" s="42">
        <v>4.66</v>
      </c>
      <c r="K365" s="33"/>
      <c r="L365" s="41">
        <v>14.31</v>
      </c>
      <c r="M365" s="42">
        <v>7.88</v>
      </c>
      <c r="N365" s="41">
        <v>11.28</v>
      </c>
      <c r="O365" s="42">
        <v>10.34</v>
      </c>
      <c r="P365" s="41">
        <v>12.43</v>
      </c>
      <c r="Q365" s="42">
        <v>7.15</v>
      </c>
      <c r="R365" s="41">
        <v>14.29</v>
      </c>
      <c r="S365" s="42">
        <v>11.84</v>
      </c>
      <c r="T365" s="41">
        <v>13.35</v>
      </c>
      <c r="U365" s="42">
        <v>6.58</v>
      </c>
    </row>
    <row r="366" spans="1:21" x14ac:dyDescent="0.25">
      <c r="A366" s="41">
        <v>12.14</v>
      </c>
      <c r="B366" s="42">
        <v>12.58</v>
      </c>
      <c r="C366" s="41">
        <v>6.03</v>
      </c>
      <c r="D366" s="42">
        <v>13.99</v>
      </c>
      <c r="E366" s="41">
        <v>4.7300000000000004</v>
      </c>
      <c r="F366" s="42">
        <v>14.54</v>
      </c>
      <c r="G366" s="41">
        <v>14.95</v>
      </c>
      <c r="H366" s="42">
        <v>10.85</v>
      </c>
      <c r="I366" s="41">
        <v>11.66</v>
      </c>
      <c r="J366" s="42">
        <v>13.98</v>
      </c>
      <c r="K366" s="33"/>
      <c r="L366" s="41">
        <v>11.88</v>
      </c>
      <c r="M366" s="42">
        <v>10.029999999999999</v>
      </c>
      <c r="N366" s="41">
        <v>8.31</v>
      </c>
      <c r="O366" s="42">
        <v>14.11</v>
      </c>
      <c r="P366" s="41">
        <v>12.87</v>
      </c>
      <c r="Q366" s="42">
        <v>7.4</v>
      </c>
      <c r="R366" s="41">
        <v>7.21</v>
      </c>
      <c r="S366" s="42">
        <v>8.5299999999999994</v>
      </c>
      <c r="T366" s="41">
        <v>10.29</v>
      </c>
      <c r="U366" s="42">
        <v>7.47</v>
      </c>
    </row>
    <row r="367" spans="1:21" x14ac:dyDescent="0.25">
      <c r="A367" s="41">
        <v>9.4600000000000009</v>
      </c>
      <c r="B367" s="42">
        <v>7.19</v>
      </c>
      <c r="C367" s="41">
        <v>10.77</v>
      </c>
      <c r="D367" s="42">
        <v>9.74</v>
      </c>
      <c r="E367" s="41">
        <v>11.87</v>
      </c>
      <c r="F367" s="42">
        <v>14.27</v>
      </c>
      <c r="G367" s="41">
        <v>9.19</v>
      </c>
      <c r="H367" s="42">
        <v>12.88</v>
      </c>
      <c r="I367" s="41">
        <v>13.6</v>
      </c>
      <c r="J367" s="42">
        <v>12.1</v>
      </c>
      <c r="K367" s="33"/>
      <c r="L367" s="41">
        <v>11.02</v>
      </c>
      <c r="M367" s="42">
        <v>14.02</v>
      </c>
      <c r="N367" s="41">
        <v>12.5</v>
      </c>
      <c r="O367" s="42">
        <v>9.27</v>
      </c>
      <c r="P367" s="41">
        <v>11.01</v>
      </c>
      <c r="Q367" s="42">
        <v>15.59</v>
      </c>
      <c r="R367" s="41">
        <v>6.12</v>
      </c>
      <c r="S367" s="42">
        <v>8.89</v>
      </c>
      <c r="T367" s="41">
        <v>9.43</v>
      </c>
      <c r="U367" s="42">
        <v>5.78</v>
      </c>
    </row>
    <row r="368" spans="1:21" x14ac:dyDescent="0.25">
      <c r="A368" s="41">
        <v>5.6</v>
      </c>
      <c r="B368" s="42">
        <v>15.23</v>
      </c>
      <c r="C368" s="41">
        <v>11.96</v>
      </c>
      <c r="D368" s="42">
        <v>10.84</v>
      </c>
      <c r="E368" s="41">
        <v>15.54</v>
      </c>
      <c r="F368" s="42">
        <v>12.61</v>
      </c>
      <c r="G368" s="41">
        <v>11.86</v>
      </c>
      <c r="H368" s="42">
        <v>5.97</v>
      </c>
      <c r="I368" s="41">
        <v>10.89</v>
      </c>
      <c r="J368" s="42">
        <v>13.89</v>
      </c>
      <c r="K368" s="33"/>
      <c r="L368" s="41">
        <v>7.18</v>
      </c>
      <c r="M368" s="42">
        <v>8.35</v>
      </c>
      <c r="N368" s="41">
        <v>8.4600000000000009</v>
      </c>
      <c r="O368" s="42">
        <v>8.49</v>
      </c>
      <c r="P368" s="41">
        <v>13.8</v>
      </c>
      <c r="Q368" s="42">
        <v>10.79</v>
      </c>
      <c r="R368" s="41">
        <v>14.25</v>
      </c>
      <c r="S368" s="42">
        <v>9.98</v>
      </c>
      <c r="T368" s="41">
        <v>8.86</v>
      </c>
      <c r="U368" s="42">
        <v>8.7799999999999994</v>
      </c>
    </row>
    <row r="369" spans="1:21" x14ac:dyDescent="0.25">
      <c r="A369" s="41">
        <v>15.76</v>
      </c>
      <c r="B369" s="42">
        <v>14.21</v>
      </c>
      <c r="C369" s="41">
        <v>11.68</v>
      </c>
      <c r="D369" s="42">
        <v>13.47</v>
      </c>
      <c r="E369" s="41">
        <v>9.8699999999999992</v>
      </c>
      <c r="F369" s="42">
        <v>5.0999999999999996</v>
      </c>
      <c r="G369" s="41">
        <v>11.46</v>
      </c>
      <c r="H369" s="42">
        <v>8.98</v>
      </c>
      <c r="I369" s="41">
        <v>8.91</v>
      </c>
      <c r="J369" s="42">
        <v>13.27</v>
      </c>
      <c r="K369" s="33"/>
      <c r="L369" s="41">
        <v>11.66</v>
      </c>
      <c r="M369" s="42">
        <v>5.77</v>
      </c>
      <c r="N369" s="41">
        <v>13.74</v>
      </c>
      <c r="O369" s="42">
        <v>6.76</v>
      </c>
      <c r="P369" s="41">
        <v>8.8800000000000008</v>
      </c>
      <c r="Q369" s="42">
        <v>2.39</v>
      </c>
      <c r="R369" s="41">
        <v>9.09</v>
      </c>
      <c r="S369" s="42">
        <v>3.68</v>
      </c>
      <c r="T369" s="41">
        <v>17.04</v>
      </c>
      <c r="U369" s="42">
        <v>6.3</v>
      </c>
    </row>
    <row r="370" spans="1:21" x14ac:dyDescent="0.25">
      <c r="A370" s="41">
        <v>11.84</v>
      </c>
      <c r="B370" s="42">
        <v>6.82</v>
      </c>
      <c r="C370" s="41">
        <v>9.7799999999999994</v>
      </c>
      <c r="D370" s="42">
        <v>10.92</v>
      </c>
      <c r="E370" s="41">
        <v>7.84</v>
      </c>
      <c r="F370" s="42">
        <v>11.3</v>
      </c>
      <c r="G370" s="41">
        <v>4.8099999999999996</v>
      </c>
      <c r="H370" s="42">
        <v>8.17</v>
      </c>
      <c r="I370" s="41">
        <v>13.91</v>
      </c>
      <c r="J370" s="42">
        <v>4.6399999999999997</v>
      </c>
      <c r="K370" s="33"/>
      <c r="L370" s="41">
        <v>14.67</v>
      </c>
      <c r="M370" s="42">
        <v>8.1199999999999992</v>
      </c>
      <c r="N370" s="41">
        <v>10.77</v>
      </c>
      <c r="O370" s="42">
        <v>12.29</v>
      </c>
      <c r="P370" s="41">
        <v>11.04</v>
      </c>
      <c r="Q370" s="42">
        <v>12.1</v>
      </c>
      <c r="R370" s="41">
        <v>10.6</v>
      </c>
      <c r="S370" s="42">
        <v>9.69</v>
      </c>
      <c r="T370" s="41">
        <v>10.59</v>
      </c>
      <c r="U370" s="42">
        <v>10.53</v>
      </c>
    </row>
    <row r="371" spans="1:21" x14ac:dyDescent="0.25">
      <c r="A371" s="41">
        <v>8.0299999999999994</v>
      </c>
      <c r="B371" s="42">
        <v>8.61</v>
      </c>
      <c r="C371" s="41">
        <v>8.1199999999999992</v>
      </c>
      <c r="D371" s="42">
        <v>7.75</v>
      </c>
      <c r="E371" s="41">
        <v>6.69</v>
      </c>
      <c r="F371" s="42">
        <v>7.93</v>
      </c>
      <c r="G371" s="41">
        <v>12.46</v>
      </c>
      <c r="H371" s="42">
        <v>13.52</v>
      </c>
      <c r="I371" s="41">
        <v>13.91</v>
      </c>
      <c r="J371" s="42">
        <v>8.69</v>
      </c>
      <c r="K371" s="33"/>
      <c r="L371" s="41">
        <v>9.2799999999999994</v>
      </c>
      <c r="M371" s="42">
        <v>8.07</v>
      </c>
      <c r="N371" s="41">
        <v>7.16</v>
      </c>
      <c r="O371" s="42">
        <v>10.210000000000001</v>
      </c>
      <c r="P371" s="41">
        <v>6.77</v>
      </c>
      <c r="Q371" s="42">
        <v>9.56</v>
      </c>
      <c r="R371" s="41">
        <v>14.54</v>
      </c>
      <c r="S371" s="42">
        <v>10.199999999999999</v>
      </c>
      <c r="T371" s="41">
        <v>4.9000000000000004</v>
      </c>
      <c r="U371" s="42">
        <v>6.22</v>
      </c>
    </row>
    <row r="372" spans="1:21" x14ac:dyDescent="0.25">
      <c r="A372" s="41">
        <v>5.18</v>
      </c>
      <c r="B372" s="42">
        <v>5.22</v>
      </c>
      <c r="C372" s="41">
        <v>9.43</v>
      </c>
      <c r="D372" s="42">
        <v>13.82</v>
      </c>
      <c r="E372" s="41">
        <v>5.93</v>
      </c>
      <c r="F372" s="42">
        <v>5.23</v>
      </c>
      <c r="G372" s="41">
        <v>11.16</v>
      </c>
      <c r="H372" s="42">
        <v>8.91</v>
      </c>
      <c r="I372" s="41">
        <v>9.82</v>
      </c>
      <c r="J372" s="42">
        <v>11</v>
      </c>
      <c r="K372" s="33"/>
      <c r="L372" s="41">
        <v>12.05</v>
      </c>
      <c r="M372" s="42">
        <v>7.54</v>
      </c>
      <c r="N372" s="41">
        <v>13.57</v>
      </c>
      <c r="O372" s="42">
        <v>14.21</v>
      </c>
      <c r="P372" s="41">
        <v>7.94</v>
      </c>
      <c r="Q372" s="42">
        <v>10.26</v>
      </c>
      <c r="R372" s="41">
        <v>10.39</v>
      </c>
      <c r="S372" s="42">
        <v>11.91</v>
      </c>
      <c r="T372" s="41">
        <v>8.1300000000000008</v>
      </c>
      <c r="U372" s="42">
        <v>8.7100000000000009</v>
      </c>
    </row>
    <row r="373" spans="1:21" x14ac:dyDescent="0.25">
      <c r="A373" s="41">
        <v>11.68</v>
      </c>
      <c r="B373" s="42">
        <v>14.03</v>
      </c>
      <c r="C373" s="41">
        <v>13.39</v>
      </c>
      <c r="D373" s="42">
        <v>12.97</v>
      </c>
      <c r="E373" s="41">
        <v>15.44</v>
      </c>
      <c r="F373" s="42">
        <v>5.6</v>
      </c>
      <c r="G373" s="41">
        <v>13.91</v>
      </c>
      <c r="H373" s="42">
        <v>6.77</v>
      </c>
      <c r="I373" s="41">
        <v>7.76</v>
      </c>
      <c r="J373" s="42">
        <v>11.09</v>
      </c>
      <c r="K373" s="33"/>
      <c r="L373" s="41">
        <v>10.26</v>
      </c>
      <c r="M373" s="42">
        <v>14.79</v>
      </c>
      <c r="N373" s="41">
        <v>7.67</v>
      </c>
      <c r="O373" s="42">
        <v>3.78</v>
      </c>
      <c r="P373" s="41">
        <v>10.210000000000001</v>
      </c>
      <c r="Q373" s="42">
        <v>8.25</v>
      </c>
      <c r="R373" s="41">
        <v>6.73</v>
      </c>
      <c r="S373" s="42">
        <v>17.36</v>
      </c>
      <c r="T373" s="41">
        <v>12.73</v>
      </c>
      <c r="U373" s="42">
        <v>15.63</v>
      </c>
    </row>
    <row r="374" spans="1:21" x14ac:dyDescent="0.25">
      <c r="A374" s="41">
        <v>11.83</v>
      </c>
      <c r="B374" s="42">
        <v>7.99</v>
      </c>
      <c r="C374" s="41">
        <v>9.84</v>
      </c>
      <c r="D374" s="42">
        <v>6.58</v>
      </c>
      <c r="E374" s="41">
        <v>9.25</v>
      </c>
      <c r="F374" s="42">
        <v>10.29</v>
      </c>
      <c r="G374" s="41">
        <v>12.44</v>
      </c>
      <c r="H374" s="42">
        <v>11.41</v>
      </c>
      <c r="I374" s="41">
        <v>13.16</v>
      </c>
      <c r="J374" s="42">
        <v>5.1100000000000003</v>
      </c>
      <c r="K374" s="33"/>
      <c r="L374" s="41">
        <v>12.68</v>
      </c>
      <c r="M374" s="42">
        <v>9.84</v>
      </c>
      <c r="N374" s="41">
        <v>10.37</v>
      </c>
      <c r="O374" s="42">
        <v>13.87</v>
      </c>
      <c r="P374" s="41">
        <v>11.3</v>
      </c>
      <c r="Q374" s="42">
        <v>9.68</v>
      </c>
      <c r="R374" s="41">
        <v>12.75</v>
      </c>
      <c r="S374" s="42">
        <v>13.59</v>
      </c>
      <c r="T374" s="41">
        <v>6.03</v>
      </c>
      <c r="U374" s="42">
        <v>8.57</v>
      </c>
    </row>
    <row r="375" spans="1:21" x14ac:dyDescent="0.25">
      <c r="A375" s="41">
        <v>14.58</v>
      </c>
      <c r="B375" s="42">
        <v>13.54</v>
      </c>
      <c r="C375" s="41">
        <v>6.56</v>
      </c>
      <c r="D375" s="42">
        <v>7.9</v>
      </c>
      <c r="E375" s="41">
        <v>9.6199999999999992</v>
      </c>
      <c r="F375" s="42">
        <v>10.47</v>
      </c>
      <c r="G375" s="41">
        <v>10.1</v>
      </c>
      <c r="H375" s="42">
        <v>14.82</v>
      </c>
      <c r="I375" s="41">
        <v>8.76</v>
      </c>
      <c r="J375" s="42">
        <v>5.82</v>
      </c>
      <c r="K375" s="33"/>
      <c r="L375" s="41">
        <v>11.57</v>
      </c>
      <c r="M375" s="42">
        <v>13.6</v>
      </c>
      <c r="N375" s="41">
        <v>9.98</v>
      </c>
      <c r="O375" s="42">
        <v>15.56</v>
      </c>
      <c r="P375" s="41">
        <v>11.05</v>
      </c>
      <c r="Q375" s="42">
        <v>13.06</v>
      </c>
      <c r="R375" s="41">
        <v>6.05</v>
      </c>
      <c r="S375" s="42">
        <v>17.04</v>
      </c>
      <c r="T375" s="41">
        <v>12.9</v>
      </c>
      <c r="U375" s="42">
        <v>7.74</v>
      </c>
    </row>
    <row r="376" spans="1:21" x14ac:dyDescent="0.25">
      <c r="A376" s="41">
        <v>9.5500000000000007</v>
      </c>
      <c r="B376" s="42">
        <v>14.86</v>
      </c>
      <c r="C376" s="41">
        <v>11.51</v>
      </c>
      <c r="D376" s="42">
        <v>6.8</v>
      </c>
      <c r="E376" s="41">
        <v>13.96</v>
      </c>
      <c r="F376" s="42">
        <v>11.77</v>
      </c>
      <c r="G376" s="41">
        <v>8.08</v>
      </c>
      <c r="H376" s="42">
        <v>10.89</v>
      </c>
      <c r="I376" s="41">
        <v>11.08</v>
      </c>
      <c r="J376" s="42">
        <v>11.24</v>
      </c>
      <c r="K376" s="33"/>
      <c r="L376" s="41">
        <v>12.35</v>
      </c>
      <c r="M376" s="42">
        <v>14.09</v>
      </c>
      <c r="N376" s="41">
        <v>11.46</v>
      </c>
      <c r="O376" s="42">
        <v>13.99</v>
      </c>
      <c r="P376" s="41">
        <v>7.59</v>
      </c>
      <c r="Q376" s="42">
        <v>9.86</v>
      </c>
      <c r="R376" s="41">
        <v>12.13</v>
      </c>
      <c r="S376" s="42">
        <v>11.41</v>
      </c>
      <c r="T376" s="41">
        <v>7.12</v>
      </c>
      <c r="U376" s="42">
        <v>14.37</v>
      </c>
    </row>
    <row r="377" spans="1:21" x14ac:dyDescent="0.25">
      <c r="A377" s="41">
        <v>14.82</v>
      </c>
      <c r="B377" s="42">
        <v>6.93</v>
      </c>
      <c r="C377" s="41">
        <v>5.09</v>
      </c>
      <c r="D377" s="42">
        <v>11.88</v>
      </c>
      <c r="E377" s="41">
        <v>9.1199999999999992</v>
      </c>
      <c r="F377" s="42">
        <v>9.85</v>
      </c>
      <c r="G377" s="41">
        <v>6.36</v>
      </c>
      <c r="H377" s="42">
        <v>10.63</v>
      </c>
      <c r="I377" s="41">
        <v>13.85</v>
      </c>
      <c r="J377" s="42">
        <v>15.35</v>
      </c>
      <c r="K377" s="33"/>
      <c r="L377" s="41">
        <v>4.51</v>
      </c>
      <c r="M377" s="42">
        <v>7.53</v>
      </c>
      <c r="N377" s="41">
        <v>9.3699999999999992</v>
      </c>
      <c r="O377" s="42">
        <v>11.6</v>
      </c>
      <c r="P377" s="41">
        <v>8.65</v>
      </c>
      <c r="Q377" s="42">
        <v>12.51</v>
      </c>
      <c r="R377" s="41">
        <v>12.02</v>
      </c>
      <c r="S377" s="42">
        <v>11.59</v>
      </c>
      <c r="T377" s="41">
        <v>11.16</v>
      </c>
      <c r="U377" s="42">
        <v>5.54</v>
      </c>
    </row>
    <row r="378" spans="1:21" x14ac:dyDescent="0.25">
      <c r="A378" s="41">
        <v>9.17</v>
      </c>
      <c r="B378" s="42">
        <v>8.4</v>
      </c>
      <c r="C378" s="41">
        <v>6.02</v>
      </c>
      <c r="D378" s="42">
        <v>9</v>
      </c>
      <c r="E378" s="41">
        <v>14.38</v>
      </c>
      <c r="F378" s="42">
        <v>15.09</v>
      </c>
      <c r="G378" s="41">
        <v>5.62</v>
      </c>
      <c r="H378" s="42">
        <v>11.01</v>
      </c>
      <c r="I378" s="41">
        <v>11.71</v>
      </c>
      <c r="J378" s="42">
        <v>7.11</v>
      </c>
      <c r="K378" s="33"/>
      <c r="L378" s="41">
        <v>13.13</v>
      </c>
      <c r="M378" s="42">
        <v>11.37</v>
      </c>
      <c r="N378" s="41">
        <v>8.39</v>
      </c>
      <c r="O378" s="42">
        <v>10.07</v>
      </c>
      <c r="P378" s="41">
        <v>11.65</v>
      </c>
      <c r="Q378" s="42">
        <v>11.76</v>
      </c>
      <c r="R378" s="41">
        <v>3.72</v>
      </c>
      <c r="S378" s="42">
        <v>6.9</v>
      </c>
      <c r="T378" s="41">
        <v>9.39</v>
      </c>
      <c r="U378" s="42">
        <v>17.3</v>
      </c>
    </row>
    <row r="379" spans="1:21" x14ac:dyDescent="0.25">
      <c r="A379" s="41">
        <v>15.6</v>
      </c>
      <c r="B379" s="42">
        <v>5.09</v>
      </c>
      <c r="C379" s="41">
        <v>6.71</v>
      </c>
      <c r="D379" s="42">
        <v>14.62</v>
      </c>
      <c r="E379" s="41">
        <v>15.19</v>
      </c>
      <c r="F379" s="42">
        <v>4.37</v>
      </c>
      <c r="G379" s="41">
        <v>5</v>
      </c>
      <c r="H379" s="42">
        <v>14.81</v>
      </c>
      <c r="I379" s="41">
        <v>12.25</v>
      </c>
      <c r="J379" s="42">
        <v>8.44</v>
      </c>
      <c r="K379" s="33"/>
      <c r="L379" s="41">
        <v>10.35</v>
      </c>
      <c r="M379" s="42">
        <v>16.170000000000002</v>
      </c>
      <c r="N379" s="41">
        <v>9.7799999999999994</v>
      </c>
      <c r="O379" s="42">
        <v>6.87</v>
      </c>
      <c r="P379" s="41">
        <v>9.01</v>
      </c>
      <c r="Q379" s="42">
        <v>10.33</v>
      </c>
      <c r="R379" s="41">
        <v>4.1399999999999997</v>
      </c>
      <c r="S379" s="42">
        <v>6.99</v>
      </c>
      <c r="T379" s="41">
        <v>6.6</v>
      </c>
      <c r="U379" s="42">
        <v>7.93</v>
      </c>
    </row>
    <row r="380" spans="1:21" x14ac:dyDescent="0.25">
      <c r="A380" s="41">
        <v>5.16</v>
      </c>
      <c r="B380" s="42">
        <v>7.27</v>
      </c>
      <c r="C380" s="41">
        <v>10.66</v>
      </c>
      <c r="D380" s="42">
        <v>6.5</v>
      </c>
      <c r="E380" s="41">
        <v>6.29</v>
      </c>
      <c r="F380" s="42">
        <v>13.1</v>
      </c>
      <c r="G380" s="41">
        <v>15.71</v>
      </c>
      <c r="H380" s="42">
        <v>6</v>
      </c>
      <c r="I380" s="41">
        <v>7.77</v>
      </c>
      <c r="J380" s="42">
        <v>13.23</v>
      </c>
      <c r="K380" s="33"/>
      <c r="L380" s="41">
        <v>9.98</v>
      </c>
      <c r="M380" s="42">
        <v>11.53</v>
      </c>
      <c r="N380" s="41">
        <v>6.82</v>
      </c>
      <c r="O380" s="42">
        <v>8.49</v>
      </c>
      <c r="P380" s="41">
        <v>17.55</v>
      </c>
      <c r="Q380" s="42">
        <v>4.05</v>
      </c>
      <c r="R380" s="41">
        <v>8.41</v>
      </c>
      <c r="S380" s="42">
        <v>10.75</v>
      </c>
      <c r="T380" s="41">
        <v>7.6</v>
      </c>
      <c r="U380" s="42">
        <v>8.49</v>
      </c>
    </row>
    <row r="381" spans="1:21" x14ac:dyDescent="0.25">
      <c r="A381" s="41">
        <v>10.97</v>
      </c>
      <c r="B381" s="42">
        <v>5.07</v>
      </c>
      <c r="C381" s="41">
        <v>5.82</v>
      </c>
      <c r="D381" s="42">
        <v>5.0599999999999996</v>
      </c>
      <c r="E381" s="41">
        <v>11.41</v>
      </c>
      <c r="F381" s="42">
        <v>9.86</v>
      </c>
      <c r="G381" s="41">
        <v>13.72</v>
      </c>
      <c r="H381" s="42">
        <v>12.65</v>
      </c>
      <c r="I381" s="41">
        <v>13.13</v>
      </c>
      <c r="J381" s="42">
        <v>9.52</v>
      </c>
      <c r="K381" s="33"/>
      <c r="L381" s="41">
        <v>11.24</v>
      </c>
      <c r="M381" s="42">
        <v>8.4700000000000006</v>
      </c>
      <c r="N381" s="41">
        <v>8.4499999999999993</v>
      </c>
      <c r="O381" s="42">
        <v>10.44</v>
      </c>
      <c r="P381" s="41">
        <v>9.9</v>
      </c>
      <c r="Q381" s="42">
        <v>8.49</v>
      </c>
      <c r="R381" s="41">
        <v>10.77</v>
      </c>
      <c r="S381" s="42">
        <v>8.8000000000000007</v>
      </c>
      <c r="T381" s="41">
        <v>10.23</v>
      </c>
      <c r="U381" s="42">
        <v>9.5500000000000007</v>
      </c>
    </row>
    <row r="382" spans="1:21" x14ac:dyDescent="0.25">
      <c r="A382" s="41">
        <v>4.97</v>
      </c>
      <c r="B382" s="42">
        <v>9.1</v>
      </c>
      <c r="C382" s="41">
        <v>11.57</v>
      </c>
      <c r="D382" s="42">
        <v>9.7100000000000009</v>
      </c>
      <c r="E382" s="41">
        <v>5.34</v>
      </c>
      <c r="F382" s="42">
        <v>10.59</v>
      </c>
      <c r="G382" s="41">
        <v>7.44</v>
      </c>
      <c r="H382" s="42">
        <v>11.25</v>
      </c>
      <c r="I382" s="41">
        <v>7.25</v>
      </c>
      <c r="J382" s="42">
        <v>14.07</v>
      </c>
      <c r="K382" s="33"/>
      <c r="L382" s="41">
        <v>8.8000000000000007</v>
      </c>
      <c r="M382" s="42">
        <v>12.16</v>
      </c>
      <c r="N382" s="41">
        <v>13.15</v>
      </c>
      <c r="O382" s="42">
        <v>13.59</v>
      </c>
      <c r="P382" s="41">
        <v>11.99</v>
      </c>
      <c r="Q382" s="42">
        <v>6.24</v>
      </c>
      <c r="R382" s="41">
        <v>6.28</v>
      </c>
      <c r="S382" s="42">
        <v>6.74</v>
      </c>
      <c r="T382" s="41">
        <v>10.98</v>
      </c>
      <c r="U382" s="42">
        <v>11.05</v>
      </c>
    </row>
    <row r="383" spans="1:21" x14ac:dyDescent="0.25">
      <c r="A383" s="41">
        <v>9.01</v>
      </c>
      <c r="B383" s="42">
        <v>15.66</v>
      </c>
      <c r="C383" s="41">
        <v>15.58</v>
      </c>
      <c r="D383" s="42">
        <v>7.33</v>
      </c>
      <c r="E383" s="41">
        <v>7.71</v>
      </c>
      <c r="F383" s="42">
        <v>11.31</v>
      </c>
      <c r="G383" s="41">
        <v>7.84</v>
      </c>
      <c r="H383" s="42">
        <v>11.03</v>
      </c>
      <c r="I383" s="41">
        <v>6.62</v>
      </c>
      <c r="J383" s="42">
        <v>4.38</v>
      </c>
      <c r="K383" s="33"/>
      <c r="L383" s="41">
        <v>11.89</v>
      </c>
      <c r="M383" s="42">
        <v>7.24</v>
      </c>
      <c r="N383" s="41">
        <v>10.68</v>
      </c>
      <c r="O383" s="42">
        <v>9.7799999999999994</v>
      </c>
      <c r="P383" s="41">
        <v>10.62</v>
      </c>
      <c r="Q383" s="42">
        <v>11.18</v>
      </c>
      <c r="R383" s="41">
        <v>4.63</v>
      </c>
      <c r="S383" s="42">
        <v>9.3699999999999992</v>
      </c>
      <c r="T383" s="41">
        <v>9.65</v>
      </c>
      <c r="U383" s="42">
        <v>10.95</v>
      </c>
    </row>
    <row r="384" spans="1:21" x14ac:dyDescent="0.25">
      <c r="A384" s="41">
        <v>14.7</v>
      </c>
      <c r="B384" s="42">
        <v>12.46</v>
      </c>
      <c r="C384" s="41">
        <v>4.55</v>
      </c>
      <c r="D384" s="42">
        <v>7.82</v>
      </c>
      <c r="E384" s="41">
        <v>4.6500000000000004</v>
      </c>
      <c r="F384" s="42">
        <v>6.5</v>
      </c>
      <c r="G384" s="41">
        <v>13.42</v>
      </c>
      <c r="H384" s="42">
        <v>8.36</v>
      </c>
      <c r="I384" s="41">
        <v>9.07</v>
      </c>
      <c r="J384" s="42">
        <v>4.62</v>
      </c>
      <c r="K384" s="33"/>
      <c r="L384" s="41">
        <v>4.62</v>
      </c>
      <c r="M384" s="42">
        <v>11.6</v>
      </c>
      <c r="N384" s="41">
        <v>7.63</v>
      </c>
      <c r="O384" s="42">
        <v>11.43</v>
      </c>
      <c r="P384" s="41">
        <v>13.46</v>
      </c>
      <c r="Q384" s="42">
        <v>6.52</v>
      </c>
      <c r="R384" s="41">
        <v>11.16</v>
      </c>
      <c r="S384" s="42">
        <v>5.6</v>
      </c>
      <c r="T384" s="41">
        <v>7.78</v>
      </c>
      <c r="U384" s="42">
        <v>12.7</v>
      </c>
    </row>
    <row r="385" spans="1:21" x14ac:dyDescent="0.25">
      <c r="A385" s="41">
        <v>14.76</v>
      </c>
      <c r="B385" s="42">
        <v>9.39</v>
      </c>
      <c r="C385" s="41">
        <v>6.43</v>
      </c>
      <c r="D385" s="42">
        <v>11.55</v>
      </c>
      <c r="E385" s="41">
        <v>15.4</v>
      </c>
      <c r="F385" s="42">
        <v>11</v>
      </c>
      <c r="G385" s="41">
        <v>11.03</v>
      </c>
      <c r="H385" s="42">
        <v>7.42</v>
      </c>
      <c r="I385" s="41">
        <v>11.77</v>
      </c>
      <c r="J385" s="42">
        <v>14.93</v>
      </c>
      <c r="K385" s="33"/>
      <c r="L385" s="41">
        <v>6.65</v>
      </c>
      <c r="M385" s="42">
        <v>16.84</v>
      </c>
      <c r="N385" s="41">
        <v>14.69</v>
      </c>
      <c r="O385" s="42">
        <v>7.47</v>
      </c>
      <c r="P385" s="41">
        <v>13.33</v>
      </c>
      <c r="Q385" s="42">
        <v>11.97</v>
      </c>
      <c r="R385" s="41">
        <v>4.5999999999999996</v>
      </c>
      <c r="S385" s="42">
        <v>7.34</v>
      </c>
      <c r="T385" s="41">
        <v>13.83</v>
      </c>
      <c r="U385" s="42">
        <v>13.93</v>
      </c>
    </row>
    <row r="386" spans="1:21" x14ac:dyDescent="0.25">
      <c r="A386" s="41">
        <v>11.83</v>
      </c>
      <c r="B386" s="42">
        <v>9.98</v>
      </c>
      <c r="C386" s="41">
        <v>14.42</v>
      </c>
      <c r="D386" s="42">
        <v>8.4700000000000006</v>
      </c>
      <c r="E386" s="41">
        <v>5.99</v>
      </c>
      <c r="F386" s="42">
        <v>10.86</v>
      </c>
      <c r="G386" s="41">
        <v>11.31</v>
      </c>
      <c r="H386" s="42">
        <v>8.6999999999999993</v>
      </c>
      <c r="I386" s="41">
        <v>11.83</v>
      </c>
      <c r="J386" s="42">
        <v>8</v>
      </c>
      <c r="K386" s="33"/>
      <c r="L386" s="41">
        <v>12.72</v>
      </c>
      <c r="M386" s="42">
        <v>9.0299999999999994</v>
      </c>
      <c r="N386" s="41">
        <v>7.41</v>
      </c>
      <c r="O386" s="42">
        <v>7.28</v>
      </c>
      <c r="P386" s="41">
        <v>9.44</v>
      </c>
      <c r="Q386" s="42">
        <v>10.7</v>
      </c>
      <c r="R386" s="41">
        <v>13.93</v>
      </c>
      <c r="S386" s="42">
        <v>12.73</v>
      </c>
      <c r="T386" s="41">
        <v>4.04</v>
      </c>
      <c r="U386" s="42">
        <v>19.53</v>
      </c>
    </row>
    <row r="387" spans="1:21" x14ac:dyDescent="0.25">
      <c r="A387" s="41">
        <v>13.75</v>
      </c>
      <c r="B387" s="42">
        <v>15.3</v>
      </c>
      <c r="C387" s="41">
        <v>9.89</v>
      </c>
      <c r="D387" s="42">
        <v>13.49</v>
      </c>
      <c r="E387" s="41">
        <v>5.46</v>
      </c>
      <c r="F387" s="42">
        <v>15.12</v>
      </c>
      <c r="G387" s="41">
        <v>12.06</v>
      </c>
      <c r="H387" s="42">
        <v>4.33</v>
      </c>
      <c r="I387" s="41">
        <v>9.5299999999999994</v>
      </c>
      <c r="J387" s="42">
        <v>14.39</v>
      </c>
      <c r="K387" s="33"/>
      <c r="L387" s="41">
        <v>7.52</v>
      </c>
      <c r="M387" s="42">
        <v>11.37</v>
      </c>
      <c r="N387" s="41">
        <v>12.68</v>
      </c>
      <c r="O387" s="42">
        <v>9.1999999999999993</v>
      </c>
      <c r="P387" s="41">
        <v>8.5399999999999991</v>
      </c>
      <c r="Q387" s="42">
        <v>9.5299999999999994</v>
      </c>
      <c r="R387" s="41">
        <v>10.199999999999999</v>
      </c>
      <c r="S387" s="42">
        <v>11.79</v>
      </c>
      <c r="T387" s="41">
        <v>5.42</v>
      </c>
      <c r="U387" s="42">
        <v>14.74</v>
      </c>
    </row>
    <row r="388" spans="1:21" x14ac:dyDescent="0.25">
      <c r="A388" s="41">
        <v>7.86</v>
      </c>
      <c r="B388" s="42">
        <v>9.27</v>
      </c>
      <c r="C388" s="41">
        <v>10.72</v>
      </c>
      <c r="D388" s="42">
        <v>4.24</v>
      </c>
      <c r="E388" s="41">
        <v>8.0399999999999991</v>
      </c>
      <c r="F388" s="42">
        <v>14.54</v>
      </c>
      <c r="G388" s="41">
        <v>7.64</v>
      </c>
      <c r="H388" s="42">
        <v>14.77</v>
      </c>
      <c r="I388" s="41">
        <v>8.66</v>
      </c>
      <c r="J388" s="42">
        <v>5.53</v>
      </c>
      <c r="K388" s="33"/>
      <c r="L388" s="41">
        <v>10.15</v>
      </c>
      <c r="M388" s="42">
        <v>6.69</v>
      </c>
      <c r="N388" s="41">
        <v>13.58</v>
      </c>
      <c r="O388" s="42">
        <v>15.98</v>
      </c>
      <c r="P388" s="41">
        <v>8.1199999999999992</v>
      </c>
      <c r="Q388" s="42">
        <v>9.92</v>
      </c>
      <c r="R388" s="41">
        <v>12.33</v>
      </c>
      <c r="S388" s="42">
        <v>15.38</v>
      </c>
      <c r="T388" s="41">
        <v>10.76</v>
      </c>
      <c r="U388" s="42">
        <v>10.58</v>
      </c>
    </row>
    <row r="389" spans="1:21" x14ac:dyDescent="0.25">
      <c r="A389" s="41">
        <v>11.36</v>
      </c>
      <c r="B389" s="42">
        <v>14.81</v>
      </c>
      <c r="C389" s="41">
        <v>15.24</v>
      </c>
      <c r="D389" s="42">
        <v>10.45</v>
      </c>
      <c r="E389" s="41">
        <v>9.23</v>
      </c>
      <c r="F389" s="42">
        <v>14.07</v>
      </c>
      <c r="G389" s="41">
        <v>15.37</v>
      </c>
      <c r="H389" s="42">
        <v>8.77</v>
      </c>
      <c r="I389" s="41">
        <v>12.43</v>
      </c>
      <c r="J389" s="42">
        <v>15.15</v>
      </c>
      <c r="K389" s="33"/>
      <c r="L389" s="41">
        <v>8.48</v>
      </c>
      <c r="M389" s="42">
        <v>10.85</v>
      </c>
      <c r="N389" s="41">
        <v>7.59</v>
      </c>
      <c r="O389" s="42">
        <v>5.66</v>
      </c>
      <c r="P389" s="41">
        <v>9.5500000000000007</v>
      </c>
      <c r="Q389" s="42">
        <v>5.99</v>
      </c>
      <c r="R389" s="41">
        <v>7.88</v>
      </c>
      <c r="S389" s="42">
        <v>13.02</v>
      </c>
      <c r="T389" s="41">
        <v>13.41</v>
      </c>
      <c r="U389" s="42">
        <v>9.93</v>
      </c>
    </row>
    <row r="390" spans="1:21" x14ac:dyDescent="0.25">
      <c r="A390" s="41">
        <v>6.35</v>
      </c>
      <c r="B390" s="42">
        <v>14.29</v>
      </c>
      <c r="C390" s="41">
        <v>10.51</v>
      </c>
      <c r="D390" s="42">
        <v>6.24</v>
      </c>
      <c r="E390" s="41">
        <v>11.42</v>
      </c>
      <c r="F390" s="42">
        <v>5.88</v>
      </c>
      <c r="G390" s="41">
        <v>14.36</v>
      </c>
      <c r="H390" s="42">
        <v>8.39</v>
      </c>
      <c r="I390" s="41">
        <v>4.4000000000000004</v>
      </c>
      <c r="J390" s="42">
        <v>11.82</v>
      </c>
      <c r="K390" s="33"/>
      <c r="L390" s="41">
        <v>8.2200000000000006</v>
      </c>
      <c r="M390" s="42">
        <v>6.82</v>
      </c>
      <c r="N390" s="41">
        <v>9.6999999999999993</v>
      </c>
      <c r="O390" s="42">
        <v>10.88</v>
      </c>
      <c r="P390" s="41">
        <v>13.09</v>
      </c>
      <c r="Q390" s="42">
        <v>12.42</v>
      </c>
      <c r="R390" s="41">
        <v>7.01</v>
      </c>
      <c r="S390" s="42">
        <v>1.72</v>
      </c>
      <c r="T390" s="41">
        <v>10.11</v>
      </c>
      <c r="U390" s="42">
        <v>9.1</v>
      </c>
    </row>
    <row r="391" spans="1:21" x14ac:dyDescent="0.25">
      <c r="A391" s="41">
        <v>12.86</v>
      </c>
      <c r="B391" s="42">
        <v>10.73</v>
      </c>
      <c r="C391" s="41">
        <v>6.32</v>
      </c>
      <c r="D391" s="42">
        <v>11.37</v>
      </c>
      <c r="E391" s="41">
        <v>15.41</v>
      </c>
      <c r="F391" s="42">
        <v>14.68</v>
      </c>
      <c r="G391" s="41">
        <v>6.27</v>
      </c>
      <c r="H391" s="42">
        <v>5.55</v>
      </c>
      <c r="I391" s="41">
        <v>5.65</v>
      </c>
      <c r="J391" s="42">
        <v>6.4</v>
      </c>
      <c r="K391" s="33"/>
      <c r="L391" s="41">
        <v>9.4600000000000009</v>
      </c>
      <c r="M391" s="42">
        <v>12.12</v>
      </c>
      <c r="N391" s="41">
        <v>9.51</v>
      </c>
      <c r="O391" s="42">
        <v>6.54</v>
      </c>
      <c r="P391" s="41">
        <v>7.36</v>
      </c>
      <c r="Q391" s="42">
        <v>7.3</v>
      </c>
      <c r="R391" s="41">
        <v>12.26</v>
      </c>
      <c r="S391" s="42">
        <v>8</v>
      </c>
      <c r="T391" s="41">
        <v>7.49</v>
      </c>
      <c r="U391" s="42">
        <v>7.58</v>
      </c>
    </row>
    <row r="392" spans="1:21" x14ac:dyDescent="0.25">
      <c r="A392" s="41">
        <v>11.16</v>
      </c>
      <c r="B392" s="42">
        <v>6.28</v>
      </c>
      <c r="C392" s="41">
        <v>14.77</v>
      </c>
      <c r="D392" s="42">
        <v>11.07</v>
      </c>
      <c r="E392" s="41">
        <v>10.24</v>
      </c>
      <c r="F392" s="42">
        <v>4.41</v>
      </c>
      <c r="G392" s="41">
        <v>14.76</v>
      </c>
      <c r="H392" s="42">
        <v>4.92</v>
      </c>
      <c r="I392" s="41">
        <v>13.76</v>
      </c>
      <c r="J392" s="42">
        <v>11.04</v>
      </c>
      <c r="K392" s="33"/>
      <c r="L392" s="41">
        <v>13.67</v>
      </c>
      <c r="M392" s="42">
        <v>11.46</v>
      </c>
      <c r="N392" s="41">
        <v>11.07</v>
      </c>
      <c r="O392" s="42">
        <v>9.7899999999999991</v>
      </c>
      <c r="P392" s="41">
        <v>-0.06</v>
      </c>
      <c r="Q392" s="42">
        <v>16.18</v>
      </c>
      <c r="R392" s="41">
        <v>9.6199999999999992</v>
      </c>
      <c r="S392" s="42">
        <v>11.02</v>
      </c>
      <c r="T392" s="41">
        <v>15.53</v>
      </c>
      <c r="U392" s="42">
        <v>5.35</v>
      </c>
    </row>
    <row r="393" spans="1:21" x14ac:dyDescent="0.25">
      <c r="A393" s="41">
        <v>5.05</v>
      </c>
      <c r="B393" s="42">
        <v>6.89</v>
      </c>
      <c r="C393" s="41">
        <v>14.2</v>
      </c>
      <c r="D393" s="42">
        <v>6.82</v>
      </c>
      <c r="E393" s="41">
        <v>13.14</v>
      </c>
      <c r="F393" s="42">
        <v>11.92</v>
      </c>
      <c r="G393" s="41">
        <v>7.34</v>
      </c>
      <c r="H393" s="42">
        <v>11.74</v>
      </c>
      <c r="I393" s="41">
        <v>5.14</v>
      </c>
      <c r="J393" s="42">
        <v>10.32</v>
      </c>
      <c r="K393" s="33"/>
      <c r="L393" s="41">
        <v>8.9</v>
      </c>
      <c r="M393" s="42">
        <v>9.89</v>
      </c>
      <c r="N393" s="41">
        <v>4.59</v>
      </c>
      <c r="O393" s="42">
        <v>14.65</v>
      </c>
      <c r="P393" s="41">
        <v>10.59</v>
      </c>
      <c r="Q393" s="42">
        <v>3.8</v>
      </c>
      <c r="R393" s="41">
        <v>9.23</v>
      </c>
      <c r="S393" s="42">
        <v>11.35</v>
      </c>
      <c r="T393" s="41">
        <v>10.199999999999999</v>
      </c>
      <c r="U393" s="42">
        <v>18.649999999999999</v>
      </c>
    </row>
    <row r="394" spans="1:21" x14ac:dyDescent="0.25">
      <c r="A394" s="41">
        <v>11.62</v>
      </c>
      <c r="B394" s="42">
        <v>12.91</v>
      </c>
      <c r="C394" s="41">
        <v>5.48</v>
      </c>
      <c r="D394" s="42">
        <v>12.52</v>
      </c>
      <c r="E394" s="41">
        <v>12.7</v>
      </c>
      <c r="F394" s="42">
        <v>15.14</v>
      </c>
      <c r="G394" s="41">
        <v>7.52</v>
      </c>
      <c r="H394" s="42">
        <v>8.01</v>
      </c>
      <c r="I394" s="41">
        <v>13.28</v>
      </c>
      <c r="J394" s="42">
        <v>4.33</v>
      </c>
      <c r="K394" s="33"/>
      <c r="L394" s="41">
        <v>12.28</v>
      </c>
      <c r="M394" s="42">
        <v>4.47</v>
      </c>
      <c r="N394" s="41">
        <v>6.4</v>
      </c>
      <c r="O394" s="42">
        <v>21.71</v>
      </c>
      <c r="P394" s="41">
        <v>13.37</v>
      </c>
      <c r="Q394" s="42">
        <v>17.77</v>
      </c>
      <c r="R394" s="41">
        <v>10.65</v>
      </c>
      <c r="S394" s="42">
        <v>13.8</v>
      </c>
      <c r="T394" s="41">
        <v>12.38</v>
      </c>
      <c r="U394" s="42">
        <v>5.59</v>
      </c>
    </row>
    <row r="395" spans="1:21" x14ac:dyDescent="0.25">
      <c r="A395" s="41">
        <v>15.1</v>
      </c>
      <c r="B395" s="42">
        <v>8.73</v>
      </c>
      <c r="C395" s="41">
        <v>7.52</v>
      </c>
      <c r="D395" s="42">
        <v>8.86</v>
      </c>
      <c r="E395" s="41">
        <v>13.93</v>
      </c>
      <c r="F395" s="42">
        <v>10.37</v>
      </c>
      <c r="G395" s="41">
        <v>12.71</v>
      </c>
      <c r="H395" s="42">
        <v>10.4</v>
      </c>
      <c r="I395" s="41">
        <v>8.24</v>
      </c>
      <c r="J395" s="42">
        <v>9.02</v>
      </c>
      <c r="K395" s="33"/>
      <c r="L395" s="41">
        <v>14.05</v>
      </c>
      <c r="M395" s="42">
        <v>9.94</v>
      </c>
      <c r="N395" s="41">
        <v>7.86</v>
      </c>
      <c r="O395" s="42">
        <v>10.91</v>
      </c>
      <c r="P395" s="41">
        <v>11.43</v>
      </c>
      <c r="Q395" s="42">
        <v>14.28</v>
      </c>
      <c r="R395" s="41">
        <v>8.1999999999999993</v>
      </c>
      <c r="S395" s="42">
        <v>14.48</v>
      </c>
      <c r="T395" s="41">
        <v>10.94</v>
      </c>
      <c r="U395" s="42">
        <v>3.94</v>
      </c>
    </row>
    <row r="396" spans="1:21" x14ac:dyDescent="0.25">
      <c r="A396" s="41">
        <v>12.89</v>
      </c>
      <c r="B396" s="42">
        <v>10.29</v>
      </c>
      <c r="C396" s="41">
        <v>13.87</v>
      </c>
      <c r="D396" s="42">
        <v>10.8</v>
      </c>
      <c r="E396" s="41">
        <v>8.6300000000000008</v>
      </c>
      <c r="F396" s="42">
        <v>6.45</v>
      </c>
      <c r="G396" s="41">
        <v>12.17</v>
      </c>
      <c r="H396" s="42">
        <v>13.71</v>
      </c>
      <c r="I396" s="41">
        <v>7.78</v>
      </c>
      <c r="J396" s="42">
        <v>5.74</v>
      </c>
      <c r="K396" s="33"/>
      <c r="L396" s="41">
        <v>13.91</v>
      </c>
      <c r="M396" s="42">
        <v>4.62</v>
      </c>
      <c r="N396" s="41">
        <v>14.31</v>
      </c>
      <c r="O396" s="42">
        <v>5.36</v>
      </c>
      <c r="P396" s="41">
        <v>5.86</v>
      </c>
      <c r="Q396" s="42">
        <v>5.62</v>
      </c>
      <c r="R396" s="41">
        <v>13.46</v>
      </c>
      <c r="S396" s="42">
        <v>5.28</v>
      </c>
      <c r="T396" s="41">
        <v>10</v>
      </c>
      <c r="U396" s="42">
        <v>12.24</v>
      </c>
    </row>
    <row r="397" spans="1:21" x14ac:dyDescent="0.25">
      <c r="A397" s="41">
        <v>12.88</v>
      </c>
      <c r="B397" s="42">
        <v>7.38</v>
      </c>
      <c r="C397" s="41">
        <v>10.29</v>
      </c>
      <c r="D397" s="42">
        <v>8.0500000000000007</v>
      </c>
      <c r="E397" s="41">
        <v>15.41</v>
      </c>
      <c r="F397" s="42">
        <v>11.95</v>
      </c>
      <c r="G397" s="41">
        <v>5.56</v>
      </c>
      <c r="H397" s="42">
        <v>15.16</v>
      </c>
      <c r="I397" s="41">
        <v>7.13</v>
      </c>
      <c r="J397" s="42">
        <v>5.08</v>
      </c>
      <c r="K397" s="33"/>
      <c r="L397" s="41">
        <v>5.4</v>
      </c>
      <c r="M397" s="42">
        <v>10.74</v>
      </c>
      <c r="N397" s="41">
        <v>9.27</v>
      </c>
      <c r="O397" s="42">
        <v>6.99</v>
      </c>
      <c r="P397" s="41">
        <v>10.11</v>
      </c>
      <c r="Q397" s="42">
        <v>16.38</v>
      </c>
      <c r="R397" s="41">
        <v>10.42</v>
      </c>
      <c r="S397" s="42">
        <v>4.4000000000000004</v>
      </c>
      <c r="T397" s="41">
        <v>12.71</v>
      </c>
      <c r="U397" s="42">
        <v>7.91</v>
      </c>
    </row>
    <row r="398" spans="1:21" x14ac:dyDescent="0.25">
      <c r="A398" s="41">
        <v>9.31</v>
      </c>
      <c r="B398" s="42">
        <v>6.24</v>
      </c>
      <c r="C398" s="41">
        <v>7.56</v>
      </c>
      <c r="D398" s="42">
        <v>9.5299999999999994</v>
      </c>
      <c r="E398" s="41">
        <v>12.87</v>
      </c>
      <c r="F398" s="42">
        <v>5.55</v>
      </c>
      <c r="G398" s="41">
        <v>14.64</v>
      </c>
      <c r="H398" s="42">
        <v>8.25</v>
      </c>
      <c r="I398" s="41">
        <v>5.16</v>
      </c>
      <c r="J398" s="42">
        <v>11.36</v>
      </c>
      <c r="K398" s="33"/>
      <c r="L398" s="41">
        <v>8.94</v>
      </c>
      <c r="M398" s="42">
        <v>5.04</v>
      </c>
      <c r="N398" s="41">
        <v>8.44</v>
      </c>
      <c r="O398" s="42">
        <v>8.6999999999999993</v>
      </c>
      <c r="P398" s="41">
        <v>10.1</v>
      </c>
      <c r="Q398" s="42">
        <v>13.6</v>
      </c>
      <c r="R398" s="41">
        <v>10.220000000000001</v>
      </c>
      <c r="S398" s="42">
        <v>8.35</v>
      </c>
      <c r="T398" s="41">
        <v>12.43</v>
      </c>
      <c r="U398" s="42">
        <v>17.600000000000001</v>
      </c>
    </row>
    <row r="399" spans="1:21" x14ac:dyDescent="0.25">
      <c r="A399" s="41">
        <v>15.37</v>
      </c>
      <c r="B399" s="42">
        <v>5.5</v>
      </c>
      <c r="C399" s="41">
        <v>8.81</v>
      </c>
      <c r="D399" s="42">
        <v>9.7899999999999991</v>
      </c>
      <c r="E399" s="41">
        <v>11.15</v>
      </c>
      <c r="F399" s="42">
        <v>4.96</v>
      </c>
      <c r="G399" s="41">
        <v>13.05</v>
      </c>
      <c r="H399" s="42">
        <v>11.98</v>
      </c>
      <c r="I399" s="41">
        <v>8.06</v>
      </c>
      <c r="J399" s="42">
        <v>8.52</v>
      </c>
      <c r="K399" s="33"/>
      <c r="L399" s="41">
        <v>11.64</v>
      </c>
      <c r="M399" s="42">
        <v>10</v>
      </c>
      <c r="N399" s="41">
        <v>12.57</v>
      </c>
      <c r="O399" s="42">
        <v>11.67</v>
      </c>
      <c r="P399" s="41">
        <v>12.12</v>
      </c>
      <c r="Q399" s="42">
        <v>5.33</v>
      </c>
      <c r="R399" s="41">
        <v>11.22</v>
      </c>
      <c r="S399" s="42">
        <v>10.92</v>
      </c>
      <c r="T399" s="41">
        <v>9.4600000000000009</v>
      </c>
      <c r="U399" s="42">
        <v>9.6999999999999993</v>
      </c>
    </row>
    <row r="400" spans="1:21" x14ac:dyDescent="0.25">
      <c r="A400" s="41">
        <v>9.4499999999999993</v>
      </c>
      <c r="B400" s="42">
        <v>9.18</v>
      </c>
      <c r="C400" s="41">
        <v>5.4</v>
      </c>
      <c r="D400" s="42">
        <v>5.23</v>
      </c>
      <c r="E400" s="41">
        <v>4.41</v>
      </c>
      <c r="F400" s="42">
        <v>4.6500000000000004</v>
      </c>
      <c r="G400" s="41">
        <v>7.81</v>
      </c>
      <c r="H400" s="42">
        <v>10.19</v>
      </c>
      <c r="I400" s="41">
        <v>8.24</v>
      </c>
      <c r="J400" s="42">
        <v>4.3899999999999997</v>
      </c>
      <c r="K400" s="33"/>
      <c r="L400" s="41">
        <v>14.9</v>
      </c>
      <c r="M400" s="42">
        <v>14.6</v>
      </c>
      <c r="N400" s="41">
        <v>8.2799999999999994</v>
      </c>
      <c r="O400" s="42">
        <v>6.42</v>
      </c>
      <c r="P400" s="41">
        <v>10.56</v>
      </c>
      <c r="Q400" s="42">
        <v>7.27</v>
      </c>
      <c r="R400" s="41">
        <v>6.82</v>
      </c>
      <c r="S400" s="42">
        <v>11.19</v>
      </c>
      <c r="T400" s="41">
        <v>5.42</v>
      </c>
      <c r="U400" s="42">
        <v>11.58</v>
      </c>
    </row>
    <row r="401" spans="1:21" x14ac:dyDescent="0.25">
      <c r="A401" s="41">
        <v>15.05</v>
      </c>
      <c r="B401" s="42">
        <v>7.32</v>
      </c>
      <c r="C401" s="41">
        <v>9.02</v>
      </c>
      <c r="D401" s="42">
        <v>14.6</v>
      </c>
      <c r="E401" s="41">
        <v>15.1</v>
      </c>
      <c r="F401" s="42">
        <v>15.42</v>
      </c>
      <c r="G401" s="41">
        <v>5.53</v>
      </c>
      <c r="H401" s="42">
        <v>12.36</v>
      </c>
      <c r="I401" s="41">
        <v>13.21</v>
      </c>
      <c r="J401" s="42">
        <v>10.86</v>
      </c>
      <c r="K401" s="33"/>
      <c r="L401" s="41">
        <v>5.63</v>
      </c>
      <c r="M401" s="42">
        <v>13.1</v>
      </c>
      <c r="N401" s="41">
        <v>5.55</v>
      </c>
      <c r="O401" s="42">
        <v>10.31</v>
      </c>
      <c r="P401" s="41">
        <v>4.96</v>
      </c>
      <c r="Q401" s="42">
        <v>11.27</v>
      </c>
      <c r="R401" s="41">
        <v>9.8800000000000008</v>
      </c>
      <c r="S401" s="42">
        <v>10.98</v>
      </c>
      <c r="T401" s="41">
        <v>9.64</v>
      </c>
      <c r="U401" s="42">
        <v>11.13</v>
      </c>
    </row>
    <row r="402" spans="1:21" x14ac:dyDescent="0.25">
      <c r="A402" s="41">
        <v>4.8499999999999996</v>
      </c>
      <c r="B402" s="42">
        <v>5.75</v>
      </c>
      <c r="C402" s="41">
        <v>11.95</v>
      </c>
      <c r="D402" s="42">
        <v>11.49</v>
      </c>
      <c r="E402" s="41">
        <v>11.33</v>
      </c>
      <c r="F402" s="42">
        <v>8.5299999999999994</v>
      </c>
      <c r="G402" s="41">
        <v>7.54</v>
      </c>
      <c r="H402" s="42">
        <v>14.43</v>
      </c>
      <c r="I402" s="41">
        <v>8.0299999999999994</v>
      </c>
      <c r="J402" s="42">
        <v>14.97</v>
      </c>
      <c r="K402" s="33"/>
      <c r="L402" s="41">
        <v>12.66</v>
      </c>
      <c r="M402" s="42">
        <v>14.43</v>
      </c>
      <c r="N402" s="41">
        <v>13.32</v>
      </c>
      <c r="O402" s="42">
        <v>7.16</v>
      </c>
      <c r="P402" s="41">
        <v>5.83</v>
      </c>
      <c r="Q402" s="42">
        <v>6.56</v>
      </c>
      <c r="R402" s="41">
        <v>12.65</v>
      </c>
      <c r="S402" s="42">
        <v>12.76</v>
      </c>
      <c r="T402" s="41">
        <v>6.26</v>
      </c>
      <c r="U402" s="42">
        <v>5.9</v>
      </c>
    </row>
    <row r="403" spans="1:21" x14ac:dyDescent="0.25">
      <c r="A403" s="41">
        <v>4.3</v>
      </c>
      <c r="B403" s="42">
        <v>13.52</v>
      </c>
      <c r="C403" s="41">
        <v>7.72</v>
      </c>
      <c r="D403" s="42">
        <v>6.12</v>
      </c>
      <c r="E403" s="41">
        <v>14.42</v>
      </c>
      <c r="F403" s="42">
        <v>7.43</v>
      </c>
      <c r="G403" s="41">
        <v>15.76</v>
      </c>
      <c r="H403" s="42">
        <v>4.5</v>
      </c>
      <c r="I403" s="41">
        <v>6.03</v>
      </c>
      <c r="J403" s="42">
        <v>10.36</v>
      </c>
      <c r="K403" s="33"/>
      <c r="L403" s="41">
        <v>7.08</v>
      </c>
      <c r="M403" s="42">
        <v>8.08</v>
      </c>
      <c r="N403" s="41">
        <v>9.1999999999999993</v>
      </c>
      <c r="O403" s="42">
        <v>6.94</v>
      </c>
      <c r="P403" s="41">
        <v>4.99</v>
      </c>
      <c r="Q403" s="42">
        <v>10.93</v>
      </c>
      <c r="R403" s="41">
        <v>8.8800000000000008</v>
      </c>
      <c r="S403" s="42">
        <v>4.16</v>
      </c>
      <c r="T403" s="41">
        <v>11.96</v>
      </c>
      <c r="U403" s="42">
        <v>8.0399999999999991</v>
      </c>
    </row>
    <row r="404" spans="1:21" x14ac:dyDescent="0.25">
      <c r="A404" s="41">
        <v>8.48</v>
      </c>
      <c r="B404" s="42">
        <v>15.34</v>
      </c>
      <c r="C404" s="41">
        <v>13.06</v>
      </c>
      <c r="D404" s="42">
        <v>12.78</v>
      </c>
      <c r="E404" s="41">
        <v>5.66</v>
      </c>
      <c r="F404" s="42">
        <v>14.77</v>
      </c>
      <c r="G404" s="41">
        <v>8.51</v>
      </c>
      <c r="H404" s="42">
        <v>10.34</v>
      </c>
      <c r="I404" s="41">
        <v>12.11</v>
      </c>
      <c r="J404" s="42">
        <v>14.53</v>
      </c>
      <c r="K404" s="33"/>
      <c r="L404" s="41">
        <v>15.7</v>
      </c>
      <c r="M404" s="42">
        <v>5.27</v>
      </c>
      <c r="N404" s="41">
        <v>11.84</v>
      </c>
      <c r="O404" s="42">
        <v>11.66</v>
      </c>
      <c r="P404" s="41">
        <v>11.36</v>
      </c>
      <c r="Q404" s="42">
        <v>7.94</v>
      </c>
      <c r="R404" s="41">
        <v>6.13</v>
      </c>
      <c r="S404" s="42">
        <v>5.68</v>
      </c>
      <c r="T404" s="41">
        <v>10.72</v>
      </c>
      <c r="U404" s="42">
        <v>13.76</v>
      </c>
    </row>
    <row r="405" spans="1:21" x14ac:dyDescent="0.25">
      <c r="A405" s="41">
        <v>12.13</v>
      </c>
      <c r="B405" s="42">
        <v>6.96</v>
      </c>
      <c r="C405" s="41">
        <v>13.9</v>
      </c>
      <c r="D405" s="42">
        <v>13.77</v>
      </c>
      <c r="E405" s="41">
        <v>9.9600000000000009</v>
      </c>
      <c r="F405" s="42">
        <v>11.1</v>
      </c>
      <c r="G405" s="41">
        <v>13.72</v>
      </c>
      <c r="H405" s="42">
        <v>8.0399999999999991</v>
      </c>
      <c r="I405" s="41">
        <v>6.82</v>
      </c>
      <c r="J405" s="42">
        <v>4.97</v>
      </c>
      <c r="K405" s="33"/>
      <c r="L405" s="41">
        <v>14.98</v>
      </c>
      <c r="M405" s="42">
        <v>11.83</v>
      </c>
      <c r="N405" s="41">
        <v>10.56</v>
      </c>
      <c r="O405" s="42">
        <v>12.88</v>
      </c>
      <c r="P405" s="41">
        <v>8.7100000000000009</v>
      </c>
      <c r="Q405" s="42">
        <v>14.84</v>
      </c>
      <c r="R405" s="41">
        <v>10.27</v>
      </c>
      <c r="S405" s="42">
        <v>8.8800000000000008</v>
      </c>
      <c r="T405" s="41">
        <v>6.09</v>
      </c>
      <c r="U405" s="42">
        <v>6.19</v>
      </c>
    </row>
    <row r="406" spans="1:21" x14ac:dyDescent="0.25">
      <c r="A406" s="41">
        <v>14.58</v>
      </c>
      <c r="B406" s="42">
        <v>15.46</v>
      </c>
      <c r="C406" s="41">
        <v>11.04</v>
      </c>
      <c r="D406" s="42">
        <v>11.46</v>
      </c>
      <c r="E406" s="41">
        <v>14.04</v>
      </c>
      <c r="F406" s="42">
        <v>9.06</v>
      </c>
      <c r="G406" s="41">
        <v>8.65</v>
      </c>
      <c r="H406" s="42">
        <v>6.33</v>
      </c>
      <c r="I406" s="41">
        <v>5.92</v>
      </c>
      <c r="J406" s="42">
        <v>15.76</v>
      </c>
      <c r="K406" s="33"/>
      <c r="L406" s="41">
        <v>6.36</v>
      </c>
      <c r="M406" s="42">
        <v>12.75</v>
      </c>
      <c r="N406" s="41">
        <v>8.51</v>
      </c>
      <c r="O406" s="42">
        <v>16.07</v>
      </c>
      <c r="P406" s="41">
        <v>11.91</v>
      </c>
      <c r="Q406" s="42">
        <v>12.54</v>
      </c>
      <c r="R406" s="41">
        <v>7.86</v>
      </c>
      <c r="S406" s="42">
        <v>17.13</v>
      </c>
      <c r="T406" s="41">
        <v>10.33</v>
      </c>
      <c r="U406" s="42">
        <v>11.47</v>
      </c>
    </row>
    <row r="407" spans="1:21" x14ac:dyDescent="0.25">
      <c r="A407" s="41">
        <v>15.34</v>
      </c>
      <c r="B407" s="42">
        <v>10.51</v>
      </c>
      <c r="C407" s="41">
        <v>4.91</v>
      </c>
      <c r="D407" s="42">
        <v>7.74</v>
      </c>
      <c r="E407" s="41">
        <v>6.01</v>
      </c>
      <c r="F407" s="42">
        <v>4.97</v>
      </c>
      <c r="G407" s="41">
        <v>10.75</v>
      </c>
      <c r="H407" s="42">
        <v>13.08</v>
      </c>
      <c r="I407" s="41">
        <v>14.13</v>
      </c>
      <c r="J407" s="42">
        <v>11.19</v>
      </c>
      <c r="K407" s="33"/>
      <c r="L407" s="41">
        <v>13</v>
      </c>
      <c r="M407" s="42">
        <v>7.8</v>
      </c>
      <c r="N407" s="41">
        <v>5.19</v>
      </c>
      <c r="O407" s="42">
        <v>8.85</v>
      </c>
      <c r="P407" s="41">
        <v>6.33</v>
      </c>
      <c r="Q407" s="42">
        <v>15.05</v>
      </c>
      <c r="R407" s="41">
        <v>6.32</v>
      </c>
      <c r="S407" s="42">
        <v>14.66</v>
      </c>
      <c r="T407" s="41">
        <v>8.44</v>
      </c>
      <c r="U407" s="42">
        <v>10.6</v>
      </c>
    </row>
    <row r="408" spans="1:21" x14ac:dyDescent="0.25">
      <c r="A408" s="41">
        <v>11.62</v>
      </c>
      <c r="B408" s="42">
        <v>8.2100000000000009</v>
      </c>
      <c r="C408" s="41">
        <v>12.04</v>
      </c>
      <c r="D408" s="42">
        <v>10.92</v>
      </c>
      <c r="E408" s="41">
        <v>10.15</v>
      </c>
      <c r="F408" s="42">
        <v>15.22</v>
      </c>
      <c r="G408" s="41">
        <v>14.46</v>
      </c>
      <c r="H408" s="42">
        <v>7.97</v>
      </c>
      <c r="I408" s="41">
        <v>13.31</v>
      </c>
      <c r="J408" s="42">
        <v>13.59</v>
      </c>
      <c r="K408" s="33"/>
      <c r="L408" s="41">
        <v>8.08</v>
      </c>
      <c r="M408" s="42">
        <v>6.33</v>
      </c>
      <c r="N408" s="41">
        <v>5.42</v>
      </c>
      <c r="O408" s="42">
        <v>15.72</v>
      </c>
      <c r="P408" s="41">
        <v>6.63</v>
      </c>
      <c r="Q408" s="42">
        <v>7.93</v>
      </c>
      <c r="R408" s="41">
        <v>12.44</v>
      </c>
      <c r="S408" s="42">
        <v>11.35</v>
      </c>
      <c r="T408" s="41">
        <v>16.899999999999999</v>
      </c>
      <c r="U408" s="42">
        <v>11.7</v>
      </c>
    </row>
    <row r="409" spans="1:21" x14ac:dyDescent="0.25">
      <c r="A409" s="41">
        <v>4.2699999999999996</v>
      </c>
      <c r="B409" s="42">
        <v>12.25</v>
      </c>
      <c r="C409" s="41">
        <v>5.63</v>
      </c>
      <c r="D409" s="42">
        <v>10.82</v>
      </c>
      <c r="E409" s="41">
        <v>10.37</v>
      </c>
      <c r="F409" s="42">
        <v>6.48</v>
      </c>
      <c r="G409" s="41">
        <v>15.28</v>
      </c>
      <c r="H409" s="42">
        <v>14.79</v>
      </c>
      <c r="I409" s="41">
        <v>8.49</v>
      </c>
      <c r="J409" s="42">
        <v>7.99</v>
      </c>
      <c r="K409" s="33"/>
      <c r="L409" s="41">
        <v>11.42</v>
      </c>
      <c r="M409" s="42">
        <v>7.77</v>
      </c>
      <c r="N409" s="41">
        <v>10.88</v>
      </c>
      <c r="O409" s="42">
        <v>7.15</v>
      </c>
      <c r="P409" s="41">
        <v>6.52</v>
      </c>
      <c r="Q409" s="42">
        <v>12.47</v>
      </c>
      <c r="R409" s="41">
        <v>12.03</v>
      </c>
      <c r="S409" s="42">
        <v>12.42</v>
      </c>
      <c r="T409" s="41">
        <v>11.74</v>
      </c>
      <c r="U409" s="42">
        <v>13.65</v>
      </c>
    </row>
    <row r="410" spans="1:21" x14ac:dyDescent="0.25">
      <c r="A410" s="41">
        <v>9.66</v>
      </c>
      <c r="B410" s="42">
        <v>4.6399999999999997</v>
      </c>
      <c r="C410" s="41">
        <v>7.6</v>
      </c>
      <c r="D410" s="42">
        <v>11.79</v>
      </c>
      <c r="E410" s="41">
        <v>12.09</v>
      </c>
      <c r="F410" s="42">
        <v>10.8</v>
      </c>
      <c r="G410" s="41">
        <v>11.82</v>
      </c>
      <c r="H410" s="42">
        <v>14.9</v>
      </c>
      <c r="I410" s="41">
        <v>9.89</v>
      </c>
      <c r="J410" s="42">
        <v>5.55</v>
      </c>
      <c r="K410" s="33"/>
      <c r="L410" s="41">
        <v>10.78</v>
      </c>
      <c r="M410" s="42">
        <v>18.36</v>
      </c>
      <c r="N410" s="41">
        <v>10.15</v>
      </c>
      <c r="O410" s="42">
        <v>8.85</v>
      </c>
      <c r="P410" s="41">
        <v>9.8800000000000008</v>
      </c>
      <c r="Q410" s="42">
        <v>14.68</v>
      </c>
      <c r="R410" s="41">
        <v>18.09</v>
      </c>
      <c r="S410" s="42">
        <v>10.98</v>
      </c>
      <c r="T410" s="41">
        <v>2.93</v>
      </c>
      <c r="U410" s="42">
        <v>7.56</v>
      </c>
    </row>
    <row r="411" spans="1:21" x14ac:dyDescent="0.25">
      <c r="A411" s="41">
        <v>13.08</v>
      </c>
      <c r="B411" s="42">
        <v>6.73</v>
      </c>
      <c r="C411" s="41">
        <v>7.94</v>
      </c>
      <c r="D411" s="42">
        <v>5.8</v>
      </c>
      <c r="E411" s="41">
        <v>4.74</v>
      </c>
      <c r="F411" s="42">
        <v>7.2</v>
      </c>
      <c r="G411" s="41">
        <v>7.85</v>
      </c>
      <c r="H411" s="42">
        <v>10.95</v>
      </c>
      <c r="I411" s="41">
        <v>12.99</v>
      </c>
      <c r="J411" s="42">
        <v>8.4600000000000009</v>
      </c>
      <c r="K411" s="33"/>
      <c r="L411" s="41">
        <v>10.28</v>
      </c>
      <c r="M411" s="42">
        <v>15.15</v>
      </c>
      <c r="N411" s="41">
        <v>14.46</v>
      </c>
      <c r="O411" s="42">
        <v>9.4</v>
      </c>
      <c r="P411" s="41">
        <v>6.39</v>
      </c>
      <c r="Q411" s="42">
        <v>11.69</v>
      </c>
      <c r="R411" s="41">
        <v>12.14</v>
      </c>
      <c r="S411" s="42">
        <v>9.11</v>
      </c>
      <c r="T411" s="41">
        <v>12.5</v>
      </c>
      <c r="U411" s="42">
        <v>8.09</v>
      </c>
    </row>
    <row r="412" spans="1:21" x14ac:dyDescent="0.25">
      <c r="A412" s="41">
        <v>11.9</v>
      </c>
      <c r="B412" s="42">
        <v>6.52</v>
      </c>
      <c r="C412" s="41">
        <v>7.15</v>
      </c>
      <c r="D412" s="42">
        <v>8.52</v>
      </c>
      <c r="E412" s="41">
        <v>14.25</v>
      </c>
      <c r="F412" s="42">
        <v>7.88</v>
      </c>
      <c r="G412" s="41">
        <v>4.93</v>
      </c>
      <c r="H412" s="42">
        <v>12.4</v>
      </c>
      <c r="I412" s="41">
        <v>11.52</v>
      </c>
      <c r="J412" s="42">
        <v>9.67</v>
      </c>
      <c r="K412" s="33"/>
      <c r="L412" s="41">
        <v>5.63</v>
      </c>
      <c r="M412" s="42">
        <v>6.98</v>
      </c>
      <c r="N412" s="41">
        <v>9.3800000000000008</v>
      </c>
      <c r="O412" s="42">
        <v>11.63</v>
      </c>
      <c r="P412" s="41">
        <v>6.23</v>
      </c>
      <c r="Q412" s="42">
        <v>8.73</v>
      </c>
      <c r="R412" s="41">
        <v>11.71</v>
      </c>
      <c r="S412" s="42">
        <v>10.16</v>
      </c>
      <c r="T412" s="41">
        <v>13.39</v>
      </c>
      <c r="U412" s="42">
        <v>9.14</v>
      </c>
    </row>
    <row r="413" spans="1:21" x14ac:dyDescent="0.25">
      <c r="A413" s="41">
        <v>8.0500000000000007</v>
      </c>
      <c r="B413" s="42">
        <v>11.25</v>
      </c>
      <c r="C413" s="41">
        <v>5.17</v>
      </c>
      <c r="D413" s="42">
        <v>5.44</v>
      </c>
      <c r="E413" s="41">
        <v>9.8699999999999992</v>
      </c>
      <c r="F413" s="42">
        <v>15.71</v>
      </c>
      <c r="G413" s="41">
        <v>13.89</v>
      </c>
      <c r="H413" s="42">
        <v>6.38</v>
      </c>
      <c r="I413" s="41">
        <v>11.88</v>
      </c>
      <c r="J413" s="42">
        <v>13.95</v>
      </c>
      <c r="K413" s="33"/>
      <c r="L413" s="41">
        <v>11.08</v>
      </c>
      <c r="M413" s="42">
        <v>12</v>
      </c>
      <c r="N413" s="41">
        <v>8.7100000000000009</v>
      </c>
      <c r="O413" s="42">
        <v>2.63</v>
      </c>
      <c r="P413" s="41">
        <v>7.37</v>
      </c>
      <c r="Q413" s="42">
        <v>11.44</v>
      </c>
      <c r="R413" s="41">
        <v>10.210000000000001</v>
      </c>
      <c r="S413" s="42">
        <v>9.94</v>
      </c>
      <c r="T413" s="41">
        <v>10.42</v>
      </c>
      <c r="U413" s="42">
        <v>13.65</v>
      </c>
    </row>
    <row r="414" spans="1:21" x14ac:dyDescent="0.25">
      <c r="A414" s="41">
        <v>12.95</v>
      </c>
      <c r="B414" s="42">
        <v>10.55</v>
      </c>
      <c r="C414" s="41">
        <v>7.77</v>
      </c>
      <c r="D414" s="42">
        <v>11.32</v>
      </c>
      <c r="E414" s="41">
        <v>9.33</v>
      </c>
      <c r="F414" s="42">
        <v>11.74</v>
      </c>
      <c r="G414" s="41">
        <v>9.92</v>
      </c>
      <c r="H414" s="42">
        <v>5.52</v>
      </c>
      <c r="I414" s="41">
        <v>4.71</v>
      </c>
      <c r="J414" s="42">
        <v>12.39</v>
      </c>
      <c r="K414" s="33"/>
      <c r="L414" s="41">
        <v>5.89</v>
      </c>
      <c r="M414" s="42">
        <v>4.59</v>
      </c>
      <c r="N414" s="41">
        <v>13.76</v>
      </c>
      <c r="O414" s="42">
        <v>9.3699999999999992</v>
      </c>
      <c r="P414" s="41">
        <v>10.79</v>
      </c>
      <c r="Q414" s="42">
        <v>12.06</v>
      </c>
      <c r="R414" s="41">
        <v>11.96</v>
      </c>
      <c r="S414" s="42">
        <v>12.62</v>
      </c>
      <c r="T414" s="41">
        <v>14.23</v>
      </c>
      <c r="U414" s="42">
        <v>12.35</v>
      </c>
    </row>
    <row r="415" spans="1:21" x14ac:dyDescent="0.25">
      <c r="A415" s="41">
        <v>15.38</v>
      </c>
      <c r="B415" s="42">
        <v>11.22</v>
      </c>
      <c r="C415" s="41">
        <v>14.89</v>
      </c>
      <c r="D415" s="42">
        <v>8.33</v>
      </c>
      <c r="E415" s="41">
        <v>14.85</v>
      </c>
      <c r="F415" s="42">
        <v>12.42</v>
      </c>
      <c r="G415" s="41">
        <v>8.82</v>
      </c>
      <c r="H415" s="42">
        <v>12.71</v>
      </c>
      <c r="I415" s="41">
        <v>4.79</v>
      </c>
      <c r="J415" s="42">
        <v>12.85</v>
      </c>
      <c r="K415" s="33"/>
      <c r="L415" s="41">
        <v>8.64</v>
      </c>
      <c r="M415" s="42">
        <v>8.35</v>
      </c>
      <c r="N415" s="41">
        <v>7.9</v>
      </c>
      <c r="O415" s="42">
        <v>8.33</v>
      </c>
      <c r="P415" s="41">
        <v>13.91</v>
      </c>
      <c r="Q415" s="42">
        <v>10.1</v>
      </c>
      <c r="R415" s="41">
        <v>19.600000000000001</v>
      </c>
      <c r="S415" s="42">
        <v>13.61</v>
      </c>
      <c r="T415" s="41">
        <v>11.23</v>
      </c>
      <c r="U415" s="42">
        <v>14.1</v>
      </c>
    </row>
    <row r="416" spans="1:21" x14ac:dyDescent="0.25">
      <c r="A416" s="41">
        <v>5.43</v>
      </c>
      <c r="B416" s="42">
        <v>5.05</v>
      </c>
      <c r="C416" s="41">
        <v>9.85</v>
      </c>
      <c r="D416" s="42">
        <v>5.64</v>
      </c>
      <c r="E416" s="41">
        <v>13.06</v>
      </c>
      <c r="F416" s="42">
        <v>12.52</v>
      </c>
      <c r="G416" s="41">
        <v>7.7</v>
      </c>
      <c r="H416" s="42">
        <v>8.25</v>
      </c>
      <c r="I416" s="41">
        <v>12.41</v>
      </c>
      <c r="J416" s="42">
        <v>12.89</v>
      </c>
      <c r="K416" s="33"/>
      <c r="L416" s="41">
        <v>10.7</v>
      </c>
      <c r="M416" s="42">
        <v>9.01</v>
      </c>
      <c r="N416" s="41">
        <v>11.07</v>
      </c>
      <c r="O416" s="42">
        <v>6.46</v>
      </c>
      <c r="P416" s="41">
        <v>13.79</v>
      </c>
      <c r="Q416" s="42">
        <v>4.03</v>
      </c>
      <c r="R416" s="41">
        <v>10.56</v>
      </c>
      <c r="S416" s="42">
        <v>11.78</v>
      </c>
      <c r="T416" s="41">
        <v>11.12</v>
      </c>
      <c r="U416" s="42">
        <v>7.74</v>
      </c>
    </row>
    <row r="417" spans="1:21" x14ac:dyDescent="0.25">
      <c r="A417" s="41">
        <v>6.76</v>
      </c>
      <c r="B417" s="42">
        <v>11.14</v>
      </c>
      <c r="C417" s="41">
        <v>12.45</v>
      </c>
      <c r="D417" s="42">
        <v>5.53</v>
      </c>
      <c r="E417" s="41">
        <v>4.8499999999999996</v>
      </c>
      <c r="F417" s="42">
        <v>15.71</v>
      </c>
      <c r="G417" s="41">
        <v>5.3</v>
      </c>
      <c r="H417" s="42">
        <v>12.48</v>
      </c>
      <c r="I417" s="41">
        <v>14.92</v>
      </c>
      <c r="J417" s="42">
        <v>15.74</v>
      </c>
      <c r="K417" s="33"/>
      <c r="L417" s="41">
        <v>9.07</v>
      </c>
      <c r="M417" s="42">
        <v>12.04</v>
      </c>
      <c r="N417" s="41">
        <v>8.1199999999999992</v>
      </c>
      <c r="O417" s="42">
        <v>10.75</v>
      </c>
      <c r="P417" s="41">
        <v>9.56</v>
      </c>
      <c r="Q417" s="42">
        <v>11.09</v>
      </c>
      <c r="R417" s="41">
        <v>8.06</v>
      </c>
      <c r="S417" s="42">
        <v>6.07</v>
      </c>
      <c r="T417" s="41">
        <v>10.95</v>
      </c>
      <c r="U417" s="42">
        <v>15.38</v>
      </c>
    </row>
    <row r="418" spans="1:21" x14ac:dyDescent="0.25">
      <c r="A418" s="41">
        <v>14.05</v>
      </c>
      <c r="B418" s="42">
        <v>12.94</v>
      </c>
      <c r="C418" s="41">
        <v>5.32</v>
      </c>
      <c r="D418" s="42">
        <v>7.02</v>
      </c>
      <c r="E418" s="41">
        <v>6.6</v>
      </c>
      <c r="F418" s="42">
        <v>5.81</v>
      </c>
      <c r="G418" s="41">
        <v>13.78</v>
      </c>
      <c r="H418" s="42">
        <v>6.63</v>
      </c>
      <c r="I418" s="41">
        <v>14.08</v>
      </c>
      <c r="J418" s="42">
        <v>9.73</v>
      </c>
      <c r="K418" s="33"/>
      <c r="L418" s="41">
        <v>9.58</v>
      </c>
      <c r="M418" s="42">
        <v>12.42</v>
      </c>
      <c r="N418" s="41">
        <v>10.93</v>
      </c>
      <c r="O418" s="42">
        <v>13.35</v>
      </c>
      <c r="P418" s="41">
        <v>10.64</v>
      </c>
      <c r="Q418" s="42">
        <v>15.79</v>
      </c>
      <c r="R418" s="41">
        <v>11.17</v>
      </c>
      <c r="S418" s="42">
        <v>10.54</v>
      </c>
      <c r="T418" s="41">
        <v>6.33</v>
      </c>
      <c r="U418" s="42">
        <v>7.06</v>
      </c>
    </row>
    <row r="419" spans="1:21" x14ac:dyDescent="0.25">
      <c r="A419" s="41">
        <v>10.58</v>
      </c>
      <c r="B419" s="42">
        <v>12.52</v>
      </c>
      <c r="C419" s="41">
        <v>12.31</v>
      </c>
      <c r="D419" s="42">
        <v>9.32</v>
      </c>
      <c r="E419" s="41">
        <v>12.49</v>
      </c>
      <c r="F419" s="42">
        <v>11.45</v>
      </c>
      <c r="G419" s="41">
        <v>5.38</v>
      </c>
      <c r="H419" s="42">
        <v>8.83</v>
      </c>
      <c r="I419" s="41">
        <v>11.24</v>
      </c>
      <c r="J419" s="42">
        <v>5.85</v>
      </c>
      <c r="K419" s="33"/>
      <c r="L419" s="41">
        <v>7.85</v>
      </c>
      <c r="M419" s="42">
        <v>13.75</v>
      </c>
      <c r="N419" s="41">
        <v>8.61</v>
      </c>
      <c r="O419" s="42">
        <v>10.98</v>
      </c>
      <c r="P419" s="41">
        <v>14.67</v>
      </c>
      <c r="Q419" s="42">
        <v>5.98</v>
      </c>
      <c r="R419" s="41">
        <v>3.13</v>
      </c>
      <c r="S419" s="42">
        <v>14.18</v>
      </c>
      <c r="T419" s="41">
        <v>15.09</v>
      </c>
      <c r="U419" s="42">
        <v>5.68</v>
      </c>
    </row>
    <row r="420" spans="1:21" x14ac:dyDescent="0.25">
      <c r="A420" s="41">
        <v>5.99</v>
      </c>
      <c r="B420" s="42">
        <v>6.52</v>
      </c>
      <c r="C420" s="41">
        <v>6.75</v>
      </c>
      <c r="D420" s="42">
        <v>13.87</v>
      </c>
      <c r="E420" s="41">
        <v>15.05</v>
      </c>
      <c r="F420" s="42">
        <v>6.32</v>
      </c>
      <c r="G420" s="41">
        <v>9.85</v>
      </c>
      <c r="H420" s="42">
        <v>10.46</v>
      </c>
      <c r="I420" s="41">
        <v>7.59</v>
      </c>
      <c r="J420" s="42">
        <v>9.5299999999999994</v>
      </c>
      <c r="K420" s="33"/>
      <c r="L420" s="41">
        <v>6.87</v>
      </c>
      <c r="M420" s="42">
        <v>10.46</v>
      </c>
      <c r="N420" s="41">
        <v>11.19</v>
      </c>
      <c r="O420" s="42">
        <v>8.41</v>
      </c>
      <c r="P420" s="41">
        <v>7.82</v>
      </c>
      <c r="Q420" s="42">
        <v>9.51</v>
      </c>
      <c r="R420" s="41">
        <v>10.63</v>
      </c>
      <c r="S420" s="42">
        <v>10.67</v>
      </c>
      <c r="T420" s="41">
        <v>14.85</v>
      </c>
      <c r="U420" s="42">
        <v>11.42</v>
      </c>
    </row>
    <row r="421" spans="1:21" x14ac:dyDescent="0.25">
      <c r="A421" s="41">
        <v>7.7</v>
      </c>
      <c r="B421" s="42">
        <v>8.74</v>
      </c>
      <c r="C421" s="41">
        <v>5.96</v>
      </c>
      <c r="D421" s="42">
        <v>9.43</v>
      </c>
      <c r="E421" s="41">
        <v>5.59</v>
      </c>
      <c r="F421" s="42">
        <v>9.19</v>
      </c>
      <c r="G421" s="41">
        <v>11.34</v>
      </c>
      <c r="H421" s="42">
        <v>8.41</v>
      </c>
      <c r="I421" s="41">
        <v>7.74</v>
      </c>
      <c r="J421" s="42">
        <v>10.38</v>
      </c>
      <c r="K421" s="33"/>
      <c r="L421" s="41">
        <v>5.08</v>
      </c>
      <c r="M421" s="42">
        <v>9.3699999999999992</v>
      </c>
      <c r="N421" s="41">
        <v>11.88</v>
      </c>
      <c r="O421" s="42">
        <v>13.09</v>
      </c>
      <c r="P421" s="41">
        <v>6.98</v>
      </c>
      <c r="Q421" s="42">
        <v>6.43</v>
      </c>
      <c r="R421" s="41">
        <v>7.21</v>
      </c>
      <c r="S421" s="42">
        <v>7.25</v>
      </c>
      <c r="T421" s="41">
        <v>12.74</v>
      </c>
      <c r="U421" s="42">
        <v>8.0500000000000007</v>
      </c>
    </row>
    <row r="422" spans="1:21" x14ac:dyDescent="0.25">
      <c r="A422" s="41">
        <v>14.19</v>
      </c>
      <c r="B422" s="42">
        <v>7.94</v>
      </c>
      <c r="C422" s="41">
        <v>15.08</v>
      </c>
      <c r="D422" s="42">
        <v>10.02</v>
      </c>
      <c r="E422" s="41">
        <v>12.1</v>
      </c>
      <c r="F422" s="42">
        <v>10.51</v>
      </c>
      <c r="G422" s="41">
        <v>4.74</v>
      </c>
      <c r="H422" s="42">
        <v>10.34</v>
      </c>
      <c r="I422" s="41">
        <v>6.94</v>
      </c>
      <c r="J422" s="42">
        <v>13.35</v>
      </c>
      <c r="K422" s="33"/>
      <c r="L422" s="41">
        <v>10.35</v>
      </c>
      <c r="M422" s="42">
        <v>10.57</v>
      </c>
      <c r="N422" s="41">
        <v>16.73</v>
      </c>
      <c r="O422" s="42">
        <v>12.37</v>
      </c>
      <c r="P422" s="41">
        <v>13.03</v>
      </c>
      <c r="Q422" s="42">
        <v>7.66</v>
      </c>
      <c r="R422" s="41">
        <v>9.89</v>
      </c>
      <c r="S422" s="42">
        <v>10.75</v>
      </c>
      <c r="T422" s="41">
        <v>6.62</v>
      </c>
      <c r="U422" s="42">
        <v>9.26</v>
      </c>
    </row>
    <row r="423" spans="1:21" x14ac:dyDescent="0.25">
      <c r="A423" s="41">
        <v>4.5599999999999996</v>
      </c>
      <c r="B423" s="42">
        <v>8.43</v>
      </c>
      <c r="C423" s="41">
        <v>10.85</v>
      </c>
      <c r="D423" s="42">
        <v>6.97</v>
      </c>
      <c r="E423" s="41">
        <v>4.37</v>
      </c>
      <c r="F423" s="42">
        <v>5.75</v>
      </c>
      <c r="G423" s="41">
        <v>14.74</v>
      </c>
      <c r="H423" s="42">
        <v>6.97</v>
      </c>
      <c r="I423" s="41">
        <v>5.2</v>
      </c>
      <c r="J423" s="42">
        <v>15.74</v>
      </c>
      <c r="K423" s="33"/>
      <c r="L423" s="41">
        <v>8.23</v>
      </c>
      <c r="M423" s="42">
        <v>9.68</v>
      </c>
      <c r="N423" s="41">
        <v>9.76</v>
      </c>
      <c r="O423" s="42">
        <v>12.88</v>
      </c>
      <c r="P423" s="41">
        <v>8.69</v>
      </c>
      <c r="Q423" s="42">
        <v>9.36</v>
      </c>
      <c r="R423" s="41">
        <v>10.95</v>
      </c>
      <c r="S423" s="42">
        <v>10.71</v>
      </c>
      <c r="T423" s="41">
        <v>11.8</v>
      </c>
      <c r="U423" s="42">
        <v>11.21</v>
      </c>
    </row>
    <row r="424" spans="1:21" x14ac:dyDescent="0.25">
      <c r="A424" s="41">
        <v>4.84</v>
      </c>
      <c r="B424" s="42">
        <v>10.23</v>
      </c>
      <c r="C424" s="41">
        <v>11.69</v>
      </c>
      <c r="D424" s="42">
        <v>10.37</v>
      </c>
      <c r="E424" s="41">
        <v>13.38</v>
      </c>
      <c r="F424" s="42">
        <v>4.92</v>
      </c>
      <c r="G424" s="41">
        <v>9.77</v>
      </c>
      <c r="H424" s="42">
        <v>6.74</v>
      </c>
      <c r="I424" s="41">
        <v>15.18</v>
      </c>
      <c r="J424" s="42">
        <v>8.4700000000000006</v>
      </c>
      <c r="K424" s="33"/>
      <c r="L424" s="41">
        <v>7.27</v>
      </c>
      <c r="M424" s="42">
        <v>10.029999999999999</v>
      </c>
      <c r="N424" s="41">
        <v>10.17</v>
      </c>
      <c r="O424" s="42">
        <v>12.46</v>
      </c>
      <c r="P424" s="41">
        <v>2.72</v>
      </c>
      <c r="Q424" s="42">
        <v>12.47</v>
      </c>
      <c r="R424" s="41">
        <v>8.2799999999999994</v>
      </c>
      <c r="S424" s="42">
        <v>7.77</v>
      </c>
      <c r="T424" s="41">
        <v>10.26</v>
      </c>
      <c r="U424" s="42">
        <v>16.100000000000001</v>
      </c>
    </row>
    <row r="425" spans="1:21" x14ac:dyDescent="0.25">
      <c r="A425" s="41">
        <v>9.82</v>
      </c>
      <c r="B425" s="42">
        <v>10.24</v>
      </c>
      <c r="C425" s="41">
        <v>14.26</v>
      </c>
      <c r="D425" s="42">
        <v>14</v>
      </c>
      <c r="E425" s="41">
        <v>15.45</v>
      </c>
      <c r="F425" s="42">
        <v>9.65</v>
      </c>
      <c r="G425" s="41">
        <v>13.07</v>
      </c>
      <c r="H425" s="42">
        <v>15.65</v>
      </c>
      <c r="I425" s="41">
        <v>9.69</v>
      </c>
      <c r="J425" s="42">
        <v>7.14</v>
      </c>
      <c r="K425" s="33"/>
      <c r="L425" s="41">
        <v>10.220000000000001</v>
      </c>
      <c r="M425" s="42">
        <v>8.9700000000000006</v>
      </c>
      <c r="N425" s="41">
        <v>6.36</v>
      </c>
      <c r="O425" s="42">
        <v>6.9</v>
      </c>
      <c r="P425" s="41">
        <v>11.91</v>
      </c>
      <c r="Q425" s="42">
        <v>8.32</v>
      </c>
      <c r="R425" s="41">
        <v>4.55</v>
      </c>
      <c r="S425" s="42">
        <v>17.25</v>
      </c>
      <c r="T425" s="41">
        <v>9.94</v>
      </c>
      <c r="U425" s="42">
        <v>9.02</v>
      </c>
    </row>
    <row r="426" spans="1:21" x14ac:dyDescent="0.25">
      <c r="A426" s="41">
        <v>4.7699999999999996</v>
      </c>
      <c r="B426" s="42">
        <v>15.39</v>
      </c>
      <c r="C426" s="41">
        <v>5.22</v>
      </c>
      <c r="D426" s="42">
        <v>6.85</v>
      </c>
      <c r="E426" s="41">
        <v>8.3000000000000007</v>
      </c>
      <c r="F426" s="42">
        <v>5.01</v>
      </c>
      <c r="G426" s="41">
        <v>5.57</v>
      </c>
      <c r="H426" s="42">
        <v>14.43</v>
      </c>
      <c r="I426" s="41">
        <v>14.58</v>
      </c>
      <c r="J426" s="42">
        <v>7.93</v>
      </c>
      <c r="K426" s="33"/>
      <c r="L426" s="41">
        <v>15.39</v>
      </c>
      <c r="M426" s="42">
        <v>9.48</v>
      </c>
      <c r="N426" s="41">
        <v>13.06</v>
      </c>
      <c r="O426" s="42">
        <v>7.94</v>
      </c>
      <c r="P426" s="41">
        <v>7.93</v>
      </c>
      <c r="Q426" s="42">
        <v>4.25</v>
      </c>
      <c r="R426" s="41">
        <v>4.13</v>
      </c>
      <c r="S426" s="42">
        <v>17.54</v>
      </c>
      <c r="T426" s="41">
        <v>11.13</v>
      </c>
      <c r="U426" s="42">
        <v>12.95</v>
      </c>
    </row>
    <row r="427" spans="1:21" x14ac:dyDescent="0.25">
      <c r="A427" s="41">
        <v>13.02</v>
      </c>
      <c r="B427" s="42">
        <v>15.55</v>
      </c>
      <c r="C427" s="41">
        <v>14.33</v>
      </c>
      <c r="D427" s="42">
        <v>13.25</v>
      </c>
      <c r="E427" s="41">
        <v>8.42</v>
      </c>
      <c r="F427" s="42">
        <v>5.55</v>
      </c>
      <c r="G427" s="41">
        <v>14.11</v>
      </c>
      <c r="H427" s="42">
        <v>6.94</v>
      </c>
      <c r="I427" s="41">
        <v>6.89</v>
      </c>
      <c r="J427" s="42">
        <v>11.69</v>
      </c>
      <c r="K427" s="33"/>
      <c r="L427" s="41">
        <v>11.9</v>
      </c>
      <c r="M427" s="42">
        <v>7.68</v>
      </c>
      <c r="N427" s="41">
        <v>11.14</v>
      </c>
      <c r="O427" s="42">
        <v>14.89</v>
      </c>
      <c r="P427" s="41">
        <v>8.09</v>
      </c>
      <c r="Q427" s="42">
        <v>10.44</v>
      </c>
      <c r="R427" s="41">
        <v>5.52</v>
      </c>
      <c r="S427" s="42">
        <v>11.43</v>
      </c>
      <c r="T427" s="41">
        <v>8.17</v>
      </c>
      <c r="U427" s="42">
        <v>6.27</v>
      </c>
    </row>
    <row r="428" spans="1:21" x14ac:dyDescent="0.25">
      <c r="A428" s="41">
        <v>14.16</v>
      </c>
      <c r="B428" s="42">
        <v>15.12</v>
      </c>
      <c r="C428" s="41">
        <v>5.33</v>
      </c>
      <c r="D428" s="42">
        <v>10.19</v>
      </c>
      <c r="E428" s="41">
        <v>6.23</v>
      </c>
      <c r="F428" s="42">
        <v>7.7</v>
      </c>
      <c r="G428" s="41">
        <v>14.58</v>
      </c>
      <c r="H428" s="42">
        <v>6.82</v>
      </c>
      <c r="I428" s="41">
        <v>7.86</v>
      </c>
      <c r="J428" s="42">
        <v>9.56</v>
      </c>
      <c r="K428" s="33"/>
      <c r="L428" s="41">
        <v>8.9700000000000006</v>
      </c>
      <c r="M428" s="42">
        <v>12.12</v>
      </c>
      <c r="N428" s="41">
        <v>8.56</v>
      </c>
      <c r="O428" s="42">
        <v>6.82</v>
      </c>
      <c r="P428" s="41">
        <v>9.16</v>
      </c>
      <c r="Q428" s="42">
        <v>2.2200000000000002</v>
      </c>
      <c r="R428" s="41">
        <v>7.67</v>
      </c>
      <c r="S428" s="42">
        <v>10.88</v>
      </c>
      <c r="T428" s="41">
        <v>10.29</v>
      </c>
      <c r="U428" s="42">
        <v>7.36</v>
      </c>
    </row>
    <row r="429" spans="1:21" x14ac:dyDescent="0.25">
      <c r="A429" s="41">
        <v>8.9600000000000009</v>
      </c>
      <c r="B429" s="42">
        <v>7.55</v>
      </c>
      <c r="C429" s="41">
        <v>5.84</v>
      </c>
      <c r="D429" s="42">
        <v>14.06</v>
      </c>
      <c r="E429" s="41">
        <v>13.05</v>
      </c>
      <c r="F429" s="42">
        <v>6.2</v>
      </c>
      <c r="G429" s="41">
        <v>13.68</v>
      </c>
      <c r="H429" s="42">
        <v>8.92</v>
      </c>
      <c r="I429" s="41">
        <v>5.24</v>
      </c>
      <c r="J429" s="42">
        <v>15.41</v>
      </c>
      <c r="K429" s="33"/>
      <c r="L429" s="41">
        <v>13.25</v>
      </c>
      <c r="M429" s="42">
        <v>2.23</v>
      </c>
      <c r="N429" s="41">
        <v>5.75</v>
      </c>
      <c r="O429" s="42">
        <v>11.32</v>
      </c>
      <c r="P429" s="41">
        <v>10.64</v>
      </c>
      <c r="Q429" s="42">
        <v>6.98</v>
      </c>
      <c r="R429" s="41">
        <v>14.44</v>
      </c>
      <c r="S429" s="42">
        <v>8.0500000000000007</v>
      </c>
      <c r="T429" s="41">
        <v>7.67</v>
      </c>
      <c r="U429" s="42">
        <v>5.38</v>
      </c>
    </row>
    <row r="430" spans="1:21" x14ac:dyDescent="0.25">
      <c r="A430" s="41">
        <v>6.55</v>
      </c>
      <c r="B430" s="42">
        <v>8.35</v>
      </c>
      <c r="C430" s="41">
        <v>5.74</v>
      </c>
      <c r="D430" s="42">
        <v>4.32</v>
      </c>
      <c r="E430" s="41">
        <v>14.23</v>
      </c>
      <c r="F430" s="42">
        <v>9.7100000000000009</v>
      </c>
      <c r="G430" s="41">
        <v>15.67</v>
      </c>
      <c r="H430" s="42">
        <v>9.6</v>
      </c>
      <c r="I430" s="41">
        <v>8.11</v>
      </c>
      <c r="J430" s="42">
        <v>15.04</v>
      </c>
      <c r="K430" s="33"/>
      <c r="L430" s="41">
        <v>14.58</v>
      </c>
      <c r="M430" s="42">
        <v>12.74</v>
      </c>
      <c r="N430" s="41">
        <v>3.36</v>
      </c>
      <c r="O430" s="42">
        <v>9.5299999999999994</v>
      </c>
      <c r="P430" s="41">
        <v>12.32</v>
      </c>
      <c r="Q430" s="42">
        <v>7.56</v>
      </c>
      <c r="R430" s="41">
        <v>10.43</v>
      </c>
      <c r="S430" s="42">
        <v>10.82</v>
      </c>
      <c r="T430" s="41">
        <v>7.99</v>
      </c>
      <c r="U430" s="42">
        <v>12.58</v>
      </c>
    </row>
    <row r="431" spans="1:21" x14ac:dyDescent="0.25">
      <c r="A431" s="41">
        <v>10.37</v>
      </c>
      <c r="B431" s="42">
        <v>12.48</v>
      </c>
      <c r="C431" s="41">
        <v>14.9</v>
      </c>
      <c r="D431" s="42">
        <v>8.59</v>
      </c>
      <c r="E431" s="41">
        <v>14.33</v>
      </c>
      <c r="F431" s="42">
        <v>7.58</v>
      </c>
      <c r="G431" s="41">
        <v>5.1100000000000003</v>
      </c>
      <c r="H431" s="42">
        <v>13.08</v>
      </c>
      <c r="I431" s="41">
        <v>9.66</v>
      </c>
      <c r="J431" s="42">
        <v>8.57</v>
      </c>
      <c r="K431" s="33"/>
      <c r="L431" s="41">
        <v>16.62</v>
      </c>
      <c r="M431" s="42">
        <v>7.03</v>
      </c>
      <c r="N431" s="41">
        <v>13.04</v>
      </c>
      <c r="O431" s="42">
        <v>10.48</v>
      </c>
      <c r="P431" s="41">
        <v>7.69</v>
      </c>
      <c r="Q431" s="42">
        <v>11.54</v>
      </c>
      <c r="R431" s="41">
        <v>9.48</v>
      </c>
      <c r="S431" s="42">
        <v>17.47</v>
      </c>
      <c r="T431" s="41">
        <v>6.68</v>
      </c>
      <c r="U431" s="42">
        <v>16.18</v>
      </c>
    </row>
    <row r="432" spans="1:21" x14ac:dyDescent="0.25">
      <c r="A432" s="41">
        <v>9.5299999999999994</v>
      </c>
      <c r="B432" s="42">
        <v>14.22</v>
      </c>
      <c r="C432" s="41">
        <v>4.6100000000000003</v>
      </c>
      <c r="D432" s="42">
        <v>14.51</v>
      </c>
      <c r="E432" s="41">
        <v>8.6300000000000008</v>
      </c>
      <c r="F432" s="42">
        <v>15.36</v>
      </c>
      <c r="G432" s="41">
        <v>5.57</v>
      </c>
      <c r="H432" s="42">
        <v>13.77</v>
      </c>
      <c r="I432" s="41">
        <v>5.41</v>
      </c>
      <c r="J432" s="42">
        <v>9.59</v>
      </c>
      <c r="K432" s="33"/>
      <c r="L432" s="41">
        <v>10.69</v>
      </c>
      <c r="M432" s="42">
        <v>11.18</v>
      </c>
      <c r="N432" s="41">
        <v>8.6999999999999993</v>
      </c>
      <c r="O432" s="42">
        <v>13.9</v>
      </c>
      <c r="P432" s="41">
        <v>9.15</v>
      </c>
      <c r="Q432" s="42">
        <v>11.83</v>
      </c>
      <c r="R432" s="41">
        <v>13.08</v>
      </c>
      <c r="S432" s="42">
        <v>9.0299999999999994</v>
      </c>
      <c r="T432" s="41">
        <v>8.8800000000000008</v>
      </c>
      <c r="U432" s="42">
        <v>6.87</v>
      </c>
    </row>
    <row r="433" spans="1:21" x14ac:dyDescent="0.25">
      <c r="A433" s="41">
        <v>5.99</v>
      </c>
      <c r="B433" s="42">
        <v>15.27</v>
      </c>
      <c r="C433" s="41">
        <v>12.62</v>
      </c>
      <c r="D433" s="42">
        <v>4.7699999999999996</v>
      </c>
      <c r="E433" s="41">
        <v>6.55</v>
      </c>
      <c r="F433" s="42">
        <v>12.07</v>
      </c>
      <c r="G433" s="41">
        <v>12</v>
      </c>
      <c r="H433" s="42">
        <v>10.89</v>
      </c>
      <c r="I433" s="41">
        <v>9.8800000000000008</v>
      </c>
      <c r="J433" s="42">
        <v>12.45</v>
      </c>
      <c r="K433" s="33"/>
      <c r="L433" s="41">
        <v>12.76</v>
      </c>
      <c r="M433" s="42">
        <v>6.45</v>
      </c>
      <c r="N433" s="41">
        <v>8.89</v>
      </c>
      <c r="O433" s="42">
        <v>12.25</v>
      </c>
      <c r="P433" s="41">
        <v>13.61</v>
      </c>
      <c r="Q433" s="42">
        <v>7.57</v>
      </c>
      <c r="R433" s="41">
        <v>12.28</v>
      </c>
      <c r="S433" s="42">
        <v>10.76</v>
      </c>
      <c r="T433" s="41">
        <v>10.9</v>
      </c>
      <c r="U433" s="42">
        <v>13.48</v>
      </c>
    </row>
    <row r="434" spans="1:21" x14ac:dyDescent="0.25">
      <c r="A434" s="41">
        <v>7.72</v>
      </c>
      <c r="B434" s="42">
        <v>7.05</v>
      </c>
      <c r="C434" s="41">
        <v>11.9</v>
      </c>
      <c r="D434" s="42">
        <v>8.11</v>
      </c>
      <c r="E434" s="41">
        <v>12.05</v>
      </c>
      <c r="F434" s="42">
        <v>7.05</v>
      </c>
      <c r="G434" s="41">
        <v>6.96</v>
      </c>
      <c r="H434" s="42">
        <v>15.67</v>
      </c>
      <c r="I434" s="41">
        <v>9.84</v>
      </c>
      <c r="J434" s="42">
        <v>13.96</v>
      </c>
      <c r="K434" s="33"/>
      <c r="L434" s="41">
        <v>5.91</v>
      </c>
      <c r="M434" s="42">
        <v>9.77</v>
      </c>
      <c r="N434" s="41">
        <v>9.33</v>
      </c>
      <c r="O434" s="42">
        <v>9.27</v>
      </c>
      <c r="P434" s="41">
        <v>8.2899999999999991</v>
      </c>
      <c r="Q434" s="42">
        <v>7.14</v>
      </c>
      <c r="R434" s="41">
        <v>13.26</v>
      </c>
      <c r="S434" s="42">
        <v>13.49</v>
      </c>
      <c r="T434" s="41">
        <v>12.03</v>
      </c>
      <c r="U434" s="42">
        <v>11.79</v>
      </c>
    </row>
    <row r="435" spans="1:21" x14ac:dyDescent="0.25">
      <c r="A435" s="41">
        <v>8.65</v>
      </c>
      <c r="B435" s="42">
        <v>12.9</v>
      </c>
      <c r="C435" s="41">
        <v>14.15</v>
      </c>
      <c r="D435" s="42">
        <v>15.02</v>
      </c>
      <c r="E435" s="41">
        <v>4.6100000000000003</v>
      </c>
      <c r="F435" s="42">
        <v>10.42</v>
      </c>
      <c r="G435" s="41">
        <v>11.82</v>
      </c>
      <c r="H435" s="42">
        <v>15.02</v>
      </c>
      <c r="I435" s="41">
        <v>12.73</v>
      </c>
      <c r="J435" s="42">
        <v>12.99</v>
      </c>
      <c r="K435" s="33"/>
      <c r="L435" s="41">
        <v>9.0500000000000007</v>
      </c>
      <c r="M435" s="42">
        <v>9.2799999999999994</v>
      </c>
      <c r="N435" s="41">
        <v>5.45</v>
      </c>
      <c r="O435" s="42">
        <v>9.56</v>
      </c>
      <c r="P435" s="41">
        <v>5.46</v>
      </c>
      <c r="Q435" s="42">
        <v>4.24</v>
      </c>
      <c r="R435" s="41">
        <v>8.84</v>
      </c>
      <c r="S435" s="42">
        <v>8.76</v>
      </c>
      <c r="T435" s="41">
        <v>12.02</v>
      </c>
      <c r="U435" s="42">
        <v>13.87</v>
      </c>
    </row>
    <row r="436" spans="1:21" x14ac:dyDescent="0.25">
      <c r="A436" s="41">
        <v>13.8</v>
      </c>
      <c r="B436" s="42">
        <v>14.97</v>
      </c>
      <c r="C436" s="41">
        <v>8.07</v>
      </c>
      <c r="D436" s="42">
        <v>7.91</v>
      </c>
      <c r="E436" s="41">
        <v>9.2200000000000006</v>
      </c>
      <c r="F436" s="42">
        <v>15.6</v>
      </c>
      <c r="G436" s="41">
        <v>10.61</v>
      </c>
      <c r="H436" s="42">
        <v>9.75</v>
      </c>
      <c r="I436" s="41">
        <v>8.49</v>
      </c>
      <c r="J436" s="42">
        <v>11.15</v>
      </c>
      <c r="K436" s="33"/>
      <c r="L436" s="41">
        <v>13.18</v>
      </c>
      <c r="M436" s="42">
        <v>4.0999999999999996</v>
      </c>
      <c r="N436" s="41">
        <v>13.81</v>
      </c>
      <c r="O436" s="42">
        <v>12.08</v>
      </c>
      <c r="P436" s="41">
        <v>11.68</v>
      </c>
      <c r="Q436" s="42">
        <v>9.81</v>
      </c>
      <c r="R436" s="41">
        <v>13.33</v>
      </c>
      <c r="S436" s="42">
        <v>6.85</v>
      </c>
      <c r="T436" s="41">
        <v>15.98</v>
      </c>
      <c r="U436" s="42">
        <v>6.74</v>
      </c>
    </row>
    <row r="437" spans="1:21" x14ac:dyDescent="0.25">
      <c r="A437" s="41">
        <v>6.25</v>
      </c>
      <c r="B437" s="42">
        <v>6.65</v>
      </c>
      <c r="C437" s="41">
        <v>14.03</v>
      </c>
      <c r="D437" s="42">
        <v>9.9499999999999993</v>
      </c>
      <c r="E437" s="41">
        <v>10.06</v>
      </c>
      <c r="F437" s="42">
        <v>12.17</v>
      </c>
      <c r="G437" s="41">
        <v>13.52</v>
      </c>
      <c r="H437" s="42">
        <v>5.0599999999999996</v>
      </c>
      <c r="I437" s="41">
        <v>11.82</v>
      </c>
      <c r="J437" s="42">
        <v>6.34</v>
      </c>
      <c r="K437" s="33"/>
      <c r="L437" s="41">
        <v>4.74</v>
      </c>
      <c r="M437" s="42">
        <v>8.43</v>
      </c>
      <c r="N437" s="41">
        <v>6.2</v>
      </c>
      <c r="O437" s="42">
        <v>6.58</v>
      </c>
      <c r="P437" s="41">
        <v>15</v>
      </c>
      <c r="Q437" s="42">
        <v>14.41</v>
      </c>
      <c r="R437" s="41">
        <v>5.98</v>
      </c>
      <c r="S437" s="42">
        <v>16.43</v>
      </c>
      <c r="T437" s="41">
        <v>7.33</v>
      </c>
      <c r="U437" s="42">
        <v>15.15</v>
      </c>
    </row>
    <row r="438" spans="1:21" x14ac:dyDescent="0.25">
      <c r="A438" s="41">
        <v>8.83</v>
      </c>
      <c r="B438" s="42">
        <v>14.15</v>
      </c>
      <c r="C438" s="41">
        <v>6.08</v>
      </c>
      <c r="D438" s="42">
        <v>15.69</v>
      </c>
      <c r="E438" s="41">
        <v>15.02</v>
      </c>
      <c r="F438" s="42">
        <v>15.3</v>
      </c>
      <c r="G438" s="41">
        <v>14.94</v>
      </c>
      <c r="H438" s="42">
        <v>5.29</v>
      </c>
      <c r="I438" s="41">
        <v>11.12</v>
      </c>
      <c r="J438" s="42">
        <v>15.47</v>
      </c>
      <c r="K438" s="33"/>
      <c r="L438" s="41">
        <v>8.14</v>
      </c>
      <c r="M438" s="42">
        <v>11.2</v>
      </c>
      <c r="N438" s="41">
        <v>8.2899999999999991</v>
      </c>
      <c r="O438" s="42">
        <v>5.36</v>
      </c>
      <c r="P438" s="41">
        <v>11.05</v>
      </c>
      <c r="Q438" s="42">
        <v>5.36</v>
      </c>
      <c r="R438" s="41">
        <v>14.37</v>
      </c>
      <c r="S438" s="42">
        <v>7.5</v>
      </c>
      <c r="T438" s="41">
        <v>6.9</v>
      </c>
      <c r="U438" s="42">
        <v>6.75</v>
      </c>
    </row>
    <row r="439" spans="1:21" x14ac:dyDescent="0.25">
      <c r="A439" s="41">
        <v>12.15</v>
      </c>
      <c r="B439" s="42">
        <v>14.44</v>
      </c>
      <c r="C439" s="41">
        <v>12.47</v>
      </c>
      <c r="D439" s="42">
        <v>10.38</v>
      </c>
      <c r="E439" s="41">
        <v>13.24</v>
      </c>
      <c r="F439" s="42">
        <v>9.67</v>
      </c>
      <c r="G439" s="41">
        <v>12.32</v>
      </c>
      <c r="H439" s="42">
        <v>5.85</v>
      </c>
      <c r="I439" s="41">
        <v>10.49</v>
      </c>
      <c r="J439" s="42">
        <v>6.92</v>
      </c>
      <c r="K439" s="33"/>
      <c r="L439" s="41">
        <v>11.89</v>
      </c>
      <c r="M439" s="42">
        <v>9.49</v>
      </c>
      <c r="N439" s="41">
        <v>13.92</v>
      </c>
      <c r="O439" s="42">
        <v>7.01</v>
      </c>
      <c r="P439" s="41">
        <v>5.15</v>
      </c>
      <c r="Q439" s="42">
        <v>10.61</v>
      </c>
      <c r="R439" s="41">
        <v>12.19</v>
      </c>
      <c r="S439" s="42">
        <v>16.559999999999999</v>
      </c>
      <c r="T439" s="41">
        <v>10.28</v>
      </c>
      <c r="U439" s="42">
        <v>13.78</v>
      </c>
    </row>
    <row r="440" spans="1:21" x14ac:dyDescent="0.25">
      <c r="A440" s="41">
        <v>10.71</v>
      </c>
      <c r="B440" s="42">
        <v>4.8099999999999996</v>
      </c>
      <c r="C440" s="41">
        <v>13.38</v>
      </c>
      <c r="D440" s="42">
        <v>4.76</v>
      </c>
      <c r="E440" s="41">
        <v>10.94</v>
      </c>
      <c r="F440" s="42">
        <v>6.39</v>
      </c>
      <c r="G440" s="41">
        <v>6.14</v>
      </c>
      <c r="H440" s="42">
        <v>13.89</v>
      </c>
      <c r="I440" s="41">
        <v>4.62</v>
      </c>
      <c r="J440" s="42">
        <v>11.25</v>
      </c>
      <c r="K440" s="33"/>
      <c r="L440" s="41">
        <v>9.57</v>
      </c>
      <c r="M440" s="42">
        <v>11.93</v>
      </c>
      <c r="N440" s="41">
        <v>5.01</v>
      </c>
      <c r="O440" s="42">
        <v>14.02</v>
      </c>
      <c r="P440" s="41">
        <v>13.18</v>
      </c>
      <c r="Q440" s="42">
        <v>11.79</v>
      </c>
      <c r="R440" s="41">
        <v>18.14</v>
      </c>
      <c r="S440" s="42">
        <v>10.95</v>
      </c>
      <c r="T440" s="41">
        <v>8.6</v>
      </c>
      <c r="U440" s="42">
        <v>2.5499999999999998</v>
      </c>
    </row>
    <row r="441" spans="1:21" x14ac:dyDescent="0.25">
      <c r="A441" s="41">
        <v>10.36</v>
      </c>
      <c r="B441" s="42">
        <v>14.08</v>
      </c>
      <c r="C441" s="41">
        <v>8.56</v>
      </c>
      <c r="D441" s="42">
        <v>9.36</v>
      </c>
      <c r="E441" s="41">
        <v>11.3</v>
      </c>
      <c r="F441" s="42">
        <v>5.77</v>
      </c>
      <c r="G441" s="41">
        <v>9.61</v>
      </c>
      <c r="H441" s="42">
        <v>13.12</v>
      </c>
      <c r="I441" s="41">
        <v>8.9499999999999993</v>
      </c>
      <c r="J441" s="42">
        <v>9.43</v>
      </c>
      <c r="K441" s="33"/>
      <c r="L441" s="41">
        <v>10.76</v>
      </c>
      <c r="M441" s="42">
        <v>9.9600000000000009</v>
      </c>
      <c r="N441" s="41">
        <v>5.85</v>
      </c>
      <c r="O441" s="42">
        <v>13.02</v>
      </c>
      <c r="P441" s="41">
        <v>12.24</v>
      </c>
      <c r="Q441" s="42">
        <v>13.14</v>
      </c>
      <c r="R441" s="41">
        <v>13.59</v>
      </c>
      <c r="S441" s="42">
        <v>8.98</v>
      </c>
      <c r="T441" s="41">
        <v>11.58</v>
      </c>
      <c r="U441" s="42">
        <v>9.2200000000000006</v>
      </c>
    </row>
    <row r="442" spans="1:21" x14ac:dyDescent="0.25">
      <c r="A442" s="41">
        <v>12.88</v>
      </c>
      <c r="B442" s="42">
        <v>10.57</v>
      </c>
      <c r="C442" s="41">
        <v>5.6</v>
      </c>
      <c r="D442" s="42">
        <v>12.17</v>
      </c>
      <c r="E442" s="41">
        <v>11.45</v>
      </c>
      <c r="F442" s="42">
        <v>15.12</v>
      </c>
      <c r="G442" s="41">
        <v>13.35</v>
      </c>
      <c r="H442" s="42">
        <v>15.3</v>
      </c>
      <c r="I442" s="41">
        <v>8.6300000000000008</v>
      </c>
      <c r="J442" s="42">
        <v>11.5</v>
      </c>
      <c r="K442" s="33"/>
      <c r="L442" s="41">
        <v>7.54</v>
      </c>
      <c r="M442" s="42">
        <v>10.91</v>
      </c>
      <c r="N442" s="41">
        <v>12.57</v>
      </c>
      <c r="O442" s="42">
        <v>10.06</v>
      </c>
      <c r="P442" s="41">
        <v>10.3</v>
      </c>
      <c r="Q442" s="42">
        <v>11.57</v>
      </c>
      <c r="R442" s="41">
        <v>8.8699999999999992</v>
      </c>
      <c r="S442" s="42">
        <v>9.24</v>
      </c>
      <c r="T442" s="41">
        <v>4.42</v>
      </c>
      <c r="U442" s="42">
        <v>11.54</v>
      </c>
    </row>
    <row r="443" spans="1:21" x14ac:dyDescent="0.25">
      <c r="A443" s="41">
        <v>9.7200000000000006</v>
      </c>
      <c r="B443" s="42">
        <v>8.35</v>
      </c>
      <c r="C443" s="41">
        <v>12.84</v>
      </c>
      <c r="D443" s="42">
        <v>7.24</v>
      </c>
      <c r="E443" s="41">
        <v>14.01</v>
      </c>
      <c r="F443" s="42">
        <v>7.46</v>
      </c>
      <c r="G443" s="41">
        <v>11.85</v>
      </c>
      <c r="H443" s="42">
        <v>14.83</v>
      </c>
      <c r="I443" s="41">
        <v>7.83</v>
      </c>
      <c r="J443" s="42">
        <v>14.96</v>
      </c>
      <c r="K443" s="33"/>
      <c r="L443" s="41">
        <v>17.14</v>
      </c>
      <c r="M443" s="42">
        <v>10.75</v>
      </c>
      <c r="N443" s="41">
        <v>7.45</v>
      </c>
      <c r="O443" s="42">
        <v>7.93</v>
      </c>
      <c r="P443" s="41">
        <v>4.78</v>
      </c>
      <c r="Q443" s="42">
        <v>14.42</v>
      </c>
      <c r="R443" s="41">
        <v>10.54</v>
      </c>
      <c r="S443" s="42">
        <v>8.65</v>
      </c>
      <c r="T443" s="41">
        <v>10.83</v>
      </c>
      <c r="U443" s="42">
        <v>12.37</v>
      </c>
    </row>
    <row r="444" spans="1:21" x14ac:dyDescent="0.25">
      <c r="A444" s="41">
        <v>11.39</v>
      </c>
      <c r="B444" s="42">
        <v>11.96</v>
      </c>
      <c r="C444" s="41">
        <v>14.59</v>
      </c>
      <c r="D444" s="42">
        <v>6.09</v>
      </c>
      <c r="E444" s="41">
        <v>5.2</v>
      </c>
      <c r="F444" s="42">
        <v>10.65</v>
      </c>
      <c r="G444" s="41">
        <v>6.9</v>
      </c>
      <c r="H444" s="42">
        <v>4.59</v>
      </c>
      <c r="I444" s="41">
        <v>11.62</v>
      </c>
      <c r="J444" s="42">
        <v>4.3600000000000003</v>
      </c>
      <c r="K444" s="33"/>
      <c r="L444" s="41">
        <v>11.78</v>
      </c>
      <c r="M444" s="42">
        <v>12.22</v>
      </c>
      <c r="N444" s="41">
        <v>17.010000000000002</v>
      </c>
      <c r="O444" s="42">
        <v>11.1</v>
      </c>
      <c r="P444" s="41">
        <v>11.84</v>
      </c>
      <c r="Q444" s="42">
        <v>14.27</v>
      </c>
      <c r="R444" s="41">
        <v>19.829999999999998</v>
      </c>
      <c r="S444" s="42">
        <v>13.64</v>
      </c>
      <c r="T444" s="41">
        <v>5.87</v>
      </c>
      <c r="U444" s="42">
        <v>13.08</v>
      </c>
    </row>
    <row r="445" spans="1:21" x14ac:dyDescent="0.25">
      <c r="A445" s="41">
        <v>7.91</v>
      </c>
      <c r="B445" s="42">
        <v>13.1</v>
      </c>
      <c r="C445" s="41">
        <v>7.48</v>
      </c>
      <c r="D445" s="42">
        <v>7.43</v>
      </c>
      <c r="E445" s="41">
        <v>11.47</v>
      </c>
      <c r="F445" s="42">
        <v>6.03</v>
      </c>
      <c r="G445" s="41">
        <v>5.86</v>
      </c>
      <c r="H445" s="42">
        <v>13.63</v>
      </c>
      <c r="I445" s="41">
        <v>14.14</v>
      </c>
      <c r="J445" s="42">
        <v>14.76</v>
      </c>
      <c r="K445" s="33"/>
      <c r="L445" s="41">
        <v>4.8899999999999997</v>
      </c>
      <c r="M445" s="42">
        <v>6.71</v>
      </c>
      <c r="N445" s="41">
        <v>12</v>
      </c>
      <c r="O445" s="42">
        <v>10.36</v>
      </c>
      <c r="P445" s="41">
        <v>10.9</v>
      </c>
      <c r="Q445" s="42">
        <v>17.63</v>
      </c>
      <c r="R445" s="41">
        <v>14.76</v>
      </c>
      <c r="S445" s="42">
        <v>9.3699999999999992</v>
      </c>
      <c r="T445" s="41">
        <v>8.09</v>
      </c>
      <c r="U445" s="42">
        <v>13.75</v>
      </c>
    </row>
    <row r="446" spans="1:21" x14ac:dyDescent="0.25">
      <c r="A446" s="41">
        <v>6.76</v>
      </c>
      <c r="B446" s="42">
        <v>11.98</v>
      </c>
      <c r="C446" s="41">
        <v>9.4499999999999993</v>
      </c>
      <c r="D446" s="42">
        <v>15.26</v>
      </c>
      <c r="E446" s="41">
        <v>15.37</v>
      </c>
      <c r="F446" s="42">
        <v>6.01</v>
      </c>
      <c r="G446" s="41">
        <v>11.03</v>
      </c>
      <c r="H446" s="42">
        <v>6.81</v>
      </c>
      <c r="I446" s="41">
        <v>8.92</v>
      </c>
      <c r="J446" s="42">
        <v>8.52</v>
      </c>
      <c r="K446" s="33"/>
      <c r="L446" s="41">
        <v>10.61</v>
      </c>
      <c r="M446" s="42">
        <v>8.75</v>
      </c>
      <c r="N446" s="41">
        <v>16.190000000000001</v>
      </c>
      <c r="O446" s="42">
        <v>13.09</v>
      </c>
      <c r="P446" s="41">
        <v>10.96</v>
      </c>
      <c r="Q446" s="42">
        <v>14.03</v>
      </c>
      <c r="R446" s="41">
        <v>10.56</v>
      </c>
      <c r="S446" s="42">
        <v>14.19</v>
      </c>
      <c r="T446" s="41">
        <v>8.61</v>
      </c>
      <c r="U446" s="42">
        <v>7.55</v>
      </c>
    </row>
    <row r="447" spans="1:21" x14ac:dyDescent="0.25">
      <c r="A447" s="41">
        <v>4.54</v>
      </c>
      <c r="B447" s="42">
        <v>14.92</v>
      </c>
      <c r="C447" s="41">
        <v>4.38</v>
      </c>
      <c r="D447" s="42">
        <v>7.55</v>
      </c>
      <c r="E447" s="41">
        <v>8.02</v>
      </c>
      <c r="F447" s="42">
        <v>13.38</v>
      </c>
      <c r="G447" s="41">
        <v>14.78</v>
      </c>
      <c r="H447" s="42">
        <v>4.3</v>
      </c>
      <c r="I447" s="41">
        <v>15.33</v>
      </c>
      <c r="J447" s="42">
        <v>12.86</v>
      </c>
      <c r="K447" s="33"/>
      <c r="L447" s="41">
        <v>6.63</v>
      </c>
      <c r="M447" s="42">
        <v>11.4</v>
      </c>
      <c r="N447" s="41">
        <v>15.73</v>
      </c>
      <c r="O447" s="42">
        <v>10.18</v>
      </c>
      <c r="P447" s="41">
        <v>11.18</v>
      </c>
      <c r="Q447" s="42">
        <v>13.04</v>
      </c>
      <c r="R447" s="41">
        <v>9.26</v>
      </c>
      <c r="S447" s="42">
        <v>11.89</v>
      </c>
      <c r="T447" s="41">
        <v>8.2100000000000009</v>
      </c>
      <c r="U447" s="42">
        <v>8.67</v>
      </c>
    </row>
    <row r="448" spans="1:21" x14ac:dyDescent="0.25">
      <c r="A448" s="41">
        <v>8.43</v>
      </c>
      <c r="B448" s="42">
        <v>7.48</v>
      </c>
      <c r="C448" s="41">
        <v>13.89</v>
      </c>
      <c r="D448" s="42">
        <v>5.54</v>
      </c>
      <c r="E448" s="41">
        <v>6.67</v>
      </c>
      <c r="F448" s="42">
        <v>12.86</v>
      </c>
      <c r="G448" s="41">
        <v>8.31</v>
      </c>
      <c r="H448" s="42">
        <v>6.24</v>
      </c>
      <c r="I448" s="41">
        <v>8.5500000000000007</v>
      </c>
      <c r="J448" s="42">
        <v>11.51</v>
      </c>
      <c r="K448" s="33"/>
      <c r="L448" s="41">
        <v>12.22</v>
      </c>
      <c r="M448" s="42">
        <v>8.7899999999999991</v>
      </c>
      <c r="N448" s="41">
        <v>9.17</v>
      </c>
      <c r="O448" s="42">
        <v>8.42</v>
      </c>
      <c r="P448" s="41">
        <v>8.65</v>
      </c>
      <c r="Q448" s="42">
        <v>8.34</v>
      </c>
      <c r="R448" s="41">
        <v>7.04</v>
      </c>
      <c r="S448" s="42">
        <v>12.63</v>
      </c>
      <c r="T448" s="41">
        <v>10.73</v>
      </c>
      <c r="U448" s="42">
        <v>7.99</v>
      </c>
    </row>
    <row r="449" spans="1:21" x14ac:dyDescent="0.25">
      <c r="A449" s="41">
        <v>8.6300000000000008</v>
      </c>
      <c r="B449" s="42">
        <v>5.53</v>
      </c>
      <c r="C449" s="41">
        <v>8.32</v>
      </c>
      <c r="D449" s="42">
        <v>12.54</v>
      </c>
      <c r="E449" s="41">
        <v>10.31</v>
      </c>
      <c r="F449" s="42">
        <v>7.64</v>
      </c>
      <c r="G449" s="41">
        <v>7.1</v>
      </c>
      <c r="H449" s="42">
        <v>13.6</v>
      </c>
      <c r="I449" s="41">
        <v>5.56</v>
      </c>
      <c r="J449" s="42">
        <v>9.91</v>
      </c>
      <c r="K449" s="33"/>
      <c r="L449" s="41">
        <v>9.18</v>
      </c>
      <c r="M449" s="42">
        <v>10.47</v>
      </c>
      <c r="N449" s="41">
        <v>11.64</v>
      </c>
      <c r="O449" s="42">
        <v>16.29</v>
      </c>
      <c r="P449" s="41">
        <v>6.91</v>
      </c>
      <c r="Q449" s="42">
        <v>9.52</v>
      </c>
      <c r="R449" s="41">
        <v>13.01</v>
      </c>
      <c r="S449" s="42">
        <v>17.16</v>
      </c>
      <c r="T449" s="41">
        <v>7.95</v>
      </c>
      <c r="U449" s="42">
        <v>9.56</v>
      </c>
    </row>
    <row r="450" spans="1:21" x14ac:dyDescent="0.25">
      <c r="A450" s="41">
        <v>14.77</v>
      </c>
      <c r="B450" s="42">
        <v>12.68</v>
      </c>
      <c r="C450" s="41">
        <v>5.73</v>
      </c>
      <c r="D450" s="42">
        <v>7.58</v>
      </c>
      <c r="E450" s="41">
        <v>4.62</v>
      </c>
      <c r="F450" s="42">
        <v>7.99</v>
      </c>
      <c r="G450" s="41">
        <v>13.11</v>
      </c>
      <c r="H450" s="42">
        <v>5.49</v>
      </c>
      <c r="I450" s="41">
        <v>12.66</v>
      </c>
      <c r="J450" s="42">
        <v>6.06</v>
      </c>
      <c r="K450" s="33"/>
      <c r="L450" s="41">
        <v>6.08</v>
      </c>
      <c r="M450" s="42">
        <v>11.89</v>
      </c>
      <c r="N450" s="41">
        <v>10.29</v>
      </c>
      <c r="O450" s="42">
        <v>13.03</v>
      </c>
      <c r="P450" s="41">
        <v>7.22</v>
      </c>
      <c r="Q450" s="42">
        <v>12.7</v>
      </c>
      <c r="R450" s="41">
        <v>14</v>
      </c>
      <c r="S450" s="42">
        <v>15.04</v>
      </c>
      <c r="T450" s="41">
        <v>9.76</v>
      </c>
      <c r="U450" s="42">
        <v>6.84</v>
      </c>
    </row>
    <row r="451" spans="1:21" x14ac:dyDescent="0.25">
      <c r="A451" s="41">
        <v>12.07</v>
      </c>
      <c r="B451" s="42">
        <v>6.57</v>
      </c>
      <c r="C451" s="41">
        <v>6.59</v>
      </c>
      <c r="D451" s="42">
        <v>6.48</v>
      </c>
      <c r="E451" s="41">
        <v>10.11</v>
      </c>
      <c r="F451" s="42">
        <v>13.61</v>
      </c>
      <c r="G451" s="41">
        <v>11.12</v>
      </c>
      <c r="H451" s="42">
        <v>12.12</v>
      </c>
      <c r="I451" s="41">
        <v>12.55</v>
      </c>
      <c r="J451" s="42">
        <v>12.16</v>
      </c>
      <c r="K451" s="33"/>
      <c r="L451" s="41">
        <v>7.22</v>
      </c>
      <c r="M451" s="42">
        <v>10.199999999999999</v>
      </c>
      <c r="N451" s="41">
        <v>10.95</v>
      </c>
      <c r="O451" s="42">
        <v>10.87</v>
      </c>
      <c r="P451" s="41">
        <v>13.25</v>
      </c>
      <c r="Q451" s="42">
        <v>10.58</v>
      </c>
      <c r="R451" s="41">
        <v>7.23</v>
      </c>
      <c r="S451" s="42">
        <v>8.1</v>
      </c>
      <c r="T451" s="41">
        <v>7.31</v>
      </c>
      <c r="U451" s="42">
        <v>6.85</v>
      </c>
    </row>
    <row r="452" spans="1:21" x14ac:dyDescent="0.25">
      <c r="A452" s="41">
        <v>13.55</v>
      </c>
      <c r="B452" s="42">
        <v>6.44</v>
      </c>
      <c r="C452" s="41">
        <v>13.11</v>
      </c>
      <c r="D452" s="42">
        <v>9.74</v>
      </c>
      <c r="E452" s="41">
        <v>10.199999999999999</v>
      </c>
      <c r="F452" s="42">
        <v>14.12</v>
      </c>
      <c r="G452" s="41">
        <v>12.64</v>
      </c>
      <c r="H452" s="42">
        <v>5.73</v>
      </c>
      <c r="I452" s="41">
        <v>8.01</v>
      </c>
      <c r="J452" s="42">
        <v>8.26</v>
      </c>
      <c r="K452" s="33"/>
      <c r="L452" s="41">
        <v>8.7899999999999991</v>
      </c>
      <c r="M452" s="42">
        <v>9.3699999999999992</v>
      </c>
      <c r="N452" s="41">
        <v>19.22</v>
      </c>
      <c r="O452" s="42">
        <v>11.84</v>
      </c>
      <c r="P452" s="41">
        <v>10.46</v>
      </c>
      <c r="Q452" s="42">
        <v>8.67</v>
      </c>
      <c r="R452" s="41">
        <v>3.08</v>
      </c>
      <c r="S452" s="42">
        <v>10.06</v>
      </c>
      <c r="T452" s="41">
        <v>12.97</v>
      </c>
      <c r="U452" s="42">
        <v>8.24</v>
      </c>
    </row>
    <row r="453" spans="1:21" x14ac:dyDescent="0.25">
      <c r="A453" s="41">
        <v>7.28</v>
      </c>
      <c r="B453" s="42">
        <v>13.2</v>
      </c>
      <c r="C453" s="41">
        <v>5.86</v>
      </c>
      <c r="D453" s="42">
        <v>7.6</v>
      </c>
      <c r="E453" s="41">
        <v>5.56</v>
      </c>
      <c r="F453" s="42">
        <v>15.22</v>
      </c>
      <c r="G453" s="41">
        <v>5.32</v>
      </c>
      <c r="H453" s="42">
        <v>7.59</v>
      </c>
      <c r="I453" s="41">
        <v>7.01</v>
      </c>
      <c r="J453" s="42">
        <v>5.34</v>
      </c>
      <c r="K453" s="33"/>
      <c r="L453" s="41">
        <v>13.26</v>
      </c>
      <c r="M453" s="42">
        <v>14.66</v>
      </c>
      <c r="N453" s="41">
        <v>7.47</v>
      </c>
      <c r="O453" s="42">
        <v>8.33</v>
      </c>
      <c r="P453" s="41">
        <v>14.07</v>
      </c>
      <c r="Q453" s="42">
        <v>12.4</v>
      </c>
      <c r="R453" s="41">
        <v>8.58</v>
      </c>
      <c r="S453" s="42">
        <v>10.72</v>
      </c>
      <c r="T453" s="41">
        <v>10.49</v>
      </c>
      <c r="U453" s="42">
        <v>9.1199999999999992</v>
      </c>
    </row>
    <row r="454" spans="1:21" x14ac:dyDescent="0.25">
      <c r="A454" s="41">
        <v>5.04</v>
      </c>
      <c r="B454" s="42">
        <v>13.21</v>
      </c>
      <c r="C454" s="41">
        <v>5.0199999999999996</v>
      </c>
      <c r="D454" s="42">
        <v>10.45</v>
      </c>
      <c r="E454" s="41">
        <v>12.03</v>
      </c>
      <c r="F454" s="42">
        <v>8.35</v>
      </c>
      <c r="G454" s="41">
        <v>8.27</v>
      </c>
      <c r="H454" s="42">
        <v>13.62</v>
      </c>
      <c r="I454" s="41">
        <v>13.43</v>
      </c>
      <c r="J454" s="42">
        <v>12.78</v>
      </c>
      <c r="K454" s="33"/>
      <c r="L454" s="41">
        <v>10.3</v>
      </c>
      <c r="M454" s="42">
        <v>13.56</v>
      </c>
      <c r="N454" s="41">
        <v>17.79</v>
      </c>
      <c r="O454" s="42">
        <v>8.65</v>
      </c>
      <c r="P454" s="41">
        <v>13.21</v>
      </c>
      <c r="Q454" s="42">
        <v>7.91</v>
      </c>
      <c r="R454" s="41">
        <v>13.22</v>
      </c>
      <c r="S454" s="42">
        <v>4.32</v>
      </c>
      <c r="T454" s="41">
        <v>9.77</v>
      </c>
      <c r="U454" s="42">
        <v>12.84</v>
      </c>
    </row>
    <row r="455" spans="1:21" x14ac:dyDescent="0.25">
      <c r="A455" s="41">
        <v>14.86</v>
      </c>
      <c r="B455" s="42">
        <v>6.78</v>
      </c>
      <c r="C455" s="41">
        <v>12.52</v>
      </c>
      <c r="D455" s="42">
        <v>10.62</v>
      </c>
      <c r="E455" s="41">
        <v>15.17</v>
      </c>
      <c r="F455" s="42">
        <v>12.26</v>
      </c>
      <c r="G455" s="41">
        <v>12.03</v>
      </c>
      <c r="H455" s="42">
        <v>8.14</v>
      </c>
      <c r="I455" s="41">
        <v>6.76</v>
      </c>
      <c r="J455" s="42">
        <v>9.1300000000000008</v>
      </c>
      <c r="K455" s="33"/>
      <c r="L455" s="41">
        <v>12.01</v>
      </c>
      <c r="M455" s="42">
        <v>17.61</v>
      </c>
      <c r="N455" s="41">
        <v>7.72</v>
      </c>
      <c r="O455" s="42">
        <v>13.62</v>
      </c>
      <c r="P455" s="41">
        <v>13.77</v>
      </c>
      <c r="Q455" s="42">
        <v>13.86</v>
      </c>
      <c r="R455" s="41">
        <v>5.43</v>
      </c>
      <c r="S455" s="42">
        <v>13.91</v>
      </c>
      <c r="T455" s="41">
        <v>9.2799999999999994</v>
      </c>
      <c r="U455" s="42">
        <v>16.71</v>
      </c>
    </row>
    <row r="456" spans="1:21" x14ac:dyDescent="0.25">
      <c r="A456" s="41">
        <v>5.82</v>
      </c>
      <c r="B456" s="42">
        <v>10.39</v>
      </c>
      <c r="C456" s="41">
        <v>8.16</v>
      </c>
      <c r="D456" s="42">
        <v>15.44</v>
      </c>
      <c r="E456" s="41">
        <v>8.31</v>
      </c>
      <c r="F456" s="42">
        <v>9.2200000000000006</v>
      </c>
      <c r="G456" s="41">
        <v>11.92</v>
      </c>
      <c r="H456" s="42">
        <v>10.36</v>
      </c>
      <c r="I456" s="41">
        <v>4.42</v>
      </c>
      <c r="J456" s="42">
        <v>5.73</v>
      </c>
      <c r="K456" s="33"/>
      <c r="L456" s="41">
        <v>12.66</v>
      </c>
      <c r="M456" s="42">
        <v>10.01</v>
      </c>
      <c r="N456" s="41">
        <v>6.94</v>
      </c>
      <c r="O456" s="42">
        <v>13.07</v>
      </c>
      <c r="P456" s="41">
        <v>3.72</v>
      </c>
      <c r="Q456" s="42">
        <v>6.57</v>
      </c>
      <c r="R456" s="41">
        <v>12.37</v>
      </c>
      <c r="S456" s="42">
        <v>8.2200000000000006</v>
      </c>
      <c r="T456" s="41">
        <v>9.6199999999999992</v>
      </c>
      <c r="U456" s="42">
        <v>13.74</v>
      </c>
    </row>
    <row r="457" spans="1:21" x14ac:dyDescent="0.25">
      <c r="A457" s="41">
        <v>9.0299999999999994</v>
      </c>
      <c r="B457" s="42">
        <v>5.24</v>
      </c>
      <c r="C457" s="41">
        <v>6.06</v>
      </c>
      <c r="D457" s="42">
        <v>4.34</v>
      </c>
      <c r="E457" s="41">
        <v>6.79</v>
      </c>
      <c r="F457" s="42">
        <v>5.17</v>
      </c>
      <c r="G457" s="41">
        <v>5.12</v>
      </c>
      <c r="H457" s="42">
        <v>8.86</v>
      </c>
      <c r="I457" s="41">
        <v>9.4</v>
      </c>
      <c r="J457" s="42">
        <v>7.87</v>
      </c>
      <c r="K457" s="33"/>
      <c r="L457" s="41">
        <v>14.52</v>
      </c>
      <c r="M457" s="42">
        <v>12.54</v>
      </c>
      <c r="N457" s="41">
        <v>19.48</v>
      </c>
      <c r="O457" s="42">
        <v>6.67</v>
      </c>
      <c r="P457" s="41">
        <v>13.63</v>
      </c>
      <c r="Q457" s="42">
        <v>10.74</v>
      </c>
      <c r="R457" s="41">
        <v>11.96</v>
      </c>
      <c r="S457" s="42">
        <v>12.09</v>
      </c>
      <c r="T457" s="41">
        <v>11.48</v>
      </c>
      <c r="U457" s="42">
        <v>12.72</v>
      </c>
    </row>
    <row r="458" spans="1:21" x14ac:dyDescent="0.25">
      <c r="A458" s="41">
        <v>6.61</v>
      </c>
      <c r="B458" s="42">
        <v>4.6399999999999997</v>
      </c>
      <c r="C458" s="41">
        <v>7.34</v>
      </c>
      <c r="D458" s="42">
        <v>10.49</v>
      </c>
      <c r="E458" s="41">
        <v>11.5</v>
      </c>
      <c r="F458" s="42">
        <v>15.2</v>
      </c>
      <c r="G458" s="41">
        <v>4.9000000000000004</v>
      </c>
      <c r="H458" s="42">
        <v>6</v>
      </c>
      <c r="I458" s="41">
        <v>10.85</v>
      </c>
      <c r="J458" s="42">
        <v>7.67</v>
      </c>
      <c r="K458" s="33"/>
      <c r="L458" s="41">
        <v>12</v>
      </c>
      <c r="M458" s="42">
        <v>11.75</v>
      </c>
      <c r="N458" s="41">
        <v>16.09</v>
      </c>
      <c r="O458" s="42">
        <v>13.64</v>
      </c>
      <c r="P458" s="41">
        <v>8.4</v>
      </c>
      <c r="Q458" s="42">
        <v>4.4000000000000004</v>
      </c>
      <c r="R458" s="41">
        <v>7.06</v>
      </c>
      <c r="S458" s="42">
        <v>12.5</v>
      </c>
      <c r="T458" s="41">
        <v>12.88</v>
      </c>
      <c r="U458" s="42">
        <v>10.41</v>
      </c>
    </row>
    <row r="459" spans="1:21" x14ac:dyDescent="0.25">
      <c r="A459" s="41">
        <v>12.44</v>
      </c>
      <c r="B459" s="42">
        <v>7.36</v>
      </c>
      <c r="C459" s="41">
        <v>15.6</v>
      </c>
      <c r="D459" s="42">
        <v>12.91</v>
      </c>
      <c r="E459" s="41">
        <v>13.44</v>
      </c>
      <c r="F459" s="42">
        <v>6.29</v>
      </c>
      <c r="G459" s="41">
        <v>7.44</v>
      </c>
      <c r="H459" s="42">
        <v>7.78</v>
      </c>
      <c r="I459" s="41">
        <v>13.53</v>
      </c>
      <c r="J459" s="42">
        <v>5.85</v>
      </c>
      <c r="K459" s="33"/>
      <c r="L459" s="41">
        <v>6.89</v>
      </c>
      <c r="M459" s="42">
        <v>12.25</v>
      </c>
      <c r="N459" s="41">
        <v>9.61</v>
      </c>
      <c r="O459" s="42">
        <v>7.75</v>
      </c>
      <c r="P459" s="41">
        <v>11.98</v>
      </c>
      <c r="Q459" s="42">
        <v>14.19</v>
      </c>
      <c r="R459" s="41">
        <v>12.1</v>
      </c>
      <c r="S459" s="42">
        <v>1.99</v>
      </c>
      <c r="T459" s="41">
        <v>8.0399999999999991</v>
      </c>
      <c r="U459" s="42">
        <v>10.94</v>
      </c>
    </row>
    <row r="460" spans="1:21" x14ac:dyDescent="0.25">
      <c r="A460" s="41">
        <v>9.7899999999999991</v>
      </c>
      <c r="B460" s="42">
        <v>10.44</v>
      </c>
      <c r="C460" s="41">
        <v>9.3699999999999992</v>
      </c>
      <c r="D460" s="42">
        <v>12.51</v>
      </c>
      <c r="E460" s="41">
        <v>11.56</v>
      </c>
      <c r="F460" s="42">
        <v>12.8</v>
      </c>
      <c r="G460" s="41">
        <v>8.2799999999999994</v>
      </c>
      <c r="H460" s="42">
        <v>4.67</v>
      </c>
      <c r="I460" s="41">
        <v>5.91</v>
      </c>
      <c r="J460" s="42">
        <v>7.47</v>
      </c>
      <c r="K460" s="33"/>
      <c r="L460" s="41">
        <v>13.25</v>
      </c>
      <c r="M460" s="42">
        <v>14.12</v>
      </c>
      <c r="N460" s="41">
        <v>-2.08</v>
      </c>
      <c r="O460" s="42">
        <v>9.31</v>
      </c>
      <c r="P460" s="41">
        <v>4.7699999999999996</v>
      </c>
      <c r="Q460" s="42">
        <v>10.4</v>
      </c>
      <c r="R460" s="41">
        <v>14.05</v>
      </c>
      <c r="S460" s="42">
        <v>13.94</v>
      </c>
      <c r="T460" s="41">
        <v>5.31</v>
      </c>
      <c r="U460" s="42">
        <v>12.47</v>
      </c>
    </row>
    <row r="461" spans="1:21" x14ac:dyDescent="0.25">
      <c r="A461" s="41">
        <v>11.61</v>
      </c>
      <c r="B461" s="42">
        <v>12.95</v>
      </c>
      <c r="C461" s="41">
        <v>8.14</v>
      </c>
      <c r="D461" s="42">
        <v>8.15</v>
      </c>
      <c r="E461" s="41">
        <v>6.07</v>
      </c>
      <c r="F461" s="42">
        <v>6.03</v>
      </c>
      <c r="G461" s="41">
        <v>5.81</v>
      </c>
      <c r="H461" s="42">
        <v>14.22</v>
      </c>
      <c r="I461" s="41">
        <v>10.65</v>
      </c>
      <c r="J461" s="42">
        <v>8.6</v>
      </c>
      <c r="K461" s="33"/>
      <c r="L461" s="41">
        <v>9.6300000000000008</v>
      </c>
      <c r="M461" s="42">
        <v>12.76</v>
      </c>
      <c r="N461" s="41">
        <v>11.12</v>
      </c>
      <c r="O461" s="42">
        <v>5.0599999999999996</v>
      </c>
      <c r="P461" s="41">
        <v>9.11</v>
      </c>
      <c r="Q461" s="42">
        <v>5.37</v>
      </c>
      <c r="R461" s="41">
        <v>8.7899999999999991</v>
      </c>
      <c r="S461" s="42">
        <v>9.8699999999999992</v>
      </c>
      <c r="T461" s="41">
        <v>12.65</v>
      </c>
      <c r="U461" s="42">
        <v>8.06</v>
      </c>
    </row>
    <row r="462" spans="1:21" x14ac:dyDescent="0.25">
      <c r="A462" s="41">
        <v>10</v>
      </c>
      <c r="B462" s="42">
        <v>13.52</v>
      </c>
      <c r="C462" s="41">
        <v>6.69</v>
      </c>
      <c r="D462" s="42">
        <v>4.5</v>
      </c>
      <c r="E462" s="41">
        <v>14.94</v>
      </c>
      <c r="F462" s="42">
        <v>10.06</v>
      </c>
      <c r="G462" s="41">
        <v>12.62</v>
      </c>
      <c r="H462" s="42">
        <v>9.48</v>
      </c>
      <c r="I462" s="41">
        <v>15.11</v>
      </c>
      <c r="J462" s="42">
        <v>8.0500000000000007</v>
      </c>
      <c r="K462" s="33"/>
      <c r="L462" s="41">
        <v>10.23</v>
      </c>
      <c r="M462" s="42">
        <v>13.87</v>
      </c>
      <c r="N462" s="41">
        <v>5.17</v>
      </c>
      <c r="O462" s="42">
        <v>8.66</v>
      </c>
      <c r="P462" s="41">
        <v>5.63</v>
      </c>
      <c r="Q462" s="42">
        <v>9.39</v>
      </c>
      <c r="R462" s="41">
        <v>13.27</v>
      </c>
      <c r="S462" s="42">
        <v>7.35</v>
      </c>
      <c r="T462" s="41">
        <v>7.71</v>
      </c>
      <c r="U462" s="42">
        <v>7.84</v>
      </c>
    </row>
    <row r="463" spans="1:21" x14ac:dyDescent="0.25">
      <c r="A463" s="41">
        <v>4.95</v>
      </c>
      <c r="B463" s="42">
        <v>15.52</v>
      </c>
      <c r="C463" s="41">
        <v>4.8499999999999996</v>
      </c>
      <c r="D463" s="42">
        <v>5.0599999999999996</v>
      </c>
      <c r="E463" s="41">
        <v>8.77</v>
      </c>
      <c r="F463" s="42">
        <v>9.48</v>
      </c>
      <c r="G463" s="41">
        <v>7.38</v>
      </c>
      <c r="H463" s="42">
        <v>15.1</v>
      </c>
      <c r="I463" s="41">
        <v>5.77</v>
      </c>
      <c r="J463" s="42">
        <v>11.15</v>
      </c>
      <c r="K463" s="33"/>
      <c r="L463" s="41">
        <v>12.39</v>
      </c>
      <c r="M463" s="42">
        <v>12.85</v>
      </c>
      <c r="N463" s="41">
        <v>7.67</v>
      </c>
      <c r="O463" s="42">
        <v>10.81</v>
      </c>
      <c r="P463" s="41">
        <v>15.45</v>
      </c>
      <c r="Q463" s="42">
        <v>9.3000000000000007</v>
      </c>
      <c r="R463" s="41">
        <v>6.64</v>
      </c>
      <c r="S463" s="42">
        <v>16.27</v>
      </c>
      <c r="T463" s="41">
        <v>9.52</v>
      </c>
      <c r="U463" s="42">
        <v>4.96</v>
      </c>
    </row>
    <row r="464" spans="1:21" x14ac:dyDescent="0.25">
      <c r="A464" s="41">
        <v>14.83</v>
      </c>
      <c r="B464" s="42">
        <v>4.74</v>
      </c>
      <c r="C464" s="41">
        <v>7.07</v>
      </c>
      <c r="D464" s="42">
        <v>13.05</v>
      </c>
      <c r="E464" s="41">
        <v>14.1</v>
      </c>
      <c r="F464" s="42">
        <v>7.59</v>
      </c>
      <c r="G464" s="41">
        <v>14.15</v>
      </c>
      <c r="H464" s="42">
        <v>14.2</v>
      </c>
      <c r="I464" s="41">
        <v>11.42</v>
      </c>
      <c r="J464" s="42">
        <v>15.43</v>
      </c>
      <c r="K464" s="33"/>
      <c r="L464" s="41">
        <v>7.3</v>
      </c>
      <c r="M464" s="42">
        <v>6.85</v>
      </c>
      <c r="N464" s="41">
        <v>8.49</v>
      </c>
      <c r="O464" s="42">
        <v>7.68</v>
      </c>
      <c r="P464" s="41">
        <v>10.96</v>
      </c>
      <c r="Q464" s="42">
        <v>13.24</v>
      </c>
      <c r="R464" s="41">
        <v>10.45</v>
      </c>
      <c r="S464" s="42">
        <v>8.92</v>
      </c>
      <c r="T464" s="41">
        <v>9.33</v>
      </c>
      <c r="U464" s="42">
        <v>10.76</v>
      </c>
    </row>
    <row r="465" spans="1:21" x14ac:dyDescent="0.25">
      <c r="A465" s="41">
        <v>13.47</v>
      </c>
      <c r="B465" s="42">
        <v>5.21</v>
      </c>
      <c r="C465" s="41">
        <v>12.74</v>
      </c>
      <c r="D465" s="42">
        <v>8.8699999999999992</v>
      </c>
      <c r="E465" s="41">
        <v>9.15</v>
      </c>
      <c r="F465" s="42">
        <v>8.4</v>
      </c>
      <c r="G465" s="41">
        <v>9.58</v>
      </c>
      <c r="H465" s="42">
        <v>6.4</v>
      </c>
      <c r="I465" s="41">
        <v>12.28</v>
      </c>
      <c r="J465" s="42">
        <v>8.31</v>
      </c>
      <c r="K465" s="33"/>
      <c r="L465" s="41">
        <v>5.47</v>
      </c>
      <c r="M465" s="42">
        <v>10.23</v>
      </c>
      <c r="N465" s="41">
        <v>8.18</v>
      </c>
      <c r="O465" s="42">
        <v>7.67</v>
      </c>
      <c r="P465" s="41">
        <v>6.59</v>
      </c>
      <c r="Q465" s="42">
        <v>12.39</v>
      </c>
      <c r="R465" s="41">
        <v>18.05</v>
      </c>
      <c r="S465" s="42">
        <v>12.09</v>
      </c>
      <c r="T465" s="41">
        <v>11.23</v>
      </c>
      <c r="U465" s="42">
        <v>9.76</v>
      </c>
    </row>
    <row r="466" spans="1:21" x14ac:dyDescent="0.25">
      <c r="A466" s="41">
        <v>9.26</v>
      </c>
      <c r="B466" s="42">
        <v>11.09</v>
      </c>
      <c r="C466" s="41">
        <v>9.9700000000000006</v>
      </c>
      <c r="D466" s="42">
        <v>12.69</v>
      </c>
      <c r="E466" s="41">
        <v>10.36</v>
      </c>
      <c r="F466" s="42">
        <v>7.23</v>
      </c>
      <c r="G466" s="41">
        <v>14.97</v>
      </c>
      <c r="H466" s="42">
        <v>12.24</v>
      </c>
      <c r="I466" s="41">
        <v>8.16</v>
      </c>
      <c r="J466" s="42">
        <v>13.51</v>
      </c>
      <c r="K466" s="33"/>
      <c r="L466" s="41">
        <v>-2.15</v>
      </c>
      <c r="M466" s="42">
        <v>8.2200000000000006</v>
      </c>
      <c r="N466" s="41">
        <v>10.23</v>
      </c>
      <c r="O466" s="42">
        <v>6.04</v>
      </c>
      <c r="P466" s="41">
        <v>11.85</v>
      </c>
      <c r="Q466" s="42">
        <v>10.58</v>
      </c>
      <c r="R466" s="41">
        <v>12.5</v>
      </c>
      <c r="S466" s="42">
        <v>8.6199999999999992</v>
      </c>
      <c r="T466" s="41">
        <v>12.64</v>
      </c>
      <c r="U466" s="42">
        <v>9.64</v>
      </c>
    </row>
    <row r="467" spans="1:21" x14ac:dyDescent="0.25">
      <c r="A467" s="41">
        <v>14.23</v>
      </c>
      <c r="B467" s="42">
        <v>11.43</v>
      </c>
      <c r="C467" s="41">
        <v>9</v>
      </c>
      <c r="D467" s="42">
        <v>4.49</v>
      </c>
      <c r="E467" s="41">
        <v>5.05</v>
      </c>
      <c r="F467" s="42">
        <v>10.039999999999999</v>
      </c>
      <c r="G467" s="41">
        <v>5.32</v>
      </c>
      <c r="H467" s="42">
        <v>15.14</v>
      </c>
      <c r="I467" s="41">
        <v>15.62</v>
      </c>
      <c r="J467" s="42">
        <v>9.73</v>
      </c>
      <c r="K467" s="33"/>
      <c r="L467" s="41">
        <v>9.6</v>
      </c>
      <c r="M467" s="42">
        <v>14.75</v>
      </c>
      <c r="N467" s="41">
        <v>10.99</v>
      </c>
      <c r="O467" s="42">
        <v>15.15</v>
      </c>
      <c r="P467" s="41">
        <v>6.6</v>
      </c>
      <c r="Q467" s="42">
        <v>10.57</v>
      </c>
      <c r="R467" s="41">
        <v>10.85</v>
      </c>
      <c r="S467" s="42">
        <v>9.76</v>
      </c>
      <c r="T467" s="41">
        <v>9.5</v>
      </c>
      <c r="U467" s="42">
        <v>12.14</v>
      </c>
    </row>
    <row r="468" spans="1:21" x14ac:dyDescent="0.25">
      <c r="A468" s="41">
        <v>12.87</v>
      </c>
      <c r="B468" s="42">
        <v>7.33</v>
      </c>
      <c r="C468" s="41">
        <v>9.27</v>
      </c>
      <c r="D468" s="42">
        <v>14</v>
      </c>
      <c r="E468" s="41">
        <v>8.32</v>
      </c>
      <c r="F468" s="42">
        <v>10.97</v>
      </c>
      <c r="G468" s="41">
        <v>9.14</v>
      </c>
      <c r="H468" s="42">
        <v>10.37</v>
      </c>
      <c r="I468" s="41">
        <v>13.76</v>
      </c>
      <c r="J468" s="42">
        <v>15.68</v>
      </c>
      <c r="K468" s="33"/>
      <c r="L468" s="41">
        <v>10.57</v>
      </c>
      <c r="M468" s="42">
        <v>12.11</v>
      </c>
      <c r="N468" s="41">
        <v>10.24</v>
      </c>
      <c r="O468" s="42">
        <v>1.55</v>
      </c>
      <c r="P468" s="41">
        <v>10.34</v>
      </c>
      <c r="Q468" s="42">
        <v>10.6</v>
      </c>
      <c r="R468" s="41">
        <v>7.4</v>
      </c>
      <c r="S468" s="42">
        <v>14.82</v>
      </c>
      <c r="T468" s="41">
        <v>10.65</v>
      </c>
      <c r="U468" s="42">
        <v>11.07</v>
      </c>
    </row>
    <row r="469" spans="1:21" x14ac:dyDescent="0.25">
      <c r="A469" s="41">
        <v>13.18</v>
      </c>
      <c r="B469" s="42">
        <v>9.1300000000000008</v>
      </c>
      <c r="C469" s="41">
        <v>9.83</v>
      </c>
      <c r="D469" s="42">
        <v>9.1</v>
      </c>
      <c r="E469" s="41">
        <v>11.78</v>
      </c>
      <c r="F469" s="42">
        <v>4.84</v>
      </c>
      <c r="G469" s="41">
        <v>9.34</v>
      </c>
      <c r="H469" s="42">
        <v>5.41</v>
      </c>
      <c r="I469" s="41">
        <v>7.25</v>
      </c>
      <c r="J469" s="42">
        <v>11.21</v>
      </c>
      <c r="K469" s="33"/>
      <c r="L469" s="41">
        <v>12.63</v>
      </c>
      <c r="M469" s="42">
        <v>14.35</v>
      </c>
      <c r="N469" s="41">
        <v>3.01</v>
      </c>
      <c r="O469" s="42">
        <v>11.31</v>
      </c>
      <c r="P469" s="41">
        <v>8.17</v>
      </c>
      <c r="Q469" s="42">
        <v>14.05</v>
      </c>
      <c r="R469" s="41">
        <v>9.6199999999999992</v>
      </c>
      <c r="S469" s="42">
        <v>11.08</v>
      </c>
      <c r="T469" s="41">
        <v>14.2</v>
      </c>
      <c r="U469" s="42">
        <v>8.26</v>
      </c>
    </row>
    <row r="470" spans="1:21" x14ac:dyDescent="0.25">
      <c r="A470" s="41">
        <v>12.26</v>
      </c>
      <c r="B470" s="42">
        <v>10.210000000000001</v>
      </c>
      <c r="C470" s="41">
        <v>12.65</v>
      </c>
      <c r="D470" s="42">
        <v>13.85</v>
      </c>
      <c r="E470" s="41">
        <v>6.78</v>
      </c>
      <c r="F470" s="42">
        <v>12.05</v>
      </c>
      <c r="G470" s="41">
        <v>14.35</v>
      </c>
      <c r="H470" s="42">
        <v>14.43</v>
      </c>
      <c r="I470" s="41">
        <v>11.78</v>
      </c>
      <c r="J470" s="42">
        <v>10.38</v>
      </c>
      <c r="K470" s="33"/>
      <c r="L470" s="41">
        <v>13.44</v>
      </c>
      <c r="M470" s="42">
        <v>11.27</v>
      </c>
      <c r="N470" s="41">
        <v>14.47</v>
      </c>
      <c r="O470" s="42">
        <v>9.15</v>
      </c>
      <c r="P470" s="41">
        <v>6.12</v>
      </c>
      <c r="Q470" s="42">
        <v>6.89</v>
      </c>
      <c r="R470" s="41">
        <v>13.03</v>
      </c>
      <c r="S470" s="42">
        <v>16.12</v>
      </c>
      <c r="T470" s="41">
        <v>15.82</v>
      </c>
      <c r="U470" s="42">
        <v>6.48</v>
      </c>
    </row>
    <row r="471" spans="1:21" x14ac:dyDescent="0.25">
      <c r="A471" s="41">
        <v>15.46</v>
      </c>
      <c r="B471" s="42">
        <v>12.71</v>
      </c>
      <c r="C471" s="41">
        <v>5.08</v>
      </c>
      <c r="D471" s="42">
        <v>14.76</v>
      </c>
      <c r="E471" s="41">
        <v>7.13</v>
      </c>
      <c r="F471" s="42">
        <v>11.95</v>
      </c>
      <c r="G471" s="41">
        <v>13.72</v>
      </c>
      <c r="H471" s="42">
        <v>15.15</v>
      </c>
      <c r="I471" s="41">
        <v>8.31</v>
      </c>
      <c r="J471" s="42">
        <v>15.02</v>
      </c>
      <c r="K471" s="33"/>
      <c r="L471" s="41">
        <v>11.33</v>
      </c>
      <c r="M471" s="42">
        <v>11.08</v>
      </c>
      <c r="N471" s="41">
        <v>14.56</v>
      </c>
      <c r="O471" s="42">
        <v>7.77</v>
      </c>
      <c r="P471" s="41">
        <v>11.94</v>
      </c>
      <c r="Q471" s="42">
        <v>10.16</v>
      </c>
      <c r="R471" s="41">
        <v>10.72</v>
      </c>
      <c r="S471" s="42">
        <v>12.49</v>
      </c>
      <c r="T471" s="41">
        <v>13.5</v>
      </c>
      <c r="U471" s="42">
        <v>9.0299999999999994</v>
      </c>
    </row>
    <row r="472" spans="1:21" x14ac:dyDescent="0.25">
      <c r="A472" s="41">
        <v>4.3</v>
      </c>
      <c r="B472" s="42">
        <v>13.67</v>
      </c>
      <c r="C472" s="41">
        <v>13.01</v>
      </c>
      <c r="D472" s="42">
        <v>8.89</v>
      </c>
      <c r="E472" s="41">
        <v>13.82</v>
      </c>
      <c r="F472" s="42">
        <v>5.87</v>
      </c>
      <c r="G472" s="41">
        <v>15.24</v>
      </c>
      <c r="H472" s="42">
        <v>14.58</v>
      </c>
      <c r="I472" s="41">
        <v>5.59</v>
      </c>
      <c r="J472" s="42">
        <v>13.24</v>
      </c>
      <c r="K472" s="33"/>
      <c r="L472" s="41">
        <v>7.56</v>
      </c>
      <c r="M472" s="42">
        <v>14.3</v>
      </c>
      <c r="N472" s="41">
        <v>12.98</v>
      </c>
      <c r="O472" s="42">
        <v>8.9700000000000006</v>
      </c>
      <c r="P472" s="41">
        <v>14.66</v>
      </c>
      <c r="Q472" s="42">
        <v>11.5</v>
      </c>
      <c r="R472" s="41">
        <v>6.64</v>
      </c>
      <c r="S472" s="42">
        <v>6.94</v>
      </c>
      <c r="T472" s="41">
        <v>7.64</v>
      </c>
      <c r="U472" s="42">
        <v>11.02</v>
      </c>
    </row>
    <row r="473" spans="1:21" x14ac:dyDescent="0.25">
      <c r="A473" s="41">
        <v>11.8</v>
      </c>
      <c r="B473" s="42">
        <v>14.24</v>
      </c>
      <c r="C473" s="41">
        <v>15.67</v>
      </c>
      <c r="D473" s="42">
        <v>9.2799999999999994</v>
      </c>
      <c r="E473" s="41">
        <v>13.71</v>
      </c>
      <c r="F473" s="42">
        <v>9.52</v>
      </c>
      <c r="G473" s="41">
        <v>14.26</v>
      </c>
      <c r="H473" s="42">
        <v>7.43</v>
      </c>
      <c r="I473" s="41">
        <v>5.48</v>
      </c>
      <c r="J473" s="42">
        <v>9.91</v>
      </c>
      <c r="K473" s="33"/>
      <c r="L473" s="41">
        <v>10.95</v>
      </c>
      <c r="M473" s="42">
        <v>10.51</v>
      </c>
      <c r="N473" s="41">
        <v>9.39</v>
      </c>
      <c r="O473" s="42">
        <v>10.98</v>
      </c>
      <c r="P473" s="41">
        <v>11.55</v>
      </c>
      <c r="Q473" s="42">
        <v>8.26</v>
      </c>
      <c r="R473" s="41">
        <v>9.1199999999999992</v>
      </c>
      <c r="S473" s="42">
        <v>8.3699999999999992</v>
      </c>
      <c r="T473" s="41">
        <v>10.44</v>
      </c>
      <c r="U473" s="42">
        <v>9.32</v>
      </c>
    </row>
    <row r="474" spans="1:21" x14ac:dyDescent="0.25">
      <c r="A474" s="41">
        <v>7.65</v>
      </c>
      <c r="B474" s="42">
        <v>14.98</v>
      </c>
      <c r="C474" s="41">
        <v>11.92</v>
      </c>
      <c r="D474" s="42">
        <v>10.5</v>
      </c>
      <c r="E474" s="41">
        <v>12.82</v>
      </c>
      <c r="F474" s="42">
        <v>5.29</v>
      </c>
      <c r="G474" s="41">
        <v>10.58</v>
      </c>
      <c r="H474" s="42">
        <v>12.56</v>
      </c>
      <c r="I474" s="41">
        <v>8.3000000000000007</v>
      </c>
      <c r="J474" s="42">
        <v>13.78</v>
      </c>
      <c r="K474" s="33"/>
      <c r="L474" s="41">
        <v>13.51</v>
      </c>
      <c r="M474" s="42">
        <v>7.09</v>
      </c>
      <c r="N474" s="41">
        <v>11.72</v>
      </c>
      <c r="O474" s="42">
        <v>11.11</v>
      </c>
      <c r="P474" s="41">
        <v>12.33</v>
      </c>
      <c r="Q474" s="42">
        <v>13.84</v>
      </c>
      <c r="R474" s="41">
        <v>15.47</v>
      </c>
      <c r="S474" s="42">
        <v>5.09</v>
      </c>
      <c r="T474" s="41">
        <v>7.28</v>
      </c>
      <c r="U474" s="42">
        <v>14.65</v>
      </c>
    </row>
    <row r="475" spans="1:21" x14ac:dyDescent="0.25">
      <c r="A475" s="41">
        <v>10.210000000000001</v>
      </c>
      <c r="B475" s="42">
        <v>14.62</v>
      </c>
      <c r="C475" s="41">
        <v>14.55</v>
      </c>
      <c r="D475" s="42">
        <v>12.07</v>
      </c>
      <c r="E475" s="41">
        <v>13.06</v>
      </c>
      <c r="F475" s="42">
        <v>9.86</v>
      </c>
      <c r="G475" s="41">
        <v>10.130000000000001</v>
      </c>
      <c r="H475" s="42">
        <v>8.0299999999999994</v>
      </c>
      <c r="I475" s="41">
        <v>13.02</v>
      </c>
      <c r="J475" s="42">
        <v>9.51</v>
      </c>
      <c r="K475" s="33"/>
      <c r="L475" s="41">
        <v>6.02</v>
      </c>
      <c r="M475" s="42">
        <v>11.4</v>
      </c>
      <c r="N475" s="41">
        <v>7.17</v>
      </c>
      <c r="O475" s="42">
        <v>10.88</v>
      </c>
      <c r="P475" s="41">
        <v>8.6</v>
      </c>
      <c r="Q475" s="42">
        <v>4.95</v>
      </c>
      <c r="R475" s="41">
        <v>10.41</v>
      </c>
      <c r="S475" s="42">
        <v>8.68</v>
      </c>
      <c r="T475" s="41">
        <v>16.68</v>
      </c>
      <c r="U475" s="42">
        <v>9.19</v>
      </c>
    </row>
    <row r="476" spans="1:21" x14ac:dyDescent="0.25">
      <c r="A476" s="41">
        <v>6.87</v>
      </c>
      <c r="B476" s="42">
        <v>15.29</v>
      </c>
      <c r="C476" s="41">
        <v>13.15</v>
      </c>
      <c r="D476" s="42">
        <v>13.99</v>
      </c>
      <c r="E476" s="41">
        <v>5.5</v>
      </c>
      <c r="F476" s="42">
        <v>13.11</v>
      </c>
      <c r="G476" s="41">
        <v>13.35</v>
      </c>
      <c r="H476" s="42">
        <v>8.91</v>
      </c>
      <c r="I476" s="41">
        <v>11.32</v>
      </c>
      <c r="J476" s="42">
        <v>12.09</v>
      </c>
      <c r="K476" s="33"/>
      <c r="L476" s="41">
        <v>11.21</v>
      </c>
      <c r="M476" s="42">
        <v>5.34</v>
      </c>
      <c r="N476" s="41">
        <v>11.1</v>
      </c>
      <c r="O476" s="42">
        <v>10.98</v>
      </c>
      <c r="P476" s="41">
        <v>7.13</v>
      </c>
      <c r="Q476" s="42">
        <v>11.44</v>
      </c>
      <c r="R476" s="41">
        <v>12.84</v>
      </c>
      <c r="S476" s="42">
        <v>17.95</v>
      </c>
      <c r="T476" s="41">
        <v>9.1199999999999992</v>
      </c>
      <c r="U476" s="42">
        <v>8.3800000000000008</v>
      </c>
    </row>
    <row r="477" spans="1:21" x14ac:dyDescent="0.25">
      <c r="A477" s="41">
        <v>6.59</v>
      </c>
      <c r="B477" s="42">
        <v>6.63</v>
      </c>
      <c r="C477" s="41">
        <v>8.7899999999999991</v>
      </c>
      <c r="D477" s="42">
        <v>7.06</v>
      </c>
      <c r="E477" s="41">
        <v>12.25</v>
      </c>
      <c r="F477" s="42">
        <v>11.49</v>
      </c>
      <c r="G477" s="41">
        <v>8.7200000000000006</v>
      </c>
      <c r="H477" s="42">
        <v>7.33</v>
      </c>
      <c r="I477" s="41">
        <v>4.3899999999999997</v>
      </c>
      <c r="J477" s="42">
        <v>7.98</v>
      </c>
      <c r="K477" s="33"/>
      <c r="L477" s="41">
        <v>9.1</v>
      </c>
      <c r="M477" s="42">
        <v>13.67</v>
      </c>
      <c r="N477" s="41">
        <v>5.4</v>
      </c>
      <c r="O477" s="42">
        <v>14.72</v>
      </c>
      <c r="P477" s="41">
        <v>8.92</v>
      </c>
      <c r="Q477" s="42">
        <v>6.83</v>
      </c>
      <c r="R477" s="41">
        <v>10.83</v>
      </c>
      <c r="S477" s="42">
        <v>15.51</v>
      </c>
      <c r="T477" s="41">
        <v>13.66</v>
      </c>
      <c r="U477" s="42">
        <v>9.61</v>
      </c>
    </row>
    <row r="478" spans="1:21" x14ac:dyDescent="0.25">
      <c r="A478" s="41">
        <v>15.61</v>
      </c>
      <c r="B478" s="42">
        <v>7.97</v>
      </c>
      <c r="C478" s="41">
        <v>11.2</v>
      </c>
      <c r="D478" s="42">
        <v>4.57</v>
      </c>
      <c r="E478" s="41">
        <v>6.5</v>
      </c>
      <c r="F478" s="42">
        <v>11.09</v>
      </c>
      <c r="G478" s="41">
        <v>5.35</v>
      </c>
      <c r="H478" s="42">
        <v>9.7100000000000009</v>
      </c>
      <c r="I478" s="41">
        <v>14.46</v>
      </c>
      <c r="J478" s="42">
        <v>8.61</v>
      </c>
      <c r="K478" s="33"/>
      <c r="L478" s="41">
        <v>7.7</v>
      </c>
      <c r="M478" s="42">
        <v>14.05</v>
      </c>
      <c r="N478" s="41">
        <v>9.8800000000000008</v>
      </c>
      <c r="O478" s="42">
        <v>8.83</v>
      </c>
      <c r="P478" s="41">
        <v>7.93</v>
      </c>
      <c r="Q478" s="42">
        <v>16.23</v>
      </c>
      <c r="R478" s="41">
        <v>6.83</v>
      </c>
      <c r="S478" s="42">
        <v>14.2</v>
      </c>
      <c r="T478" s="41">
        <v>7.54</v>
      </c>
      <c r="U478" s="42">
        <v>13.39</v>
      </c>
    </row>
    <row r="479" spans="1:21" x14ac:dyDescent="0.25">
      <c r="A479" s="41">
        <v>10.029999999999999</v>
      </c>
      <c r="B479" s="42">
        <v>14.13</v>
      </c>
      <c r="C479" s="41">
        <v>6.06</v>
      </c>
      <c r="D479" s="42">
        <v>15.44</v>
      </c>
      <c r="E479" s="41">
        <v>9.23</v>
      </c>
      <c r="F479" s="42">
        <v>13.08</v>
      </c>
      <c r="G479" s="41">
        <v>13.09</v>
      </c>
      <c r="H479" s="42">
        <v>7.82</v>
      </c>
      <c r="I479" s="41">
        <v>14.06</v>
      </c>
      <c r="J479" s="42">
        <v>14.86</v>
      </c>
      <c r="K479" s="33"/>
      <c r="L479" s="41">
        <v>8.2799999999999994</v>
      </c>
      <c r="M479" s="42">
        <v>16.11</v>
      </c>
      <c r="N479" s="41">
        <v>8.59</v>
      </c>
      <c r="O479" s="42">
        <v>9.08</v>
      </c>
      <c r="P479" s="41">
        <v>10.199999999999999</v>
      </c>
      <c r="Q479" s="42">
        <v>9.06</v>
      </c>
      <c r="R479" s="41">
        <v>5.36</v>
      </c>
      <c r="S479" s="42">
        <v>7.98</v>
      </c>
      <c r="T479" s="41">
        <v>7.01</v>
      </c>
      <c r="U479" s="42">
        <v>15.09</v>
      </c>
    </row>
    <row r="480" spans="1:21" x14ac:dyDescent="0.25">
      <c r="A480" s="41">
        <v>9.64</v>
      </c>
      <c r="B480" s="42">
        <v>5.67</v>
      </c>
      <c r="C480" s="41">
        <v>14.14</v>
      </c>
      <c r="D480" s="42">
        <v>4.9800000000000004</v>
      </c>
      <c r="E480" s="41">
        <v>6.06</v>
      </c>
      <c r="F480" s="42">
        <v>5</v>
      </c>
      <c r="G480" s="41">
        <v>12.7</v>
      </c>
      <c r="H480" s="42">
        <v>11.36</v>
      </c>
      <c r="I480" s="41">
        <v>6.48</v>
      </c>
      <c r="J480" s="42">
        <v>9.5</v>
      </c>
      <c r="K480" s="33"/>
      <c r="L480" s="41">
        <v>9.27</v>
      </c>
      <c r="M480" s="42">
        <v>9.7100000000000009</v>
      </c>
      <c r="N480" s="41">
        <v>8.66</v>
      </c>
      <c r="O480" s="42">
        <v>9.3699999999999992</v>
      </c>
      <c r="P480" s="41">
        <v>8.7799999999999994</v>
      </c>
      <c r="Q480" s="42">
        <v>6.87</v>
      </c>
      <c r="R480" s="41">
        <v>13.33</v>
      </c>
      <c r="S480" s="42">
        <v>0.9</v>
      </c>
      <c r="T480" s="41">
        <v>8.0299999999999994</v>
      </c>
      <c r="U480" s="42">
        <v>14.87</v>
      </c>
    </row>
    <row r="481" spans="1:21" x14ac:dyDescent="0.25">
      <c r="A481" s="41">
        <v>10.63</v>
      </c>
      <c r="B481" s="42">
        <v>5.91</v>
      </c>
      <c r="C481" s="41">
        <v>7.37</v>
      </c>
      <c r="D481" s="42">
        <v>11.29</v>
      </c>
      <c r="E481" s="41">
        <v>10.49</v>
      </c>
      <c r="F481" s="42">
        <v>11.7</v>
      </c>
      <c r="G481" s="41">
        <v>6.67</v>
      </c>
      <c r="H481" s="42">
        <v>12.6</v>
      </c>
      <c r="I481" s="41">
        <v>8.6</v>
      </c>
      <c r="J481" s="42">
        <v>10.79</v>
      </c>
      <c r="K481" s="33"/>
      <c r="L481" s="41">
        <v>12.75</v>
      </c>
      <c r="M481" s="42">
        <v>7.87</v>
      </c>
      <c r="N481" s="41">
        <v>10.98</v>
      </c>
      <c r="O481" s="42">
        <v>7.18</v>
      </c>
      <c r="P481" s="41">
        <v>9.1300000000000008</v>
      </c>
      <c r="Q481" s="42">
        <v>8.33</v>
      </c>
      <c r="R481" s="41">
        <v>15.87</v>
      </c>
      <c r="S481" s="42">
        <v>13.68</v>
      </c>
      <c r="T481" s="41">
        <v>11.23</v>
      </c>
      <c r="U481" s="42">
        <v>11.55</v>
      </c>
    </row>
    <row r="482" spans="1:21" x14ac:dyDescent="0.25">
      <c r="A482" s="41">
        <v>14.34</v>
      </c>
      <c r="B482" s="42">
        <v>9.5500000000000007</v>
      </c>
      <c r="C482" s="41">
        <v>4.45</v>
      </c>
      <c r="D482" s="42">
        <v>10.51</v>
      </c>
      <c r="E482" s="41">
        <v>11.97</v>
      </c>
      <c r="F482" s="42">
        <v>6.24</v>
      </c>
      <c r="G482" s="41">
        <v>9.68</v>
      </c>
      <c r="H482" s="42">
        <v>5.64</v>
      </c>
      <c r="I482" s="41">
        <v>7.93</v>
      </c>
      <c r="J482" s="42">
        <v>8.92</v>
      </c>
      <c r="K482" s="33"/>
      <c r="L482" s="41">
        <v>12.29</v>
      </c>
      <c r="M482" s="42">
        <v>16.18</v>
      </c>
      <c r="N482" s="41">
        <v>12.25</v>
      </c>
      <c r="O482" s="42">
        <v>9.08</v>
      </c>
      <c r="P482" s="41">
        <v>4.6100000000000003</v>
      </c>
      <c r="Q482" s="42">
        <v>14.86</v>
      </c>
      <c r="R482" s="41">
        <v>10.51</v>
      </c>
      <c r="S482" s="42">
        <v>6.99</v>
      </c>
      <c r="T482" s="41">
        <v>9.74</v>
      </c>
      <c r="U482" s="42">
        <v>6.94</v>
      </c>
    </row>
    <row r="483" spans="1:21" x14ac:dyDescent="0.25">
      <c r="A483" s="41">
        <v>11.37</v>
      </c>
      <c r="B483" s="42">
        <v>13.66</v>
      </c>
      <c r="C483" s="41">
        <v>8.9600000000000009</v>
      </c>
      <c r="D483" s="42">
        <v>9.65</v>
      </c>
      <c r="E483" s="41">
        <v>14.55</v>
      </c>
      <c r="F483" s="42">
        <v>14.75</v>
      </c>
      <c r="G483" s="41">
        <v>10.87</v>
      </c>
      <c r="H483" s="42">
        <v>7.35</v>
      </c>
      <c r="I483" s="41">
        <v>6.63</v>
      </c>
      <c r="J483" s="42">
        <v>14.93</v>
      </c>
      <c r="K483" s="33"/>
      <c r="L483" s="41">
        <v>15.38</v>
      </c>
      <c r="M483" s="42">
        <v>11.13</v>
      </c>
      <c r="N483" s="41">
        <v>5.46</v>
      </c>
      <c r="O483" s="42">
        <v>11.95</v>
      </c>
      <c r="P483" s="41">
        <v>9.3800000000000008</v>
      </c>
      <c r="Q483" s="42">
        <v>10.41</v>
      </c>
      <c r="R483" s="41">
        <v>12.24</v>
      </c>
      <c r="S483" s="42">
        <v>10.62</v>
      </c>
      <c r="T483" s="41">
        <v>7.15</v>
      </c>
      <c r="U483" s="42">
        <v>9.32</v>
      </c>
    </row>
    <row r="484" spans="1:21" x14ac:dyDescent="0.25">
      <c r="A484" s="41">
        <v>10.7</v>
      </c>
      <c r="B484" s="42">
        <v>12.26</v>
      </c>
      <c r="C484" s="41">
        <v>9.9600000000000009</v>
      </c>
      <c r="D484" s="42">
        <v>6.66</v>
      </c>
      <c r="E484" s="41">
        <v>8.2899999999999991</v>
      </c>
      <c r="F484" s="42">
        <v>6.55</v>
      </c>
      <c r="G484" s="41">
        <v>7.72</v>
      </c>
      <c r="H484" s="42">
        <v>15.41</v>
      </c>
      <c r="I484" s="41">
        <v>13.17</v>
      </c>
      <c r="J484" s="42">
        <v>4.96</v>
      </c>
      <c r="K484" s="33"/>
      <c r="L484" s="41">
        <v>3.34</v>
      </c>
      <c r="M484" s="42">
        <v>3.51</v>
      </c>
      <c r="N484" s="41">
        <v>11.07</v>
      </c>
      <c r="O484" s="42">
        <v>12.38</v>
      </c>
      <c r="P484" s="41">
        <v>12.81</v>
      </c>
      <c r="Q484" s="42">
        <v>12.79</v>
      </c>
      <c r="R484" s="41">
        <v>7.79</v>
      </c>
      <c r="S484" s="42">
        <v>7.63</v>
      </c>
      <c r="T484" s="41">
        <v>5.87</v>
      </c>
      <c r="U484" s="42">
        <v>12.44</v>
      </c>
    </row>
    <row r="485" spans="1:21" x14ac:dyDescent="0.25">
      <c r="A485" s="41">
        <v>6.13</v>
      </c>
      <c r="B485" s="42">
        <v>12.7</v>
      </c>
      <c r="C485" s="41">
        <v>10.99</v>
      </c>
      <c r="D485" s="42">
        <v>12.52</v>
      </c>
      <c r="E485" s="41">
        <v>5.15</v>
      </c>
      <c r="F485" s="42">
        <v>5.09</v>
      </c>
      <c r="G485" s="41">
        <v>4.88</v>
      </c>
      <c r="H485" s="42">
        <v>13.89</v>
      </c>
      <c r="I485" s="41">
        <v>6.27</v>
      </c>
      <c r="J485" s="42">
        <v>7.59</v>
      </c>
      <c r="K485" s="33"/>
      <c r="L485" s="41">
        <v>14.12</v>
      </c>
      <c r="M485" s="42">
        <v>17.14</v>
      </c>
      <c r="N485" s="41">
        <v>13.44</v>
      </c>
      <c r="O485" s="42">
        <v>9.14</v>
      </c>
      <c r="P485" s="41">
        <v>13.92</v>
      </c>
      <c r="Q485" s="42">
        <v>8.98</v>
      </c>
      <c r="R485" s="41">
        <v>17.739999999999998</v>
      </c>
      <c r="S485" s="42">
        <v>6.5</v>
      </c>
      <c r="T485" s="41">
        <v>7.08</v>
      </c>
      <c r="U485" s="42">
        <v>12.87</v>
      </c>
    </row>
    <row r="486" spans="1:21" x14ac:dyDescent="0.25">
      <c r="A486" s="41">
        <v>8.14</v>
      </c>
      <c r="B486" s="42">
        <v>13.13</v>
      </c>
      <c r="C486" s="41">
        <v>9.5500000000000007</v>
      </c>
      <c r="D486" s="42">
        <v>13.65</v>
      </c>
      <c r="E486" s="41">
        <v>5.81</v>
      </c>
      <c r="F486" s="42">
        <v>5.54</v>
      </c>
      <c r="G486" s="41">
        <v>7.99</v>
      </c>
      <c r="H486" s="42">
        <v>12.83</v>
      </c>
      <c r="I486" s="41">
        <v>6.91</v>
      </c>
      <c r="J486" s="42">
        <v>4.71</v>
      </c>
      <c r="K486" s="33"/>
      <c r="L486" s="41">
        <v>10.82</v>
      </c>
      <c r="M486" s="42">
        <v>9.23</v>
      </c>
      <c r="N486" s="41">
        <v>10.94</v>
      </c>
      <c r="O486" s="42">
        <v>8.4700000000000006</v>
      </c>
      <c r="P486" s="41">
        <v>10.37</v>
      </c>
      <c r="Q486" s="42">
        <v>9.24</v>
      </c>
      <c r="R486" s="41">
        <v>9.06</v>
      </c>
      <c r="S486" s="42">
        <v>11.85</v>
      </c>
      <c r="T486" s="41">
        <v>11.65</v>
      </c>
      <c r="U486" s="42">
        <v>13.25</v>
      </c>
    </row>
    <row r="487" spans="1:21" x14ac:dyDescent="0.25">
      <c r="A487" s="41">
        <v>8.0299999999999994</v>
      </c>
      <c r="B487" s="42">
        <v>4.6900000000000004</v>
      </c>
      <c r="C487" s="41">
        <v>10.220000000000001</v>
      </c>
      <c r="D487" s="42">
        <v>9.68</v>
      </c>
      <c r="E487" s="41">
        <v>12.09</v>
      </c>
      <c r="F487" s="42">
        <v>10.039999999999999</v>
      </c>
      <c r="G487" s="41">
        <v>8.61</v>
      </c>
      <c r="H487" s="42">
        <v>7.98</v>
      </c>
      <c r="I487" s="41">
        <v>9.23</v>
      </c>
      <c r="J487" s="42">
        <v>8.58</v>
      </c>
      <c r="K487" s="33"/>
      <c r="L487" s="41">
        <v>11.22</v>
      </c>
      <c r="M487" s="42">
        <v>10.97</v>
      </c>
      <c r="N487" s="41">
        <v>5.82</v>
      </c>
      <c r="O487" s="42">
        <v>9.85</v>
      </c>
      <c r="P487" s="41">
        <v>9.6999999999999993</v>
      </c>
      <c r="Q487" s="42">
        <v>9.89</v>
      </c>
      <c r="R487" s="41">
        <v>6.13</v>
      </c>
      <c r="S487" s="42">
        <v>11.34</v>
      </c>
      <c r="T487" s="41">
        <v>8.35</v>
      </c>
      <c r="U487" s="42">
        <v>10.48</v>
      </c>
    </row>
    <row r="488" spans="1:21" x14ac:dyDescent="0.25">
      <c r="A488" s="41">
        <v>11.59</v>
      </c>
      <c r="B488" s="42">
        <v>4.24</v>
      </c>
      <c r="C488" s="41">
        <v>13.2</v>
      </c>
      <c r="D488" s="42">
        <v>12.22</v>
      </c>
      <c r="E488" s="41">
        <v>15.61</v>
      </c>
      <c r="F488" s="42">
        <v>14.79</v>
      </c>
      <c r="G488" s="41">
        <v>7.12</v>
      </c>
      <c r="H488" s="42">
        <v>13.26</v>
      </c>
      <c r="I488" s="41">
        <v>13.6</v>
      </c>
      <c r="J488" s="42">
        <v>11.83</v>
      </c>
      <c r="K488" s="33"/>
      <c r="L488" s="41">
        <v>13.27</v>
      </c>
      <c r="M488" s="42">
        <v>14.8</v>
      </c>
      <c r="N488" s="41">
        <v>11.47</v>
      </c>
      <c r="O488" s="42">
        <v>3.71</v>
      </c>
      <c r="P488" s="41">
        <v>13.02</v>
      </c>
      <c r="Q488" s="42">
        <v>9.24</v>
      </c>
      <c r="R488" s="41">
        <v>9.2899999999999991</v>
      </c>
      <c r="S488" s="42">
        <v>7.11</v>
      </c>
      <c r="T488" s="41">
        <v>9.69</v>
      </c>
      <c r="U488" s="42">
        <v>9.7100000000000009</v>
      </c>
    </row>
    <row r="489" spans="1:21" x14ac:dyDescent="0.25">
      <c r="A489" s="41">
        <v>4.4800000000000004</v>
      </c>
      <c r="B489" s="42">
        <v>5.23</v>
      </c>
      <c r="C489" s="41">
        <v>14.5</v>
      </c>
      <c r="D489" s="42">
        <v>14.29</v>
      </c>
      <c r="E489" s="41">
        <v>12.06</v>
      </c>
      <c r="F489" s="42">
        <v>11.82</v>
      </c>
      <c r="G489" s="41">
        <v>8.39</v>
      </c>
      <c r="H489" s="42">
        <v>4.72</v>
      </c>
      <c r="I489" s="41">
        <v>6.08</v>
      </c>
      <c r="J489" s="42">
        <v>14.32</v>
      </c>
      <c r="K489" s="33"/>
      <c r="L489" s="41">
        <v>10.87</v>
      </c>
      <c r="M489" s="42">
        <v>10.35</v>
      </c>
      <c r="N489" s="41">
        <v>6.37</v>
      </c>
      <c r="O489" s="42">
        <v>7.07</v>
      </c>
      <c r="P489" s="41">
        <v>10.81</v>
      </c>
      <c r="Q489" s="42">
        <v>6.83</v>
      </c>
      <c r="R489" s="41">
        <v>11.22</v>
      </c>
      <c r="S489" s="42">
        <v>17.63</v>
      </c>
      <c r="T489" s="41">
        <v>4.59</v>
      </c>
      <c r="U489" s="42">
        <v>8.82</v>
      </c>
    </row>
    <row r="490" spans="1:21" x14ac:dyDescent="0.25">
      <c r="A490" s="41">
        <v>5.95</v>
      </c>
      <c r="B490" s="42">
        <v>15.65</v>
      </c>
      <c r="C490" s="41">
        <v>12.18</v>
      </c>
      <c r="D490" s="42">
        <v>12.26</v>
      </c>
      <c r="E490" s="41">
        <v>11.13</v>
      </c>
      <c r="F490" s="42">
        <v>11.43</v>
      </c>
      <c r="G490" s="41">
        <v>5.88</v>
      </c>
      <c r="H490" s="42">
        <v>6.16</v>
      </c>
      <c r="I490" s="41">
        <v>14.01</v>
      </c>
      <c r="J490" s="42">
        <v>15.46</v>
      </c>
      <c r="K490" s="33"/>
      <c r="L490" s="41">
        <v>9.51</v>
      </c>
      <c r="M490" s="42">
        <v>4.7</v>
      </c>
      <c r="N490" s="41">
        <v>4.2300000000000004</v>
      </c>
      <c r="O490" s="42">
        <v>9.56</v>
      </c>
      <c r="P490" s="41">
        <v>4.8600000000000003</v>
      </c>
      <c r="Q490" s="42">
        <v>9.65</v>
      </c>
      <c r="R490" s="41">
        <v>14.86</v>
      </c>
      <c r="S490" s="42">
        <v>7.43</v>
      </c>
      <c r="T490" s="41">
        <v>9.0299999999999994</v>
      </c>
      <c r="U490" s="42">
        <v>10.039999999999999</v>
      </c>
    </row>
    <row r="491" spans="1:21" x14ac:dyDescent="0.25">
      <c r="A491" s="41">
        <v>6.51</v>
      </c>
      <c r="B491" s="42">
        <v>11.95</v>
      </c>
      <c r="C491" s="41">
        <v>4.4800000000000004</v>
      </c>
      <c r="D491" s="42">
        <v>12.54</v>
      </c>
      <c r="E491" s="41">
        <v>10.58</v>
      </c>
      <c r="F491" s="42">
        <v>5.75</v>
      </c>
      <c r="G491" s="41">
        <v>8.9600000000000009</v>
      </c>
      <c r="H491" s="42">
        <v>6.06</v>
      </c>
      <c r="I491" s="41">
        <v>9.77</v>
      </c>
      <c r="J491" s="42">
        <v>7.74</v>
      </c>
      <c r="K491" s="33"/>
      <c r="L491" s="41">
        <v>19.43</v>
      </c>
      <c r="M491" s="42">
        <v>7.4</v>
      </c>
      <c r="N491" s="41">
        <v>9.68</v>
      </c>
      <c r="O491" s="42">
        <v>9.2200000000000006</v>
      </c>
      <c r="P491" s="41">
        <v>8.85</v>
      </c>
      <c r="Q491" s="42">
        <v>11.26</v>
      </c>
      <c r="R491" s="41">
        <v>9.69</v>
      </c>
      <c r="S491" s="42">
        <v>12.6</v>
      </c>
      <c r="T491" s="41">
        <v>7.64</v>
      </c>
      <c r="U491" s="42">
        <v>11.01</v>
      </c>
    </row>
    <row r="492" spans="1:21" x14ac:dyDescent="0.25">
      <c r="A492" s="41">
        <v>14.58</v>
      </c>
      <c r="B492" s="42">
        <v>11.03</v>
      </c>
      <c r="C492" s="41">
        <v>6.15</v>
      </c>
      <c r="D492" s="42">
        <v>9.4700000000000006</v>
      </c>
      <c r="E492" s="41">
        <v>4.75</v>
      </c>
      <c r="F492" s="42">
        <v>13.43</v>
      </c>
      <c r="G492" s="41">
        <v>8.08</v>
      </c>
      <c r="H492" s="42">
        <v>10.51</v>
      </c>
      <c r="I492" s="41">
        <v>5.18</v>
      </c>
      <c r="J492" s="42">
        <v>14.28</v>
      </c>
      <c r="K492" s="33"/>
      <c r="L492" s="41">
        <v>4.17</v>
      </c>
      <c r="M492" s="42">
        <v>10.039999999999999</v>
      </c>
      <c r="N492" s="41">
        <v>7.77</v>
      </c>
      <c r="O492" s="42">
        <v>7.6</v>
      </c>
      <c r="P492" s="41">
        <v>11.43</v>
      </c>
      <c r="Q492" s="42">
        <v>8.91</v>
      </c>
      <c r="R492" s="41">
        <v>6.7</v>
      </c>
      <c r="S492" s="42">
        <v>5.19</v>
      </c>
      <c r="T492" s="41">
        <v>7.8</v>
      </c>
      <c r="U492" s="42">
        <v>10.99</v>
      </c>
    </row>
    <row r="493" spans="1:21" x14ac:dyDescent="0.25">
      <c r="A493" s="41">
        <v>5.33</v>
      </c>
      <c r="B493" s="42">
        <v>8.06</v>
      </c>
      <c r="C493" s="41">
        <v>13.24</v>
      </c>
      <c r="D493" s="42">
        <v>9.4499999999999993</v>
      </c>
      <c r="E493" s="41">
        <v>13.62</v>
      </c>
      <c r="F493" s="42">
        <v>7.48</v>
      </c>
      <c r="G493" s="41">
        <v>12.65</v>
      </c>
      <c r="H493" s="42">
        <v>15.55</v>
      </c>
      <c r="I493" s="41">
        <v>7.85</v>
      </c>
      <c r="J493" s="42">
        <v>15.3</v>
      </c>
      <c r="K493" s="33"/>
      <c r="L493" s="41">
        <v>8.2799999999999994</v>
      </c>
      <c r="M493" s="42">
        <v>6.75</v>
      </c>
      <c r="N493" s="41">
        <v>10.48</v>
      </c>
      <c r="O493" s="42">
        <v>9.9700000000000006</v>
      </c>
      <c r="P493" s="41">
        <v>8.61</v>
      </c>
      <c r="Q493" s="42">
        <v>11.31</v>
      </c>
      <c r="R493" s="41">
        <v>11.86</v>
      </c>
      <c r="S493" s="42">
        <v>15.6</v>
      </c>
      <c r="T493" s="41">
        <v>6.74</v>
      </c>
      <c r="U493" s="42">
        <v>9.0299999999999994</v>
      </c>
    </row>
    <row r="494" spans="1:21" x14ac:dyDescent="0.25">
      <c r="A494" s="41">
        <v>14.24</v>
      </c>
      <c r="B494" s="42">
        <v>4.7699999999999996</v>
      </c>
      <c r="C494" s="41">
        <v>5</v>
      </c>
      <c r="D494" s="42">
        <v>4.67</v>
      </c>
      <c r="E494" s="41">
        <v>9.59</v>
      </c>
      <c r="F494" s="42">
        <v>12.74</v>
      </c>
      <c r="G494" s="41">
        <v>11.63</v>
      </c>
      <c r="H494" s="42">
        <v>14.04</v>
      </c>
      <c r="I494" s="41">
        <v>9.18</v>
      </c>
      <c r="J494" s="42">
        <v>8.08</v>
      </c>
      <c r="K494" s="33"/>
      <c r="L494" s="41">
        <v>7.29</v>
      </c>
      <c r="M494" s="42">
        <v>2.5299999999999998</v>
      </c>
      <c r="N494" s="41">
        <v>7.93</v>
      </c>
      <c r="O494" s="42">
        <v>12.86</v>
      </c>
      <c r="P494" s="41">
        <v>7.45</v>
      </c>
      <c r="Q494" s="42">
        <v>6.48</v>
      </c>
      <c r="R494" s="41">
        <v>2.15</v>
      </c>
      <c r="S494" s="42">
        <v>8.69</v>
      </c>
      <c r="T494" s="41">
        <v>10.35</v>
      </c>
      <c r="U494" s="42">
        <v>12.12</v>
      </c>
    </row>
    <row r="495" spans="1:21" x14ac:dyDescent="0.25">
      <c r="A495" s="41">
        <v>9.5500000000000007</v>
      </c>
      <c r="B495" s="42">
        <v>13.51</v>
      </c>
      <c r="C495" s="41">
        <v>12.22</v>
      </c>
      <c r="D495" s="42">
        <v>9.66</v>
      </c>
      <c r="E495" s="41">
        <v>4.9400000000000004</v>
      </c>
      <c r="F495" s="42">
        <v>9.6</v>
      </c>
      <c r="G495" s="41">
        <v>7.23</v>
      </c>
      <c r="H495" s="42">
        <v>5.41</v>
      </c>
      <c r="I495" s="41">
        <v>6.86</v>
      </c>
      <c r="J495" s="42">
        <v>15.19</v>
      </c>
      <c r="K495" s="33"/>
      <c r="L495" s="41">
        <v>6.01</v>
      </c>
      <c r="M495" s="42">
        <v>11.23</v>
      </c>
      <c r="N495" s="41">
        <v>9.5399999999999991</v>
      </c>
      <c r="O495" s="42">
        <v>5.0599999999999996</v>
      </c>
      <c r="P495" s="41">
        <v>7.82</v>
      </c>
      <c r="Q495" s="42">
        <v>3.03</v>
      </c>
      <c r="R495" s="41">
        <v>12.46</v>
      </c>
      <c r="S495" s="42">
        <v>8.41</v>
      </c>
      <c r="T495" s="41">
        <v>11.05</v>
      </c>
      <c r="U495" s="42">
        <v>9.7799999999999994</v>
      </c>
    </row>
    <row r="496" spans="1:21" x14ac:dyDescent="0.25">
      <c r="A496" s="41">
        <v>11.3</v>
      </c>
      <c r="B496" s="42">
        <v>12.85</v>
      </c>
      <c r="C496" s="41">
        <v>10.25</v>
      </c>
      <c r="D496" s="42">
        <v>9.8800000000000008</v>
      </c>
      <c r="E496" s="41">
        <v>6.77</v>
      </c>
      <c r="F496" s="42">
        <v>13.44</v>
      </c>
      <c r="G496" s="41">
        <v>7.95</v>
      </c>
      <c r="H496" s="42">
        <v>8.9499999999999993</v>
      </c>
      <c r="I496" s="41">
        <v>12.2</v>
      </c>
      <c r="J496" s="42">
        <v>7.83</v>
      </c>
      <c r="K496" s="33"/>
      <c r="L496" s="41">
        <v>9.4700000000000006</v>
      </c>
      <c r="M496" s="42">
        <v>14.37</v>
      </c>
      <c r="N496" s="41">
        <v>13.71</v>
      </c>
      <c r="O496" s="42">
        <v>0.51</v>
      </c>
      <c r="P496" s="41">
        <v>9.43</v>
      </c>
      <c r="Q496" s="42">
        <v>10.23</v>
      </c>
      <c r="R496" s="41">
        <v>11.68</v>
      </c>
      <c r="S496" s="42">
        <v>7.6</v>
      </c>
      <c r="T496" s="41">
        <v>6.18</v>
      </c>
      <c r="U496" s="42">
        <v>7.99</v>
      </c>
    </row>
    <row r="497" spans="1:21" x14ac:dyDescent="0.25">
      <c r="A497" s="41">
        <v>4.66</v>
      </c>
      <c r="B497" s="42">
        <v>13.6</v>
      </c>
      <c r="C497" s="41">
        <v>11.19</v>
      </c>
      <c r="D497" s="42">
        <v>5.6</v>
      </c>
      <c r="E497" s="41">
        <v>13.13</v>
      </c>
      <c r="F497" s="42">
        <v>6.21</v>
      </c>
      <c r="G497" s="41">
        <v>11.61</v>
      </c>
      <c r="H497" s="42">
        <v>12.23</v>
      </c>
      <c r="I497" s="41">
        <v>10.64</v>
      </c>
      <c r="J497" s="42">
        <v>11.78</v>
      </c>
      <c r="K497" s="33"/>
      <c r="L497" s="41">
        <v>10.84</v>
      </c>
      <c r="M497" s="42">
        <v>11.52</v>
      </c>
      <c r="N497" s="41">
        <v>11.84</v>
      </c>
      <c r="O497" s="42">
        <v>6.3</v>
      </c>
      <c r="P497" s="41">
        <v>6.98</v>
      </c>
      <c r="Q497" s="42">
        <v>10.14</v>
      </c>
      <c r="R497" s="41">
        <v>9.61</v>
      </c>
      <c r="S497" s="42">
        <v>12.06</v>
      </c>
      <c r="T497" s="41">
        <v>10.39</v>
      </c>
      <c r="U497" s="42">
        <v>9.0500000000000007</v>
      </c>
    </row>
    <row r="498" spans="1:21" x14ac:dyDescent="0.25">
      <c r="A498" s="41">
        <v>9.83</v>
      </c>
      <c r="B498" s="42">
        <v>6.67</v>
      </c>
      <c r="C498" s="41">
        <v>6.54</v>
      </c>
      <c r="D498" s="42">
        <v>14.05</v>
      </c>
      <c r="E498" s="41">
        <v>6.61</v>
      </c>
      <c r="F498" s="42">
        <v>9.41</v>
      </c>
      <c r="G498" s="41">
        <v>8.84</v>
      </c>
      <c r="H498" s="42">
        <v>4.5</v>
      </c>
      <c r="I498" s="41">
        <v>14.9</v>
      </c>
      <c r="J498" s="42">
        <v>13.99</v>
      </c>
      <c r="K498" s="33"/>
      <c r="L498" s="41">
        <v>6.53</v>
      </c>
      <c r="M498" s="42">
        <v>11.2</v>
      </c>
      <c r="N498" s="41">
        <v>15.44</v>
      </c>
      <c r="O498" s="42">
        <v>5.55</v>
      </c>
      <c r="P498" s="41">
        <v>8.59</v>
      </c>
      <c r="Q498" s="42">
        <v>9.6300000000000008</v>
      </c>
      <c r="R498" s="41">
        <v>7.13</v>
      </c>
      <c r="S498" s="42">
        <v>9.57</v>
      </c>
      <c r="T498" s="41">
        <v>16.18</v>
      </c>
      <c r="U498" s="42">
        <v>8.18</v>
      </c>
    </row>
    <row r="499" spans="1:21" x14ac:dyDescent="0.25">
      <c r="A499" s="41">
        <v>14.19</v>
      </c>
      <c r="B499" s="42">
        <v>13.82</v>
      </c>
      <c r="C499" s="41">
        <v>8.51</v>
      </c>
      <c r="D499" s="42">
        <v>13.87</v>
      </c>
      <c r="E499" s="41">
        <v>8.89</v>
      </c>
      <c r="F499" s="42">
        <v>10.99</v>
      </c>
      <c r="G499" s="41">
        <v>12.49</v>
      </c>
      <c r="H499" s="42">
        <v>9.5399999999999991</v>
      </c>
      <c r="I499" s="41">
        <v>7.82</v>
      </c>
      <c r="J499" s="42">
        <v>5.26</v>
      </c>
      <c r="K499" s="33"/>
      <c r="L499" s="41">
        <v>8.4700000000000006</v>
      </c>
      <c r="M499" s="42">
        <v>9.57</v>
      </c>
      <c r="N499" s="41">
        <v>8.9</v>
      </c>
      <c r="O499" s="42">
        <v>10.14</v>
      </c>
      <c r="P499" s="41">
        <v>8.81</v>
      </c>
      <c r="Q499" s="42">
        <v>11.67</v>
      </c>
      <c r="R499" s="41">
        <v>6.64</v>
      </c>
      <c r="S499" s="42">
        <v>13.57</v>
      </c>
      <c r="T499" s="41">
        <v>9.4700000000000006</v>
      </c>
      <c r="U499" s="42">
        <v>7.93</v>
      </c>
    </row>
    <row r="500" spans="1:21" x14ac:dyDescent="0.25">
      <c r="A500" s="41">
        <v>8.91</v>
      </c>
      <c r="B500" s="42">
        <v>7.22</v>
      </c>
      <c r="C500" s="41">
        <v>8.36</v>
      </c>
      <c r="D500" s="42">
        <v>11.21</v>
      </c>
      <c r="E500" s="41">
        <v>6.2</v>
      </c>
      <c r="F500" s="42">
        <v>15.69</v>
      </c>
      <c r="G500" s="41">
        <v>7.35</v>
      </c>
      <c r="H500" s="42">
        <v>15.47</v>
      </c>
      <c r="I500" s="41">
        <v>8.07</v>
      </c>
      <c r="J500" s="42">
        <v>8.25</v>
      </c>
      <c r="K500" s="33"/>
      <c r="L500" s="41">
        <v>5.29</v>
      </c>
      <c r="M500" s="42">
        <v>12.06</v>
      </c>
      <c r="N500" s="41">
        <v>14.55</v>
      </c>
      <c r="O500" s="42">
        <v>13.51</v>
      </c>
      <c r="P500" s="41">
        <v>13.41</v>
      </c>
      <c r="Q500" s="42">
        <v>14.42</v>
      </c>
      <c r="R500" s="41">
        <v>10.42</v>
      </c>
      <c r="S500" s="42">
        <v>5.01</v>
      </c>
      <c r="T500" s="41">
        <v>10.81</v>
      </c>
      <c r="U500" s="42">
        <v>14.17</v>
      </c>
    </row>
    <row r="501" spans="1:21" x14ac:dyDescent="0.25">
      <c r="A501" s="41">
        <v>5.84</v>
      </c>
      <c r="B501" s="42">
        <v>10.43</v>
      </c>
      <c r="C501" s="41">
        <v>8.8699999999999992</v>
      </c>
      <c r="D501" s="42">
        <v>7.26</v>
      </c>
      <c r="E501" s="41">
        <v>11.15</v>
      </c>
      <c r="F501" s="42">
        <v>8.24</v>
      </c>
      <c r="G501" s="41">
        <v>8.77</v>
      </c>
      <c r="H501" s="42">
        <v>5.12</v>
      </c>
      <c r="I501" s="41">
        <v>12.23</v>
      </c>
      <c r="J501" s="42">
        <v>15.63</v>
      </c>
      <c r="K501" s="33"/>
      <c r="L501" s="41">
        <v>13.06</v>
      </c>
      <c r="M501" s="42">
        <v>8</v>
      </c>
      <c r="N501" s="41">
        <v>6.74</v>
      </c>
      <c r="O501" s="42">
        <v>8.81</v>
      </c>
      <c r="P501" s="41">
        <v>12.63</v>
      </c>
      <c r="Q501" s="42">
        <v>10.17</v>
      </c>
      <c r="R501" s="41">
        <v>15.59</v>
      </c>
      <c r="S501" s="42">
        <v>11.26</v>
      </c>
      <c r="T501" s="41">
        <v>9.7799999999999994</v>
      </c>
      <c r="U501" s="42">
        <v>7.93</v>
      </c>
    </row>
    <row r="502" spans="1:21" x14ac:dyDescent="0.25">
      <c r="A502" s="41">
        <v>7.91</v>
      </c>
      <c r="B502" s="42">
        <v>9.76</v>
      </c>
      <c r="C502" s="41">
        <v>13.79</v>
      </c>
      <c r="D502" s="42">
        <v>12.08</v>
      </c>
      <c r="E502" s="41">
        <v>7</v>
      </c>
      <c r="F502" s="42">
        <v>5.45</v>
      </c>
      <c r="G502" s="41">
        <v>13.03</v>
      </c>
      <c r="H502" s="42">
        <v>5.24</v>
      </c>
      <c r="I502" s="41">
        <v>14.04</v>
      </c>
      <c r="J502" s="42">
        <v>6.63</v>
      </c>
      <c r="K502" s="33"/>
      <c r="L502" s="41">
        <v>10.35</v>
      </c>
      <c r="M502" s="42">
        <v>7.72</v>
      </c>
      <c r="N502" s="41">
        <v>9.1300000000000008</v>
      </c>
      <c r="O502" s="42">
        <v>7.53</v>
      </c>
      <c r="P502" s="41">
        <v>18.55</v>
      </c>
      <c r="Q502" s="42">
        <v>7.88</v>
      </c>
      <c r="R502" s="41">
        <v>10.58</v>
      </c>
      <c r="S502" s="42">
        <v>11.75</v>
      </c>
      <c r="T502" s="41">
        <v>5.85</v>
      </c>
      <c r="U502" s="42">
        <v>11.42</v>
      </c>
    </row>
    <row r="503" spans="1:21" x14ac:dyDescent="0.25">
      <c r="A503" s="41">
        <v>12.66</v>
      </c>
      <c r="B503" s="42">
        <v>15.77</v>
      </c>
      <c r="C503" s="41">
        <v>4.7300000000000004</v>
      </c>
      <c r="D503" s="42">
        <v>8.24</v>
      </c>
      <c r="E503" s="41">
        <v>9.69</v>
      </c>
      <c r="F503" s="42">
        <v>10.73</v>
      </c>
      <c r="G503" s="41">
        <v>13.88</v>
      </c>
      <c r="H503" s="42">
        <v>5.25</v>
      </c>
      <c r="I503" s="41">
        <v>6.5</v>
      </c>
      <c r="J503" s="42">
        <v>11.32</v>
      </c>
      <c r="K503" s="33"/>
      <c r="L503" s="41">
        <v>3.74</v>
      </c>
      <c r="M503" s="42">
        <v>4.33</v>
      </c>
      <c r="N503" s="41">
        <v>8.2200000000000006</v>
      </c>
      <c r="O503" s="42">
        <v>4.91</v>
      </c>
      <c r="P503" s="41">
        <v>9.11</v>
      </c>
      <c r="Q503" s="42">
        <v>8.11</v>
      </c>
      <c r="R503" s="41">
        <v>11.69</v>
      </c>
      <c r="S503" s="42">
        <v>12.86</v>
      </c>
      <c r="T503" s="41">
        <v>14.53</v>
      </c>
      <c r="U503" s="42">
        <v>9.44</v>
      </c>
    </row>
    <row r="504" spans="1:21" x14ac:dyDescent="0.25">
      <c r="A504" s="41">
        <v>12.96</v>
      </c>
      <c r="B504" s="42">
        <v>9.19</v>
      </c>
      <c r="C504" s="41">
        <v>8.41</v>
      </c>
      <c r="D504" s="42">
        <v>9.23</v>
      </c>
      <c r="E504" s="41">
        <v>4.7</v>
      </c>
      <c r="F504" s="42">
        <v>11.12</v>
      </c>
      <c r="G504" s="41">
        <v>4.58</v>
      </c>
      <c r="H504" s="42">
        <v>7.52</v>
      </c>
      <c r="I504" s="41">
        <v>13.69</v>
      </c>
      <c r="J504" s="42">
        <v>5.5</v>
      </c>
      <c r="K504" s="33"/>
      <c r="L504" s="41">
        <v>9.4700000000000006</v>
      </c>
      <c r="M504" s="42">
        <v>8.8699999999999992</v>
      </c>
      <c r="N504" s="41">
        <v>6.09</v>
      </c>
      <c r="O504" s="42">
        <v>11.32</v>
      </c>
      <c r="P504" s="41">
        <v>9.8000000000000007</v>
      </c>
      <c r="Q504" s="42">
        <v>10.48</v>
      </c>
      <c r="R504" s="41">
        <v>6.68</v>
      </c>
      <c r="S504" s="42">
        <v>6.09</v>
      </c>
      <c r="T504" s="41">
        <v>8.77</v>
      </c>
      <c r="U504" s="42">
        <v>9.17</v>
      </c>
    </row>
    <row r="505" spans="1:21" x14ac:dyDescent="0.25">
      <c r="A505" s="41">
        <v>10.39</v>
      </c>
      <c r="B505" s="42">
        <v>14.52</v>
      </c>
      <c r="C505" s="41">
        <v>5.67</v>
      </c>
      <c r="D505" s="42">
        <v>12.39</v>
      </c>
      <c r="E505" s="41">
        <v>7.85</v>
      </c>
      <c r="F505" s="42">
        <v>7.98</v>
      </c>
      <c r="G505" s="41">
        <v>7.95</v>
      </c>
      <c r="H505" s="42">
        <v>11.06</v>
      </c>
      <c r="I505" s="41">
        <v>11.42</v>
      </c>
      <c r="J505" s="42">
        <v>11.23</v>
      </c>
      <c r="K505" s="33"/>
      <c r="L505" s="41">
        <v>11.74</v>
      </c>
      <c r="M505" s="42">
        <v>13.18</v>
      </c>
      <c r="N505" s="41">
        <v>8.56</v>
      </c>
      <c r="O505" s="42">
        <v>6.09</v>
      </c>
      <c r="P505" s="41">
        <v>10.210000000000001</v>
      </c>
      <c r="Q505" s="42">
        <v>9.58</v>
      </c>
      <c r="R505" s="41">
        <v>7.04</v>
      </c>
      <c r="S505" s="42">
        <v>13.67</v>
      </c>
      <c r="T505" s="41">
        <v>6.73</v>
      </c>
      <c r="U505" s="42">
        <v>4.37</v>
      </c>
    </row>
    <row r="506" spans="1:21" x14ac:dyDescent="0.25">
      <c r="A506" s="41">
        <v>5.88</v>
      </c>
      <c r="B506" s="42">
        <v>6.7</v>
      </c>
      <c r="C506" s="41">
        <v>15.39</v>
      </c>
      <c r="D506" s="42">
        <v>7.15</v>
      </c>
      <c r="E506" s="41">
        <v>5.0199999999999996</v>
      </c>
      <c r="F506" s="42">
        <v>4.78</v>
      </c>
      <c r="G506" s="41">
        <v>15.41</v>
      </c>
      <c r="H506" s="42">
        <v>7.06</v>
      </c>
      <c r="I506" s="41">
        <v>9.26</v>
      </c>
      <c r="J506" s="42">
        <v>12.74</v>
      </c>
      <c r="K506" s="33"/>
      <c r="L506" s="41">
        <v>3.42</v>
      </c>
      <c r="M506" s="42">
        <v>4.99</v>
      </c>
      <c r="N506" s="41">
        <v>11.03</v>
      </c>
      <c r="O506" s="42">
        <v>11.42</v>
      </c>
      <c r="P506" s="41">
        <v>14.73</v>
      </c>
      <c r="Q506" s="42">
        <v>16.920000000000002</v>
      </c>
      <c r="R506" s="41">
        <v>7.98</v>
      </c>
      <c r="S506" s="42">
        <v>13.95</v>
      </c>
      <c r="T506" s="41">
        <v>10.25</v>
      </c>
      <c r="U506" s="42">
        <v>7.65</v>
      </c>
    </row>
    <row r="507" spans="1:21" x14ac:dyDescent="0.25">
      <c r="A507" s="41">
        <v>7.69</v>
      </c>
      <c r="B507" s="42">
        <v>7.15</v>
      </c>
      <c r="C507" s="41">
        <v>6.21</v>
      </c>
      <c r="D507" s="42">
        <v>13.44</v>
      </c>
      <c r="E507" s="41">
        <v>6.58</v>
      </c>
      <c r="F507" s="42">
        <v>7.53</v>
      </c>
      <c r="G507" s="41">
        <v>7.39</v>
      </c>
      <c r="H507" s="42">
        <v>6.79</v>
      </c>
      <c r="I507" s="41">
        <v>10.14</v>
      </c>
      <c r="J507" s="42">
        <v>8.36</v>
      </c>
      <c r="K507" s="33"/>
      <c r="L507" s="41">
        <v>4.67</v>
      </c>
      <c r="M507" s="42">
        <v>9.49</v>
      </c>
      <c r="N507" s="41">
        <v>5.37</v>
      </c>
      <c r="O507" s="42">
        <v>7.99</v>
      </c>
      <c r="P507" s="41">
        <v>10.28</v>
      </c>
      <c r="Q507" s="42">
        <v>10.34</v>
      </c>
      <c r="R507" s="41">
        <v>8.84</v>
      </c>
      <c r="S507" s="42">
        <v>4.3</v>
      </c>
      <c r="T507" s="41">
        <v>11.14</v>
      </c>
      <c r="U507" s="42">
        <v>13.63</v>
      </c>
    </row>
    <row r="508" spans="1:21" x14ac:dyDescent="0.25">
      <c r="A508" s="41">
        <v>13.13</v>
      </c>
      <c r="B508" s="42">
        <v>8.19</v>
      </c>
      <c r="C508" s="41">
        <v>6.08</v>
      </c>
      <c r="D508" s="42">
        <v>12.37</v>
      </c>
      <c r="E508" s="41">
        <v>6.83</v>
      </c>
      <c r="F508" s="42">
        <v>6.95</v>
      </c>
      <c r="G508" s="41">
        <v>4.42</v>
      </c>
      <c r="H508" s="42">
        <v>5.53</v>
      </c>
      <c r="I508" s="41">
        <v>13.87</v>
      </c>
      <c r="J508" s="42">
        <v>13</v>
      </c>
      <c r="K508" s="33"/>
      <c r="L508" s="41">
        <v>6.65</v>
      </c>
      <c r="M508" s="42">
        <v>17.739999999999998</v>
      </c>
      <c r="N508" s="41">
        <v>7.76</v>
      </c>
      <c r="O508" s="42">
        <v>16.02</v>
      </c>
      <c r="P508" s="41">
        <v>14.86</v>
      </c>
      <c r="Q508" s="42">
        <v>13.65</v>
      </c>
      <c r="R508" s="41">
        <v>1.49</v>
      </c>
      <c r="S508" s="42">
        <v>9.17</v>
      </c>
      <c r="T508" s="41">
        <v>8.5399999999999991</v>
      </c>
      <c r="U508" s="42">
        <v>7.14</v>
      </c>
    </row>
    <row r="509" spans="1:21" x14ac:dyDescent="0.25">
      <c r="A509" s="41">
        <v>11.67</v>
      </c>
      <c r="B509" s="42">
        <v>10.98</v>
      </c>
      <c r="C509" s="41">
        <v>5.12</v>
      </c>
      <c r="D509" s="42">
        <v>11.92</v>
      </c>
      <c r="E509" s="41">
        <v>8.24</v>
      </c>
      <c r="F509" s="42">
        <v>5.04</v>
      </c>
      <c r="G509" s="41">
        <v>6.98</v>
      </c>
      <c r="H509" s="42">
        <v>6.62</v>
      </c>
      <c r="I509" s="41">
        <v>13.31</v>
      </c>
      <c r="J509" s="42">
        <v>12.74</v>
      </c>
      <c r="K509" s="33"/>
      <c r="L509" s="41">
        <v>9.4700000000000006</v>
      </c>
      <c r="M509" s="42">
        <v>5.3</v>
      </c>
      <c r="N509" s="41">
        <v>4.6500000000000004</v>
      </c>
      <c r="O509" s="42">
        <v>10.119999999999999</v>
      </c>
      <c r="P509" s="41">
        <v>15.17</v>
      </c>
      <c r="Q509" s="42">
        <v>8.1199999999999992</v>
      </c>
      <c r="R509" s="41">
        <v>10.85</v>
      </c>
      <c r="S509" s="42">
        <v>4.78</v>
      </c>
      <c r="T509" s="41">
        <v>12.88</v>
      </c>
      <c r="U509" s="42">
        <v>8.9600000000000009</v>
      </c>
    </row>
    <row r="510" spans="1:21" x14ac:dyDescent="0.25">
      <c r="A510" s="41">
        <v>10.99</v>
      </c>
      <c r="B510" s="42">
        <v>4.67</v>
      </c>
      <c r="C510" s="41">
        <v>7.61</v>
      </c>
      <c r="D510" s="42">
        <v>8.4700000000000006</v>
      </c>
      <c r="E510" s="41">
        <v>11.96</v>
      </c>
      <c r="F510" s="42">
        <v>10.01</v>
      </c>
      <c r="G510" s="41">
        <v>10.57</v>
      </c>
      <c r="H510" s="42">
        <v>8.8000000000000007</v>
      </c>
      <c r="I510" s="41">
        <v>4.37</v>
      </c>
      <c r="J510" s="42">
        <v>7.23</v>
      </c>
      <c r="K510" s="33"/>
      <c r="L510" s="41">
        <v>9.92</v>
      </c>
      <c r="M510" s="42">
        <v>11.25</v>
      </c>
      <c r="N510" s="41">
        <v>18.23</v>
      </c>
      <c r="O510" s="42">
        <v>12.68</v>
      </c>
      <c r="P510" s="41">
        <v>9.11</v>
      </c>
      <c r="Q510" s="42">
        <v>8.74</v>
      </c>
      <c r="R510" s="41">
        <v>9.51</v>
      </c>
      <c r="S510" s="42">
        <v>12.73</v>
      </c>
      <c r="T510" s="41">
        <v>9.75</v>
      </c>
      <c r="U510" s="42">
        <v>9.9600000000000009</v>
      </c>
    </row>
    <row r="511" spans="1:21" x14ac:dyDescent="0.25">
      <c r="A511" s="41">
        <v>7.69</v>
      </c>
      <c r="B511" s="42">
        <v>7.75</v>
      </c>
      <c r="C511" s="41">
        <v>7.31</v>
      </c>
      <c r="D511" s="42">
        <v>7.82</v>
      </c>
      <c r="E511" s="41">
        <v>5.86</v>
      </c>
      <c r="F511" s="42">
        <v>10.45</v>
      </c>
      <c r="G511" s="41">
        <v>14.2</v>
      </c>
      <c r="H511" s="42">
        <v>10.63</v>
      </c>
      <c r="I511" s="41">
        <v>11.46</v>
      </c>
      <c r="J511" s="42">
        <v>6.24</v>
      </c>
      <c r="K511" s="33"/>
      <c r="L511" s="41">
        <v>3.99</v>
      </c>
      <c r="M511" s="42">
        <v>8.92</v>
      </c>
      <c r="N511" s="41">
        <v>10.89</v>
      </c>
      <c r="O511" s="42">
        <v>8.1199999999999992</v>
      </c>
      <c r="P511" s="41">
        <v>10.7</v>
      </c>
      <c r="Q511" s="42">
        <v>12.6</v>
      </c>
      <c r="R511" s="41">
        <v>13</v>
      </c>
      <c r="S511" s="42">
        <v>2.95</v>
      </c>
      <c r="T511" s="41">
        <v>8.7100000000000009</v>
      </c>
      <c r="U511" s="42">
        <v>12.43</v>
      </c>
    </row>
    <row r="512" spans="1:21" x14ac:dyDescent="0.25">
      <c r="A512" s="41">
        <v>6.51</v>
      </c>
      <c r="B512" s="42">
        <v>8.64</v>
      </c>
      <c r="C512" s="41">
        <v>8.08</v>
      </c>
      <c r="D512" s="42">
        <v>13</v>
      </c>
      <c r="E512" s="41">
        <v>8.6999999999999993</v>
      </c>
      <c r="F512" s="42">
        <v>9.5</v>
      </c>
      <c r="G512" s="41">
        <v>6.81</v>
      </c>
      <c r="H512" s="42">
        <v>9.5399999999999991</v>
      </c>
      <c r="I512" s="41">
        <v>15.25</v>
      </c>
      <c r="J512" s="42">
        <v>4.34</v>
      </c>
      <c r="K512" s="33"/>
      <c r="L512" s="41">
        <v>12.59</v>
      </c>
      <c r="M512" s="42">
        <v>7.17</v>
      </c>
      <c r="N512" s="41">
        <v>6.98</v>
      </c>
      <c r="O512" s="42">
        <v>8.75</v>
      </c>
      <c r="P512" s="41">
        <v>8.27</v>
      </c>
      <c r="Q512" s="42">
        <v>11.69</v>
      </c>
      <c r="R512" s="41">
        <v>8.19</v>
      </c>
      <c r="S512" s="42">
        <v>9.35</v>
      </c>
      <c r="T512" s="41">
        <v>11.78</v>
      </c>
      <c r="U512" s="42">
        <v>6.46</v>
      </c>
    </row>
    <row r="513" spans="1:21" x14ac:dyDescent="0.25">
      <c r="A513" s="41">
        <v>14.56</v>
      </c>
      <c r="B513" s="42">
        <v>14.08</v>
      </c>
      <c r="C513" s="41">
        <v>11.43</v>
      </c>
      <c r="D513" s="42">
        <v>15.12</v>
      </c>
      <c r="E513" s="41">
        <v>7.18</v>
      </c>
      <c r="F513" s="42">
        <v>6.59</v>
      </c>
      <c r="G513" s="41">
        <v>5.84</v>
      </c>
      <c r="H513" s="42">
        <v>11.27</v>
      </c>
      <c r="I513" s="41">
        <v>14.3</v>
      </c>
      <c r="J513" s="42">
        <v>8.64</v>
      </c>
      <c r="K513" s="33"/>
      <c r="L513" s="41">
        <v>11.52</v>
      </c>
      <c r="M513" s="42">
        <v>9.33</v>
      </c>
      <c r="N513" s="41">
        <v>9.9</v>
      </c>
      <c r="O513" s="42">
        <v>13.17</v>
      </c>
      <c r="P513" s="41">
        <v>13.29</v>
      </c>
      <c r="Q513" s="42">
        <v>11.96</v>
      </c>
      <c r="R513" s="41">
        <v>13.73</v>
      </c>
      <c r="S513" s="42">
        <v>9.3699999999999992</v>
      </c>
      <c r="T513" s="41">
        <v>11.21</v>
      </c>
      <c r="U513" s="42">
        <v>10.42</v>
      </c>
    </row>
    <row r="514" spans="1:21" x14ac:dyDescent="0.25">
      <c r="A514" s="41">
        <v>13.12</v>
      </c>
      <c r="B514" s="42">
        <v>15.48</v>
      </c>
      <c r="C514" s="41">
        <v>13.39</v>
      </c>
      <c r="D514" s="42">
        <v>4.62</v>
      </c>
      <c r="E514" s="41">
        <v>5.89</v>
      </c>
      <c r="F514" s="42">
        <v>12.45</v>
      </c>
      <c r="G514" s="41">
        <v>15.39</v>
      </c>
      <c r="H514" s="42">
        <v>7.43</v>
      </c>
      <c r="I514" s="41">
        <v>11.79</v>
      </c>
      <c r="J514" s="42">
        <v>7.12</v>
      </c>
      <c r="K514" s="33"/>
      <c r="L514" s="41">
        <v>12.31</v>
      </c>
      <c r="M514" s="42">
        <v>4.71</v>
      </c>
      <c r="N514" s="41">
        <v>10.220000000000001</v>
      </c>
      <c r="O514" s="42">
        <v>12.24</v>
      </c>
      <c r="P514" s="41">
        <v>8.2200000000000006</v>
      </c>
      <c r="Q514" s="42">
        <v>9</v>
      </c>
      <c r="R514" s="41">
        <v>11.45</v>
      </c>
      <c r="S514" s="42">
        <v>7.8</v>
      </c>
      <c r="T514" s="41">
        <v>11.03</v>
      </c>
      <c r="U514" s="42">
        <v>10.119999999999999</v>
      </c>
    </row>
    <row r="515" spans="1:21" x14ac:dyDescent="0.25">
      <c r="A515" s="41">
        <v>13.16</v>
      </c>
      <c r="B515" s="42">
        <v>15.39</v>
      </c>
      <c r="C515" s="41">
        <v>12.56</v>
      </c>
      <c r="D515" s="42">
        <v>11.97</v>
      </c>
      <c r="E515" s="41">
        <v>7.41</v>
      </c>
      <c r="F515" s="42">
        <v>8.01</v>
      </c>
      <c r="G515" s="41">
        <v>9.33</v>
      </c>
      <c r="H515" s="42">
        <v>10.76</v>
      </c>
      <c r="I515" s="41">
        <v>9.69</v>
      </c>
      <c r="J515" s="42">
        <v>7.29</v>
      </c>
      <c r="K515" s="33"/>
      <c r="L515" s="41">
        <v>7.42</v>
      </c>
      <c r="M515" s="42">
        <v>10.28</v>
      </c>
      <c r="N515" s="41">
        <v>7.21</v>
      </c>
      <c r="O515" s="42">
        <v>10.62</v>
      </c>
      <c r="P515" s="41">
        <v>10.130000000000001</v>
      </c>
      <c r="Q515" s="42">
        <v>11.88</v>
      </c>
      <c r="R515" s="41">
        <v>10.59</v>
      </c>
      <c r="S515" s="42">
        <v>8.82</v>
      </c>
      <c r="T515" s="41">
        <v>19.690000000000001</v>
      </c>
      <c r="U515" s="42">
        <v>8.86</v>
      </c>
    </row>
    <row r="516" spans="1:21" x14ac:dyDescent="0.25">
      <c r="A516" s="41">
        <v>12.22</v>
      </c>
      <c r="B516" s="42">
        <v>15.7</v>
      </c>
      <c r="C516" s="41">
        <v>12.09</v>
      </c>
      <c r="D516" s="42">
        <v>7.86</v>
      </c>
      <c r="E516" s="41">
        <v>12.56</v>
      </c>
      <c r="F516" s="42">
        <v>9.93</v>
      </c>
      <c r="G516" s="41">
        <v>9.89</v>
      </c>
      <c r="H516" s="42">
        <v>8.07</v>
      </c>
      <c r="I516" s="41">
        <v>14.76</v>
      </c>
      <c r="J516" s="42">
        <v>14.42</v>
      </c>
      <c r="K516" s="33"/>
      <c r="L516" s="41">
        <v>7.26</v>
      </c>
      <c r="M516" s="42">
        <v>8.9499999999999993</v>
      </c>
      <c r="N516" s="41">
        <v>10.17</v>
      </c>
      <c r="O516" s="42">
        <v>6.77</v>
      </c>
      <c r="P516" s="41">
        <v>17.62</v>
      </c>
      <c r="Q516" s="42">
        <v>11.98</v>
      </c>
      <c r="R516" s="41">
        <v>8.15</v>
      </c>
      <c r="S516" s="42">
        <v>11.47</v>
      </c>
      <c r="T516" s="41">
        <v>9.65</v>
      </c>
      <c r="U516" s="42">
        <v>10.78</v>
      </c>
    </row>
    <row r="517" spans="1:21" x14ac:dyDescent="0.25">
      <c r="A517" s="41">
        <v>11.82</v>
      </c>
      <c r="B517" s="42">
        <v>14.8</v>
      </c>
      <c r="C517" s="41">
        <v>5.83</v>
      </c>
      <c r="D517" s="42">
        <v>8.68</v>
      </c>
      <c r="E517" s="41">
        <v>11.96</v>
      </c>
      <c r="F517" s="42">
        <v>9.4700000000000006</v>
      </c>
      <c r="G517" s="41">
        <v>6.06</v>
      </c>
      <c r="H517" s="42">
        <v>11.79</v>
      </c>
      <c r="I517" s="41">
        <v>13.09</v>
      </c>
      <c r="J517" s="42">
        <v>13.17</v>
      </c>
      <c r="K517" s="33"/>
      <c r="L517" s="41">
        <v>3.4</v>
      </c>
      <c r="M517" s="42">
        <v>6.57</v>
      </c>
      <c r="N517" s="41">
        <v>10.199999999999999</v>
      </c>
      <c r="O517" s="42">
        <v>6.6</v>
      </c>
      <c r="P517" s="41">
        <v>16.940000000000001</v>
      </c>
      <c r="Q517" s="42">
        <v>5.92</v>
      </c>
      <c r="R517" s="41">
        <v>6.45</v>
      </c>
      <c r="S517" s="42">
        <v>10.35</v>
      </c>
      <c r="T517" s="41">
        <v>4.26</v>
      </c>
      <c r="U517" s="42">
        <v>11.07</v>
      </c>
    </row>
    <row r="518" spans="1:21" x14ac:dyDescent="0.25">
      <c r="A518" s="41">
        <v>6.54</v>
      </c>
      <c r="B518" s="42">
        <v>13.85</v>
      </c>
      <c r="C518" s="41">
        <v>11.72</v>
      </c>
      <c r="D518" s="42">
        <v>14.22</v>
      </c>
      <c r="E518" s="41">
        <v>11.12</v>
      </c>
      <c r="F518" s="42">
        <v>8.2100000000000009</v>
      </c>
      <c r="G518" s="41">
        <v>10.029999999999999</v>
      </c>
      <c r="H518" s="42">
        <v>14.08</v>
      </c>
      <c r="I518" s="41">
        <v>5.0599999999999996</v>
      </c>
      <c r="J518" s="42">
        <v>6.81</v>
      </c>
      <c r="K518" s="33"/>
      <c r="L518" s="41">
        <v>12.64</v>
      </c>
      <c r="M518" s="42">
        <v>7.65</v>
      </c>
      <c r="N518" s="41">
        <v>10.29</v>
      </c>
      <c r="O518" s="42">
        <v>15.25</v>
      </c>
      <c r="P518" s="41">
        <v>5.26</v>
      </c>
      <c r="Q518" s="42">
        <v>13.74</v>
      </c>
      <c r="R518" s="41">
        <v>10.18</v>
      </c>
      <c r="S518" s="42">
        <v>5.42</v>
      </c>
      <c r="T518" s="41">
        <v>13.02</v>
      </c>
      <c r="U518" s="42">
        <v>12.58</v>
      </c>
    </row>
    <row r="519" spans="1:21" x14ac:dyDescent="0.25">
      <c r="A519" s="41">
        <v>6.09</v>
      </c>
      <c r="B519" s="42">
        <v>12.62</v>
      </c>
      <c r="C519" s="41">
        <v>14.44</v>
      </c>
      <c r="D519" s="42">
        <v>14.62</v>
      </c>
      <c r="E519" s="41">
        <v>5.59</v>
      </c>
      <c r="F519" s="42">
        <v>9.5500000000000007</v>
      </c>
      <c r="G519" s="41">
        <v>14.95</v>
      </c>
      <c r="H519" s="42">
        <v>5.39</v>
      </c>
      <c r="I519" s="41">
        <v>11.53</v>
      </c>
      <c r="J519" s="42">
        <v>13</v>
      </c>
      <c r="K519" s="33"/>
      <c r="L519" s="41">
        <v>14.27</v>
      </c>
      <c r="M519" s="42">
        <v>8.8699999999999992</v>
      </c>
      <c r="N519" s="41">
        <v>7.14</v>
      </c>
      <c r="O519" s="42">
        <v>12.65</v>
      </c>
      <c r="P519" s="41">
        <v>8.23</v>
      </c>
      <c r="Q519" s="42">
        <v>7.86</v>
      </c>
      <c r="R519" s="41">
        <v>9.4600000000000009</v>
      </c>
      <c r="S519" s="42">
        <v>12.77</v>
      </c>
      <c r="T519" s="41">
        <v>7.43</v>
      </c>
      <c r="U519" s="42">
        <v>8.2899999999999991</v>
      </c>
    </row>
    <row r="520" spans="1:21" x14ac:dyDescent="0.25">
      <c r="A520" s="41">
        <v>8.07</v>
      </c>
      <c r="B520" s="42">
        <v>12.34</v>
      </c>
      <c r="C520" s="41">
        <v>12.75</v>
      </c>
      <c r="D520" s="42">
        <v>9.7200000000000006</v>
      </c>
      <c r="E520" s="41">
        <v>9.64</v>
      </c>
      <c r="F520" s="42">
        <v>7.55</v>
      </c>
      <c r="G520" s="41">
        <v>4.4000000000000004</v>
      </c>
      <c r="H520" s="42">
        <v>12.92</v>
      </c>
      <c r="I520" s="41">
        <v>5.55</v>
      </c>
      <c r="J520" s="42">
        <v>12.7</v>
      </c>
      <c r="K520" s="33"/>
      <c r="L520" s="41">
        <v>7.18</v>
      </c>
      <c r="M520" s="42">
        <v>13.83</v>
      </c>
      <c r="N520" s="41">
        <v>18.5</v>
      </c>
      <c r="O520" s="42">
        <v>8.4600000000000009</v>
      </c>
      <c r="P520" s="41">
        <v>12.7</v>
      </c>
      <c r="Q520" s="42">
        <v>11.23</v>
      </c>
      <c r="R520" s="41">
        <v>11.14</v>
      </c>
      <c r="S520" s="42">
        <v>9.1999999999999993</v>
      </c>
      <c r="T520" s="41">
        <v>10.56</v>
      </c>
      <c r="U520" s="42">
        <v>9.41</v>
      </c>
    </row>
    <row r="521" spans="1:21" x14ac:dyDescent="0.25">
      <c r="A521" s="41">
        <v>9.5399999999999991</v>
      </c>
      <c r="B521" s="42">
        <v>12.03</v>
      </c>
      <c r="C521" s="41">
        <v>6.73</v>
      </c>
      <c r="D521" s="42">
        <v>11.02</v>
      </c>
      <c r="E521" s="41">
        <v>9.9700000000000006</v>
      </c>
      <c r="F521" s="42">
        <v>8.31</v>
      </c>
      <c r="G521" s="41">
        <v>13.15</v>
      </c>
      <c r="H521" s="42">
        <v>5.04</v>
      </c>
      <c r="I521" s="41">
        <v>13.08</v>
      </c>
      <c r="J521" s="42">
        <v>5.2</v>
      </c>
      <c r="K521" s="33"/>
      <c r="L521" s="41">
        <v>12.36</v>
      </c>
      <c r="M521" s="42">
        <v>4.82</v>
      </c>
      <c r="N521" s="41">
        <v>10.1</v>
      </c>
      <c r="O521" s="42">
        <v>10.5</v>
      </c>
      <c r="P521" s="41">
        <v>9.2200000000000006</v>
      </c>
      <c r="Q521" s="42">
        <v>9.65</v>
      </c>
      <c r="R521" s="41">
        <v>12.74</v>
      </c>
      <c r="S521" s="42">
        <v>6.29</v>
      </c>
      <c r="T521" s="41">
        <v>6.33</v>
      </c>
      <c r="U521" s="42">
        <v>11.09</v>
      </c>
    </row>
    <row r="522" spans="1:21" x14ac:dyDescent="0.25">
      <c r="A522" s="41">
        <v>14.69</v>
      </c>
      <c r="B522" s="42">
        <v>14.15</v>
      </c>
      <c r="C522" s="41">
        <v>8.58</v>
      </c>
      <c r="D522" s="42">
        <v>12.52</v>
      </c>
      <c r="E522" s="41">
        <v>7.53</v>
      </c>
      <c r="F522" s="42">
        <v>5.61</v>
      </c>
      <c r="G522" s="41">
        <v>8.8800000000000008</v>
      </c>
      <c r="H522" s="42">
        <v>15.28</v>
      </c>
      <c r="I522" s="41">
        <v>12.86</v>
      </c>
      <c r="J522" s="42">
        <v>8.57</v>
      </c>
      <c r="K522" s="33"/>
      <c r="L522" s="41">
        <v>9.34</v>
      </c>
      <c r="M522" s="42">
        <v>13.74</v>
      </c>
      <c r="N522" s="41">
        <v>12.23</v>
      </c>
      <c r="O522" s="42">
        <v>7.12</v>
      </c>
      <c r="P522" s="41">
        <v>8.0500000000000007</v>
      </c>
      <c r="Q522" s="42">
        <v>8.74</v>
      </c>
      <c r="R522" s="41">
        <v>8.93</v>
      </c>
      <c r="S522" s="42">
        <v>9.08</v>
      </c>
      <c r="T522" s="41">
        <v>9.01</v>
      </c>
      <c r="U522" s="42">
        <v>8.6</v>
      </c>
    </row>
    <row r="523" spans="1:21" x14ac:dyDescent="0.25">
      <c r="A523" s="41">
        <v>11.46</v>
      </c>
      <c r="B523" s="42">
        <v>10.92</v>
      </c>
      <c r="C523" s="41">
        <v>8.76</v>
      </c>
      <c r="D523" s="42">
        <v>5.28</v>
      </c>
      <c r="E523" s="41">
        <v>4.53</v>
      </c>
      <c r="F523" s="42">
        <v>8.59</v>
      </c>
      <c r="G523" s="41">
        <v>11.79</v>
      </c>
      <c r="H523" s="42">
        <v>6.47</v>
      </c>
      <c r="I523" s="41">
        <v>11.84</v>
      </c>
      <c r="J523" s="42">
        <v>10.5</v>
      </c>
      <c r="K523" s="33"/>
      <c r="L523" s="41">
        <v>4.63</v>
      </c>
      <c r="M523" s="42">
        <v>10.220000000000001</v>
      </c>
      <c r="N523" s="41">
        <v>7.11</v>
      </c>
      <c r="O523" s="42">
        <v>9.07</v>
      </c>
      <c r="P523" s="41">
        <v>6.44</v>
      </c>
      <c r="Q523" s="42">
        <v>7.41</v>
      </c>
      <c r="R523" s="41">
        <v>8.06</v>
      </c>
      <c r="S523" s="42">
        <v>9.67</v>
      </c>
      <c r="T523" s="41">
        <v>8.06</v>
      </c>
      <c r="U523" s="42">
        <v>11.59</v>
      </c>
    </row>
    <row r="524" spans="1:21" x14ac:dyDescent="0.25">
      <c r="A524" s="41">
        <v>8.69</v>
      </c>
      <c r="B524" s="42">
        <v>8.61</v>
      </c>
      <c r="C524" s="41">
        <v>10.47</v>
      </c>
      <c r="D524" s="42">
        <v>4.32</v>
      </c>
      <c r="E524" s="41">
        <v>12.15</v>
      </c>
      <c r="F524" s="42">
        <v>12.85</v>
      </c>
      <c r="G524" s="41">
        <v>5.67</v>
      </c>
      <c r="H524" s="42">
        <v>4.4800000000000004</v>
      </c>
      <c r="I524" s="41">
        <v>8.92</v>
      </c>
      <c r="J524" s="42">
        <v>10.119999999999999</v>
      </c>
      <c r="K524" s="33"/>
      <c r="L524" s="41">
        <v>9.82</v>
      </c>
      <c r="M524" s="42">
        <v>11.95</v>
      </c>
      <c r="N524" s="41">
        <v>8.24</v>
      </c>
      <c r="O524" s="42">
        <v>13.75</v>
      </c>
      <c r="P524" s="41">
        <v>5.24</v>
      </c>
      <c r="Q524" s="42">
        <v>9.17</v>
      </c>
      <c r="R524" s="41">
        <v>16.37</v>
      </c>
      <c r="S524" s="42">
        <v>12.07</v>
      </c>
      <c r="T524" s="41">
        <v>13.18</v>
      </c>
      <c r="U524" s="42">
        <v>7.01</v>
      </c>
    </row>
    <row r="525" spans="1:21" x14ac:dyDescent="0.25">
      <c r="A525" s="41">
        <v>9.23</v>
      </c>
      <c r="B525" s="42">
        <v>12</v>
      </c>
      <c r="C525" s="41">
        <v>5.6</v>
      </c>
      <c r="D525" s="42">
        <v>13.99</v>
      </c>
      <c r="E525" s="41">
        <v>8.61</v>
      </c>
      <c r="F525" s="42">
        <v>6.57</v>
      </c>
      <c r="G525" s="41">
        <v>7.11</v>
      </c>
      <c r="H525" s="42">
        <v>8.93</v>
      </c>
      <c r="I525" s="41">
        <v>4.4000000000000004</v>
      </c>
      <c r="J525" s="42">
        <v>8.4700000000000006</v>
      </c>
      <c r="K525" s="33"/>
      <c r="L525" s="41">
        <v>8.9600000000000009</v>
      </c>
      <c r="M525" s="42">
        <v>9.2799999999999994</v>
      </c>
      <c r="N525" s="41">
        <v>8.9</v>
      </c>
      <c r="O525" s="42">
        <v>2.4700000000000002</v>
      </c>
      <c r="P525" s="41">
        <v>7.55</v>
      </c>
      <c r="Q525" s="42">
        <v>9.8800000000000008</v>
      </c>
      <c r="R525" s="41">
        <v>9.42</v>
      </c>
      <c r="S525" s="42">
        <v>7.68</v>
      </c>
      <c r="T525" s="41">
        <v>8.36</v>
      </c>
      <c r="U525" s="42">
        <v>8.7100000000000009</v>
      </c>
    </row>
    <row r="526" spans="1:21" x14ac:dyDescent="0.25">
      <c r="A526" s="41">
        <v>13.85</v>
      </c>
      <c r="B526" s="42">
        <v>11.34</v>
      </c>
      <c r="C526" s="41">
        <v>6.81</v>
      </c>
      <c r="D526" s="42">
        <v>10.95</v>
      </c>
      <c r="E526" s="41">
        <v>4.3</v>
      </c>
      <c r="F526" s="42">
        <v>12.33</v>
      </c>
      <c r="G526" s="41">
        <v>7.27</v>
      </c>
      <c r="H526" s="42">
        <v>6.31</v>
      </c>
      <c r="I526" s="41">
        <v>8.01</v>
      </c>
      <c r="J526" s="42">
        <v>9.7100000000000009</v>
      </c>
      <c r="K526" s="33"/>
      <c r="L526" s="41">
        <v>8.52</v>
      </c>
      <c r="M526" s="42">
        <v>6.13</v>
      </c>
      <c r="N526" s="41">
        <v>5.73</v>
      </c>
      <c r="O526" s="42">
        <v>8.8800000000000008</v>
      </c>
      <c r="P526" s="41">
        <v>4.51</v>
      </c>
      <c r="Q526" s="42">
        <v>12.26</v>
      </c>
      <c r="R526" s="41">
        <v>11.83</v>
      </c>
      <c r="S526" s="42">
        <v>6.26</v>
      </c>
      <c r="T526" s="41">
        <v>8.66</v>
      </c>
      <c r="U526" s="42">
        <v>10.17</v>
      </c>
    </row>
    <row r="527" spans="1:21" x14ac:dyDescent="0.25">
      <c r="A527" s="41">
        <v>11.54</v>
      </c>
      <c r="B527" s="42">
        <v>5.38</v>
      </c>
      <c r="C527" s="41">
        <v>12.84</v>
      </c>
      <c r="D527" s="42">
        <v>9.77</v>
      </c>
      <c r="E527" s="41">
        <v>13.3</v>
      </c>
      <c r="F527" s="42">
        <v>6.84</v>
      </c>
      <c r="G527" s="41">
        <v>15.11</v>
      </c>
      <c r="H527" s="42">
        <v>6.01</v>
      </c>
      <c r="I527" s="41">
        <v>11.84</v>
      </c>
      <c r="J527" s="42">
        <v>8.06</v>
      </c>
      <c r="K527" s="33"/>
      <c r="L527" s="41">
        <v>11.92</v>
      </c>
      <c r="M527" s="42">
        <v>8.58</v>
      </c>
      <c r="N527" s="41">
        <v>6.39</v>
      </c>
      <c r="O527" s="42">
        <v>10.32</v>
      </c>
      <c r="P527" s="41">
        <v>9.2200000000000006</v>
      </c>
      <c r="Q527" s="42">
        <v>9.14</v>
      </c>
      <c r="R527" s="41">
        <v>4.0199999999999996</v>
      </c>
      <c r="S527" s="42">
        <v>16.98</v>
      </c>
      <c r="T527" s="41">
        <v>13.03</v>
      </c>
      <c r="U527" s="42">
        <v>11.74</v>
      </c>
    </row>
    <row r="528" spans="1:21" x14ac:dyDescent="0.25">
      <c r="A528" s="41">
        <v>7.95</v>
      </c>
      <c r="B528" s="42">
        <v>12.94</v>
      </c>
      <c r="C528" s="41">
        <v>11.63</v>
      </c>
      <c r="D528" s="42">
        <v>14.03</v>
      </c>
      <c r="E528" s="41">
        <v>7.21</v>
      </c>
      <c r="F528" s="42">
        <v>7.3</v>
      </c>
      <c r="G528" s="41">
        <v>7.52</v>
      </c>
      <c r="H528" s="42">
        <v>7.04</v>
      </c>
      <c r="I528" s="41">
        <v>5.22</v>
      </c>
      <c r="J528" s="42">
        <v>7.36</v>
      </c>
      <c r="K528" s="33"/>
      <c r="L528" s="41">
        <v>11.3</v>
      </c>
      <c r="M528" s="42">
        <v>3.8</v>
      </c>
      <c r="N528" s="41">
        <v>11.8</v>
      </c>
      <c r="O528" s="42">
        <v>8.4600000000000009</v>
      </c>
      <c r="P528" s="41">
        <v>5.31</v>
      </c>
      <c r="Q528" s="42">
        <v>14.23</v>
      </c>
      <c r="R528" s="41">
        <v>6.86</v>
      </c>
      <c r="S528" s="42">
        <v>9.83</v>
      </c>
      <c r="T528" s="41">
        <v>11.51</v>
      </c>
      <c r="U528" s="42">
        <v>9.9700000000000006</v>
      </c>
    </row>
    <row r="529" spans="1:21" x14ac:dyDescent="0.25">
      <c r="A529" s="41">
        <v>4.46</v>
      </c>
      <c r="B529" s="42">
        <v>7.58</v>
      </c>
      <c r="C529" s="41">
        <v>9.76</v>
      </c>
      <c r="D529" s="42">
        <v>8.33</v>
      </c>
      <c r="E529" s="41">
        <v>8.75</v>
      </c>
      <c r="F529" s="42">
        <v>7.3</v>
      </c>
      <c r="G529" s="41">
        <v>8.35</v>
      </c>
      <c r="H529" s="42">
        <v>7.08</v>
      </c>
      <c r="I529" s="41">
        <v>6.79</v>
      </c>
      <c r="J529" s="42">
        <v>13.13</v>
      </c>
      <c r="K529" s="33"/>
      <c r="L529" s="41">
        <v>5.28</v>
      </c>
      <c r="M529" s="42">
        <v>12.75</v>
      </c>
      <c r="N529" s="41">
        <v>5.62</v>
      </c>
      <c r="O529" s="42">
        <v>9.91</v>
      </c>
      <c r="P529" s="41">
        <v>9.86</v>
      </c>
      <c r="Q529" s="42">
        <v>15.24</v>
      </c>
      <c r="R529" s="41">
        <v>12.7</v>
      </c>
      <c r="S529" s="42">
        <v>7.75</v>
      </c>
      <c r="T529" s="41">
        <v>10.130000000000001</v>
      </c>
      <c r="U529" s="42">
        <v>15.11</v>
      </c>
    </row>
    <row r="530" spans="1:21" x14ac:dyDescent="0.25">
      <c r="A530" s="41">
        <v>9.8000000000000007</v>
      </c>
      <c r="B530" s="42">
        <v>5.71</v>
      </c>
      <c r="C530" s="41">
        <v>13.5</v>
      </c>
      <c r="D530" s="42">
        <v>12.56</v>
      </c>
      <c r="E530" s="41">
        <v>12.73</v>
      </c>
      <c r="F530" s="42">
        <v>13.96</v>
      </c>
      <c r="G530" s="41">
        <v>12.03</v>
      </c>
      <c r="H530" s="42">
        <v>4.37</v>
      </c>
      <c r="I530" s="41">
        <v>7.32</v>
      </c>
      <c r="J530" s="42">
        <v>15.76</v>
      </c>
      <c r="K530" s="33"/>
      <c r="L530" s="41">
        <v>5.39</v>
      </c>
      <c r="M530" s="42">
        <v>12.14</v>
      </c>
      <c r="N530" s="41">
        <v>7.69</v>
      </c>
      <c r="O530" s="42">
        <v>17.89</v>
      </c>
      <c r="P530" s="41">
        <v>8.59</v>
      </c>
      <c r="Q530" s="42">
        <v>13.05</v>
      </c>
      <c r="R530" s="41">
        <v>12.56</v>
      </c>
      <c r="S530" s="42">
        <v>9.77</v>
      </c>
      <c r="T530" s="41">
        <v>8.06</v>
      </c>
      <c r="U530" s="42">
        <v>9.51</v>
      </c>
    </row>
    <row r="531" spans="1:21" x14ac:dyDescent="0.25">
      <c r="A531" s="41">
        <v>13.21</v>
      </c>
      <c r="B531" s="42">
        <v>13.19</v>
      </c>
      <c r="C531" s="41">
        <v>5.82</v>
      </c>
      <c r="D531" s="42">
        <v>13.2</v>
      </c>
      <c r="E531" s="41">
        <v>9.27</v>
      </c>
      <c r="F531" s="42">
        <v>6.39</v>
      </c>
      <c r="G531" s="41">
        <v>14.95</v>
      </c>
      <c r="H531" s="42">
        <v>14.47</v>
      </c>
      <c r="I531" s="41">
        <v>5.59</v>
      </c>
      <c r="J531" s="42">
        <v>4.28</v>
      </c>
      <c r="K531" s="33"/>
      <c r="L531" s="41">
        <v>17.43</v>
      </c>
      <c r="M531" s="42">
        <v>8.82</v>
      </c>
      <c r="N531" s="41">
        <v>12.94</v>
      </c>
      <c r="O531" s="42">
        <v>12.27</v>
      </c>
      <c r="P531" s="41">
        <v>8.5299999999999994</v>
      </c>
      <c r="Q531" s="42">
        <v>7.95</v>
      </c>
      <c r="R531" s="41">
        <v>13.97</v>
      </c>
      <c r="S531" s="42">
        <v>8.6</v>
      </c>
      <c r="T531" s="41">
        <v>13.03</v>
      </c>
      <c r="U531" s="42">
        <v>16.989999999999998</v>
      </c>
    </row>
    <row r="532" spans="1:21" x14ac:dyDescent="0.25">
      <c r="A532" s="41">
        <v>5.18</v>
      </c>
      <c r="B532" s="42">
        <v>6.36</v>
      </c>
      <c r="C532" s="41">
        <v>8.57</v>
      </c>
      <c r="D532" s="42">
        <v>14.33</v>
      </c>
      <c r="E532" s="41">
        <v>6.12</v>
      </c>
      <c r="F532" s="42">
        <v>9.89</v>
      </c>
      <c r="G532" s="41">
        <v>8.51</v>
      </c>
      <c r="H532" s="42">
        <v>5.18</v>
      </c>
      <c r="I532" s="41">
        <v>6.22</v>
      </c>
      <c r="J532" s="42">
        <v>15.22</v>
      </c>
      <c r="K532" s="33"/>
      <c r="L532" s="41">
        <v>6.76</v>
      </c>
      <c r="M532" s="42">
        <v>9.35</v>
      </c>
      <c r="N532" s="41">
        <v>10.8</v>
      </c>
      <c r="O532" s="42">
        <v>15.35</v>
      </c>
      <c r="P532" s="41">
        <v>11.64</v>
      </c>
      <c r="Q532" s="42">
        <v>8</v>
      </c>
      <c r="R532" s="41">
        <v>11.15</v>
      </c>
      <c r="S532" s="42">
        <v>12.18</v>
      </c>
      <c r="T532" s="41">
        <v>9.2200000000000006</v>
      </c>
      <c r="U532" s="42">
        <v>6.79</v>
      </c>
    </row>
    <row r="533" spans="1:21" x14ac:dyDescent="0.25">
      <c r="A533" s="41">
        <v>14.92</v>
      </c>
      <c r="B533" s="42">
        <v>6.57</v>
      </c>
      <c r="C533" s="41">
        <v>7.17</v>
      </c>
      <c r="D533" s="42">
        <v>11.98</v>
      </c>
      <c r="E533" s="41">
        <v>15.74</v>
      </c>
      <c r="F533" s="42">
        <v>6.85</v>
      </c>
      <c r="G533" s="41">
        <v>7.82</v>
      </c>
      <c r="H533" s="42">
        <v>11.77</v>
      </c>
      <c r="I533" s="41">
        <v>11.25</v>
      </c>
      <c r="J533" s="42">
        <v>15.61</v>
      </c>
      <c r="K533" s="33"/>
      <c r="L533" s="41">
        <v>6.45</v>
      </c>
      <c r="M533" s="42">
        <v>11.14</v>
      </c>
      <c r="N533" s="41">
        <v>11.14</v>
      </c>
      <c r="O533" s="42">
        <v>5.5</v>
      </c>
      <c r="P533" s="41">
        <v>8.81</v>
      </c>
      <c r="Q533" s="42">
        <v>7.86</v>
      </c>
      <c r="R533" s="41">
        <v>6.31</v>
      </c>
      <c r="S533" s="42">
        <v>7.38</v>
      </c>
      <c r="T533" s="41">
        <v>11.82</v>
      </c>
      <c r="U533" s="42">
        <v>11.92</v>
      </c>
    </row>
    <row r="534" spans="1:21" x14ac:dyDescent="0.25">
      <c r="A534" s="41">
        <v>13.46</v>
      </c>
      <c r="B534" s="42">
        <v>7.41</v>
      </c>
      <c r="C534" s="41">
        <v>15.63</v>
      </c>
      <c r="D534" s="42">
        <v>4.97</v>
      </c>
      <c r="E534" s="41">
        <v>10.27</v>
      </c>
      <c r="F534" s="42">
        <v>13.16</v>
      </c>
      <c r="G534" s="41">
        <v>5.54</v>
      </c>
      <c r="H534" s="42">
        <v>6.94</v>
      </c>
      <c r="I534" s="41">
        <v>12.5</v>
      </c>
      <c r="J534" s="42">
        <v>10.35</v>
      </c>
      <c r="K534" s="33"/>
      <c r="L534" s="41">
        <v>5.62</v>
      </c>
      <c r="M534" s="42">
        <v>14.62</v>
      </c>
      <c r="N534" s="41">
        <v>11.02</v>
      </c>
      <c r="O534" s="42">
        <v>9.9</v>
      </c>
      <c r="P534" s="41">
        <v>7.75</v>
      </c>
      <c r="Q534" s="42">
        <v>11.74</v>
      </c>
      <c r="R534" s="41">
        <v>13.11</v>
      </c>
      <c r="S534" s="42">
        <v>9.1199999999999992</v>
      </c>
      <c r="T534" s="41">
        <v>12.41</v>
      </c>
      <c r="U534" s="42">
        <v>10.99</v>
      </c>
    </row>
    <row r="535" spans="1:21" x14ac:dyDescent="0.25">
      <c r="A535" s="41">
        <v>14.19</v>
      </c>
      <c r="B535" s="42">
        <v>10.99</v>
      </c>
      <c r="C535" s="41">
        <v>10.35</v>
      </c>
      <c r="D535" s="42">
        <v>12.82</v>
      </c>
      <c r="E535" s="41">
        <v>8.3000000000000007</v>
      </c>
      <c r="F535" s="42">
        <v>4.92</v>
      </c>
      <c r="G535" s="41">
        <v>11.7</v>
      </c>
      <c r="H535" s="42">
        <v>9.6999999999999993</v>
      </c>
      <c r="I535" s="41">
        <v>15.53</v>
      </c>
      <c r="J535" s="42">
        <v>6.28</v>
      </c>
      <c r="K535" s="33"/>
      <c r="L535" s="41">
        <v>10.19</v>
      </c>
      <c r="M535" s="42">
        <v>7.65</v>
      </c>
      <c r="N535" s="41">
        <v>13.3</v>
      </c>
      <c r="O535" s="42">
        <v>12.15</v>
      </c>
      <c r="P535" s="41">
        <v>9.75</v>
      </c>
      <c r="Q535" s="42">
        <v>8.2100000000000009</v>
      </c>
      <c r="R535" s="41">
        <v>11.49</v>
      </c>
      <c r="S535" s="42">
        <v>11.44</v>
      </c>
      <c r="T535" s="41">
        <v>9.1</v>
      </c>
      <c r="U535" s="42">
        <v>8.08</v>
      </c>
    </row>
    <row r="536" spans="1:21" x14ac:dyDescent="0.25">
      <c r="A536" s="41">
        <v>11.06</v>
      </c>
      <c r="B536" s="42">
        <v>11.93</v>
      </c>
      <c r="C536" s="41">
        <v>8.58</v>
      </c>
      <c r="D536" s="42">
        <v>14.81</v>
      </c>
      <c r="E536" s="41">
        <v>15.69</v>
      </c>
      <c r="F536" s="42">
        <v>8.08</v>
      </c>
      <c r="G536" s="41">
        <v>6.28</v>
      </c>
      <c r="H536" s="42">
        <v>13.27</v>
      </c>
      <c r="I536" s="41">
        <v>14.85</v>
      </c>
      <c r="J536" s="42">
        <v>8.58</v>
      </c>
      <c r="K536" s="33"/>
      <c r="L536" s="41">
        <v>5.39</v>
      </c>
      <c r="M536" s="42">
        <v>10.38</v>
      </c>
      <c r="N536" s="41">
        <v>9.74</v>
      </c>
      <c r="O536" s="42">
        <v>11.15</v>
      </c>
      <c r="P536" s="41">
        <v>3.37</v>
      </c>
      <c r="Q536" s="42">
        <v>12.83</v>
      </c>
      <c r="R536" s="41">
        <v>16.36</v>
      </c>
      <c r="S536" s="42">
        <v>7.13</v>
      </c>
      <c r="T536" s="41">
        <v>8.07</v>
      </c>
      <c r="U536" s="42">
        <v>9.7799999999999994</v>
      </c>
    </row>
    <row r="537" spans="1:21" x14ac:dyDescent="0.25">
      <c r="A537" s="41">
        <v>7.93</v>
      </c>
      <c r="B537" s="42">
        <v>5.19</v>
      </c>
      <c r="C537" s="41">
        <v>15.02</v>
      </c>
      <c r="D537" s="42">
        <v>8.9600000000000009</v>
      </c>
      <c r="E537" s="41">
        <v>7.09</v>
      </c>
      <c r="F537" s="42">
        <v>14.5</v>
      </c>
      <c r="G537" s="41">
        <v>15.56</v>
      </c>
      <c r="H537" s="42">
        <v>14.29</v>
      </c>
      <c r="I537" s="41">
        <v>5.49</v>
      </c>
      <c r="J537" s="42">
        <v>15.21</v>
      </c>
      <c r="K537" s="33"/>
      <c r="L537" s="41">
        <v>8.1999999999999993</v>
      </c>
      <c r="M537" s="42">
        <v>2.39</v>
      </c>
      <c r="N537" s="41">
        <v>15.78</v>
      </c>
      <c r="O537" s="42">
        <v>10.11</v>
      </c>
      <c r="P537" s="41">
        <v>9.3000000000000007</v>
      </c>
      <c r="Q537" s="42">
        <v>5.52</v>
      </c>
      <c r="R537" s="41">
        <v>10.44</v>
      </c>
      <c r="S537" s="42">
        <v>8.6300000000000008</v>
      </c>
      <c r="T537" s="41">
        <v>9.5299999999999994</v>
      </c>
      <c r="U537" s="42">
        <v>9.4499999999999993</v>
      </c>
    </row>
    <row r="538" spans="1:21" x14ac:dyDescent="0.25">
      <c r="A538" s="41">
        <v>7.91</v>
      </c>
      <c r="B538" s="42">
        <v>9.18</v>
      </c>
      <c r="C538" s="41">
        <v>4.8</v>
      </c>
      <c r="D538" s="42">
        <v>14.01</v>
      </c>
      <c r="E538" s="41">
        <v>11.49</v>
      </c>
      <c r="F538" s="42">
        <v>13.95</v>
      </c>
      <c r="G538" s="41">
        <v>5.1100000000000003</v>
      </c>
      <c r="H538" s="42">
        <v>10.68</v>
      </c>
      <c r="I538" s="41">
        <v>11.86</v>
      </c>
      <c r="J538" s="42">
        <v>8.76</v>
      </c>
      <c r="K538" s="33"/>
      <c r="L538" s="41">
        <v>10.029999999999999</v>
      </c>
      <c r="M538" s="42">
        <v>10.7</v>
      </c>
      <c r="N538" s="41">
        <v>13.25</v>
      </c>
      <c r="O538" s="42">
        <v>8.41</v>
      </c>
      <c r="P538" s="41">
        <v>10.25</v>
      </c>
      <c r="Q538" s="42">
        <v>12.22</v>
      </c>
      <c r="R538" s="41">
        <v>9.81</v>
      </c>
      <c r="S538" s="42">
        <v>10.57</v>
      </c>
      <c r="T538" s="41">
        <v>9.42</v>
      </c>
      <c r="U538" s="42">
        <v>10.63</v>
      </c>
    </row>
    <row r="539" spans="1:21" x14ac:dyDescent="0.25">
      <c r="A539" s="41">
        <v>6.86</v>
      </c>
      <c r="B539" s="42">
        <v>13.72</v>
      </c>
      <c r="C539" s="41">
        <v>15.61</v>
      </c>
      <c r="D539" s="42">
        <v>4.5</v>
      </c>
      <c r="E539" s="41">
        <v>10.8</v>
      </c>
      <c r="F539" s="42">
        <v>5.18</v>
      </c>
      <c r="G539" s="41">
        <v>8.32</v>
      </c>
      <c r="H539" s="42">
        <v>4.25</v>
      </c>
      <c r="I539" s="41">
        <v>15.45</v>
      </c>
      <c r="J539" s="42">
        <v>4.6500000000000004</v>
      </c>
      <c r="K539" s="33"/>
      <c r="L539" s="41">
        <v>14.18</v>
      </c>
      <c r="M539" s="42">
        <v>9.4700000000000006</v>
      </c>
      <c r="N539" s="41">
        <v>11.79</v>
      </c>
      <c r="O539" s="42">
        <v>9.02</v>
      </c>
      <c r="P539" s="41">
        <v>7.56</v>
      </c>
      <c r="Q539" s="42">
        <v>13.69</v>
      </c>
      <c r="R539" s="41">
        <v>5.58</v>
      </c>
      <c r="S539" s="42">
        <v>12.58</v>
      </c>
      <c r="T539" s="41">
        <v>11.95</v>
      </c>
      <c r="U539" s="42">
        <v>11.45</v>
      </c>
    </row>
    <row r="540" spans="1:21" x14ac:dyDescent="0.25">
      <c r="A540" s="41">
        <v>10.32</v>
      </c>
      <c r="B540" s="42">
        <v>5.48</v>
      </c>
      <c r="C540" s="41">
        <v>8.17</v>
      </c>
      <c r="D540" s="42">
        <v>4.4800000000000004</v>
      </c>
      <c r="E540" s="41">
        <v>12.45</v>
      </c>
      <c r="F540" s="42">
        <v>6.98</v>
      </c>
      <c r="G540" s="41">
        <v>6.45</v>
      </c>
      <c r="H540" s="42">
        <v>9.23</v>
      </c>
      <c r="I540" s="41">
        <v>10.96</v>
      </c>
      <c r="J540" s="42">
        <v>10.36</v>
      </c>
      <c r="K540" s="33"/>
      <c r="L540" s="41">
        <v>5.52</v>
      </c>
      <c r="M540" s="42">
        <v>13.51</v>
      </c>
      <c r="N540" s="41">
        <v>5.0599999999999996</v>
      </c>
      <c r="O540" s="42">
        <v>11.64</v>
      </c>
      <c r="P540" s="41">
        <v>5.76</v>
      </c>
      <c r="Q540" s="42">
        <v>10.31</v>
      </c>
      <c r="R540" s="41">
        <v>9.86</v>
      </c>
      <c r="S540" s="42">
        <v>18.059999999999999</v>
      </c>
      <c r="T540" s="41">
        <v>7.57</v>
      </c>
      <c r="U540" s="42">
        <v>5.44</v>
      </c>
    </row>
    <row r="541" spans="1:21" x14ac:dyDescent="0.25">
      <c r="A541" s="41">
        <v>7.62</v>
      </c>
      <c r="B541" s="42">
        <v>10.63</v>
      </c>
      <c r="C541" s="41">
        <v>15.62</v>
      </c>
      <c r="D541" s="42">
        <v>6.49</v>
      </c>
      <c r="E541" s="41">
        <v>7.02</v>
      </c>
      <c r="F541" s="42">
        <v>5.8</v>
      </c>
      <c r="G541" s="41">
        <v>8.2100000000000009</v>
      </c>
      <c r="H541" s="42">
        <v>7.53</v>
      </c>
      <c r="I541" s="41">
        <v>13.83</v>
      </c>
      <c r="J541" s="42">
        <v>13.53</v>
      </c>
      <c r="K541" s="33"/>
      <c r="L541" s="41">
        <v>11.73</v>
      </c>
      <c r="M541" s="42">
        <v>10.68</v>
      </c>
      <c r="N541" s="41">
        <v>8.85</v>
      </c>
      <c r="O541" s="42">
        <v>12.32</v>
      </c>
      <c r="P541" s="41">
        <v>10.73</v>
      </c>
      <c r="Q541" s="42">
        <v>6.57</v>
      </c>
      <c r="R541" s="41">
        <v>11.22</v>
      </c>
      <c r="S541" s="42">
        <v>4.93</v>
      </c>
      <c r="T541" s="41">
        <v>14.16</v>
      </c>
      <c r="U541" s="42">
        <v>12.91</v>
      </c>
    </row>
    <row r="542" spans="1:21" x14ac:dyDescent="0.25">
      <c r="A542" s="41">
        <v>10.6</v>
      </c>
      <c r="B542" s="42">
        <v>8.2100000000000009</v>
      </c>
      <c r="C542" s="41">
        <v>4.8099999999999996</v>
      </c>
      <c r="D542" s="42">
        <v>10</v>
      </c>
      <c r="E542" s="41">
        <v>14.79</v>
      </c>
      <c r="F542" s="42">
        <v>8.91</v>
      </c>
      <c r="G542" s="41">
        <v>9.7200000000000006</v>
      </c>
      <c r="H542" s="42">
        <v>10.210000000000001</v>
      </c>
      <c r="I542" s="41">
        <v>7.88</v>
      </c>
      <c r="J542" s="42">
        <v>10.52</v>
      </c>
      <c r="K542" s="33"/>
      <c r="L542" s="41">
        <v>6.69</v>
      </c>
      <c r="M542" s="42">
        <v>14.43</v>
      </c>
      <c r="N542" s="41">
        <v>17.34</v>
      </c>
      <c r="O542" s="42">
        <v>7.38</v>
      </c>
      <c r="P542" s="41">
        <v>5.24</v>
      </c>
      <c r="Q542" s="42">
        <v>6.98</v>
      </c>
      <c r="R542" s="41">
        <v>4.03</v>
      </c>
      <c r="S542" s="42">
        <v>7.2</v>
      </c>
      <c r="T542" s="41">
        <v>5.34</v>
      </c>
      <c r="U542" s="42">
        <v>12.68</v>
      </c>
    </row>
    <row r="543" spans="1:21" x14ac:dyDescent="0.25">
      <c r="A543" s="41">
        <v>7.98</v>
      </c>
      <c r="B543" s="42">
        <v>6.26</v>
      </c>
      <c r="C543" s="41">
        <v>7.04</v>
      </c>
      <c r="D543" s="42">
        <v>6.71</v>
      </c>
      <c r="E543" s="41">
        <v>8.36</v>
      </c>
      <c r="F543" s="42">
        <v>4.4000000000000004</v>
      </c>
      <c r="G543" s="41">
        <v>5.5</v>
      </c>
      <c r="H543" s="42">
        <v>11.64</v>
      </c>
      <c r="I543" s="41">
        <v>6.43</v>
      </c>
      <c r="J543" s="42">
        <v>8.99</v>
      </c>
      <c r="K543" s="33"/>
      <c r="L543" s="41">
        <v>9.5299999999999994</v>
      </c>
      <c r="M543" s="42">
        <v>8.91</v>
      </c>
      <c r="N543" s="41">
        <v>3.06</v>
      </c>
      <c r="O543" s="42">
        <v>11.71</v>
      </c>
      <c r="P543" s="41">
        <v>12.44</v>
      </c>
      <c r="Q543" s="42">
        <v>10.72</v>
      </c>
      <c r="R543" s="41">
        <v>10.58</v>
      </c>
      <c r="S543" s="42">
        <v>8.5500000000000007</v>
      </c>
      <c r="T543" s="41">
        <v>9.74</v>
      </c>
      <c r="U543" s="42">
        <v>7.78</v>
      </c>
    </row>
    <row r="544" spans="1:21" x14ac:dyDescent="0.25">
      <c r="A544" s="41">
        <v>8.08</v>
      </c>
      <c r="B544" s="42">
        <v>13.88</v>
      </c>
      <c r="C544" s="41">
        <v>4.7300000000000004</v>
      </c>
      <c r="D544" s="42">
        <v>15.53</v>
      </c>
      <c r="E544" s="41">
        <v>12.07</v>
      </c>
      <c r="F544" s="42">
        <v>12.29</v>
      </c>
      <c r="G544" s="41">
        <v>11.21</v>
      </c>
      <c r="H544" s="42">
        <v>9.8000000000000007</v>
      </c>
      <c r="I544" s="41">
        <v>9.2200000000000006</v>
      </c>
      <c r="J544" s="42">
        <v>5.04</v>
      </c>
      <c r="K544" s="33"/>
      <c r="L544" s="41">
        <v>7.61</v>
      </c>
      <c r="M544" s="42">
        <v>16.600000000000001</v>
      </c>
      <c r="N544" s="41">
        <v>6.2</v>
      </c>
      <c r="O544" s="42">
        <v>9.9700000000000006</v>
      </c>
      <c r="P544" s="41">
        <v>9.8800000000000008</v>
      </c>
      <c r="Q544" s="42">
        <v>10.220000000000001</v>
      </c>
      <c r="R544" s="41">
        <v>11.7</v>
      </c>
      <c r="S544" s="42">
        <v>4.05</v>
      </c>
      <c r="T544" s="41">
        <v>9.39</v>
      </c>
      <c r="U544" s="42">
        <v>5.52</v>
      </c>
    </row>
    <row r="545" spans="1:21" x14ac:dyDescent="0.25">
      <c r="A545" s="41">
        <v>10.68</v>
      </c>
      <c r="B545" s="42">
        <v>8.76</v>
      </c>
      <c r="C545" s="41">
        <v>10.74</v>
      </c>
      <c r="D545" s="42">
        <v>14.3</v>
      </c>
      <c r="E545" s="41">
        <v>13.74</v>
      </c>
      <c r="F545" s="42">
        <v>5.67</v>
      </c>
      <c r="G545" s="41">
        <v>6.39</v>
      </c>
      <c r="H545" s="42">
        <v>11.43</v>
      </c>
      <c r="I545" s="41">
        <v>12.9</v>
      </c>
      <c r="J545" s="42">
        <v>5.26</v>
      </c>
      <c r="K545" s="33"/>
      <c r="L545" s="41">
        <v>3.91</v>
      </c>
      <c r="M545" s="42">
        <v>9.25</v>
      </c>
      <c r="N545" s="41">
        <v>3.47</v>
      </c>
      <c r="O545" s="42">
        <v>6</v>
      </c>
      <c r="P545" s="41">
        <v>9.16</v>
      </c>
      <c r="Q545" s="42">
        <v>12.8</v>
      </c>
      <c r="R545" s="41">
        <v>7.66</v>
      </c>
      <c r="S545" s="42">
        <v>13.33</v>
      </c>
      <c r="T545" s="41">
        <v>11.64</v>
      </c>
      <c r="U545" s="42">
        <v>5.27</v>
      </c>
    </row>
    <row r="546" spans="1:21" x14ac:dyDescent="0.25">
      <c r="A546" s="41">
        <v>11.47</v>
      </c>
      <c r="B546" s="42">
        <v>7.71</v>
      </c>
      <c r="C546" s="41">
        <v>9.81</v>
      </c>
      <c r="D546" s="42">
        <v>13.37</v>
      </c>
      <c r="E546" s="41">
        <v>9.85</v>
      </c>
      <c r="F546" s="42">
        <v>15.43</v>
      </c>
      <c r="G546" s="41">
        <v>7.49</v>
      </c>
      <c r="H546" s="42">
        <v>11.23</v>
      </c>
      <c r="I546" s="41">
        <v>13.06</v>
      </c>
      <c r="J546" s="42">
        <v>12.55</v>
      </c>
      <c r="K546" s="33"/>
      <c r="L546" s="41">
        <v>6.88</v>
      </c>
      <c r="M546" s="42">
        <v>15.57</v>
      </c>
      <c r="N546" s="41">
        <v>12.28</v>
      </c>
      <c r="O546" s="42">
        <v>6.6</v>
      </c>
      <c r="P546" s="41">
        <v>8.1300000000000008</v>
      </c>
      <c r="Q546" s="42">
        <v>9.89</v>
      </c>
      <c r="R546" s="41">
        <v>7.56</v>
      </c>
      <c r="S546" s="42">
        <v>10.23</v>
      </c>
      <c r="T546" s="41">
        <v>11.03</v>
      </c>
      <c r="U546" s="42">
        <v>5.78</v>
      </c>
    </row>
    <row r="547" spans="1:21" x14ac:dyDescent="0.25">
      <c r="A547" s="41">
        <v>10.59</v>
      </c>
      <c r="B547" s="42">
        <v>4.92</v>
      </c>
      <c r="C547" s="41">
        <v>10.53</v>
      </c>
      <c r="D547" s="42">
        <v>6.6</v>
      </c>
      <c r="E547" s="41">
        <v>4.9400000000000004</v>
      </c>
      <c r="F547" s="42">
        <v>9.6199999999999992</v>
      </c>
      <c r="G547" s="41">
        <v>11.19</v>
      </c>
      <c r="H547" s="42">
        <v>15.49</v>
      </c>
      <c r="I547" s="41">
        <v>14.88</v>
      </c>
      <c r="J547" s="42">
        <v>5.48</v>
      </c>
      <c r="K547" s="33"/>
      <c r="L547" s="41">
        <v>3.07</v>
      </c>
      <c r="M547" s="42">
        <v>8.08</v>
      </c>
      <c r="N547" s="41">
        <v>13.3</v>
      </c>
      <c r="O547" s="42">
        <v>8.65</v>
      </c>
      <c r="P547" s="41">
        <v>2.58</v>
      </c>
      <c r="Q547" s="42">
        <v>15.41</v>
      </c>
      <c r="R547" s="41">
        <v>15.35</v>
      </c>
      <c r="S547" s="42">
        <v>18.46</v>
      </c>
      <c r="T547" s="41">
        <v>10.69</v>
      </c>
      <c r="U547" s="42">
        <v>12.55</v>
      </c>
    </row>
    <row r="548" spans="1:21" x14ac:dyDescent="0.25">
      <c r="A548" s="41">
        <v>9.83</v>
      </c>
      <c r="B548" s="42">
        <v>8.4600000000000009</v>
      </c>
      <c r="C548" s="41">
        <v>11.2</v>
      </c>
      <c r="D548" s="42">
        <v>5.05</v>
      </c>
      <c r="E548" s="41">
        <v>14.71</v>
      </c>
      <c r="F548" s="42">
        <v>4.43</v>
      </c>
      <c r="G548" s="41">
        <v>10.84</v>
      </c>
      <c r="H548" s="42">
        <v>10.08</v>
      </c>
      <c r="I548" s="41">
        <v>4.5</v>
      </c>
      <c r="J548" s="42">
        <v>5.26</v>
      </c>
      <c r="K548" s="33"/>
      <c r="L548" s="41">
        <v>13.96</v>
      </c>
      <c r="M548" s="42">
        <v>9.7799999999999994</v>
      </c>
      <c r="N548" s="41">
        <v>9.94</v>
      </c>
      <c r="O548" s="42">
        <v>9.09</v>
      </c>
      <c r="P548" s="41">
        <v>2.96</v>
      </c>
      <c r="Q548" s="42">
        <v>5.64</v>
      </c>
      <c r="R548" s="41">
        <v>7.59</v>
      </c>
      <c r="S548" s="42">
        <v>8.99</v>
      </c>
      <c r="T548" s="41">
        <v>11.71</v>
      </c>
      <c r="U548" s="42">
        <v>12.69</v>
      </c>
    </row>
    <row r="549" spans="1:21" x14ac:dyDescent="0.25">
      <c r="A549" s="41">
        <v>8.85</v>
      </c>
      <c r="B549" s="42">
        <v>15.55</v>
      </c>
      <c r="C549" s="41">
        <v>9.5</v>
      </c>
      <c r="D549" s="42">
        <v>15.21</v>
      </c>
      <c r="E549" s="41">
        <v>10.45</v>
      </c>
      <c r="F549" s="42">
        <v>12.86</v>
      </c>
      <c r="G549" s="41">
        <v>4.8899999999999997</v>
      </c>
      <c r="H549" s="42">
        <v>8.8800000000000008</v>
      </c>
      <c r="I549" s="41">
        <v>11.98</v>
      </c>
      <c r="J549" s="42">
        <v>6.57</v>
      </c>
      <c r="K549" s="33"/>
      <c r="L549" s="41">
        <v>9.52</v>
      </c>
      <c r="M549" s="42">
        <v>16.010000000000002</v>
      </c>
      <c r="N549" s="41">
        <v>11.51</v>
      </c>
      <c r="O549" s="42">
        <v>7.8</v>
      </c>
      <c r="P549" s="41">
        <v>3.54</v>
      </c>
      <c r="Q549" s="42">
        <v>7.63</v>
      </c>
      <c r="R549" s="41">
        <v>10.46</v>
      </c>
      <c r="S549" s="42">
        <v>9.34</v>
      </c>
      <c r="T549" s="41">
        <v>10.44</v>
      </c>
      <c r="U549" s="42">
        <v>6.12</v>
      </c>
    </row>
    <row r="550" spans="1:21" x14ac:dyDescent="0.25">
      <c r="A550" s="41">
        <v>6.35</v>
      </c>
      <c r="B550" s="42">
        <v>9.9499999999999993</v>
      </c>
      <c r="C550" s="41">
        <v>6.1</v>
      </c>
      <c r="D550" s="42">
        <v>6.74</v>
      </c>
      <c r="E550" s="41">
        <v>11</v>
      </c>
      <c r="F550" s="42">
        <v>10.95</v>
      </c>
      <c r="G550" s="41">
        <v>8.99</v>
      </c>
      <c r="H550" s="42">
        <v>11.99</v>
      </c>
      <c r="I550" s="41">
        <v>14.02</v>
      </c>
      <c r="J550" s="42">
        <v>13.67</v>
      </c>
      <c r="K550" s="33"/>
      <c r="L550" s="41">
        <v>11.2</v>
      </c>
      <c r="M550" s="42">
        <v>16.899999999999999</v>
      </c>
      <c r="N550" s="41">
        <v>13.91</v>
      </c>
      <c r="O550" s="42">
        <v>15.07</v>
      </c>
      <c r="P550" s="41">
        <v>9.9600000000000009</v>
      </c>
      <c r="Q550" s="42">
        <v>10.82</v>
      </c>
      <c r="R550" s="41">
        <v>11.31</v>
      </c>
      <c r="S550" s="42">
        <v>11.11</v>
      </c>
      <c r="T550" s="41">
        <v>9.9499999999999993</v>
      </c>
      <c r="U550" s="42">
        <v>8.91</v>
      </c>
    </row>
    <row r="551" spans="1:21" x14ac:dyDescent="0.25">
      <c r="A551" s="41">
        <v>7.95</v>
      </c>
      <c r="B551" s="42">
        <v>6.41</v>
      </c>
      <c r="C551" s="41">
        <v>12.54</v>
      </c>
      <c r="D551" s="42">
        <v>12.81</v>
      </c>
      <c r="E551" s="41">
        <v>6.15</v>
      </c>
      <c r="F551" s="42">
        <v>9.6999999999999993</v>
      </c>
      <c r="G551" s="41">
        <v>6.87</v>
      </c>
      <c r="H551" s="42">
        <v>10.84</v>
      </c>
      <c r="I551" s="41">
        <v>12.59</v>
      </c>
      <c r="J551" s="42">
        <v>9.7799999999999994</v>
      </c>
      <c r="K551" s="33"/>
      <c r="L551" s="41">
        <v>15.57</v>
      </c>
      <c r="M551" s="42">
        <v>11.72</v>
      </c>
      <c r="N551" s="41">
        <v>8.75</v>
      </c>
      <c r="O551" s="42">
        <v>14.44</v>
      </c>
      <c r="P551" s="41">
        <v>7.76</v>
      </c>
      <c r="Q551" s="42">
        <v>10.87</v>
      </c>
      <c r="R551" s="41">
        <v>11.17</v>
      </c>
      <c r="S551" s="42">
        <v>15.93</v>
      </c>
      <c r="T551" s="41">
        <v>11.6</v>
      </c>
      <c r="U551" s="42">
        <v>5.87</v>
      </c>
    </row>
    <row r="552" spans="1:21" x14ac:dyDescent="0.25">
      <c r="A552" s="41">
        <v>4.29</v>
      </c>
      <c r="B552" s="42">
        <v>9.08</v>
      </c>
      <c r="C552" s="41">
        <v>4.26</v>
      </c>
      <c r="D552" s="42">
        <v>5.42</v>
      </c>
      <c r="E552" s="41">
        <v>10.99</v>
      </c>
      <c r="F552" s="42">
        <v>8.07</v>
      </c>
      <c r="G552" s="41">
        <v>12.78</v>
      </c>
      <c r="H552" s="42">
        <v>6.8</v>
      </c>
      <c r="I552" s="41">
        <v>12.4</v>
      </c>
      <c r="J552" s="42">
        <v>5.82</v>
      </c>
      <c r="K552" s="33"/>
      <c r="L552" s="41">
        <v>8.4600000000000009</v>
      </c>
      <c r="M552" s="42">
        <v>13.18</v>
      </c>
      <c r="N552" s="41">
        <v>8.1300000000000008</v>
      </c>
      <c r="O552" s="42">
        <v>12.07</v>
      </c>
      <c r="P552" s="41">
        <v>2.17</v>
      </c>
      <c r="Q552" s="42">
        <v>7.29</v>
      </c>
      <c r="R552" s="41">
        <v>8.66</v>
      </c>
      <c r="S552" s="42">
        <v>10.56</v>
      </c>
      <c r="T552" s="41">
        <v>12.31</v>
      </c>
      <c r="U552" s="42">
        <v>12.94</v>
      </c>
    </row>
    <row r="553" spans="1:21" x14ac:dyDescent="0.25">
      <c r="A553" s="41">
        <v>14.45</v>
      </c>
      <c r="B553" s="42">
        <v>4.34</v>
      </c>
      <c r="C553" s="41">
        <v>7.66</v>
      </c>
      <c r="D553" s="42">
        <v>7.88</v>
      </c>
      <c r="E553" s="41">
        <v>13.87</v>
      </c>
      <c r="F553" s="42">
        <v>8</v>
      </c>
      <c r="G553" s="41">
        <v>9.64</v>
      </c>
      <c r="H553" s="42">
        <v>11.62</v>
      </c>
      <c r="I553" s="41">
        <v>9.11</v>
      </c>
      <c r="J553" s="42">
        <v>5.41</v>
      </c>
      <c r="K553" s="33"/>
      <c r="L553" s="41">
        <v>12.74</v>
      </c>
      <c r="M553" s="42">
        <v>5.04</v>
      </c>
      <c r="N553" s="41">
        <v>15.09</v>
      </c>
      <c r="O553" s="42">
        <v>6.71</v>
      </c>
      <c r="P553" s="41">
        <v>15.27</v>
      </c>
      <c r="Q553" s="42">
        <v>7.64</v>
      </c>
      <c r="R553" s="41">
        <v>10.94</v>
      </c>
      <c r="S553" s="42">
        <v>13.82</v>
      </c>
      <c r="T553" s="41">
        <v>13.13</v>
      </c>
      <c r="U553" s="42">
        <v>8.59</v>
      </c>
    </row>
    <row r="554" spans="1:21" x14ac:dyDescent="0.25">
      <c r="A554" s="41">
        <v>10.11</v>
      </c>
      <c r="B554" s="42">
        <v>12.04</v>
      </c>
      <c r="C554" s="41">
        <v>8.42</v>
      </c>
      <c r="D554" s="42">
        <v>11.64</v>
      </c>
      <c r="E554" s="41">
        <v>12.61</v>
      </c>
      <c r="F554" s="42">
        <v>9.65</v>
      </c>
      <c r="G554" s="41">
        <v>14.24</v>
      </c>
      <c r="H554" s="42">
        <v>10.63</v>
      </c>
      <c r="I554" s="41">
        <v>7.76</v>
      </c>
      <c r="J554" s="42">
        <v>10.46</v>
      </c>
      <c r="K554" s="33"/>
      <c r="L554" s="41">
        <v>5.58</v>
      </c>
      <c r="M554" s="42">
        <v>13.63</v>
      </c>
      <c r="N554" s="41">
        <v>5.52</v>
      </c>
      <c r="O554" s="42">
        <v>15.06</v>
      </c>
      <c r="P554" s="41">
        <v>15.41</v>
      </c>
      <c r="Q554" s="42">
        <v>7.1</v>
      </c>
      <c r="R554" s="41">
        <v>12.04</v>
      </c>
      <c r="S554" s="42">
        <v>11.53</v>
      </c>
      <c r="T554" s="41">
        <v>11.56</v>
      </c>
      <c r="U554" s="42">
        <v>4.17</v>
      </c>
    </row>
    <row r="555" spans="1:21" x14ac:dyDescent="0.25">
      <c r="A555" s="41">
        <v>8.9</v>
      </c>
      <c r="B555" s="42">
        <v>8.9499999999999993</v>
      </c>
      <c r="C555" s="41">
        <v>10.029999999999999</v>
      </c>
      <c r="D555" s="42">
        <v>7.37</v>
      </c>
      <c r="E555" s="41">
        <v>11.53</v>
      </c>
      <c r="F555" s="42">
        <v>7.98</v>
      </c>
      <c r="G555" s="41">
        <v>9.1</v>
      </c>
      <c r="H555" s="42">
        <v>13.71</v>
      </c>
      <c r="I555" s="41">
        <v>12.89</v>
      </c>
      <c r="J555" s="42">
        <v>7.28</v>
      </c>
      <c r="K555" s="33"/>
      <c r="L555" s="41">
        <v>9.5500000000000007</v>
      </c>
      <c r="M555" s="42">
        <v>15.78</v>
      </c>
      <c r="N555" s="41">
        <v>6.97</v>
      </c>
      <c r="O555" s="42">
        <v>13.71</v>
      </c>
      <c r="P555" s="41">
        <v>10.51</v>
      </c>
      <c r="Q555" s="42">
        <v>9.73</v>
      </c>
      <c r="R555" s="41">
        <v>14.28</v>
      </c>
      <c r="S555" s="42">
        <v>10.94</v>
      </c>
      <c r="T555" s="41">
        <v>4.3600000000000003</v>
      </c>
      <c r="U555" s="42">
        <v>13.08</v>
      </c>
    </row>
    <row r="556" spans="1:21" x14ac:dyDescent="0.25">
      <c r="A556" s="41">
        <v>6.9</v>
      </c>
      <c r="B556" s="42">
        <v>6.41</v>
      </c>
      <c r="C556" s="41">
        <v>14.02</v>
      </c>
      <c r="D556" s="42">
        <v>11.84</v>
      </c>
      <c r="E556" s="41">
        <v>13.92</v>
      </c>
      <c r="F556" s="42">
        <v>14.3</v>
      </c>
      <c r="G556" s="41">
        <v>4.3</v>
      </c>
      <c r="H556" s="42">
        <v>12.94</v>
      </c>
      <c r="I556" s="41">
        <v>8.83</v>
      </c>
      <c r="J556" s="42">
        <v>9.8000000000000007</v>
      </c>
      <c r="K556" s="33"/>
      <c r="L556" s="41">
        <v>6.27</v>
      </c>
      <c r="M556" s="42">
        <v>6.6</v>
      </c>
      <c r="N556" s="41">
        <v>14.06</v>
      </c>
      <c r="O556" s="42">
        <v>7.86</v>
      </c>
      <c r="P556" s="41">
        <v>10.27</v>
      </c>
      <c r="Q556" s="42">
        <v>11.92</v>
      </c>
      <c r="R556" s="41">
        <v>6.47</v>
      </c>
      <c r="S556" s="42">
        <v>7.32</v>
      </c>
      <c r="T556" s="41">
        <v>7.54</v>
      </c>
      <c r="U556" s="42">
        <v>7.28</v>
      </c>
    </row>
    <row r="557" spans="1:21" x14ac:dyDescent="0.25">
      <c r="A557" s="41">
        <v>7.8</v>
      </c>
      <c r="B557" s="42">
        <v>9.26</v>
      </c>
      <c r="C557" s="41">
        <v>4.37</v>
      </c>
      <c r="D557" s="42">
        <v>6.25</v>
      </c>
      <c r="E557" s="41">
        <v>10.18</v>
      </c>
      <c r="F557" s="42">
        <v>10.89</v>
      </c>
      <c r="G557" s="41">
        <v>8.34</v>
      </c>
      <c r="H557" s="42">
        <v>13.48</v>
      </c>
      <c r="I557" s="41">
        <v>7.89</v>
      </c>
      <c r="J557" s="42">
        <v>7.22</v>
      </c>
      <c r="K557" s="33"/>
      <c r="L557" s="41">
        <v>14.08</v>
      </c>
      <c r="M557" s="42">
        <v>13.45</v>
      </c>
      <c r="N557" s="41">
        <v>21.47</v>
      </c>
      <c r="O557" s="42">
        <v>7.64</v>
      </c>
      <c r="P557" s="41">
        <v>7.68</v>
      </c>
      <c r="Q557" s="42">
        <v>3.49</v>
      </c>
      <c r="R557" s="41">
        <v>10.55</v>
      </c>
      <c r="S557" s="42">
        <v>11.17</v>
      </c>
      <c r="T557" s="41">
        <v>7.25</v>
      </c>
      <c r="U557" s="42">
        <v>6.19</v>
      </c>
    </row>
    <row r="558" spans="1:21" x14ac:dyDescent="0.25">
      <c r="A558" s="41">
        <v>14.99</v>
      </c>
      <c r="B558" s="42">
        <v>4.71</v>
      </c>
      <c r="C558" s="41">
        <v>6.71</v>
      </c>
      <c r="D558" s="42">
        <v>6.39</v>
      </c>
      <c r="E558" s="41">
        <v>5.22</v>
      </c>
      <c r="F558" s="42">
        <v>14.96</v>
      </c>
      <c r="G558" s="41">
        <v>5.7</v>
      </c>
      <c r="H558" s="42">
        <v>15.51</v>
      </c>
      <c r="I558" s="41">
        <v>6.19</v>
      </c>
      <c r="J558" s="42">
        <v>7.54</v>
      </c>
      <c r="K558" s="33"/>
      <c r="L558" s="41">
        <v>3.34</v>
      </c>
      <c r="M558" s="42">
        <v>5.41</v>
      </c>
      <c r="N558" s="41">
        <v>9.32</v>
      </c>
      <c r="O558" s="42">
        <v>15.45</v>
      </c>
      <c r="P558" s="41">
        <v>8.24</v>
      </c>
      <c r="Q558" s="42">
        <v>11.48</v>
      </c>
      <c r="R558" s="41">
        <v>13.05</v>
      </c>
      <c r="S558" s="42">
        <v>5.48</v>
      </c>
      <c r="T558" s="41">
        <v>8.7200000000000006</v>
      </c>
      <c r="U558" s="42">
        <v>5.41</v>
      </c>
    </row>
    <row r="559" spans="1:21" x14ac:dyDescent="0.25">
      <c r="A559" s="41">
        <v>9.86</v>
      </c>
      <c r="B559" s="42">
        <v>13.14</v>
      </c>
      <c r="C559" s="41">
        <v>5.63</v>
      </c>
      <c r="D559" s="42">
        <v>4.3</v>
      </c>
      <c r="E559" s="41">
        <v>9.67</v>
      </c>
      <c r="F559" s="42">
        <v>11.67</v>
      </c>
      <c r="G559" s="41">
        <v>6.87</v>
      </c>
      <c r="H559" s="42">
        <v>4.29</v>
      </c>
      <c r="I559" s="41">
        <v>8.09</v>
      </c>
      <c r="J559" s="42">
        <v>11.77</v>
      </c>
      <c r="K559" s="33"/>
      <c r="L559" s="41">
        <v>8.52</v>
      </c>
      <c r="M559" s="42">
        <v>6.64</v>
      </c>
      <c r="N559" s="41">
        <v>10.64</v>
      </c>
      <c r="O559" s="42">
        <v>12.34</v>
      </c>
      <c r="P559" s="41">
        <v>10.74</v>
      </c>
      <c r="Q559" s="42">
        <v>8.7200000000000006</v>
      </c>
      <c r="R559" s="41">
        <v>3.73</v>
      </c>
      <c r="S559" s="42">
        <v>9.7200000000000006</v>
      </c>
      <c r="T559" s="41">
        <v>8.5399999999999991</v>
      </c>
      <c r="U559" s="42">
        <v>10.59</v>
      </c>
    </row>
    <row r="560" spans="1:21" x14ac:dyDescent="0.25">
      <c r="A560" s="41">
        <v>13.81</v>
      </c>
      <c r="B560" s="42">
        <v>14.02</v>
      </c>
      <c r="C560" s="41">
        <v>8.69</v>
      </c>
      <c r="D560" s="42">
        <v>11.41</v>
      </c>
      <c r="E560" s="41">
        <v>12.87</v>
      </c>
      <c r="F560" s="42">
        <v>9.7200000000000006</v>
      </c>
      <c r="G560" s="41">
        <v>10.34</v>
      </c>
      <c r="H560" s="42">
        <v>5.95</v>
      </c>
      <c r="I560" s="41">
        <v>11.06</v>
      </c>
      <c r="J560" s="42">
        <v>11.5</v>
      </c>
      <c r="K560" s="33"/>
      <c r="L560" s="41">
        <v>6.86</v>
      </c>
      <c r="M560" s="42">
        <v>11.24</v>
      </c>
      <c r="N560" s="41">
        <v>9.5</v>
      </c>
      <c r="O560" s="42">
        <v>8.9700000000000006</v>
      </c>
      <c r="P560" s="41">
        <v>16</v>
      </c>
      <c r="Q560" s="42">
        <v>9.99</v>
      </c>
      <c r="R560" s="41">
        <v>12.73</v>
      </c>
      <c r="S560" s="42">
        <v>7.02</v>
      </c>
      <c r="T560" s="41">
        <v>12.75</v>
      </c>
      <c r="U560" s="42">
        <v>8.7899999999999991</v>
      </c>
    </row>
    <row r="561" spans="1:21" x14ac:dyDescent="0.25">
      <c r="A561" s="41">
        <v>14.67</v>
      </c>
      <c r="B561" s="42">
        <v>12.07</v>
      </c>
      <c r="C561" s="41">
        <v>10.26</v>
      </c>
      <c r="D561" s="42">
        <v>7.3</v>
      </c>
      <c r="E561" s="41">
        <v>9.3800000000000008</v>
      </c>
      <c r="F561" s="42">
        <v>13.48</v>
      </c>
      <c r="G561" s="41">
        <v>13.16</v>
      </c>
      <c r="H561" s="42">
        <v>4.32</v>
      </c>
      <c r="I561" s="41">
        <v>14.08</v>
      </c>
      <c r="J561" s="42">
        <v>14.15</v>
      </c>
      <c r="K561" s="33"/>
      <c r="L561" s="41">
        <v>7.88</v>
      </c>
      <c r="M561" s="42">
        <v>2.98</v>
      </c>
      <c r="N561" s="41">
        <v>12.59</v>
      </c>
      <c r="O561" s="42">
        <v>7.58</v>
      </c>
      <c r="P561" s="41">
        <v>12.99</v>
      </c>
      <c r="Q561" s="42">
        <v>10.77</v>
      </c>
      <c r="R561" s="41">
        <v>13.74</v>
      </c>
      <c r="S561" s="42">
        <v>7.58</v>
      </c>
      <c r="T561" s="41">
        <v>4.8600000000000003</v>
      </c>
      <c r="U561" s="42">
        <v>9.02</v>
      </c>
    </row>
    <row r="562" spans="1:21" x14ac:dyDescent="0.25">
      <c r="A562" s="41">
        <v>9.52</v>
      </c>
      <c r="B562" s="42">
        <v>8.56</v>
      </c>
      <c r="C562" s="41">
        <v>8.1300000000000008</v>
      </c>
      <c r="D562" s="42">
        <v>8.56</v>
      </c>
      <c r="E562" s="41">
        <v>5.97</v>
      </c>
      <c r="F562" s="42">
        <v>9.69</v>
      </c>
      <c r="G562" s="41">
        <v>13.36</v>
      </c>
      <c r="H562" s="42">
        <v>12.2</v>
      </c>
      <c r="I562" s="41">
        <v>8.8699999999999992</v>
      </c>
      <c r="J562" s="42">
        <v>7.63</v>
      </c>
      <c r="K562" s="33"/>
      <c r="L562" s="41">
        <v>9.19</v>
      </c>
      <c r="M562" s="42">
        <v>3.1</v>
      </c>
      <c r="N562" s="41">
        <v>13.09</v>
      </c>
      <c r="O562" s="42">
        <v>13.8</v>
      </c>
      <c r="P562" s="41">
        <v>9.27</v>
      </c>
      <c r="Q562" s="42">
        <v>12.26</v>
      </c>
      <c r="R562" s="41">
        <v>10.88</v>
      </c>
      <c r="S562" s="42">
        <v>7.29</v>
      </c>
      <c r="T562" s="41">
        <v>12.37</v>
      </c>
      <c r="U562" s="42">
        <v>3.03</v>
      </c>
    </row>
    <row r="563" spans="1:21" x14ac:dyDescent="0.25">
      <c r="A563" s="41">
        <v>4.45</v>
      </c>
      <c r="B563" s="42">
        <v>14.25</v>
      </c>
      <c r="C563" s="41">
        <v>5.63</v>
      </c>
      <c r="D563" s="42">
        <v>7.18</v>
      </c>
      <c r="E563" s="41">
        <v>10.88</v>
      </c>
      <c r="F563" s="42">
        <v>12.51</v>
      </c>
      <c r="G563" s="41">
        <v>5.83</v>
      </c>
      <c r="H563" s="42">
        <v>11.52</v>
      </c>
      <c r="I563" s="41">
        <v>13.61</v>
      </c>
      <c r="J563" s="42">
        <v>11.48</v>
      </c>
      <c r="K563" s="33"/>
      <c r="L563" s="41">
        <v>4.8899999999999997</v>
      </c>
      <c r="M563" s="42">
        <v>10.93</v>
      </c>
      <c r="N563" s="41">
        <v>8.85</v>
      </c>
      <c r="O563" s="42">
        <v>5.97</v>
      </c>
      <c r="P563" s="41">
        <v>8.16</v>
      </c>
      <c r="Q563" s="42">
        <v>7.83</v>
      </c>
      <c r="R563" s="41">
        <v>5.26</v>
      </c>
      <c r="S563" s="42">
        <v>8.61</v>
      </c>
      <c r="T563" s="41">
        <v>9.25</v>
      </c>
      <c r="U563" s="42">
        <v>8.4</v>
      </c>
    </row>
    <row r="564" spans="1:21" x14ac:dyDescent="0.25">
      <c r="A564" s="41">
        <v>4.93</v>
      </c>
      <c r="B564" s="42">
        <v>7.97</v>
      </c>
      <c r="C564" s="41">
        <v>13.16</v>
      </c>
      <c r="D564" s="42">
        <v>15.06</v>
      </c>
      <c r="E564" s="41">
        <v>11.31</v>
      </c>
      <c r="F564" s="42">
        <v>8.39</v>
      </c>
      <c r="G564" s="41">
        <v>4.29</v>
      </c>
      <c r="H564" s="42">
        <v>5.86</v>
      </c>
      <c r="I564" s="41">
        <v>11.45</v>
      </c>
      <c r="J564" s="42">
        <v>5.18</v>
      </c>
      <c r="K564" s="33"/>
      <c r="L564" s="41">
        <v>10.38</v>
      </c>
      <c r="M564" s="42">
        <v>7.41</v>
      </c>
      <c r="N564" s="41">
        <v>12.42</v>
      </c>
      <c r="O564" s="42">
        <v>6.5</v>
      </c>
      <c r="P564" s="41">
        <v>11.78</v>
      </c>
      <c r="Q564" s="42">
        <v>9.43</v>
      </c>
      <c r="R564" s="41">
        <v>11</v>
      </c>
      <c r="S564" s="42">
        <v>7.08</v>
      </c>
      <c r="T564" s="41">
        <v>11.3</v>
      </c>
      <c r="U564" s="42">
        <v>9</v>
      </c>
    </row>
    <row r="565" spans="1:21" x14ac:dyDescent="0.25">
      <c r="A565" s="41">
        <v>13.34</v>
      </c>
      <c r="B565" s="42">
        <v>5.15</v>
      </c>
      <c r="C565" s="41">
        <v>12.33</v>
      </c>
      <c r="D565" s="42">
        <v>7.77</v>
      </c>
      <c r="E565" s="41">
        <v>10.029999999999999</v>
      </c>
      <c r="F565" s="42">
        <v>8.24</v>
      </c>
      <c r="G565" s="41">
        <v>14.08</v>
      </c>
      <c r="H565" s="42">
        <v>9.84</v>
      </c>
      <c r="I565" s="41">
        <v>11.89</v>
      </c>
      <c r="J565" s="42">
        <v>7.2</v>
      </c>
      <c r="K565" s="33"/>
      <c r="L565" s="41">
        <v>6.56</v>
      </c>
      <c r="M565" s="42">
        <v>8.84</v>
      </c>
      <c r="N565" s="41">
        <v>6.62</v>
      </c>
      <c r="O565" s="42">
        <v>5.13</v>
      </c>
      <c r="P565" s="41">
        <v>15.11</v>
      </c>
      <c r="Q565" s="42">
        <v>9.5299999999999994</v>
      </c>
      <c r="R565" s="41">
        <v>12.87</v>
      </c>
      <c r="S565" s="42">
        <v>14.52</v>
      </c>
      <c r="T565" s="41">
        <v>9.41</v>
      </c>
      <c r="U565" s="42">
        <v>2.64</v>
      </c>
    </row>
    <row r="566" spans="1:21" x14ac:dyDescent="0.25">
      <c r="A566" s="41">
        <v>11.96</v>
      </c>
      <c r="B566" s="42">
        <v>9.27</v>
      </c>
      <c r="C566" s="41">
        <v>12.76</v>
      </c>
      <c r="D566" s="42">
        <v>10.199999999999999</v>
      </c>
      <c r="E566" s="41">
        <v>11.18</v>
      </c>
      <c r="F566" s="42">
        <v>6.69</v>
      </c>
      <c r="G566" s="41">
        <v>9.59</v>
      </c>
      <c r="H566" s="42">
        <v>14.12</v>
      </c>
      <c r="I566" s="41">
        <v>13.28</v>
      </c>
      <c r="J566" s="42">
        <v>4.57</v>
      </c>
      <c r="K566" s="33"/>
      <c r="L566" s="41">
        <v>14.65</v>
      </c>
      <c r="M566" s="42">
        <v>10.07</v>
      </c>
      <c r="N566" s="41">
        <v>11.55</v>
      </c>
      <c r="O566" s="42">
        <v>13.03</v>
      </c>
      <c r="P566" s="41">
        <v>8.4700000000000006</v>
      </c>
      <c r="Q566" s="42">
        <v>4.57</v>
      </c>
      <c r="R566" s="41">
        <v>6.04</v>
      </c>
      <c r="S566" s="42">
        <v>13.66</v>
      </c>
      <c r="T566" s="41">
        <v>10.23</v>
      </c>
      <c r="U566" s="42">
        <v>9.94</v>
      </c>
    </row>
    <row r="567" spans="1:21" x14ac:dyDescent="0.25">
      <c r="A567" s="41">
        <v>7.45</v>
      </c>
      <c r="B567" s="42">
        <v>8.85</v>
      </c>
      <c r="C567" s="41">
        <v>9.31</v>
      </c>
      <c r="D567" s="42">
        <v>4.34</v>
      </c>
      <c r="E567" s="41">
        <v>13.42</v>
      </c>
      <c r="F567" s="42">
        <v>4.99</v>
      </c>
      <c r="G567" s="41">
        <v>6.11</v>
      </c>
      <c r="H567" s="42">
        <v>4.33</v>
      </c>
      <c r="I567" s="41">
        <v>11.22</v>
      </c>
      <c r="J567" s="42">
        <v>10.37</v>
      </c>
      <c r="K567" s="33"/>
      <c r="L567" s="41">
        <v>16.45</v>
      </c>
      <c r="M567" s="42">
        <v>12.12</v>
      </c>
      <c r="N567" s="41">
        <v>10.89</v>
      </c>
      <c r="O567" s="42">
        <v>11.92</v>
      </c>
      <c r="P567" s="41">
        <v>6.28</v>
      </c>
      <c r="Q567" s="42">
        <v>11.56</v>
      </c>
      <c r="R567" s="41">
        <v>9.89</v>
      </c>
      <c r="S567" s="42">
        <v>11.95</v>
      </c>
      <c r="T567" s="41">
        <v>15.64</v>
      </c>
      <c r="U567" s="42">
        <v>14.71</v>
      </c>
    </row>
    <row r="568" spans="1:21" x14ac:dyDescent="0.25">
      <c r="A568" s="41">
        <v>7.64</v>
      </c>
      <c r="B568" s="42">
        <v>7.82</v>
      </c>
      <c r="C568" s="41">
        <v>11.02</v>
      </c>
      <c r="D568" s="42">
        <v>11.54</v>
      </c>
      <c r="E568" s="41">
        <v>9.65</v>
      </c>
      <c r="F568" s="42">
        <v>5.76</v>
      </c>
      <c r="G568" s="41">
        <v>6.27</v>
      </c>
      <c r="H568" s="42">
        <v>6.21</v>
      </c>
      <c r="I568" s="41">
        <v>6.54</v>
      </c>
      <c r="J568" s="42">
        <v>8.42</v>
      </c>
      <c r="K568" s="33"/>
      <c r="L568" s="41">
        <v>11.4</v>
      </c>
      <c r="M568" s="42">
        <v>8.92</v>
      </c>
      <c r="N568" s="41">
        <v>10.02</v>
      </c>
      <c r="O568" s="42">
        <v>11.23</v>
      </c>
      <c r="P568" s="41">
        <v>16.11</v>
      </c>
      <c r="Q568" s="42">
        <v>13.96</v>
      </c>
      <c r="R568" s="41">
        <v>10.41</v>
      </c>
      <c r="S568" s="42">
        <v>14.17</v>
      </c>
      <c r="T568" s="41">
        <v>10.29</v>
      </c>
      <c r="U568" s="42">
        <v>6.24</v>
      </c>
    </row>
    <row r="569" spans="1:21" x14ac:dyDescent="0.25">
      <c r="A569" s="41">
        <v>6.23</v>
      </c>
      <c r="B569" s="42">
        <v>11.14</v>
      </c>
      <c r="C569" s="41">
        <v>10.87</v>
      </c>
      <c r="D569" s="42">
        <v>12.33</v>
      </c>
      <c r="E569" s="41">
        <v>13.21</v>
      </c>
      <c r="F569" s="42">
        <v>7.8</v>
      </c>
      <c r="G569" s="41">
        <v>4.2699999999999996</v>
      </c>
      <c r="H569" s="42">
        <v>7.35</v>
      </c>
      <c r="I569" s="41">
        <v>12.59</v>
      </c>
      <c r="J569" s="42">
        <v>12.1</v>
      </c>
      <c r="K569" s="33"/>
      <c r="L569" s="41">
        <v>7.43</v>
      </c>
      <c r="M569" s="42">
        <v>7.88</v>
      </c>
      <c r="N569" s="41">
        <v>7.48</v>
      </c>
      <c r="O569" s="42">
        <v>4.79</v>
      </c>
      <c r="P569" s="41">
        <v>4.57</v>
      </c>
      <c r="Q569" s="42">
        <v>12.49</v>
      </c>
      <c r="R569" s="41">
        <v>13.72</v>
      </c>
      <c r="S569" s="42">
        <v>13</v>
      </c>
      <c r="T569" s="41">
        <v>13.92</v>
      </c>
      <c r="U569" s="42">
        <v>14.32</v>
      </c>
    </row>
    <row r="570" spans="1:21" x14ac:dyDescent="0.25">
      <c r="A570" s="41">
        <v>14.12</v>
      </c>
      <c r="B570" s="42">
        <v>11.24</v>
      </c>
      <c r="C570" s="41">
        <v>15.17</v>
      </c>
      <c r="D570" s="42">
        <v>8.36</v>
      </c>
      <c r="E570" s="41">
        <v>9.5</v>
      </c>
      <c r="F570" s="42">
        <v>10.07</v>
      </c>
      <c r="G570" s="41">
        <v>14.68</v>
      </c>
      <c r="H570" s="42">
        <v>12.26</v>
      </c>
      <c r="I570" s="41">
        <v>4.93</v>
      </c>
      <c r="J570" s="42">
        <v>13.73</v>
      </c>
      <c r="K570" s="33"/>
      <c r="L570" s="41">
        <v>9.42</v>
      </c>
      <c r="M570" s="42">
        <v>4.95</v>
      </c>
      <c r="N570" s="41">
        <v>3.8</v>
      </c>
      <c r="O570" s="42">
        <v>10.16</v>
      </c>
      <c r="P570" s="41">
        <v>7.63</v>
      </c>
      <c r="Q570" s="42">
        <v>12.48</v>
      </c>
      <c r="R570" s="41">
        <v>6.38</v>
      </c>
      <c r="S570" s="42">
        <v>8.3800000000000008</v>
      </c>
      <c r="T570" s="41">
        <v>12.2</v>
      </c>
      <c r="U570" s="42">
        <v>7.65</v>
      </c>
    </row>
    <row r="571" spans="1:21" x14ac:dyDescent="0.25">
      <c r="A571" s="41">
        <v>12.39</v>
      </c>
      <c r="B571" s="42">
        <v>4.3899999999999997</v>
      </c>
      <c r="C571" s="41">
        <v>12.81</v>
      </c>
      <c r="D571" s="42">
        <v>13.03</v>
      </c>
      <c r="E571" s="41">
        <v>7.32</v>
      </c>
      <c r="F571" s="42">
        <v>7.48</v>
      </c>
      <c r="G571" s="41">
        <v>6.06</v>
      </c>
      <c r="H571" s="42">
        <v>5.12</v>
      </c>
      <c r="I571" s="41">
        <v>10.53</v>
      </c>
      <c r="J571" s="42">
        <v>14.63</v>
      </c>
      <c r="K571" s="33"/>
      <c r="L571" s="41">
        <v>8.2799999999999994</v>
      </c>
      <c r="M571" s="42">
        <v>5.0599999999999996</v>
      </c>
      <c r="N571" s="41">
        <v>9.52</v>
      </c>
      <c r="O571" s="42">
        <v>9.0399999999999991</v>
      </c>
      <c r="P571" s="41">
        <v>12.86</v>
      </c>
      <c r="Q571" s="42">
        <v>9.42</v>
      </c>
      <c r="R571" s="41">
        <v>12.38</v>
      </c>
      <c r="S571" s="42">
        <v>3.95</v>
      </c>
      <c r="T571" s="41">
        <v>12.19</v>
      </c>
      <c r="U571" s="42">
        <v>11.72</v>
      </c>
    </row>
    <row r="572" spans="1:21" x14ac:dyDescent="0.25">
      <c r="A572" s="41">
        <v>13.25</v>
      </c>
      <c r="B572" s="42">
        <v>10.39</v>
      </c>
      <c r="C572" s="41">
        <v>11.11</v>
      </c>
      <c r="D572" s="42">
        <v>5.13</v>
      </c>
      <c r="E572" s="41">
        <v>14.06</v>
      </c>
      <c r="F572" s="42">
        <v>4.8899999999999997</v>
      </c>
      <c r="G572" s="41">
        <v>11.15</v>
      </c>
      <c r="H572" s="42">
        <v>11.71</v>
      </c>
      <c r="I572" s="41">
        <v>5.84</v>
      </c>
      <c r="J572" s="42">
        <v>7.41</v>
      </c>
      <c r="K572" s="33"/>
      <c r="L572" s="41">
        <v>5.25</v>
      </c>
      <c r="M572" s="42">
        <v>8.73</v>
      </c>
      <c r="N572" s="41">
        <v>7.75</v>
      </c>
      <c r="O572" s="42">
        <v>11.26</v>
      </c>
      <c r="P572" s="41">
        <v>17.27</v>
      </c>
      <c r="Q572" s="42">
        <v>5.5</v>
      </c>
      <c r="R572" s="41">
        <v>6.71</v>
      </c>
      <c r="S572" s="42">
        <v>13.35</v>
      </c>
      <c r="T572" s="41">
        <v>13.61</v>
      </c>
      <c r="U572" s="42">
        <v>11.36</v>
      </c>
    </row>
    <row r="573" spans="1:21" x14ac:dyDescent="0.25">
      <c r="A573" s="41">
        <v>13.59</v>
      </c>
      <c r="B573" s="42">
        <v>13.16</v>
      </c>
      <c r="C573" s="41">
        <v>13.2</v>
      </c>
      <c r="D573" s="42">
        <v>9.89</v>
      </c>
      <c r="E573" s="41">
        <v>4.62</v>
      </c>
      <c r="F573" s="42">
        <v>9.8000000000000007</v>
      </c>
      <c r="G573" s="41">
        <v>8.44</v>
      </c>
      <c r="H573" s="42">
        <v>6.08</v>
      </c>
      <c r="I573" s="41">
        <v>13.53</v>
      </c>
      <c r="J573" s="42">
        <v>6.36</v>
      </c>
      <c r="K573" s="33"/>
      <c r="L573" s="41">
        <v>4.3099999999999996</v>
      </c>
      <c r="M573" s="42">
        <v>10.9</v>
      </c>
      <c r="N573" s="41">
        <v>2.4</v>
      </c>
      <c r="O573" s="42">
        <v>9.07</v>
      </c>
      <c r="P573" s="41">
        <v>15.36</v>
      </c>
      <c r="Q573" s="42">
        <v>10.61</v>
      </c>
      <c r="R573" s="41">
        <v>12.37</v>
      </c>
      <c r="S573" s="42">
        <v>10.37</v>
      </c>
      <c r="T573" s="41">
        <v>13.26</v>
      </c>
      <c r="U573" s="42">
        <v>14.53</v>
      </c>
    </row>
    <row r="574" spans="1:21" x14ac:dyDescent="0.25">
      <c r="A574" s="41">
        <v>9.01</v>
      </c>
      <c r="B574" s="42">
        <v>13.17</v>
      </c>
      <c r="C574" s="41">
        <v>8.94</v>
      </c>
      <c r="D574" s="42">
        <v>15.31</v>
      </c>
      <c r="E574" s="41">
        <v>9.56</v>
      </c>
      <c r="F574" s="42">
        <v>13.93</v>
      </c>
      <c r="G574" s="41">
        <v>8.9499999999999993</v>
      </c>
      <c r="H574" s="42">
        <v>8.5399999999999991</v>
      </c>
      <c r="I574" s="41">
        <v>8.0399999999999991</v>
      </c>
      <c r="J574" s="42">
        <v>13.07</v>
      </c>
      <c r="K574" s="33"/>
      <c r="L574" s="41">
        <v>16.07</v>
      </c>
      <c r="M574" s="42">
        <v>14.34</v>
      </c>
      <c r="N574" s="41">
        <v>7.94</v>
      </c>
      <c r="O574" s="42">
        <v>12.35</v>
      </c>
      <c r="P574" s="41">
        <v>9.08</v>
      </c>
      <c r="Q574" s="42">
        <v>1.03</v>
      </c>
      <c r="R574" s="41">
        <v>11.8</v>
      </c>
      <c r="S574" s="42">
        <v>9.69</v>
      </c>
      <c r="T574" s="41">
        <v>16.39</v>
      </c>
      <c r="U574" s="42">
        <v>10.3</v>
      </c>
    </row>
    <row r="575" spans="1:21" x14ac:dyDescent="0.25">
      <c r="A575" s="41">
        <v>9.82</v>
      </c>
      <c r="B575" s="42">
        <v>8.57</v>
      </c>
      <c r="C575" s="41">
        <v>15.71</v>
      </c>
      <c r="D575" s="42">
        <v>11.04</v>
      </c>
      <c r="E575" s="41">
        <v>15.66</v>
      </c>
      <c r="F575" s="42">
        <v>5.41</v>
      </c>
      <c r="G575" s="41">
        <v>8.99</v>
      </c>
      <c r="H575" s="42">
        <v>9.7899999999999991</v>
      </c>
      <c r="I575" s="41">
        <v>9.4499999999999993</v>
      </c>
      <c r="J575" s="42">
        <v>10.5</v>
      </c>
      <c r="K575" s="33"/>
      <c r="L575" s="41">
        <v>9.3000000000000007</v>
      </c>
      <c r="M575" s="42">
        <v>7.15</v>
      </c>
      <c r="N575" s="41">
        <v>13.51</v>
      </c>
      <c r="O575" s="42">
        <v>10.93</v>
      </c>
      <c r="P575" s="41">
        <v>13.83</v>
      </c>
      <c r="Q575" s="42">
        <v>13.19</v>
      </c>
      <c r="R575" s="41">
        <v>9.19</v>
      </c>
      <c r="S575" s="42">
        <v>15.2</v>
      </c>
      <c r="T575" s="41">
        <v>9.84</v>
      </c>
      <c r="U575" s="42">
        <v>4.22</v>
      </c>
    </row>
    <row r="576" spans="1:21" x14ac:dyDescent="0.25">
      <c r="A576" s="41">
        <v>11.82</v>
      </c>
      <c r="B576" s="42">
        <v>7.29</v>
      </c>
      <c r="C576" s="41">
        <v>13.1</v>
      </c>
      <c r="D576" s="42">
        <v>10.02</v>
      </c>
      <c r="E576" s="41">
        <v>13.63</v>
      </c>
      <c r="F576" s="42">
        <v>10.84</v>
      </c>
      <c r="G576" s="41">
        <v>11.82</v>
      </c>
      <c r="H576" s="42">
        <v>9.61</v>
      </c>
      <c r="I576" s="41">
        <v>8.98</v>
      </c>
      <c r="J576" s="42">
        <v>9.09</v>
      </c>
      <c r="K576" s="33"/>
      <c r="L576" s="41">
        <v>9.73</v>
      </c>
      <c r="M576" s="42">
        <v>7.4</v>
      </c>
      <c r="N576" s="41">
        <v>16.399999999999999</v>
      </c>
      <c r="O576" s="42">
        <v>13.78</v>
      </c>
      <c r="P576" s="41">
        <v>11.67</v>
      </c>
      <c r="Q576" s="42">
        <v>9.2200000000000006</v>
      </c>
      <c r="R576" s="41">
        <v>7.28</v>
      </c>
      <c r="S576" s="42">
        <v>8.43</v>
      </c>
      <c r="T576" s="41">
        <v>8.94</v>
      </c>
      <c r="U576" s="42">
        <v>9.4600000000000009</v>
      </c>
    </row>
    <row r="577" spans="1:21" x14ac:dyDescent="0.25">
      <c r="A577" s="41">
        <v>12.33</v>
      </c>
      <c r="B577" s="42">
        <v>14.84</v>
      </c>
      <c r="C577" s="41">
        <v>7.1</v>
      </c>
      <c r="D577" s="42">
        <v>10.63</v>
      </c>
      <c r="E577" s="41">
        <v>8.8800000000000008</v>
      </c>
      <c r="F577" s="42">
        <v>10.75</v>
      </c>
      <c r="G577" s="41">
        <v>10.14</v>
      </c>
      <c r="H577" s="42">
        <v>14.86</v>
      </c>
      <c r="I577" s="41">
        <v>6.22</v>
      </c>
      <c r="J577" s="42">
        <v>14.01</v>
      </c>
      <c r="K577" s="33"/>
      <c r="L577" s="41">
        <v>14.33</v>
      </c>
      <c r="M577" s="42">
        <v>12.74</v>
      </c>
      <c r="N577" s="41">
        <v>6.79</v>
      </c>
      <c r="O577" s="42">
        <v>8.1</v>
      </c>
      <c r="P577" s="41">
        <v>16.48</v>
      </c>
      <c r="Q577" s="42">
        <v>10.62</v>
      </c>
      <c r="R577" s="41">
        <v>10.08</v>
      </c>
      <c r="S577" s="42">
        <v>7.97</v>
      </c>
      <c r="T577" s="41">
        <v>6.27</v>
      </c>
      <c r="U577" s="42">
        <v>7.17</v>
      </c>
    </row>
    <row r="578" spans="1:21" x14ac:dyDescent="0.25">
      <c r="A578" s="41">
        <v>9.76</v>
      </c>
      <c r="B578" s="42">
        <v>9.7200000000000006</v>
      </c>
      <c r="C578" s="41">
        <v>5.63</v>
      </c>
      <c r="D578" s="42">
        <v>14.03</v>
      </c>
      <c r="E578" s="41">
        <v>12.67</v>
      </c>
      <c r="F578" s="42">
        <v>15.56</v>
      </c>
      <c r="G578" s="41">
        <v>9.4600000000000009</v>
      </c>
      <c r="H578" s="42">
        <v>5.86</v>
      </c>
      <c r="I578" s="41">
        <v>12.1</v>
      </c>
      <c r="J578" s="42">
        <v>14.04</v>
      </c>
      <c r="K578" s="33"/>
      <c r="L578" s="41">
        <v>12.75</v>
      </c>
      <c r="M578" s="42">
        <v>8.17</v>
      </c>
      <c r="N578" s="41">
        <v>2.5299999999999998</v>
      </c>
      <c r="O578" s="42">
        <v>14.24</v>
      </c>
      <c r="P578" s="41">
        <v>9.1</v>
      </c>
      <c r="Q578" s="42">
        <v>14.26</v>
      </c>
      <c r="R578" s="41">
        <v>13.6</v>
      </c>
      <c r="S578" s="42">
        <v>11.7</v>
      </c>
      <c r="T578" s="41">
        <v>11.84</v>
      </c>
      <c r="U578" s="42">
        <v>6.68</v>
      </c>
    </row>
    <row r="579" spans="1:21" x14ac:dyDescent="0.25">
      <c r="A579" s="41">
        <v>8.36</v>
      </c>
      <c r="B579" s="42">
        <v>10.02</v>
      </c>
      <c r="C579" s="41">
        <v>7.57</v>
      </c>
      <c r="D579" s="42">
        <v>9.76</v>
      </c>
      <c r="E579" s="41">
        <v>11.81</v>
      </c>
      <c r="F579" s="42">
        <v>12.74</v>
      </c>
      <c r="G579" s="41">
        <v>9.58</v>
      </c>
      <c r="H579" s="42">
        <v>14.69</v>
      </c>
      <c r="I579" s="41">
        <v>15.35</v>
      </c>
      <c r="J579" s="42">
        <v>14.2</v>
      </c>
      <c r="K579" s="33"/>
      <c r="L579" s="41">
        <v>8.1</v>
      </c>
      <c r="M579" s="42">
        <v>10.93</v>
      </c>
      <c r="N579" s="41">
        <v>8.1300000000000008</v>
      </c>
      <c r="O579" s="42">
        <v>11.11</v>
      </c>
      <c r="P579" s="41">
        <v>7.82</v>
      </c>
      <c r="Q579" s="42">
        <v>8.76</v>
      </c>
      <c r="R579" s="41">
        <v>12.27</v>
      </c>
      <c r="S579" s="42">
        <v>9.9499999999999993</v>
      </c>
      <c r="T579" s="41">
        <v>10.57</v>
      </c>
      <c r="U579" s="42">
        <v>12.79</v>
      </c>
    </row>
    <row r="580" spans="1:21" x14ac:dyDescent="0.25">
      <c r="A580" s="41">
        <v>6.76</v>
      </c>
      <c r="B580" s="42">
        <v>5.32</v>
      </c>
      <c r="C580" s="41">
        <v>10.54</v>
      </c>
      <c r="D580" s="42">
        <v>13.02</v>
      </c>
      <c r="E580" s="41">
        <v>6.44</v>
      </c>
      <c r="F580" s="42">
        <v>4.8499999999999996</v>
      </c>
      <c r="G580" s="41">
        <v>13.82</v>
      </c>
      <c r="H580" s="42">
        <v>13.13</v>
      </c>
      <c r="I580" s="41">
        <v>8.7200000000000006</v>
      </c>
      <c r="J580" s="42">
        <v>15.37</v>
      </c>
      <c r="K580" s="33"/>
      <c r="L580" s="41">
        <v>6.87</v>
      </c>
      <c r="M580" s="42">
        <v>10.76</v>
      </c>
      <c r="N580" s="41">
        <v>7.11</v>
      </c>
      <c r="O580" s="42">
        <v>9.43</v>
      </c>
      <c r="P580" s="41">
        <v>10.92</v>
      </c>
      <c r="Q580" s="42">
        <v>13.86</v>
      </c>
      <c r="R580" s="41">
        <v>4.8600000000000003</v>
      </c>
      <c r="S580" s="42">
        <v>12.95</v>
      </c>
      <c r="T580" s="41">
        <v>11.48</v>
      </c>
      <c r="U580" s="42">
        <v>7.57</v>
      </c>
    </row>
    <row r="581" spans="1:21" x14ac:dyDescent="0.25">
      <c r="A581" s="41">
        <v>4.79</v>
      </c>
      <c r="B581" s="42">
        <v>10.96</v>
      </c>
      <c r="C581" s="41">
        <v>6.49</v>
      </c>
      <c r="D581" s="42">
        <v>5.05</v>
      </c>
      <c r="E581" s="41">
        <v>8.2200000000000006</v>
      </c>
      <c r="F581" s="42">
        <v>11.27</v>
      </c>
      <c r="G581" s="41">
        <v>8.93</v>
      </c>
      <c r="H581" s="42">
        <v>12.72</v>
      </c>
      <c r="I581" s="41">
        <v>10.49</v>
      </c>
      <c r="J581" s="42">
        <v>6.9</v>
      </c>
      <c r="K581" s="33"/>
      <c r="L581" s="41">
        <v>10.88</v>
      </c>
      <c r="M581" s="42">
        <v>10.57</v>
      </c>
      <c r="N581" s="41">
        <v>10.45</v>
      </c>
      <c r="O581" s="42">
        <v>9.14</v>
      </c>
      <c r="P581" s="41">
        <v>12.15</v>
      </c>
      <c r="Q581" s="42">
        <v>10.53</v>
      </c>
      <c r="R581" s="41">
        <v>10.18</v>
      </c>
      <c r="S581" s="42">
        <v>13.9</v>
      </c>
      <c r="T581" s="41">
        <v>18.03</v>
      </c>
      <c r="U581" s="42">
        <v>10.45</v>
      </c>
    </row>
    <row r="582" spans="1:21" x14ac:dyDescent="0.25">
      <c r="A582" s="41">
        <v>13.73</v>
      </c>
      <c r="B582" s="42">
        <v>7.57</v>
      </c>
      <c r="C582" s="41">
        <v>10.4</v>
      </c>
      <c r="D582" s="42">
        <v>8.9</v>
      </c>
      <c r="E582" s="41">
        <v>11.58</v>
      </c>
      <c r="F582" s="42">
        <v>8.36</v>
      </c>
      <c r="G582" s="41">
        <v>11</v>
      </c>
      <c r="H582" s="42">
        <v>12.67</v>
      </c>
      <c r="I582" s="41">
        <v>5.27</v>
      </c>
      <c r="J582" s="42">
        <v>8.34</v>
      </c>
      <c r="K582" s="33"/>
      <c r="L582" s="41">
        <v>8.57</v>
      </c>
      <c r="M582" s="42">
        <v>11.07</v>
      </c>
      <c r="N582" s="41">
        <v>7.21</v>
      </c>
      <c r="O582" s="42">
        <v>6.69</v>
      </c>
      <c r="P582" s="41">
        <v>10.55</v>
      </c>
      <c r="Q582" s="42">
        <v>9.9</v>
      </c>
      <c r="R582" s="41">
        <v>17.22</v>
      </c>
      <c r="S582" s="42">
        <v>9.02</v>
      </c>
      <c r="T582" s="41">
        <v>6.52</v>
      </c>
      <c r="U582" s="42">
        <v>9</v>
      </c>
    </row>
    <row r="583" spans="1:21" x14ac:dyDescent="0.25">
      <c r="A583" s="41">
        <v>12.54</v>
      </c>
      <c r="B583" s="42">
        <v>8.06</v>
      </c>
      <c r="C583" s="41">
        <v>14.98</v>
      </c>
      <c r="D583" s="42">
        <v>14.71</v>
      </c>
      <c r="E583" s="41">
        <v>12.67</v>
      </c>
      <c r="F583" s="42">
        <v>9.41</v>
      </c>
      <c r="G583" s="41">
        <v>6.38</v>
      </c>
      <c r="H583" s="42">
        <v>11.7</v>
      </c>
      <c r="I583" s="41">
        <v>11.31</v>
      </c>
      <c r="J583" s="42">
        <v>9.36</v>
      </c>
      <c r="K583" s="33"/>
      <c r="L583" s="41">
        <v>16.22</v>
      </c>
      <c r="M583" s="42">
        <v>7.92</v>
      </c>
      <c r="N583" s="41">
        <v>3.75</v>
      </c>
      <c r="O583" s="42">
        <v>14.3</v>
      </c>
      <c r="P583" s="41">
        <v>13.38</v>
      </c>
      <c r="Q583" s="42">
        <v>4.66</v>
      </c>
      <c r="R583" s="41">
        <v>13.02</v>
      </c>
      <c r="S583" s="42">
        <v>10.57</v>
      </c>
      <c r="T583" s="41">
        <v>-0.71</v>
      </c>
      <c r="U583" s="42">
        <v>10.32</v>
      </c>
    </row>
    <row r="584" spans="1:21" x14ac:dyDescent="0.25">
      <c r="A584" s="41">
        <v>9.25</v>
      </c>
      <c r="B584" s="42">
        <v>15.03</v>
      </c>
      <c r="C584" s="41">
        <v>8.32</v>
      </c>
      <c r="D584" s="42">
        <v>8.34</v>
      </c>
      <c r="E584" s="41">
        <v>5.57</v>
      </c>
      <c r="F584" s="42">
        <v>13.83</v>
      </c>
      <c r="G584" s="41">
        <v>6.64</v>
      </c>
      <c r="H584" s="42">
        <v>15.49</v>
      </c>
      <c r="I584" s="41">
        <v>8.5</v>
      </c>
      <c r="J584" s="42">
        <v>11.74</v>
      </c>
      <c r="K584" s="33"/>
      <c r="L584" s="41">
        <v>15.22</v>
      </c>
      <c r="M584" s="42">
        <v>11.6</v>
      </c>
      <c r="N584" s="41">
        <v>17.09</v>
      </c>
      <c r="O584" s="42">
        <v>8.6199999999999992</v>
      </c>
      <c r="P584" s="41">
        <v>6.87</v>
      </c>
      <c r="Q584" s="42">
        <v>10.17</v>
      </c>
      <c r="R584" s="41">
        <v>11.27</v>
      </c>
      <c r="S584" s="42">
        <v>15.29</v>
      </c>
      <c r="T584" s="41">
        <v>11.69</v>
      </c>
      <c r="U584" s="42">
        <v>8.36</v>
      </c>
    </row>
    <row r="585" spans="1:21" x14ac:dyDescent="0.25">
      <c r="A585" s="41">
        <v>9.4700000000000006</v>
      </c>
      <c r="B585" s="42">
        <v>7.06</v>
      </c>
      <c r="C585" s="41">
        <v>7.55</v>
      </c>
      <c r="D585" s="42">
        <v>6.66</v>
      </c>
      <c r="E585" s="41">
        <v>14.01</v>
      </c>
      <c r="F585" s="42">
        <v>12.69</v>
      </c>
      <c r="G585" s="41">
        <v>11.22</v>
      </c>
      <c r="H585" s="42">
        <v>14.71</v>
      </c>
      <c r="I585" s="41">
        <v>7.52</v>
      </c>
      <c r="J585" s="42">
        <v>5.2</v>
      </c>
      <c r="K585" s="33"/>
      <c r="L585" s="41">
        <v>11.09</v>
      </c>
      <c r="M585" s="42">
        <v>6.74</v>
      </c>
      <c r="N585" s="41">
        <v>8.43</v>
      </c>
      <c r="O585" s="42">
        <v>12.8</v>
      </c>
      <c r="P585" s="41">
        <v>10.7</v>
      </c>
      <c r="Q585" s="42">
        <v>12.53</v>
      </c>
      <c r="R585" s="41">
        <v>12.91</v>
      </c>
      <c r="S585" s="42">
        <v>10.63</v>
      </c>
      <c r="T585" s="41">
        <v>13.39</v>
      </c>
      <c r="U585" s="42">
        <v>12.43</v>
      </c>
    </row>
    <row r="586" spans="1:21" x14ac:dyDescent="0.25">
      <c r="A586" s="41">
        <v>15.66</v>
      </c>
      <c r="B586" s="42">
        <v>9.69</v>
      </c>
      <c r="C586" s="41">
        <v>12.09</v>
      </c>
      <c r="D586" s="42">
        <v>9.9700000000000006</v>
      </c>
      <c r="E586" s="41">
        <v>15.2</v>
      </c>
      <c r="F586" s="42">
        <v>12.36</v>
      </c>
      <c r="G586" s="41">
        <v>10.79</v>
      </c>
      <c r="H586" s="42">
        <v>15.65</v>
      </c>
      <c r="I586" s="41">
        <v>10.63</v>
      </c>
      <c r="J586" s="42">
        <v>9.94</v>
      </c>
      <c r="K586" s="33"/>
      <c r="L586" s="41">
        <v>11.65</v>
      </c>
      <c r="M586" s="42">
        <v>5.77</v>
      </c>
      <c r="N586" s="41">
        <v>14.84</v>
      </c>
      <c r="O586" s="42">
        <v>2.81</v>
      </c>
      <c r="P586" s="41">
        <v>11</v>
      </c>
      <c r="Q586" s="42">
        <v>12.8</v>
      </c>
      <c r="R586" s="41">
        <v>13.6</v>
      </c>
      <c r="S586" s="42">
        <v>10.87</v>
      </c>
      <c r="T586" s="41">
        <v>13.43</v>
      </c>
      <c r="U586" s="42">
        <v>10.83</v>
      </c>
    </row>
    <row r="587" spans="1:21" x14ac:dyDescent="0.25">
      <c r="A587" s="41">
        <v>15.05</v>
      </c>
      <c r="B587" s="42">
        <v>10.74</v>
      </c>
      <c r="C587" s="41">
        <v>12.99</v>
      </c>
      <c r="D587" s="42">
        <v>11.96</v>
      </c>
      <c r="E587" s="41">
        <v>13.18</v>
      </c>
      <c r="F587" s="42">
        <v>8.6</v>
      </c>
      <c r="G587" s="41">
        <v>5.56</v>
      </c>
      <c r="H587" s="42">
        <v>9.3699999999999992</v>
      </c>
      <c r="I587" s="41">
        <v>6.06</v>
      </c>
      <c r="J587" s="42">
        <v>14.31</v>
      </c>
      <c r="K587" s="33"/>
      <c r="L587" s="41">
        <v>8.61</v>
      </c>
      <c r="M587" s="42">
        <v>7.18</v>
      </c>
      <c r="N587" s="41">
        <v>13.68</v>
      </c>
      <c r="O587" s="42">
        <v>9.56</v>
      </c>
      <c r="P587" s="41">
        <v>13.48</v>
      </c>
      <c r="Q587" s="42">
        <v>12.64</v>
      </c>
      <c r="R587" s="41">
        <v>15.44</v>
      </c>
      <c r="S587" s="42">
        <v>12.17</v>
      </c>
      <c r="T587" s="41">
        <v>16.98</v>
      </c>
      <c r="U587" s="42">
        <v>7.91</v>
      </c>
    </row>
    <row r="588" spans="1:21" x14ac:dyDescent="0.25">
      <c r="A588" s="41">
        <v>12.47</v>
      </c>
      <c r="B588" s="42">
        <v>7.69</v>
      </c>
      <c r="C588" s="41">
        <v>8.51</v>
      </c>
      <c r="D588" s="42">
        <v>12.19</v>
      </c>
      <c r="E588" s="41">
        <v>13.3</v>
      </c>
      <c r="F588" s="42">
        <v>9.48</v>
      </c>
      <c r="G588" s="41">
        <v>7.21</v>
      </c>
      <c r="H588" s="42">
        <v>4.49</v>
      </c>
      <c r="I588" s="41">
        <v>8.16</v>
      </c>
      <c r="J588" s="42">
        <v>5.0199999999999996</v>
      </c>
      <c r="K588" s="33"/>
      <c r="L588" s="41">
        <v>10.29</v>
      </c>
      <c r="M588" s="42">
        <v>18.75</v>
      </c>
      <c r="N588" s="41">
        <v>7.31</v>
      </c>
      <c r="O588" s="42">
        <v>10.67</v>
      </c>
      <c r="P588" s="41">
        <v>9.2799999999999994</v>
      </c>
      <c r="Q588" s="42">
        <v>17.25</v>
      </c>
      <c r="R588" s="41">
        <v>8.42</v>
      </c>
      <c r="S588" s="42">
        <v>9.02</v>
      </c>
      <c r="T588" s="41">
        <v>18.29</v>
      </c>
      <c r="U588" s="42">
        <v>6.54</v>
      </c>
    </row>
    <row r="589" spans="1:21" x14ac:dyDescent="0.25">
      <c r="A589" s="41">
        <v>8.61</v>
      </c>
      <c r="B589" s="42">
        <v>7.41</v>
      </c>
      <c r="C589" s="41">
        <v>5.56</v>
      </c>
      <c r="D589" s="42">
        <v>5.36</v>
      </c>
      <c r="E589" s="41">
        <v>14.36</v>
      </c>
      <c r="F589" s="42">
        <v>4.92</v>
      </c>
      <c r="G589" s="41">
        <v>12.35</v>
      </c>
      <c r="H589" s="42">
        <v>13.7</v>
      </c>
      <c r="I589" s="41">
        <v>14.35</v>
      </c>
      <c r="J589" s="42">
        <v>7.58</v>
      </c>
      <c r="K589" s="33"/>
      <c r="L589" s="41">
        <v>6.72</v>
      </c>
      <c r="M589" s="42">
        <v>8.99</v>
      </c>
      <c r="N589" s="41">
        <v>13.27</v>
      </c>
      <c r="O589" s="42">
        <v>7.9</v>
      </c>
      <c r="P589" s="41">
        <v>7.42</v>
      </c>
      <c r="Q589" s="42">
        <v>9.9</v>
      </c>
      <c r="R589" s="41">
        <v>12.32</v>
      </c>
      <c r="S589" s="42">
        <v>9.84</v>
      </c>
      <c r="T589" s="41">
        <v>12.5</v>
      </c>
      <c r="U589" s="42">
        <v>1.88</v>
      </c>
    </row>
    <row r="590" spans="1:21" x14ac:dyDescent="0.25">
      <c r="A590" s="41">
        <v>12.22</v>
      </c>
      <c r="B590" s="42">
        <v>14.13</v>
      </c>
      <c r="C590" s="41">
        <v>10.83</v>
      </c>
      <c r="D590" s="42">
        <v>8.66</v>
      </c>
      <c r="E590" s="41">
        <v>6.93</v>
      </c>
      <c r="F590" s="42">
        <v>15.24</v>
      </c>
      <c r="G590" s="41">
        <v>13.03</v>
      </c>
      <c r="H590" s="42">
        <v>13.15</v>
      </c>
      <c r="I590" s="41">
        <v>9.86</v>
      </c>
      <c r="J590" s="42">
        <v>7.69</v>
      </c>
      <c r="K590" s="33"/>
      <c r="L590" s="41">
        <v>9.15</v>
      </c>
      <c r="M590" s="42">
        <v>5.8</v>
      </c>
      <c r="N590" s="41">
        <v>6.79</v>
      </c>
      <c r="O590" s="42">
        <v>8.67</v>
      </c>
      <c r="P590" s="41">
        <v>9.3800000000000008</v>
      </c>
      <c r="Q590" s="42">
        <v>6.89</v>
      </c>
      <c r="R590" s="41">
        <v>13.22</v>
      </c>
      <c r="S590" s="42">
        <v>9.76</v>
      </c>
      <c r="T590" s="41">
        <v>6.62</v>
      </c>
      <c r="U590" s="42">
        <v>5.26</v>
      </c>
    </row>
    <row r="591" spans="1:21" x14ac:dyDescent="0.25">
      <c r="A591" s="41">
        <v>14.95</v>
      </c>
      <c r="B591" s="42">
        <v>12.62</v>
      </c>
      <c r="C591" s="41">
        <v>12.6</v>
      </c>
      <c r="D591" s="42">
        <v>15.25</v>
      </c>
      <c r="E591" s="41">
        <v>4.53</v>
      </c>
      <c r="F591" s="42">
        <v>11.47</v>
      </c>
      <c r="G591" s="41">
        <v>4.5</v>
      </c>
      <c r="H591" s="42">
        <v>10.69</v>
      </c>
      <c r="I591" s="41">
        <v>6.06</v>
      </c>
      <c r="J591" s="42">
        <v>13.69</v>
      </c>
      <c r="K591" s="33"/>
      <c r="L591" s="41">
        <v>10.24</v>
      </c>
      <c r="M591" s="42">
        <v>11.17</v>
      </c>
      <c r="N591" s="41">
        <v>12.72</v>
      </c>
      <c r="O591" s="42">
        <v>12.86</v>
      </c>
      <c r="P591" s="41">
        <v>2.78</v>
      </c>
      <c r="Q591" s="42">
        <v>18.18</v>
      </c>
      <c r="R591" s="41">
        <v>11.34</v>
      </c>
      <c r="S591" s="42">
        <v>15.72</v>
      </c>
      <c r="T591" s="41">
        <v>8.67</v>
      </c>
      <c r="U591" s="42">
        <v>5.4</v>
      </c>
    </row>
    <row r="592" spans="1:21" x14ac:dyDescent="0.25">
      <c r="A592" s="41">
        <v>14.79</v>
      </c>
      <c r="B592" s="42">
        <v>13.58</v>
      </c>
      <c r="C592" s="41">
        <v>10.44</v>
      </c>
      <c r="D592" s="42">
        <v>11.05</v>
      </c>
      <c r="E592" s="41">
        <v>9.6999999999999993</v>
      </c>
      <c r="F592" s="42">
        <v>6.65</v>
      </c>
      <c r="G592" s="41">
        <v>13.88</v>
      </c>
      <c r="H592" s="42">
        <v>14.69</v>
      </c>
      <c r="I592" s="41">
        <v>15.64</v>
      </c>
      <c r="J592" s="42">
        <v>6.16</v>
      </c>
      <c r="K592" s="33"/>
      <c r="L592" s="41">
        <v>6.24</v>
      </c>
      <c r="M592" s="42">
        <v>10.77</v>
      </c>
      <c r="N592" s="41">
        <v>6.89</v>
      </c>
      <c r="O592" s="42">
        <v>8.1</v>
      </c>
      <c r="P592" s="41">
        <v>6.25</v>
      </c>
      <c r="Q592" s="42">
        <v>7.58</v>
      </c>
      <c r="R592" s="41">
        <v>2.04</v>
      </c>
      <c r="S592" s="42">
        <v>9.27</v>
      </c>
      <c r="T592" s="41">
        <v>7.97</v>
      </c>
      <c r="U592" s="42">
        <v>10.54</v>
      </c>
    </row>
    <row r="593" spans="1:21" x14ac:dyDescent="0.25">
      <c r="A593" s="41">
        <v>14</v>
      </c>
      <c r="B593" s="42">
        <v>5.77</v>
      </c>
      <c r="C593" s="41">
        <v>14.49</v>
      </c>
      <c r="D593" s="42">
        <v>4.33</v>
      </c>
      <c r="E593" s="41">
        <v>5.26</v>
      </c>
      <c r="F593" s="42">
        <v>15.01</v>
      </c>
      <c r="G593" s="41">
        <v>4.75</v>
      </c>
      <c r="H593" s="42">
        <v>5.75</v>
      </c>
      <c r="I593" s="41">
        <v>11.2</v>
      </c>
      <c r="J593" s="42">
        <v>5.0999999999999996</v>
      </c>
      <c r="K593" s="33"/>
      <c r="L593" s="41">
        <v>9.06</v>
      </c>
      <c r="M593" s="42">
        <v>9.98</v>
      </c>
      <c r="N593" s="41">
        <v>11.19</v>
      </c>
      <c r="O593" s="42">
        <v>12.38</v>
      </c>
      <c r="P593" s="41">
        <v>12.11</v>
      </c>
      <c r="Q593" s="42">
        <v>6.48</v>
      </c>
      <c r="R593" s="41">
        <v>2.48</v>
      </c>
      <c r="S593" s="42">
        <v>6.63</v>
      </c>
      <c r="T593" s="41">
        <v>3.67</v>
      </c>
      <c r="U593" s="42">
        <v>17.18</v>
      </c>
    </row>
    <row r="594" spans="1:21" x14ac:dyDescent="0.25">
      <c r="A594" s="41">
        <v>9.36</v>
      </c>
      <c r="B594" s="42">
        <v>15.58</v>
      </c>
      <c r="C594" s="41">
        <v>13.89</v>
      </c>
      <c r="D594" s="42">
        <v>13.96</v>
      </c>
      <c r="E594" s="41">
        <v>9.7899999999999991</v>
      </c>
      <c r="F594" s="42">
        <v>8.52</v>
      </c>
      <c r="G594" s="41">
        <v>13.17</v>
      </c>
      <c r="H594" s="42">
        <v>5.26</v>
      </c>
      <c r="I594" s="41">
        <v>8.3699999999999992</v>
      </c>
      <c r="J594" s="42">
        <v>13.06</v>
      </c>
      <c r="K594" s="33"/>
      <c r="L594" s="41">
        <v>7.32</v>
      </c>
      <c r="M594" s="42">
        <v>7.52</v>
      </c>
      <c r="N594" s="41">
        <v>10.36</v>
      </c>
      <c r="O594" s="42">
        <v>9.36</v>
      </c>
      <c r="P594" s="41">
        <v>3.38</v>
      </c>
      <c r="Q594" s="42">
        <v>10.66</v>
      </c>
      <c r="R594" s="41">
        <v>7.5</v>
      </c>
      <c r="S594" s="42">
        <v>11.55</v>
      </c>
      <c r="T594" s="41">
        <v>11.19</v>
      </c>
      <c r="U594" s="42">
        <v>10.17</v>
      </c>
    </row>
    <row r="595" spans="1:21" x14ac:dyDescent="0.25">
      <c r="A595" s="41">
        <v>15.68</v>
      </c>
      <c r="B595" s="42">
        <v>10.14</v>
      </c>
      <c r="C595" s="41">
        <v>12.62</v>
      </c>
      <c r="D595" s="42">
        <v>12.04</v>
      </c>
      <c r="E595" s="41">
        <v>6.87</v>
      </c>
      <c r="F595" s="42">
        <v>10.92</v>
      </c>
      <c r="G595" s="41">
        <v>12.92</v>
      </c>
      <c r="H595" s="42">
        <v>5.38</v>
      </c>
      <c r="I595" s="41">
        <v>13.48</v>
      </c>
      <c r="J595" s="42">
        <v>8.4499999999999993</v>
      </c>
      <c r="K595" s="33"/>
      <c r="L595" s="41">
        <v>5.26</v>
      </c>
      <c r="M595" s="42">
        <v>6.97</v>
      </c>
      <c r="N595" s="41">
        <v>4.38</v>
      </c>
      <c r="O595" s="42">
        <v>8.31</v>
      </c>
      <c r="P595" s="41">
        <v>12.12</v>
      </c>
      <c r="Q595" s="42">
        <v>12.4</v>
      </c>
      <c r="R595" s="41">
        <v>14.26</v>
      </c>
      <c r="S595" s="42">
        <v>8.02</v>
      </c>
      <c r="T595" s="41">
        <v>12.55</v>
      </c>
      <c r="U595" s="42">
        <v>8.58</v>
      </c>
    </row>
    <row r="596" spans="1:21" x14ac:dyDescent="0.25">
      <c r="A596" s="41">
        <v>11.4</v>
      </c>
      <c r="B596" s="42">
        <v>15.32</v>
      </c>
      <c r="C596" s="41">
        <v>13.83</v>
      </c>
      <c r="D596" s="42">
        <v>5.1100000000000003</v>
      </c>
      <c r="E596" s="41">
        <v>13.49</v>
      </c>
      <c r="F596" s="42">
        <v>14.42</v>
      </c>
      <c r="G596" s="41">
        <v>9.51</v>
      </c>
      <c r="H596" s="42">
        <v>9.1999999999999993</v>
      </c>
      <c r="I596" s="41">
        <v>15.47</v>
      </c>
      <c r="J596" s="42">
        <v>4.4800000000000004</v>
      </c>
      <c r="K596" s="33"/>
      <c r="L596" s="41">
        <v>13.59</v>
      </c>
      <c r="M596" s="42">
        <v>2.99</v>
      </c>
      <c r="N596" s="41">
        <v>8.84</v>
      </c>
      <c r="O596" s="42">
        <v>11.04</v>
      </c>
      <c r="P596" s="41">
        <v>9.91</v>
      </c>
      <c r="Q596" s="42">
        <v>16.12</v>
      </c>
      <c r="R596" s="41">
        <v>12.71</v>
      </c>
      <c r="S596" s="42">
        <v>9.11</v>
      </c>
      <c r="T596" s="41">
        <v>16.45</v>
      </c>
      <c r="U596" s="42">
        <v>14.23</v>
      </c>
    </row>
    <row r="597" spans="1:21" x14ac:dyDescent="0.25">
      <c r="A597" s="41">
        <v>8.68</v>
      </c>
      <c r="B597" s="42">
        <v>13.72</v>
      </c>
      <c r="C597" s="41">
        <v>8.81</v>
      </c>
      <c r="D597" s="42">
        <v>13.75</v>
      </c>
      <c r="E597" s="41">
        <v>13.16</v>
      </c>
      <c r="F597" s="42">
        <v>8.4600000000000009</v>
      </c>
      <c r="G597" s="41">
        <v>12.04</v>
      </c>
      <c r="H597" s="42">
        <v>6.91</v>
      </c>
      <c r="I597" s="41">
        <v>10.17</v>
      </c>
      <c r="J597" s="42">
        <v>9.51</v>
      </c>
      <c r="K597" s="33"/>
      <c r="L597" s="41">
        <v>10.46</v>
      </c>
      <c r="M597" s="42">
        <v>7.52</v>
      </c>
      <c r="N597" s="41">
        <v>13.61</v>
      </c>
      <c r="O597" s="42">
        <v>14.12</v>
      </c>
      <c r="P597" s="41">
        <v>10.63</v>
      </c>
      <c r="Q597" s="42">
        <v>13.59</v>
      </c>
      <c r="R597" s="41">
        <v>9.02</v>
      </c>
      <c r="S597" s="42">
        <v>11.78</v>
      </c>
      <c r="T597" s="41">
        <v>8.2899999999999991</v>
      </c>
      <c r="U597" s="42">
        <v>5.18</v>
      </c>
    </row>
    <row r="598" spans="1:21" x14ac:dyDescent="0.25">
      <c r="A598" s="41">
        <v>9.5399999999999991</v>
      </c>
      <c r="B598" s="42">
        <v>9.94</v>
      </c>
      <c r="C598" s="41">
        <v>11.32</v>
      </c>
      <c r="D598" s="42">
        <v>10.81</v>
      </c>
      <c r="E598" s="41">
        <v>4.3</v>
      </c>
      <c r="F598" s="42">
        <v>15.27</v>
      </c>
      <c r="G598" s="41">
        <v>8.1999999999999993</v>
      </c>
      <c r="H598" s="42">
        <v>9.83</v>
      </c>
      <c r="I598" s="41">
        <v>10.98</v>
      </c>
      <c r="J598" s="42">
        <v>6.98</v>
      </c>
      <c r="K598" s="33"/>
      <c r="L598" s="41">
        <v>8.8800000000000008</v>
      </c>
      <c r="M598" s="42">
        <v>8.81</v>
      </c>
      <c r="N598" s="41">
        <v>16.149999999999999</v>
      </c>
      <c r="O598" s="42">
        <v>12.99</v>
      </c>
      <c r="P598" s="41">
        <v>8.8000000000000007</v>
      </c>
      <c r="Q598" s="42">
        <v>13.76</v>
      </c>
      <c r="R598" s="41">
        <v>8.11</v>
      </c>
      <c r="S598" s="42">
        <v>7.45</v>
      </c>
      <c r="T598" s="41">
        <v>8.74</v>
      </c>
      <c r="U598" s="42">
        <v>7.68</v>
      </c>
    </row>
    <row r="599" spans="1:21" x14ac:dyDescent="0.25">
      <c r="A599" s="41">
        <v>14.43</v>
      </c>
      <c r="B599" s="42">
        <v>8.25</v>
      </c>
      <c r="C599" s="41">
        <v>12.08</v>
      </c>
      <c r="D599" s="42">
        <v>4.8099999999999996</v>
      </c>
      <c r="E599" s="41">
        <v>12.42</v>
      </c>
      <c r="F599" s="42">
        <v>9.85</v>
      </c>
      <c r="G599" s="41">
        <v>7.56</v>
      </c>
      <c r="H599" s="42">
        <v>11.16</v>
      </c>
      <c r="I599" s="41">
        <v>15.59</v>
      </c>
      <c r="J599" s="42">
        <v>10.95</v>
      </c>
      <c r="K599" s="33"/>
      <c r="L599" s="41">
        <v>5.59</v>
      </c>
      <c r="M599" s="42">
        <v>5.5</v>
      </c>
      <c r="N599" s="41">
        <v>2.0699999999999998</v>
      </c>
      <c r="O599" s="42">
        <v>11.97</v>
      </c>
      <c r="P599" s="41">
        <v>11.1</v>
      </c>
      <c r="Q599" s="42">
        <v>14.55</v>
      </c>
      <c r="R599" s="41">
        <v>12.63</v>
      </c>
      <c r="S599" s="42">
        <v>6.17</v>
      </c>
      <c r="T599" s="41">
        <v>7.9</v>
      </c>
      <c r="U599" s="42">
        <v>7.75</v>
      </c>
    </row>
    <row r="600" spans="1:21" x14ac:dyDescent="0.25">
      <c r="A600" s="41">
        <v>11.7</v>
      </c>
      <c r="B600" s="42">
        <v>5.87</v>
      </c>
      <c r="C600" s="41">
        <v>13.19</v>
      </c>
      <c r="D600" s="42">
        <v>8.4700000000000006</v>
      </c>
      <c r="E600" s="41">
        <v>7.12</v>
      </c>
      <c r="F600" s="42">
        <v>13.19</v>
      </c>
      <c r="G600" s="41">
        <v>13.57</v>
      </c>
      <c r="H600" s="42">
        <v>6.91</v>
      </c>
      <c r="I600" s="41">
        <v>9.32</v>
      </c>
      <c r="J600" s="42">
        <v>14.03</v>
      </c>
      <c r="K600" s="33"/>
      <c r="L600" s="41">
        <v>6.92</v>
      </c>
      <c r="M600" s="42">
        <v>11.9</v>
      </c>
      <c r="N600" s="41">
        <v>9.01</v>
      </c>
      <c r="O600" s="42">
        <v>5.61</v>
      </c>
      <c r="P600" s="41">
        <v>12.11</v>
      </c>
      <c r="Q600" s="42">
        <v>9.2799999999999994</v>
      </c>
      <c r="R600" s="41">
        <v>5.6</v>
      </c>
      <c r="S600" s="42">
        <v>10.6</v>
      </c>
      <c r="T600" s="41">
        <v>9.52</v>
      </c>
      <c r="U600" s="42">
        <v>5.31</v>
      </c>
    </row>
    <row r="601" spans="1:21" x14ac:dyDescent="0.25">
      <c r="A601" s="41">
        <v>7.09</v>
      </c>
      <c r="B601" s="42">
        <v>11.08</v>
      </c>
      <c r="C601" s="41">
        <v>6.58</v>
      </c>
      <c r="D601" s="42">
        <v>12.76</v>
      </c>
      <c r="E601" s="41">
        <v>4.9400000000000004</v>
      </c>
      <c r="F601" s="42">
        <v>12.78</v>
      </c>
      <c r="G601" s="41">
        <v>10.51</v>
      </c>
      <c r="H601" s="42">
        <v>15.16</v>
      </c>
      <c r="I601" s="41">
        <v>11.43</v>
      </c>
      <c r="J601" s="42">
        <v>15.25</v>
      </c>
      <c r="K601" s="33"/>
      <c r="L601" s="41">
        <v>11.17</v>
      </c>
      <c r="M601" s="42">
        <v>8.74</v>
      </c>
      <c r="N601" s="41">
        <v>10.74</v>
      </c>
      <c r="O601" s="42">
        <v>7.88</v>
      </c>
      <c r="P601" s="41">
        <v>11.11</v>
      </c>
      <c r="Q601" s="42">
        <v>8.91</v>
      </c>
      <c r="R601" s="41">
        <v>8.64</v>
      </c>
      <c r="S601" s="42">
        <v>13.86</v>
      </c>
      <c r="T601" s="41">
        <v>13.67</v>
      </c>
      <c r="U601" s="42">
        <v>13.39</v>
      </c>
    </row>
    <row r="602" spans="1:21" x14ac:dyDescent="0.25">
      <c r="A602" s="41">
        <v>13.33</v>
      </c>
      <c r="B602" s="42">
        <v>13.23</v>
      </c>
      <c r="C602" s="41">
        <v>12.21</v>
      </c>
      <c r="D602" s="42">
        <v>13.65</v>
      </c>
      <c r="E602" s="41">
        <v>10.97</v>
      </c>
      <c r="F602" s="42">
        <v>5.04</v>
      </c>
      <c r="G602" s="41">
        <v>9.84</v>
      </c>
      <c r="H602" s="42">
        <v>12.16</v>
      </c>
      <c r="I602" s="41">
        <v>11.92</v>
      </c>
      <c r="J602" s="42">
        <v>4.92</v>
      </c>
      <c r="K602" s="33"/>
      <c r="L602" s="41">
        <v>13.68</v>
      </c>
      <c r="M602" s="42">
        <v>13.18</v>
      </c>
      <c r="N602" s="41">
        <v>12.08</v>
      </c>
      <c r="O602" s="42">
        <v>16.09</v>
      </c>
      <c r="P602" s="41">
        <v>17.62</v>
      </c>
      <c r="Q602" s="42">
        <v>7.8</v>
      </c>
      <c r="R602" s="41">
        <v>13.78</v>
      </c>
      <c r="S602" s="42">
        <v>8.1</v>
      </c>
      <c r="T602" s="41">
        <v>10.02</v>
      </c>
      <c r="U602" s="42">
        <v>8.81</v>
      </c>
    </row>
    <row r="603" spans="1:21" x14ac:dyDescent="0.25">
      <c r="A603" s="41">
        <v>5.9</v>
      </c>
      <c r="B603" s="42">
        <v>6.93</v>
      </c>
      <c r="C603" s="41">
        <v>14.03</v>
      </c>
      <c r="D603" s="42">
        <v>9.08</v>
      </c>
      <c r="E603" s="41">
        <v>12.37</v>
      </c>
      <c r="F603" s="42">
        <v>7.59</v>
      </c>
      <c r="G603" s="41">
        <v>5.3</v>
      </c>
      <c r="H603" s="42">
        <v>14.07</v>
      </c>
      <c r="I603" s="41">
        <v>11.62</v>
      </c>
      <c r="J603" s="42">
        <v>8.34</v>
      </c>
      <c r="K603" s="33"/>
      <c r="L603" s="41">
        <v>11.41</v>
      </c>
      <c r="M603" s="42">
        <v>8.0299999999999994</v>
      </c>
      <c r="N603" s="41">
        <v>11.65</v>
      </c>
      <c r="O603" s="42">
        <v>10.48</v>
      </c>
      <c r="P603" s="41">
        <v>13.26</v>
      </c>
      <c r="Q603" s="42">
        <v>7.93</v>
      </c>
      <c r="R603" s="41">
        <v>11.66</v>
      </c>
      <c r="S603" s="42">
        <v>8.81</v>
      </c>
      <c r="T603" s="41">
        <v>12.95</v>
      </c>
      <c r="U603" s="42">
        <v>12.2</v>
      </c>
    </row>
    <row r="604" spans="1:21" x14ac:dyDescent="0.25">
      <c r="A604" s="41">
        <v>13.61</v>
      </c>
      <c r="B604" s="42">
        <v>14.62</v>
      </c>
      <c r="C604" s="41">
        <v>6.62</v>
      </c>
      <c r="D604" s="42">
        <v>6</v>
      </c>
      <c r="E604" s="41">
        <v>14.91</v>
      </c>
      <c r="F604" s="42">
        <v>15.48</v>
      </c>
      <c r="G604" s="41">
        <v>10.210000000000001</v>
      </c>
      <c r="H604" s="42">
        <v>4.68</v>
      </c>
      <c r="I604" s="41">
        <v>13.31</v>
      </c>
      <c r="J604" s="42">
        <v>7.39</v>
      </c>
      <c r="K604" s="33"/>
      <c r="L604" s="41">
        <v>11.24</v>
      </c>
      <c r="M604" s="42">
        <v>7.49</v>
      </c>
      <c r="N604" s="41">
        <v>7.91</v>
      </c>
      <c r="O604" s="42">
        <v>8.9499999999999993</v>
      </c>
      <c r="P604" s="41">
        <v>8.1300000000000008</v>
      </c>
      <c r="Q604" s="42">
        <v>5.99</v>
      </c>
      <c r="R604" s="41">
        <v>5.45</v>
      </c>
      <c r="S604" s="42">
        <v>10.48</v>
      </c>
      <c r="T604" s="41">
        <v>7.42</v>
      </c>
      <c r="U604" s="42">
        <v>10.32</v>
      </c>
    </row>
    <row r="605" spans="1:21" x14ac:dyDescent="0.25">
      <c r="A605" s="41">
        <v>14.04</v>
      </c>
      <c r="B605" s="42">
        <v>14.6</v>
      </c>
      <c r="C605" s="41">
        <v>5.46</v>
      </c>
      <c r="D605" s="42">
        <v>6.6</v>
      </c>
      <c r="E605" s="41">
        <v>8.61</v>
      </c>
      <c r="F605" s="42">
        <v>13.07</v>
      </c>
      <c r="G605" s="41">
        <v>15.24</v>
      </c>
      <c r="H605" s="42">
        <v>9.86</v>
      </c>
      <c r="I605" s="41">
        <v>8.43</v>
      </c>
      <c r="J605" s="42">
        <v>10.38</v>
      </c>
      <c r="K605" s="33"/>
      <c r="L605" s="41">
        <v>9.6199999999999992</v>
      </c>
      <c r="M605" s="42">
        <v>13.04</v>
      </c>
      <c r="N605" s="41">
        <v>7.06</v>
      </c>
      <c r="O605" s="42">
        <v>9.44</v>
      </c>
      <c r="P605" s="41">
        <v>12.81</v>
      </c>
      <c r="Q605" s="42">
        <v>7.99</v>
      </c>
      <c r="R605" s="41">
        <v>10.7</v>
      </c>
      <c r="S605" s="42">
        <v>11.53</v>
      </c>
      <c r="T605" s="41">
        <v>11.26</v>
      </c>
      <c r="U605" s="42">
        <v>14.23</v>
      </c>
    </row>
    <row r="606" spans="1:21" x14ac:dyDescent="0.25">
      <c r="A606" s="41">
        <v>12.37</v>
      </c>
      <c r="B606" s="42">
        <v>14.14</v>
      </c>
      <c r="C606" s="41">
        <v>14.58</v>
      </c>
      <c r="D606" s="42">
        <v>7.42</v>
      </c>
      <c r="E606" s="41">
        <v>13.97</v>
      </c>
      <c r="F606" s="42">
        <v>8.1</v>
      </c>
      <c r="G606" s="41">
        <v>14.38</v>
      </c>
      <c r="H606" s="42">
        <v>9.91</v>
      </c>
      <c r="I606" s="41">
        <v>10.97</v>
      </c>
      <c r="J606" s="42">
        <v>9.4700000000000006</v>
      </c>
      <c r="K606" s="33"/>
      <c r="L606" s="41">
        <v>9.5</v>
      </c>
      <c r="M606" s="42">
        <v>7.73</v>
      </c>
      <c r="N606" s="41">
        <v>9.4600000000000009</v>
      </c>
      <c r="O606" s="42">
        <v>6.34</v>
      </c>
      <c r="P606" s="41">
        <v>6.72</v>
      </c>
      <c r="Q606" s="42">
        <v>4.99</v>
      </c>
      <c r="R606" s="41">
        <v>10.91</v>
      </c>
      <c r="S606" s="42">
        <v>9.6199999999999992</v>
      </c>
      <c r="T606" s="41">
        <v>10.99</v>
      </c>
      <c r="U606" s="42">
        <v>12.89</v>
      </c>
    </row>
    <row r="607" spans="1:21" x14ac:dyDescent="0.25">
      <c r="A607" s="41">
        <v>12.12</v>
      </c>
      <c r="B607" s="42">
        <v>13.61</v>
      </c>
      <c r="C607" s="41">
        <v>9.15</v>
      </c>
      <c r="D607" s="42">
        <v>8.15</v>
      </c>
      <c r="E607" s="41">
        <v>15.12</v>
      </c>
      <c r="F607" s="42">
        <v>12.39</v>
      </c>
      <c r="G607" s="41">
        <v>12.04</v>
      </c>
      <c r="H607" s="42">
        <v>15.52</v>
      </c>
      <c r="I607" s="41">
        <v>7.88</v>
      </c>
      <c r="J607" s="42">
        <v>9.67</v>
      </c>
      <c r="K607" s="33"/>
      <c r="L607" s="41">
        <v>9.73</v>
      </c>
      <c r="M607" s="42">
        <v>8.07</v>
      </c>
      <c r="N607" s="41">
        <v>15.32</v>
      </c>
      <c r="O607" s="42">
        <v>7.53</v>
      </c>
      <c r="P607" s="41">
        <v>5.3</v>
      </c>
      <c r="Q607" s="42">
        <v>12.42</v>
      </c>
      <c r="R607" s="41">
        <v>9.24</v>
      </c>
      <c r="S607" s="42">
        <v>9.99</v>
      </c>
      <c r="T607" s="41">
        <v>13.42</v>
      </c>
      <c r="U607" s="42">
        <v>12.84</v>
      </c>
    </row>
    <row r="608" spans="1:21" x14ac:dyDescent="0.25">
      <c r="A608" s="41">
        <v>15.2</v>
      </c>
      <c r="B608" s="42">
        <v>9.4600000000000009</v>
      </c>
      <c r="C608" s="41">
        <v>7.59</v>
      </c>
      <c r="D608" s="42">
        <v>5.51</v>
      </c>
      <c r="E608" s="41">
        <v>10.87</v>
      </c>
      <c r="F608" s="42">
        <v>14.17</v>
      </c>
      <c r="G608" s="41">
        <v>6.12</v>
      </c>
      <c r="H608" s="42">
        <v>6.44</v>
      </c>
      <c r="I608" s="41">
        <v>11.98</v>
      </c>
      <c r="J608" s="42">
        <v>13.95</v>
      </c>
      <c r="K608" s="33"/>
      <c r="L608" s="41">
        <v>9.06</v>
      </c>
      <c r="M608" s="42">
        <v>9.01</v>
      </c>
      <c r="N608" s="41">
        <v>12.33</v>
      </c>
      <c r="O608" s="42">
        <v>4.2699999999999996</v>
      </c>
      <c r="P608" s="41">
        <v>7.08</v>
      </c>
      <c r="Q608" s="42">
        <v>10.76</v>
      </c>
      <c r="R608" s="41">
        <v>9.68</v>
      </c>
      <c r="S608" s="42">
        <v>15.22</v>
      </c>
      <c r="T608" s="41">
        <v>3.85</v>
      </c>
      <c r="U608" s="42">
        <v>7.03</v>
      </c>
    </row>
    <row r="609" spans="1:21" x14ac:dyDescent="0.25">
      <c r="A609" s="41">
        <v>9.7899999999999991</v>
      </c>
      <c r="B609" s="42">
        <v>11.04</v>
      </c>
      <c r="C609" s="41">
        <v>13.89</v>
      </c>
      <c r="D609" s="42">
        <v>5.92</v>
      </c>
      <c r="E609" s="41">
        <v>5.96</v>
      </c>
      <c r="F609" s="42">
        <v>12.07</v>
      </c>
      <c r="G609" s="41">
        <v>7.34</v>
      </c>
      <c r="H609" s="42">
        <v>11.84</v>
      </c>
      <c r="I609" s="41">
        <v>7.6</v>
      </c>
      <c r="J609" s="42">
        <v>13.6</v>
      </c>
      <c r="K609" s="33"/>
      <c r="L609" s="41">
        <v>11.87</v>
      </c>
      <c r="M609" s="42">
        <v>6.86</v>
      </c>
      <c r="N609" s="41">
        <v>7.6</v>
      </c>
      <c r="O609" s="42">
        <v>10.54</v>
      </c>
      <c r="P609" s="41">
        <v>9.67</v>
      </c>
      <c r="Q609" s="42">
        <v>4.49</v>
      </c>
      <c r="R609" s="41">
        <v>18.079999999999998</v>
      </c>
      <c r="S609" s="42">
        <v>8.3699999999999992</v>
      </c>
      <c r="T609" s="41">
        <v>16.850000000000001</v>
      </c>
      <c r="U609" s="42">
        <v>15.21</v>
      </c>
    </row>
    <row r="610" spans="1:21" x14ac:dyDescent="0.25">
      <c r="A610" s="41">
        <v>8.35</v>
      </c>
      <c r="B610" s="42">
        <v>10.31</v>
      </c>
      <c r="C610" s="41">
        <v>12.75</v>
      </c>
      <c r="D610" s="42">
        <v>6.96</v>
      </c>
      <c r="E610" s="41">
        <v>14.7</v>
      </c>
      <c r="F610" s="42">
        <v>13.18</v>
      </c>
      <c r="G610" s="41">
        <v>10.1</v>
      </c>
      <c r="H610" s="42">
        <v>14.77</v>
      </c>
      <c r="I610" s="41">
        <v>9.2799999999999994</v>
      </c>
      <c r="J610" s="42">
        <v>11.95</v>
      </c>
      <c r="K610" s="33"/>
      <c r="L610" s="41">
        <v>4.01</v>
      </c>
      <c r="M610" s="42">
        <v>14.59</v>
      </c>
      <c r="N610" s="41">
        <v>15.03</v>
      </c>
      <c r="O610" s="42">
        <v>10.58</v>
      </c>
      <c r="P610" s="41">
        <v>13.86</v>
      </c>
      <c r="Q610" s="42">
        <v>4.21</v>
      </c>
      <c r="R610" s="41">
        <v>0.32</v>
      </c>
      <c r="S610" s="42">
        <v>8.2799999999999994</v>
      </c>
      <c r="T610" s="41">
        <v>13.53</v>
      </c>
      <c r="U610" s="42">
        <v>8.91</v>
      </c>
    </row>
    <row r="611" spans="1:21" x14ac:dyDescent="0.25">
      <c r="A611" s="41">
        <v>11.14</v>
      </c>
      <c r="B611" s="42">
        <v>12.3</v>
      </c>
      <c r="C611" s="41">
        <v>8.3699999999999992</v>
      </c>
      <c r="D611" s="42">
        <v>14.61</v>
      </c>
      <c r="E611" s="41">
        <v>9.64</v>
      </c>
      <c r="F611" s="42">
        <v>10.51</v>
      </c>
      <c r="G611" s="41">
        <v>9.2100000000000009</v>
      </c>
      <c r="H611" s="42">
        <v>13.04</v>
      </c>
      <c r="I611" s="41">
        <v>4.25</v>
      </c>
      <c r="J611" s="42">
        <v>15.03</v>
      </c>
      <c r="K611" s="33"/>
      <c r="L611" s="41">
        <v>5.59</v>
      </c>
      <c r="M611" s="42">
        <v>11.93</v>
      </c>
      <c r="N611" s="41">
        <v>7.47</v>
      </c>
      <c r="O611" s="42">
        <v>5.76</v>
      </c>
      <c r="P611" s="41">
        <v>8.94</v>
      </c>
      <c r="Q611" s="42">
        <v>10.32</v>
      </c>
      <c r="R611" s="41">
        <v>12.44</v>
      </c>
      <c r="S611" s="42">
        <v>17.71</v>
      </c>
      <c r="T611" s="41">
        <v>8.4</v>
      </c>
      <c r="U611" s="42">
        <v>12.01</v>
      </c>
    </row>
    <row r="612" spans="1:21" x14ac:dyDescent="0.25">
      <c r="A612" s="41">
        <v>6.26</v>
      </c>
      <c r="B612" s="42">
        <v>9.5299999999999994</v>
      </c>
      <c r="C612" s="41">
        <v>13.35</v>
      </c>
      <c r="D612" s="42">
        <v>11.93</v>
      </c>
      <c r="E612" s="41">
        <v>14.1</v>
      </c>
      <c r="F612" s="42">
        <v>14.42</v>
      </c>
      <c r="G612" s="41">
        <v>10.54</v>
      </c>
      <c r="H612" s="42">
        <v>8.92</v>
      </c>
      <c r="I612" s="41">
        <v>7.58</v>
      </c>
      <c r="J612" s="42">
        <v>13.34</v>
      </c>
      <c r="K612" s="33"/>
      <c r="L612" s="41">
        <v>16.059999999999999</v>
      </c>
      <c r="M612" s="42">
        <v>9.2899999999999991</v>
      </c>
      <c r="N612" s="41">
        <v>17.78</v>
      </c>
      <c r="O612" s="42">
        <v>12.53</v>
      </c>
      <c r="P612" s="41">
        <v>10.92</v>
      </c>
      <c r="Q612" s="42">
        <v>9.39</v>
      </c>
      <c r="R612" s="41">
        <v>6.05</v>
      </c>
      <c r="S612" s="42">
        <v>4.75</v>
      </c>
      <c r="T612" s="41">
        <v>15.7</v>
      </c>
      <c r="U612" s="42">
        <v>12.17</v>
      </c>
    </row>
    <row r="613" spans="1:21" x14ac:dyDescent="0.25">
      <c r="A613" s="41">
        <v>7.21</v>
      </c>
      <c r="B613" s="42">
        <v>8.6199999999999992</v>
      </c>
      <c r="C613" s="41">
        <v>4.37</v>
      </c>
      <c r="D613" s="42">
        <v>8.85</v>
      </c>
      <c r="E613" s="41">
        <v>12.83</v>
      </c>
      <c r="F613" s="42">
        <v>12.29</v>
      </c>
      <c r="G613" s="41">
        <v>14.24</v>
      </c>
      <c r="H613" s="42">
        <v>7.8</v>
      </c>
      <c r="I613" s="41">
        <v>4.66</v>
      </c>
      <c r="J613" s="42">
        <v>10.210000000000001</v>
      </c>
      <c r="K613" s="33"/>
      <c r="L613" s="41">
        <v>9.25</v>
      </c>
      <c r="M613" s="42">
        <v>9.98</v>
      </c>
      <c r="N613" s="41">
        <v>11.43</v>
      </c>
      <c r="O613" s="42">
        <v>13.71</v>
      </c>
      <c r="P613" s="41">
        <v>9.85</v>
      </c>
      <c r="Q613" s="42">
        <v>12.37</v>
      </c>
      <c r="R613" s="41">
        <v>4.0199999999999996</v>
      </c>
      <c r="S613" s="42">
        <v>5.78</v>
      </c>
      <c r="T613" s="41">
        <v>9.4700000000000006</v>
      </c>
      <c r="U613" s="42">
        <v>10.47</v>
      </c>
    </row>
    <row r="614" spans="1:21" x14ac:dyDescent="0.25">
      <c r="A614" s="41">
        <v>11.7</v>
      </c>
      <c r="B614" s="42">
        <v>12.83</v>
      </c>
      <c r="C614" s="41">
        <v>7.63</v>
      </c>
      <c r="D614" s="42">
        <v>15.27</v>
      </c>
      <c r="E614" s="41">
        <v>7.44</v>
      </c>
      <c r="F614" s="42">
        <v>6.55</v>
      </c>
      <c r="G614" s="41">
        <v>10.64</v>
      </c>
      <c r="H614" s="42">
        <v>10.71</v>
      </c>
      <c r="I614" s="41">
        <v>8.06</v>
      </c>
      <c r="J614" s="42">
        <v>8.48</v>
      </c>
      <c r="K614" s="33"/>
      <c r="L614" s="41">
        <v>10.83</v>
      </c>
      <c r="M614" s="42">
        <v>8.9</v>
      </c>
      <c r="N614" s="41">
        <v>9.6199999999999992</v>
      </c>
      <c r="O614" s="42">
        <v>16.850000000000001</v>
      </c>
      <c r="P614" s="41">
        <v>7.13</v>
      </c>
      <c r="Q614" s="42">
        <v>5.07</v>
      </c>
      <c r="R614" s="41">
        <v>2.65</v>
      </c>
      <c r="S614" s="42">
        <v>7.21</v>
      </c>
      <c r="T614" s="41">
        <v>12.16</v>
      </c>
      <c r="U614" s="42">
        <v>11.58</v>
      </c>
    </row>
    <row r="615" spans="1:21" x14ac:dyDescent="0.25">
      <c r="A615" s="41">
        <v>7.21</v>
      </c>
      <c r="B615" s="42">
        <v>4.95</v>
      </c>
      <c r="C615" s="41">
        <v>9.1300000000000008</v>
      </c>
      <c r="D615" s="42">
        <v>7.69</v>
      </c>
      <c r="E615" s="41">
        <v>12.53</v>
      </c>
      <c r="F615" s="42">
        <v>7.61</v>
      </c>
      <c r="G615" s="41">
        <v>12.4</v>
      </c>
      <c r="H615" s="42">
        <v>6.9</v>
      </c>
      <c r="I615" s="41">
        <v>6.62</v>
      </c>
      <c r="J615" s="42">
        <v>10.67</v>
      </c>
      <c r="K615" s="33"/>
      <c r="L615" s="41">
        <v>6.62</v>
      </c>
      <c r="M615" s="42">
        <v>11.24</v>
      </c>
      <c r="N615" s="41">
        <v>5.22</v>
      </c>
      <c r="O615" s="42">
        <v>12.65</v>
      </c>
      <c r="P615" s="41">
        <v>6.84</v>
      </c>
      <c r="Q615" s="42">
        <v>12.3</v>
      </c>
      <c r="R615" s="41">
        <v>8.75</v>
      </c>
      <c r="S615" s="42">
        <v>8.4600000000000009</v>
      </c>
      <c r="T615" s="41">
        <v>9.5500000000000007</v>
      </c>
      <c r="U615" s="42">
        <v>11.38</v>
      </c>
    </row>
    <row r="616" spans="1:21" x14ac:dyDescent="0.25">
      <c r="A616" s="41">
        <v>8.9</v>
      </c>
      <c r="B616" s="42">
        <v>4.5599999999999996</v>
      </c>
      <c r="C616" s="41">
        <v>10.85</v>
      </c>
      <c r="D616" s="42">
        <v>4.4000000000000004</v>
      </c>
      <c r="E616" s="41">
        <v>13.96</v>
      </c>
      <c r="F616" s="42">
        <v>10.74</v>
      </c>
      <c r="G616" s="41">
        <v>6.55</v>
      </c>
      <c r="H616" s="42">
        <v>13.35</v>
      </c>
      <c r="I616" s="41">
        <v>14.45</v>
      </c>
      <c r="J616" s="42">
        <v>4.87</v>
      </c>
      <c r="K616" s="33"/>
      <c r="L616" s="41">
        <v>10.85</v>
      </c>
      <c r="M616" s="42">
        <v>9.17</v>
      </c>
      <c r="N616" s="41">
        <v>2.14</v>
      </c>
      <c r="O616" s="42">
        <v>13.54</v>
      </c>
      <c r="P616" s="41">
        <v>15.52</v>
      </c>
      <c r="Q616" s="42">
        <v>8.6199999999999992</v>
      </c>
      <c r="R616" s="41">
        <v>1.72</v>
      </c>
      <c r="S616" s="42">
        <v>11.45</v>
      </c>
      <c r="T616" s="41">
        <v>7.46</v>
      </c>
      <c r="U616" s="42">
        <v>13.77</v>
      </c>
    </row>
    <row r="617" spans="1:21" x14ac:dyDescent="0.25">
      <c r="A617" s="41">
        <v>7.96</v>
      </c>
      <c r="B617" s="42">
        <v>10.45</v>
      </c>
      <c r="C617" s="41">
        <v>8.19</v>
      </c>
      <c r="D617" s="42">
        <v>9.19</v>
      </c>
      <c r="E617" s="41">
        <v>12.21</v>
      </c>
      <c r="F617" s="42">
        <v>12.63</v>
      </c>
      <c r="G617" s="41">
        <v>8.15</v>
      </c>
      <c r="H617" s="42">
        <v>4.59</v>
      </c>
      <c r="I617" s="41">
        <v>10.119999999999999</v>
      </c>
      <c r="J617" s="42">
        <v>6.39</v>
      </c>
      <c r="K617" s="33"/>
      <c r="L617" s="41">
        <v>9.83</v>
      </c>
      <c r="M617" s="42">
        <v>10.36</v>
      </c>
      <c r="N617" s="41">
        <v>6.53</v>
      </c>
      <c r="O617" s="42">
        <v>14.5</v>
      </c>
      <c r="P617" s="41">
        <v>9.94</v>
      </c>
      <c r="Q617" s="42">
        <v>10.76</v>
      </c>
      <c r="R617" s="41">
        <v>11.72</v>
      </c>
      <c r="S617" s="42">
        <v>15.14</v>
      </c>
      <c r="T617" s="41">
        <v>6.22</v>
      </c>
      <c r="U617" s="42">
        <v>11</v>
      </c>
    </row>
    <row r="618" spans="1:21" x14ac:dyDescent="0.25">
      <c r="A618" s="41">
        <v>8.61</v>
      </c>
      <c r="B618" s="42">
        <v>7.45</v>
      </c>
      <c r="C618" s="41">
        <v>8.3699999999999992</v>
      </c>
      <c r="D618" s="42">
        <v>7.88</v>
      </c>
      <c r="E618" s="41">
        <v>15.64</v>
      </c>
      <c r="F618" s="42">
        <v>14.11</v>
      </c>
      <c r="G618" s="41">
        <v>10.43</v>
      </c>
      <c r="H618" s="42">
        <v>7.61</v>
      </c>
      <c r="I618" s="41">
        <v>10.28</v>
      </c>
      <c r="J618" s="42">
        <v>7.37</v>
      </c>
      <c r="K618" s="33"/>
      <c r="L618" s="41">
        <v>10.95</v>
      </c>
      <c r="M618" s="42">
        <v>8.93</v>
      </c>
      <c r="N618" s="41">
        <v>5.61</v>
      </c>
      <c r="O618" s="42">
        <v>11.11</v>
      </c>
      <c r="P618" s="41">
        <v>12.25</v>
      </c>
      <c r="Q618" s="42">
        <v>5.92</v>
      </c>
      <c r="R618" s="41">
        <v>5.69</v>
      </c>
      <c r="S618" s="42">
        <v>5.18</v>
      </c>
      <c r="T618" s="41">
        <v>11.38</v>
      </c>
      <c r="U618" s="42">
        <v>12.68</v>
      </c>
    </row>
    <row r="619" spans="1:21" x14ac:dyDescent="0.25">
      <c r="A619" s="41">
        <v>11.52</v>
      </c>
      <c r="B619" s="42">
        <v>9.43</v>
      </c>
      <c r="C619" s="41">
        <v>10.77</v>
      </c>
      <c r="D619" s="42">
        <v>12.19</v>
      </c>
      <c r="E619" s="41">
        <v>14.16</v>
      </c>
      <c r="F619" s="42">
        <v>15.15</v>
      </c>
      <c r="G619" s="41">
        <v>5.87</v>
      </c>
      <c r="H619" s="42">
        <v>9.69</v>
      </c>
      <c r="I619" s="41">
        <v>7.59</v>
      </c>
      <c r="J619" s="42">
        <v>13.19</v>
      </c>
      <c r="K619" s="33"/>
      <c r="L619" s="41">
        <v>6.9</v>
      </c>
      <c r="M619" s="42">
        <v>8.82</v>
      </c>
      <c r="N619" s="41">
        <v>8.99</v>
      </c>
      <c r="O619" s="42">
        <v>4.3600000000000003</v>
      </c>
      <c r="P619" s="41">
        <v>10.42</v>
      </c>
      <c r="Q619" s="42">
        <v>12.54</v>
      </c>
      <c r="R619" s="41">
        <v>9.94</v>
      </c>
      <c r="S619" s="42">
        <v>11.1</v>
      </c>
      <c r="T619" s="41">
        <v>4.99</v>
      </c>
      <c r="U619" s="42">
        <v>15.15</v>
      </c>
    </row>
    <row r="620" spans="1:21" x14ac:dyDescent="0.25">
      <c r="A620" s="41">
        <v>5.54</v>
      </c>
      <c r="B620" s="42">
        <v>15.7</v>
      </c>
      <c r="C620" s="41">
        <v>8.73</v>
      </c>
      <c r="D620" s="42">
        <v>8.6199999999999992</v>
      </c>
      <c r="E620" s="41">
        <v>13.54</v>
      </c>
      <c r="F620" s="42">
        <v>13.19</v>
      </c>
      <c r="G620" s="41">
        <v>6.12</v>
      </c>
      <c r="H620" s="42">
        <v>5.47</v>
      </c>
      <c r="I620" s="41">
        <v>10.15</v>
      </c>
      <c r="J620" s="42">
        <v>10.57</v>
      </c>
      <c r="K620" s="33"/>
      <c r="L620" s="41">
        <v>9.27</v>
      </c>
      <c r="M620" s="42">
        <v>9.14</v>
      </c>
      <c r="N620" s="41">
        <v>6.07</v>
      </c>
      <c r="O620" s="42">
        <v>16.27</v>
      </c>
      <c r="P620" s="41">
        <v>9.67</v>
      </c>
      <c r="Q620" s="42">
        <v>13.24</v>
      </c>
      <c r="R620" s="41">
        <v>12.97</v>
      </c>
      <c r="S620" s="42">
        <v>9.92</v>
      </c>
      <c r="T620" s="41">
        <v>10.85</v>
      </c>
      <c r="U620" s="42">
        <v>13.54</v>
      </c>
    </row>
    <row r="621" spans="1:21" x14ac:dyDescent="0.25">
      <c r="A621" s="41">
        <v>7.71</v>
      </c>
      <c r="B621" s="42">
        <v>14.03</v>
      </c>
      <c r="C621" s="41">
        <v>5.2</v>
      </c>
      <c r="D621" s="42">
        <v>7.35</v>
      </c>
      <c r="E621" s="41">
        <v>5.63</v>
      </c>
      <c r="F621" s="42">
        <v>7.78</v>
      </c>
      <c r="G621" s="41">
        <v>15.18</v>
      </c>
      <c r="H621" s="42">
        <v>5.61</v>
      </c>
      <c r="I621" s="41">
        <v>8.27</v>
      </c>
      <c r="J621" s="42">
        <v>5.6</v>
      </c>
      <c r="K621" s="33"/>
      <c r="L621" s="41">
        <v>9.9700000000000006</v>
      </c>
      <c r="M621" s="42">
        <v>16.329999999999998</v>
      </c>
      <c r="N621" s="41">
        <v>12.73</v>
      </c>
      <c r="O621" s="42">
        <v>6.33</v>
      </c>
      <c r="P621" s="41">
        <v>7.18</v>
      </c>
      <c r="Q621" s="42">
        <v>2.86</v>
      </c>
      <c r="R621" s="41">
        <v>13.16</v>
      </c>
      <c r="S621" s="42">
        <v>2.75</v>
      </c>
      <c r="T621" s="41">
        <v>13.85</v>
      </c>
      <c r="U621" s="42">
        <v>11.53</v>
      </c>
    </row>
    <row r="622" spans="1:21" x14ac:dyDescent="0.25">
      <c r="A622" s="41">
        <v>11.69</v>
      </c>
      <c r="B622" s="42">
        <v>11.07</v>
      </c>
      <c r="C622" s="41">
        <v>13.75</v>
      </c>
      <c r="D622" s="42">
        <v>12.36</v>
      </c>
      <c r="E622" s="41">
        <v>15.57</v>
      </c>
      <c r="F622" s="42">
        <v>7.73</v>
      </c>
      <c r="G622" s="41">
        <v>12.32</v>
      </c>
      <c r="H622" s="42">
        <v>5.36</v>
      </c>
      <c r="I622" s="41">
        <v>13.6</v>
      </c>
      <c r="J622" s="42">
        <v>4.75</v>
      </c>
      <c r="K622" s="33"/>
      <c r="L622" s="41">
        <v>11.38</v>
      </c>
      <c r="M622" s="42">
        <v>10.72</v>
      </c>
      <c r="N622" s="41">
        <v>9.5500000000000007</v>
      </c>
      <c r="O622" s="42">
        <v>11.29</v>
      </c>
      <c r="P622" s="41">
        <v>6.03</v>
      </c>
      <c r="Q622" s="42">
        <v>11.91</v>
      </c>
      <c r="R622" s="41">
        <v>15.78</v>
      </c>
      <c r="S622" s="42">
        <v>16.53</v>
      </c>
      <c r="T622" s="41">
        <v>11.1</v>
      </c>
      <c r="U622" s="42">
        <v>17.12</v>
      </c>
    </row>
    <row r="623" spans="1:21" x14ac:dyDescent="0.25">
      <c r="A623" s="41">
        <v>14.19</v>
      </c>
      <c r="B623" s="42">
        <v>14.28</v>
      </c>
      <c r="C623" s="41">
        <v>9.57</v>
      </c>
      <c r="D623" s="42">
        <v>6.92</v>
      </c>
      <c r="E623" s="41">
        <v>8.33</v>
      </c>
      <c r="F623" s="42">
        <v>5.15</v>
      </c>
      <c r="G623" s="41">
        <v>6.93</v>
      </c>
      <c r="H623" s="42">
        <v>12.6</v>
      </c>
      <c r="I623" s="41">
        <v>4.67</v>
      </c>
      <c r="J623" s="42">
        <v>12.74</v>
      </c>
      <c r="K623" s="33"/>
      <c r="L623" s="41">
        <v>5.48</v>
      </c>
      <c r="M623" s="42">
        <v>13.25</v>
      </c>
      <c r="N623" s="41">
        <v>10.37</v>
      </c>
      <c r="O623" s="42">
        <v>12.98</v>
      </c>
      <c r="P623" s="41">
        <v>9.77</v>
      </c>
      <c r="Q623" s="42">
        <v>9.9499999999999993</v>
      </c>
      <c r="R623" s="41">
        <v>10.61</v>
      </c>
      <c r="S623" s="42">
        <v>8.73</v>
      </c>
      <c r="T623" s="41">
        <v>10.48</v>
      </c>
      <c r="U623" s="42">
        <v>9.93</v>
      </c>
    </row>
    <row r="624" spans="1:21" x14ac:dyDescent="0.25">
      <c r="A624" s="41">
        <v>8.3800000000000008</v>
      </c>
      <c r="B624" s="42">
        <v>9.07</v>
      </c>
      <c r="C624" s="41">
        <v>14.36</v>
      </c>
      <c r="D624" s="42">
        <v>10.42</v>
      </c>
      <c r="E624" s="41">
        <v>6.71</v>
      </c>
      <c r="F624" s="42">
        <v>7.1</v>
      </c>
      <c r="G624" s="41">
        <v>15.63</v>
      </c>
      <c r="H624" s="42">
        <v>7.65</v>
      </c>
      <c r="I624" s="41">
        <v>4.8899999999999997</v>
      </c>
      <c r="J624" s="42">
        <v>11.92</v>
      </c>
      <c r="K624" s="33"/>
      <c r="L624" s="41">
        <v>15.52</v>
      </c>
      <c r="M624" s="42">
        <v>11.14</v>
      </c>
      <c r="N624" s="41">
        <v>10.73</v>
      </c>
      <c r="O624" s="42">
        <v>14.62</v>
      </c>
      <c r="P624" s="41">
        <v>12.83</v>
      </c>
      <c r="Q624" s="42">
        <v>8.44</v>
      </c>
      <c r="R624" s="41">
        <v>9.5399999999999991</v>
      </c>
      <c r="S624" s="42">
        <v>14.64</v>
      </c>
      <c r="T624" s="41">
        <v>12.59</v>
      </c>
      <c r="U624" s="42">
        <v>14.62</v>
      </c>
    </row>
    <row r="625" spans="1:21" x14ac:dyDescent="0.25">
      <c r="A625" s="41">
        <v>4.25</v>
      </c>
      <c r="B625" s="42">
        <v>13.57</v>
      </c>
      <c r="C625" s="41">
        <v>12.72</v>
      </c>
      <c r="D625" s="42">
        <v>12.75</v>
      </c>
      <c r="E625" s="41">
        <v>9.75</v>
      </c>
      <c r="F625" s="42">
        <v>13.69</v>
      </c>
      <c r="G625" s="41">
        <v>8.01</v>
      </c>
      <c r="H625" s="42">
        <v>13.17</v>
      </c>
      <c r="I625" s="41">
        <v>11.52</v>
      </c>
      <c r="J625" s="42">
        <v>10.88</v>
      </c>
      <c r="K625" s="33"/>
      <c r="L625" s="41">
        <v>17.239999999999998</v>
      </c>
      <c r="M625" s="42">
        <v>10.83</v>
      </c>
      <c r="N625" s="41">
        <v>7.16</v>
      </c>
      <c r="O625" s="42">
        <v>10.07</v>
      </c>
      <c r="P625" s="41">
        <v>8.9700000000000006</v>
      </c>
      <c r="Q625" s="42">
        <v>7.45</v>
      </c>
      <c r="R625" s="41">
        <v>10.68</v>
      </c>
      <c r="S625" s="42">
        <v>13.33</v>
      </c>
      <c r="T625" s="41">
        <v>14.3</v>
      </c>
      <c r="U625" s="42">
        <v>5.37</v>
      </c>
    </row>
    <row r="626" spans="1:21" x14ac:dyDescent="0.25">
      <c r="A626" s="41">
        <v>9.67</v>
      </c>
      <c r="B626" s="42">
        <v>15.59</v>
      </c>
      <c r="C626" s="41">
        <v>8.0299999999999994</v>
      </c>
      <c r="D626" s="42">
        <v>6.04</v>
      </c>
      <c r="E626" s="41">
        <v>13</v>
      </c>
      <c r="F626" s="42">
        <v>10.81</v>
      </c>
      <c r="G626" s="41">
        <v>11.84</v>
      </c>
      <c r="H626" s="42">
        <v>7.01</v>
      </c>
      <c r="I626" s="41">
        <v>6.19</v>
      </c>
      <c r="J626" s="42">
        <v>9.32</v>
      </c>
      <c r="K626" s="33"/>
      <c r="L626" s="41">
        <v>10.56</v>
      </c>
      <c r="M626" s="42">
        <v>12.13</v>
      </c>
      <c r="N626" s="41">
        <v>7.61</v>
      </c>
      <c r="O626" s="42">
        <v>9.33</v>
      </c>
      <c r="P626" s="41">
        <v>4.33</v>
      </c>
      <c r="Q626" s="42">
        <v>11.01</v>
      </c>
      <c r="R626" s="41">
        <v>6.5</v>
      </c>
      <c r="S626" s="42">
        <v>11.3</v>
      </c>
      <c r="T626" s="41">
        <v>13.28</v>
      </c>
      <c r="U626" s="42">
        <v>11.67</v>
      </c>
    </row>
    <row r="627" spans="1:21" x14ac:dyDescent="0.25">
      <c r="A627" s="41">
        <v>5.41</v>
      </c>
      <c r="B627" s="42">
        <v>5.54</v>
      </c>
      <c r="C627" s="41">
        <v>8.4</v>
      </c>
      <c r="D627" s="42">
        <v>9.39</v>
      </c>
      <c r="E627" s="41">
        <v>13.48</v>
      </c>
      <c r="F627" s="42">
        <v>6.33</v>
      </c>
      <c r="G627" s="41">
        <v>6.26</v>
      </c>
      <c r="H627" s="42">
        <v>12.29</v>
      </c>
      <c r="I627" s="41">
        <v>9.89</v>
      </c>
      <c r="J627" s="42">
        <v>11.44</v>
      </c>
      <c r="K627" s="33"/>
      <c r="L627" s="41">
        <v>5.63</v>
      </c>
      <c r="M627" s="42">
        <v>9.3699999999999992</v>
      </c>
      <c r="N627" s="41">
        <v>12.62</v>
      </c>
      <c r="O627" s="42">
        <v>3.04</v>
      </c>
      <c r="P627" s="41">
        <v>9.5</v>
      </c>
      <c r="Q627" s="42">
        <v>6.74</v>
      </c>
      <c r="R627" s="41">
        <v>8.0399999999999991</v>
      </c>
      <c r="S627" s="42">
        <v>5.9</v>
      </c>
      <c r="T627" s="41">
        <v>9.35</v>
      </c>
      <c r="U627" s="42">
        <v>13.28</v>
      </c>
    </row>
    <row r="628" spans="1:21" x14ac:dyDescent="0.25">
      <c r="A628" s="41">
        <v>4.74</v>
      </c>
      <c r="B628" s="42">
        <v>8.5500000000000007</v>
      </c>
      <c r="C628" s="41">
        <v>13.83</v>
      </c>
      <c r="D628" s="42">
        <v>10.81</v>
      </c>
      <c r="E628" s="41">
        <v>4.3499999999999996</v>
      </c>
      <c r="F628" s="42">
        <v>8.14</v>
      </c>
      <c r="G628" s="41">
        <v>4.3099999999999996</v>
      </c>
      <c r="H628" s="42">
        <v>6.91</v>
      </c>
      <c r="I628" s="41">
        <v>9.98</v>
      </c>
      <c r="J628" s="42">
        <v>4.82</v>
      </c>
      <c r="K628" s="33"/>
      <c r="L628" s="41">
        <v>11.13</v>
      </c>
      <c r="M628" s="42">
        <v>14.17</v>
      </c>
      <c r="N628" s="41">
        <v>6.78</v>
      </c>
      <c r="O628" s="42">
        <v>4.3899999999999997</v>
      </c>
      <c r="P628" s="41">
        <v>8.8000000000000007</v>
      </c>
      <c r="Q628" s="42">
        <v>10.17</v>
      </c>
      <c r="R628" s="41">
        <v>6.38</v>
      </c>
      <c r="S628" s="42">
        <v>7.7</v>
      </c>
      <c r="T628" s="41">
        <v>8.76</v>
      </c>
      <c r="U628" s="42">
        <v>8.56</v>
      </c>
    </row>
    <row r="629" spans="1:21" x14ac:dyDescent="0.25">
      <c r="A629" s="41">
        <v>8.5299999999999994</v>
      </c>
      <c r="B629" s="42">
        <v>5.24</v>
      </c>
      <c r="C629" s="41">
        <v>15.75</v>
      </c>
      <c r="D629" s="42">
        <v>14.39</v>
      </c>
      <c r="E629" s="41">
        <v>9.61</v>
      </c>
      <c r="F629" s="42">
        <v>15.07</v>
      </c>
      <c r="G629" s="41">
        <v>9.26</v>
      </c>
      <c r="H629" s="42">
        <v>10.56</v>
      </c>
      <c r="I629" s="41">
        <v>13.68</v>
      </c>
      <c r="J629" s="42">
        <v>7.04</v>
      </c>
      <c r="K629" s="33"/>
      <c r="L629" s="41">
        <v>14.57</v>
      </c>
      <c r="M629" s="42">
        <v>10.93</v>
      </c>
      <c r="N629" s="41">
        <v>5.19</v>
      </c>
      <c r="O629" s="42">
        <v>8.2200000000000006</v>
      </c>
      <c r="P629" s="41">
        <v>9.11</v>
      </c>
      <c r="Q629" s="42">
        <v>10.48</v>
      </c>
      <c r="R629" s="41">
        <v>3.17</v>
      </c>
      <c r="S629" s="42">
        <v>7.55</v>
      </c>
      <c r="T629" s="41">
        <v>13.55</v>
      </c>
      <c r="U629" s="42">
        <v>11.95</v>
      </c>
    </row>
    <row r="630" spans="1:21" x14ac:dyDescent="0.25">
      <c r="A630" s="41">
        <v>12.33</v>
      </c>
      <c r="B630" s="42">
        <v>15.55</v>
      </c>
      <c r="C630" s="41">
        <v>5.88</v>
      </c>
      <c r="D630" s="42">
        <v>12.94</v>
      </c>
      <c r="E630" s="41">
        <v>7.33</v>
      </c>
      <c r="F630" s="42">
        <v>10.39</v>
      </c>
      <c r="G630" s="41">
        <v>7.52</v>
      </c>
      <c r="H630" s="42">
        <v>11.74</v>
      </c>
      <c r="I630" s="41">
        <v>11.72</v>
      </c>
      <c r="J630" s="42">
        <v>12.17</v>
      </c>
      <c r="K630" s="33"/>
      <c r="L630" s="41">
        <v>12.37</v>
      </c>
      <c r="M630" s="42">
        <v>9.6</v>
      </c>
      <c r="N630" s="41">
        <v>17.559999999999999</v>
      </c>
      <c r="O630" s="42">
        <v>20.53</v>
      </c>
      <c r="P630" s="41">
        <v>10.14</v>
      </c>
      <c r="Q630" s="42">
        <v>8.75</v>
      </c>
      <c r="R630" s="41">
        <v>6.09</v>
      </c>
      <c r="S630" s="42">
        <v>16.57</v>
      </c>
      <c r="T630" s="41">
        <v>4.6900000000000004</v>
      </c>
      <c r="U630" s="42">
        <v>8.9600000000000009</v>
      </c>
    </row>
    <row r="631" spans="1:21" x14ac:dyDescent="0.25">
      <c r="A631" s="41">
        <v>10.96</v>
      </c>
      <c r="B631" s="42">
        <v>8.1199999999999992</v>
      </c>
      <c r="C631" s="41">
        <v>6.01</v>
      </c>
      <c r="D631" s="42">
        <v>13.13</v>
      </c>
      <c r="E631" s="41">
        <v>15.76</v>
      </c>
      <c r="F631" s="42">
        <v>6.88</v>
      </c>
      <c r="G631" s="41">
        <v>14.99</v>
      </c>
      <c r="H631" s="42">
        <v>6</v>
      </c>
      <c r="I631" s="41">
        <v>4.46</v>
      </c>
      <c r="J631" s="42">
        <v>6.94</v>
      </c>
      <c r="K631" s="33"/>
      <c r="L631" s="41">
        <v>8.0299999999999994</v>
      </c>
      <c r="M631" s="42">
        <v>8.1999999999999993</v>
      </c>
      <c r="N631" s="41">
        <v>11.92</v>
      </c>
      <c r="O631" s="42">
        <v>8.0500000000000007</v>
      </c>
      <c r="P631" s="41">
        <v>5.98</v>
      </c>
      <c r="Q631" s="42">
        <v>3.62</v>
      </c>
      <c r="R631" s="41">
        <v>7.46</v>
      </c>
      <c r="S631" s="42">
        <v>6.5</v>
      </c>
      <c r="T631" s="41">
        <v>6.96</v>
      </c>
      <c r="U631" s="42">
        <v>8.93</v>
      </c>
    </row>
    <row r="632" spans="1:21" x14ac:dyDescent="0.25">
      <c r="A632" s="41">
        <v>9.19</v>
      </c>
      <c r="B632" s="42">
        <v>15.11</v>
      </c>
      <c r="C632" s="41">
        <v>12.56</v>
      </c>
      <c r="D632" s="42">
        <v>14.59</v>
      </c>
      <c r="E632" s="41">
        <v>5.59</v>
      </c>
      <c r="F632" s="42">
        <v>4.74</v>
      </c>
      <c r="G632" s="41">
        <v>14.11</v>
      </c>
      <c r="H632" s="42">
        <v>12.85</v>
      </c>
      <c r="I632" s="41">
        <v>9.1300000000000008</v>
      </c>
      <c r="J632" s="42">
        <v>11.35</v>
      </c>
      <c r="K632" s="33"/>
      <c r="L632" s="41">
        <v>11.35</v>
      </c>
      <c r="M632" s="42">
        <v>11.41</v>
      </c>
      <c r="N632" s="41">
        <v>5.47</v>
      </c>
      <c r="O632" s="42">
        <v>13.74</v>
      </c>
      <c r="P632" s="41">
        <v>8.7799999999999994</v>
      </c>
      <c r="Q632" s="42">
        <v>6.87</v>
      </c>
      <c r="R632" s="41">
        <v>7.33</v>
      </c>
      <c r="S632" s="42">
        <v>7.19</v>
      </c>
      <c r="T632" s="41">
        <v>13.84</v>
      </c>
      <c r="U632" s="42">
        <v>13.07</v>
      </c>
    </row>
    <row r="633" spans="1:21" x14ac:dyDescent="0.25">
      <c r="A633" s="41">
        <v>12.31</v>
      </c>
      <c r="B633" s="42">
        <v>6.82</v>
      </c>
      <c r="C633" s="41">
        <v>15.5</v>
      </c>
      <c r="D633" s="42">
        <v>12.05</v>
      </c>
      <c r="E633" s="41">
        <v>7.17</v>
      </c>
      <c r="F633" s="42">
        <v>8.14</v>
      </c>
      <c r="G633" s="41">
        <v>13</v>
      </c>
      <c r="H633" s="42">
        <v>4.87</v>
      </c>
      <c r="I633" s="41">
        <v>15.35</v>
      </c>
      <c r="J633" s="42">
        <v>14.92</v>
      </c>
      <c r="K633" s="33"/>
      <c r="L633" s="41">
        <v>13.18</v>
      </c>
      <c r="M633" s="42">
        <v>15.39</v>
      </c>
      <c r="N633" s="41">
        <v>7.29</v>
      </c>
      <c r="O633" s="42">
        <v>15.13</v>
      </c>
      <c r="P633" s="41">
        <v>10.66</v>
      </c>
      <c r="Q633" s="42">
        <v>7.2</v>
      </c>
      <c r="R633" s="41">
        <v>11.62</v>
      </c>
      <c r="S633" s="42">
        <v>13.63</v>
      </c>
      <c r="T633" s="41">
        <v>13.18</v>
      </c>
      <c r="U633" s="42">
        <v>7.08</v>
      </c>
    </row>
    <row r="634" spans="1:21" x14ac:dyDescent="0.25">
      <c r="A634" s="41">
        <v>5.88</v>
      </c>
      <c r="B634" s="42">
        <v>15.51</v>
      </c>
      <c r="C634" s="41">
        <v>7.84</v>
      </c>
      <c r="D634" s="42">
        <v>7.14</v>
      </c>
      <c r="E634" s="41">
        <v>4.71</v>
      </c>
      <c r="F634" s="42">
        <v>10.76</v>
      </c>
      <c r="G634" s="41">
        <v>14.05</v>
      </c>
      <c r="H634" s="42">
        <v>10.72</v>
      </c>
      <c r="I634" s="41">
        <v>10.09</v>
      </c>
      <c r="J634" s="42">
        <v>5.79</v>
      </c>
      <c r="K634" s="33"/>
      <c r="L634" s="41">
        <v>5.56</v>
      </c>
      <c r="M634" s="42">
        <v>8.1300000000000008</v>
      </c>
      <c r="N634" s="41">
        <v>14.19</v>
      </c>
      <c r="O634" s="42">
        <v>4.28</v>
      </c>
      <c r="P634" s="41">
        <v>3.65</v>
      </c>
      <c r="Q634" s="42">
        <v>13.59</v>
      </c>
      <c r="R634" s="41">
        <v>10.08</v>
      </c>
      <c r="S634" s="42">
        <v>13.84</v>
      </c>
      <c r="T634" s="41">
        <v>8.9499999999999993</v>
      </c>
      <c r="U634" s="42">
        <v>12.86</v>
      </c>
    </row>
    <row r="635" spans="1:21" x14ac:dyDescent="0.25">
      <c r="A635" s="41">
        <v>15.17</v>
      </c>
      <c r="B635" s="42">
        <v>14.49</v>
      </c>
      <c r="C635" s="41">
        <v>12.43</v>
      </c>
      <c r="D635" s="42">
        <v>8.89</v>
      </c>
      <c r="E635" s="41">
        <v>7.57</v>
      </c>
      <c r="F635" s="42">
        <v>10.199999999999999</v>
      </c>
      <c r="G635" s="41">
        <v>10.74</v>
      </c>
      <c r="H635" s="42">
        <v>12.7</v>
      </c>
      <c r="I635" s="41">
        <v>11.87</v>
      </c>
      <c r="J635" s="42">
        <v>13.56</v>
      </c>
      <c r="K635" s="33"/>
      <c r="L635" s="41">
        <v>8.64</v>
      </c>
      <c r="M635" s="42">
        <v>8.1199999999999992</v>
      </c>
      <c r="N635" s="41">
        <v>11.92</v>
      </c>
      <c r="O635" s="42">
        <v>10.42</v>
      </c>
      <c r="P635" s="41">
        <v>5.85</v>
      </c>
      <c r="Q635" s="42">
        <v>8.99</v>
      </c>
      <c r="R635" s="41">
        <v>9.17</v>
      </c>
      <c r="S635" s="42">
        <v>9.59</v>
      </c>
      <c r="T635" s="41">
        <v>8.65</v>
      </c>
      <c r="U635" s="42">
        <v>9.9700000000000006</v>
      </c>
    </row>
    <row r="636" spans="1:21" x14ac:dyDescent="0.25">
      <c r="A636" s="41">
        <v>14.65</v>
      </c>
      <c r="B636" s="42">
        <v>9.89</v>
      </c>
      <c r="C636" s="41">
        <v>9.48</v>
      </c>
      <c r="D636" s="42">
        <v>10.35</v>
      </c>
      <c r="E636" s="41">
        <v>6.7</v>
      </c>
      <c r="F636" s="42">
        <v>7.35</v>
      </c>
      <c r="G636" s="41">
        <v>6.88</v>
      </c>
      <c r="H636" s="42">
        <v>14.48</v>
      </c>
      <c r="I636" s="41">
        <v>13.52</v>
      </c>
      <c r="J636" s="42">
        <v>13.55</v>
      </c>
      <c r="K636" s="33"/>
      <c r="L636" s="41">
        <v>11.58</v>
      </c>
      <c r="M636" s="42">
        <v>12.54</v>
      </c>
      <c r="N636" s="41">
        <v>6.3</v>
      </c>
      <c r="O636" s="42">
        <v>6.81</v>
      </c>
      <c r="P636" s="41">
        <v>12.42</v>
      </c>
      <c r="Q636" s="42">
        <v>6.51</v>
      </c>
      <c r="R636" s="41">
        <v>6.83</v>
      </c>
      <c r="S636" s="42">
        <v>12.85</v>
      </c>
      <c r="T636" s="41">
        <v>10.41</v>
      </c>
      <c r="U636" s="42">
        <v>7.72</v>
      </c>
    </row>
    <row r="637" spans="1:21" x14ac:dyDescent="0.25">
      <c r="A637" s="41">
        <v>5.01</v>
      </c>
      <c r="B637" s="42">
        <v>10.98</v>
      </c>
      <c r="C637" s="41">
        <v>11.51</v>
      </c>
      <c r="D637" s="42">
        <v>15.76</v>
      </c>
      <c r="E637" s="41">
        <v>15.03</v>
      </c>
      <c r="F637" s="42">
        <v>11.64</v>
      </c>
      <c r="G637" s="41">
        <v>13.11</v>
      </c>
      <c r="H637" s="42">
        <v>14.89</v>
      </c>
      <c r="I637" s="41">
        <v>6.13</v>
      </c>
      <c r="J637" s="42">
        <v>10.06</v>
      </c>
      <c r="K637" s="33"/>
      <c r="L637" s="41">
        <v>15.41</v>
      </c>
      <c r="M637" s="42">
        <v>10.18</v>
      </c>
      <c r="N637" s="41">
        <v>7.24</v>
      </c>
      <c r="O637" s="42">
        <v>9.19</v>
      </c>
      <c r="P637" s="41">
        <v>10.82</v>
      </c>
      <c r="Q637" s="42">
        <v>15.79</v>
      </c>
      <c r="R637" s="41">
        <v>8.65</v>
      </c>
      <c r="S637" s="42">
        <v>11.48</v>
      </c>
      <c r="T637" s="41">
        <v>11.91</v>
      </c>
      <c r="U637" s="42">
        <v>7.77</v>
      </c>
    </row>
    <row r="638" spans="1:21" x14ac:dyDescent="0.25">
      <c r="A638" s="41">
        <v>15.26</v>
      </c>
      <c r="B638" s="42">
        <v>5.7</v>
      </c>
      <c r="C638" s="41">
        <v>4.78</v>
      </c>
      <c r="D638" s="42">
        <v>15.57</v>
      </c>
      <c r="E638" s="41">
        <v>11.05</v>
      </c>
      <c r="F638" s="42">
        <v>9.11</v>
      </c>
      <c r="G638" s="41">
        <v>9.0500000000000007</v>
      </c>
      <c r="H638" s="42">
        <v>8.92</v>
      </c>
      <c r="I638" s="41">
        <v>11.27</v>
      </c>
      <c r="J638" s="42">
        <v>5.85</v>
      </c>
      <c r="K638" s="33"/>
      <c r="L638" s="41">
        <v>9.7200000000000006</v>
      </c>
      <c r="M638" s="42">
        <v>7.35</v>
      </c>
      <c r="N638" s="41">
        <v>4.6500000000000004</v>
      </c>
      <c r="O638" s="42">
        <v>6.78</v>
      </c>
      <c r="P638" s="41">
        <v>8.9</v>
      </c>
      <c r="Q638" s="42">
        <v>8.25</v>
      </c>
      <c r="R638" s="41">
        <v>6.09</v>
      </c>
      <c r="S638" s="42">
        <v>10.41</v>
      </c>
      <c r="T638" s="41">
        <v>11.21</v>
      </c>
      <c r="U638" s="42">
        <v>9.8800000000000008</v>
      </c>
    </row>
    <row r="639" spans="1:21" x14ac:dyDescent="0.25">
      <c r="A639" s="41">
        <v>13.81</v>
      </c>
      <c r="B639" s="42">
        <v>8.73</v>
      </c>
      <c r="C639" s="41">
        <v>9.3800000000000008</v>
      </c>
      <c r="D639" s="42">
        <v>8.5299999999999994</v>
      </c>
      <c r="E639" s="41">
        <v>5.67</v>
      </c>
      <c r="F639" s="42">
        <v>12.7</v>
      </c>
      <c r="G639" s="41">
        <v>13.57</v>
      </c>
      <c r="H639" s="42">
        <v>4.68</v>
      </c>
      <c r="I639" s="41">
        <v>12.19</v>
      </c>
      <c r="J639" s="42">
        <v>5.43</v>
      </c>
      <c r="K639" s="33"/>
      <c r="L639" s="41">
        <v>8.56</v>
      </c>
      <c r="M639" s="42">
        <v>8.08</v>
      </c>
      <c r="N639" s="41">
        <v>16.239999999999998</v>
      </c>
      <c r="O639" s="42">
        <v>10.6</v>
      </c>
      <c r="P639" s="41">
        <v>9.25</v>
      </c>
      <c r="Q639" s="42">
        <v>12.15</v>
      </c>
      <c r="R639" s="41">
        <v>3.83</v>
      </c>
      <c r="S639" s="42">
        <v>13.33</v>
      </c>
      <c r="T639" s="41">
        <v>10.91</v>
      </c>
      <c r="U639" s="42">
        <v>10.72</v>
      </c>
    </row>
    <row r="640" spans="1:21" x14ac:dyDescent="0.25">
      <c r="A640" s="41">
        <v>15.69</v>
      </c>
      <c r="B640" s="42">
        <v>6.31</v>
      </c>
      <c r="C640" s="41">
        <v>8.76</v>
      </c>
      <c r="D640" s="42">
        <v>11.02</v>
      </c>
      <c r="E640" s="41">
        <v>12.8</v>
      </c>
      <c r="F640" s="42">
        <v>8.2200000000000006</v>
      </c>
      <c r="G640" s="41">
        <v>14.67</v>
      </c>
      <c r="H640" s="42">
        <v>9.33</v>
      </c>
      <c r="I640" s="41">
        <v>15.7</v>
      </c>
      <c r="J640" s="42">
        <v>5.55</v>
      </c>
      <c r="K640" s="33"/>
      <c r="L640" s="41">
        <v>8.99</v>
      </c>
      <c r="M640" s="42">
        <v>8.83</v>
      </c>
      <c r="N640" s="41">
        <v>10.76</v>
      </c>
      <c r="O640" s="42">
        <v>8.84</v>
      </c>
      <c r="P640" s="41">
        <v>10.85</v>
      </c>
      <c r="Q640" s="42">
        <v>10.27</v>
      </c>
      <c r="R640" s="41">
        <v>8.98</v>
      </c>
      <c r="S640" s="42">
        <v>8.5299999999999994</v>
      </c>
      <c r="T640" s="41">
        <v>5.53</v>
      </c>
      <c r="U640" s="42">
        <v>7.65</v>
      </c>
    </row>
    <row r="641" spans="1:21" x14ac:dyDescent="0.25">
      <c r="A641" s="41">
        <v>4.84</v>
      </c>
      <c r="B641" s="42">
        <v>10.7</v>
      </c>
      <c r="C641" s="41">
        <v>9.7899999999999991</v>
      </c>
      <c r="D641" s="42">
        <v>13.51</v>
      </c>
      <c r="E641" s="41">
        <v>6.77</v>
      </c>
      <c r="F641" s="42">
        <v>11.44</v>
      </c>
      <c r="G641" s="41">
        <v>11.34</v>
      </c>
      <c r="H641" s="42">
        <v>15.72</v>
      </c>
      <c r="I641" s="41">
        <v>7.31</v>
      </c>
      <c r="J641" s="42">
        <v>5.82</v>
      </c>
      <c r="K641" s="33"/>
      <c r="L641" s="41">
        <v>8.2799999999999994</v>
      </c>
      <c r="M641" s="42">
        <v>6.03</v>
      </c>
      <c r="N641" s="41">
        <v>15.66</v>
      </c>
      <c r="O641" s="42">
        <v>7.75</v>
      </c>
      <c r="P641" s="41">
        <v>1.81</v>
      </c>
      <c r="Q641" s="42">
        <v>11.5</v>
      </c>
      <c r="R641" s="41">
        <v>6.07</v>
      </c>
      <c r="S641" s="42">
        <v>14.29</v>
      </c>
      <c r="T641" s="41">
        <v>5.14</v>
      </c>
      <c r="U641" s="42">
        <v>10.47</v>
      </c>
    </row>
    <row r="642" spans="1:21" x14ac:dyDescent="0.25">
      <c r="A642" s="41">
        <v>7.6</v>
      </c>
      <c r="B642" s="42">
        <v>9.84</v>
      </c>
      <c r="C642" s="41">
        <v>8.44</v>
      </c>
      <c r="D642" s="42">
        <v>15.6</v>
      </c>
      <c r="E642" s="41">
        <v>4.76</v>
      </c>
      <c r="F642" s="42">
        <v>8.66</v>
      </c>
      <c r="G642" s="41">
        <v>9.77</v>
      </c>
      <c r="H642" s="42">
        <v>15.22</v>
      </c>
      <c r="I642" s="41">
        <v>4.9400000000000004</v>
      </c>
      <c r="J642" s="42">
        <v>6.64</v>
      </c>
      <c r="K642" s="33"/>
      <c r="L642" s="41">
        <v>16.739999999999998</v>
      </c>
      <c r="M642" s="42">
        <v>6.25</v>
      </c>
      <c r="N642" s="41">
        <v>7.21</v>
      </c>
      <c r="O642" s="42">
        <v>11.04</v>
      </c>
      <c r="P642" s="41">
        <v>11.18</v>
      </c>
      <c r="Q642" s="42">
        <v>9.82</v>
      </c>
      <c r="R642" s="41">
        <v>12.47</v>
      </c>
      <c r="S642" s="42">
        <v>9.39</v>
      </c>
      <c r="T642" s="41">
        <v>10.86</v>
      </c>
      <c r="U642" s="42">
        <v>14.55</v>
      </c>
    </row>
    <row r="643" spans="1:21" x14ac:dyDescent="0.25">
      <c r="A643" s="41">
        <v>12.08</v>
      </c>
      <c r="B643" s="42">
        <v>4.8899999999999997</v>
      </c>
      <c r="C643" s="41">
        <v>6.07</v>
      </c>
      <c r="D643" s="42">
        <v>14.28</v>
      </c>
      <c r="E643" s="41">
        <v>14.65</v>
      </c>
      <c r="F643" s="42">
        <v>7.62</v>
      </c>
      <c r="G643" s="41">
        <v>14.76</v>
      </c>
      <c r="H643" s="42">
        <v>15.25</v>
      </c>
      <c r="I643" s="41">
        <v>9.35</v>
      </c>
      <c r="J643" s="42">
        <v>12.68</v>
      </c>
      <c r="K643" s="33"/>
      <c r="L643" s="41">
        <v>12.62</v>
      </c>
      <c r="M643" s="42">
        <v>15.49</v>
      </c>
      <c r="N643" s="41">
        <v>11.71</v>
      </c>
      <c r="O643" s="42">
        <v>7.68</v>
      </c>
      <c r="P643" s="41">
        <v>9.01</v>
      </c>
      <c r="Q643" s="42">
        <v>9.8699999999999992</v>
      </c>
      <c r="R643" s="41">
        <v>7.61</v>
      </c>
      <c r="S643" s="42">
        <v>9.49</v>
      </c>
      <c r="T643" s="41">
        <v>11.27</v>
      </c>
      <c r="U643" s="42">
        <v>11.96</v>
      </c>
    </row>
    <row r="644" spans="1:21" x14ac:dyDescent="0.25">
      <c r="A644" s="41">
        <v>11.58</v>
      </c>
      <c r="B644" s="42">
        <v>12.8</v>
      </c>
      <c r="C644" s="41">
        <v>11.34</v>
      </c>
      <c r="D644" s="42">
        <v>5.03</v>
      </c>
      <c r="E644" s="41">
        <v>6.29</v>
      </c>
      <c r="F644" s="42">
        <v>13.31</v>
      </c>
      <c r="G644" s="41">
        <v>4.2300000000000004</v>
      </c>
      <c r="H644" s="42">
        <v>12.25</v>
      </c>
      <c r="I644" s="41">
        <v>4.3099999999999996</v>
      </c>
      <c r="J644" s="42">
        <v>13.98</v>
      </c>
      <c r="K644" s="33"/>
      <c r="L644" s="41">
        <v>12.96</v>
      </c>
      <c r="M644" s="42">
        <v>6.13</v>
      </c>
      <c r="N644" s="41">
        <v>8.69</v>
      </c>
      <c r="O644" s="42">
        <v>13.82</v>
      </c>
      <c r="P644" s="41">
        <v>4.38</v>
      </c>
      <c r="Q644" s="42">
        <v>9.64</v>
      </c>
      <c r="R644" s="41">
        <v>13.23</v>
      </c>
      <c r="S644" s="42">
        <v>9.15</v>
      </c>
      <c r="T644" s="41">
        <v>7.13</v>
      </c>
      <c r="U644" s="42">
        <v>12.58</v>
      </c>
    </row>
    <row r="645" spans="1:21" x14ac:dyDescent="0.25">
      <c r="A645" s="41">
        <v>12.15</v>
      </c>
      <c r="B645" s="42">
        <v>4.55</v>
      </c>
      <c r="C645" s="41">
        <v>10.72</v>
      </c>
      <c r="D645" s="42">
        <v>11.12</v>
      </c>
      <c r="E645" s="41">
        <v>8.77</v>
      </c>
      <c r="F645" s="42">
        <v>11.95</v>
      </c>
      <c r="G645" s="41">
        <v>5.28</v>
      </c>
      <c r="H645" s="42">
        <v>13.24</v>
      </c>
      <c r="I645" s="41">
        <v>13.62</v>
      </c>
      <c r="J645" s="42">
        <v>12.51</v>
      </c>
      <c r="K645" s="33"/>
      <c r="L645" s="41">
        <v>3.71</v>
      </c>
      <c r="M645" s="42">
        <v>9.34</v>
      </c>
      <c r="N645" s="41">
        <v>16.87</v>
      </c>
      <c r="O645" s="42">
        <v>8.6</v>
      </c>
      <c r="P645" s="41">
        <v>13.04</v>
      </c>
      <c r="Q645" s="42">
        <v>14.23</v>
      </c>
      <c r="R645" s="41">
        <v>13.75</v>
      </c>
      <c r="S645" s="42">
        <v>12.06</v>
      </c>
      <c r="T645" s="41">
        <v>9.16</v>
      </c>
      <c r="U645" s="42">
        <v>17.93</v>
      </c>
    </row>
    <row r="646" spans="1:21" x14ac:dyDescent="0.25">
      <c r="A646" s="41">
        <v>6.41</v>
      </c>
      <c r="B646" s="42">
        <v>8.7799999999999994</v>
      </c>
      <c r="C646" s="41">
        <v>15.49</v>
      </c>
      <c r="D646" s="42">
        <v>8.9</v>
      </c>
      <c r="E646" s="41">
        <v>4.7300000000000004</v>
      </c>
      <c r="F646" s="42">
        <v>11.67</v>
      </c>
      <c r="G646" s="41">
        <v>14.05</v>
      </c>
      <c r="H646" s="42">
        <v>12.25</v>
      </c>
      <c r="I646" s="41">
        <v>5.41</v>
      </c>
      <c r="J646" s="42">
        <v>8.6999999999999993</v>
      </c>
      <c r="K646" s="33"/>
      <c r="L646" s="41">
        <v>9.41</v>
      </c>
      <c r="M646" s="42">
        <v>11.16</v>
      </c>
      <c r="N646" s="41">
        <v>5.89</v>
      </c>
      <c r="O646" s="42">
        <v>10.96</v>
      </c>
      <c r="P646" s="41">
        <v>10.43</v>
      </c>
      <c r="Q646" s="42">
        <v>13.07</v>
      </c>
      <c r="R646" s="41">
        <v>8.35</v>
      </c>
      <c r="S646" s="42">
        <v>15.12</v>
      </c>
      <c r="T646" s="41">
        <v>9.61</v>
      </c>
      <c r="U646" s="42">
        <v>8.08</v>
      </c>
    </row>
    <row r="647" spans="1:21" x14ac:dyDescent="0.25">
      <c r="A647" s="41">
        <v>13.98</v>
      </c>
      <c r="B647" s="42">
        <v>7.53</v>
      </c>
      <c r="C647" s="41">
        <v>5.47</v>
      </c>
      <c r="D647" s="42">
        <v>13.77</v>
      </c>
      <c r="E647" s="41">
        <v>4.6500000000000004</v>
      </c>
      <c r="F647" s="42">
        <v>14.75</v>
      </c>
      <c r="G647" s="41">
        <v>12.3</v>
      </c>
      <c r="H647" s="42">
        <v>6.89</v>
      </c>
      <c r="I647" s="41">
        <v>8.98</v>
      </c>
      <c r="J647" s="42">
        <v>12.62</v>
      </c>
      <c r="K647" s="33"/>
      <c r="L647" s="41">
        <v>3.2</v>
      </c>
      <c r="M647" s="42">
        <v>10.76</v>
      </c>
      <c r="N647" s="41">
        <v>3.57</v>
      </c>
      <c r="O647" s="42">
        <v>11.9</v>
      </c>
      <c r="P647" s="41">
        <v>16.559999999999999</v>
      </c>
      <c r="Q647" s="42">
        <v>6.23</v>
      </c>
      <c r="R647" s="41">
        <v>6.79</v>
      </c>
      <c r="S647" s="42">
        <v>14</v>
      </c>
      <c r="T647" s="41">
        <v>10.83</v>
      </c>
      <c r="U647" s="42">
        <v>8.8000000000000007</v>
      </c>
    </row>
    <row r="648" spans="1:21" x14ac:dyDescent="0.25">
      <c r="A648" s="41">
        <v>12.25</v>
      </c>
      <c r="B648" s="42">
        <v>9.7899999999999991</v>
      </c>
      <c r="C648" s="41">
        <v>9.33</v>
      </c>
      <c r="D648" s="42">
        <v>14.18</v>
      </c>
      <c r="E648" s="41">
        <v>10.54</v>
      </c>
      <c r="F648" s="42">
        <v>7.85</v>
      </c>
      <c r="G648" s="41">
        <v>9.9700000000000006</v>
      </c>
      <c r="H648" s="42">
        <v>9.41</v>
      </c>
      <c r="I648" s="41">
        <v>4.6100000000000003</v>
      </c>
      <c r="J648" s="42">
        <v>5.75</v>
      </c>
      <c r="K648" s="33"/>
      <c r="L648" s="41">
        <v>4.78</v>
      </c>
      <c r="M648" s="42">
        <v>5.3</v>
      </c>
      <c r="N648" s="41">
        <v>8.69</v>
      </c>
      <c r="O648" s="42">
        <v>7.56</v>
      </c>
      <c r="P648" s="41">
        <v>4.8899999999999997</v>
      </c>
      <c r="Q648" s="42">
        <v>10.050000000000001</v>
      </c>
      <c r="R648" s="41">
        <v>16.760000000000002</v>
      </c>
      <c r="S648" s="42">
        <v>12.48</v>
      </c>
      <c r="T648" s="41">
        <v>11.69</v>
      </c>
      <c r="U648" s="42">
        <v>10.57</v>
      </c>
    </row>
    <row r="649" spans="1:21" x14ac:dyDescent="0.25">
      <c r="A649" s="41">
        <v>11.72</v>
      </c>
      <c r="B649" s="42">
        <v>4.76</v>
      </c>
      <c r="C649" s="41">
        <v>11.4</v>
      </c>
      <c r="D649" s="42">
        <v>5.7</v>
      </c>
      <c r="E649" s="41">
        <v>10.27</v>
      </c>
      <c r="F649" s="42">
        <v>9.6300000000000008</v>
      </c>
      <c r="G649" s="41">
        <v>13.77</v>
      </c>
      <c r="H649" s="42">
        <v>6.13</v>
      </c>
      <c r="I649" s="41">
        <v>7.16</v>
      </c>
      <c r="J649" s="42">
        <v>10.77</v>
      </c>
      <c r="K649" s="33"/>
      <c r="L649" s="41">
        <v>13.37</v>
      </c>
      <c r="M649" s="42">
        <v>8.9700000000000006</v>
      </c>
      <c r="N649" s="41">
        <v>11.15</v>
      </c>
      <c r="O649" s="42">
        <v>12.23</v>
      </c>
      <c r="P649" s="41">
        <v>9.4</v>
      </c>
      <c r="Q649" s="42">
        <v>14.05</v>
      </c>
      <c r="R649" s="41">
        <v>11.13</v>
      </c>
      <c r="S649" s="42">
        <v>5.1100000000000003</v>
      </c>
      <c r="T649" s="41">
        <v>7.35</v>
      </c>
      <c r="U649" s="42">
        <v>8.07</v>
      </c>
    </row>
    <row r="650" spans="1:21" x14ac:dyDescent="0.25">
      <c r="A650" s="41">
        <v>12.4</v>
      </c>
      <c r="B650" s="42">
        <v>5.69</v>
      </c>
      <c r="C650" s="41">
        <v>9.1999999999999993</v>
      </c>
      <c r="D650" s="42">
        <v>5.72</v>
      </c>
      <c r="E650" s="41">
        <v>14.31</v>
      </c>
      <c r="F650" s="42">
        <v>15.25</v>
      </c>
      <c r="G650" s="41">
        <v>13.52</v>
      </c>
      <c r="H650" s="42">
        <v>9.98</v>
      </c>
      <c r="I650" s="41">
        <v>7.07</v>
      </c>
      <c r="J650" s="42">
        <v>14.66</v>
      </c>
      <c r="K650" s="33"/>
      <c r="L650" s="41">
        <v>14.25</v>
      </c>
      <c r="M650" s="42">
        <v>8.52</v>
      </c>
      <c r="N650" s="41">
        <v>12.58</v>
      </c>
      <c r="O650" s="42">
        <v>9.3800000000000008</v>
      </c>
      <c r="P650" s="41">
        <v>4.58</v>
      </c>
      <c r="Q650" s="42">
        <v>12.56</v>
      </c>
      <c r="R650" s="41">
        <v>10.39</v>
      </c>
      <c r="S650" s="42">
        <v>5.87</v>
      </c>
      <c r="T650" s="41">
        <v>9.49</v>
      </c>
      <c r="U650" s="42">
        <v>9.11</v>
      </c>
    </row>
    <row r="651" spans="1:21" x14ac:dyDescent="0.25">
      <c r="A651" s="41">
        <v>14.54</v>
      </c>
      <c r="B651" s="42">
        <v>9.7200000000000006</v>
      </c>
      <c r="C651" s="41">
        <v>8.06</v>
      </c>
      <c r="D651" s="42">
        <v>12.75</v>
      </c>
      <c r="E651" s="41">
        <v>7.62</v>
      </c>
      <c r="F651" s="42">
        <v>9.2100000000000009</v>
      </c>
      <c r="G651" s="41">
        <v>14.72</v>
      </c>
      <c r="H651" s="42">
        <v>7.82</v>
      </c>
      <c r="I651" s="41">
        <v>10.62</v>
      </c>
      <c r="J651" s="42">
        <v>8.61</v>
      </c>
      <c r="K651" s="33"/>
      <c r="L651" s="41">
        <v>11.5</v>
      </c>
      <c r="M651" s="42">
        <v>11.13</v>
      </c>
      <c r="N651" s="41">
        <v>7.33</v>
      </c>
      <c r="O651" s="42">
        <v>4.54</v>
      </c>
      <c r="P651" s="41">
        <v>11.09</v>
      </c>
      <c r="Q651" s="42">
        <v>15.18</v>
      </c>
      <c r="R651" s="41">
        <v>11.55</v>
      </c>
      <c r="S651" s="42">
        <v>11.49</v>
      </c>
      <c r="T651" s="41">
        <v>15.48</v>
      </c>
      <c r="U651" s="42">
        <v>7.88</v>
      </c>
    </row>
    <row r="652" spans="1:21" x14ac:dyDescent="0.25">
      <c r="A652" s="41">
        <v>12.47</v>
      </c>
      <c r="B652" s="42">
        <v>10.58</v>
      </c>
      <c r="C652" s="41">
        <v>6.38</v>
      </c>
      <c r="D652" s="42">
        <v>4.37</v>
      </c>
      <c r="E652" s="41">
        <v>6.34</v>
      </c>
      <c r="F652" s="42">
        <v>5.58</v>
      </c>
      <c r="G652" s="41">
        <v>4.26</v>
      </c>
      <c r="H652" s="42">
        <v>7.58</v>
      </c>
      <c r="I652" s="41">
        <v>6.5</v>
      </c>
      <c r="J652" s="42">
        <v>6.61</v>
      </c>
      <c r="K652" s="33"/>
      <c r="L652" s="41">
        <v>9.99</v>
      </c>
      <c r="M652" s="42">
        <v>6.53</v>
      </c>
      <c r="N652" s="41">
        <v>9.77</v>
      </c>
      <c r="O652" s="42">
        <v>10.74</v>
      </c>
      <c r="P652" s="41">
        <v>12.21</v>
      </c>
      <c r="Q652" s="42">
        <v>11.97</v>
      </c>
      <c r="R652" s="41">
        <v>15.54</v>
      </c>
      <c r="S652" s="42">
        <v>9.4499999999999993</v>
      </c>
      <c r="T652" s="41">
        <v>12.63</v>
      </c>
      <c r="U652" s="42">
        <v>7.04</v>
      </c>
    </row>
    <row r="653" spans="1:21" x14ac:dyDescent="0.25">
      <c r="A653" s="41">
        <v>12.66</v>
      </c>
      <c r="B653" s="42">
        <v>13.61</v>
      </c>
      <c r="C653" s="41">
        <v>10.89</v>
      </c>
      <c r="D653" s="42">
        <v>8.25</v>
      </c>
      <c r="E653" s="41">
        <v>14.67</v>
      </c>
      <c r="F653" s="42">
        <v>15.5</v>
      </c>
      <c r="G653" s="41">
        <v>12.86</v>
      </c>
      <c r="H653" s="42">
        <v>8.34</v>
      </c>
      <c r="I653" s="41">
        <v>8.75</v>
      </c>
      <c r="J653" s="42">
        <v>8.83</v>
      </c>
      <c r="K653" s="33"/>
      <c r="L653" s="41">
        <v>7.58</v>
      </c>
      <c r="M653" s="42">
        <v>7.21</v>
      </c>
      <c r="N653" s="41">
        <v>9.58</v>
      </c>
      <c r="O653" s="42">
        <v>6.68</v>
      </c>
      <c r="P653" s="41">
        <v>16.71</v>
      </c>
      <c r="Q653" s="42">
        <v>5.44</v>
      </c>
      <c r="R653" s="41">
        <v>13.48</v>
      </c>
      <c r="S653" s="42">
        <v>13.01</v>
      </c>
      <c r="T653" s="41">
        <v>9.06</v>
      </c>
      <c r="U653" s="42">
        <v>14.9</v>
      </c>
    </row>
    <row r="654" spans="1:21" x14ac:dyDescent="0.25">
      <c r="A654" s="41">
        <v>7.98</v>
      </c>
      <c r="B654" s="42">
        <v>13.23</v>
      </c>
      <c r="C654" s="41">
        <v>10.07</v>
      </c>
      <c r="D654" s="42">
        <v>12.06</v>
      </c>
      <c r="E654" s="41">
        <v>14.18</v>
      </c>
      <c r="F654" s="42">
        <v>10.130000000000001</v>
      </c>
      <c r="G654" s="41">
        <v>9.69</v>
      </c>
      <c r="H654" s="42">
        <v>9.82</v>
      </c>
      <c r="I654" s="41">
        <v>11.99</v>
      </c>
      <c r="J654" s="42">
        <v>4.8600000000000003</v>
      </c>
      <c r="K654" s="33"/>
      <c r="L654" s="41">
        <v>12.78</v>
      </c>
      <c r="M654" s="42">
        <v>3.57</v>
      </c>
      <c r="N654" s="41">
        <v>13.03</v>
      </c>
      <c r="O654" s="42">
        <v>8.06</v>
      </c>
      <c r="P654" s="41">
        <v>18.260000000000002</v>
      </c>
      <c r="Q654" s="42">
        <v>8.61</v>
      </c>
      <c r="R654" s="41">
        <v>13.45</v>
      </c>
      <c r="S654" s="42">
        <v>7.85</v>
      </c>
      <c r="T654" s="41">
        <v>8.24</v>
      </c>
      <c r="U654" s="42">
        <v>5.09</v>
      </c>
    </row>
    <row r="655" spans="1:21" x14ac:dyDescent="0.25">
      <c r="A655" s="41">
        <v>6.5</v>
      </c>
      <c r="B655" s="42">
        <v>5.49</v>
      </c>
      <c r="C655" s="41">
        <v>7</v>
      </c>
      <c r="D655" s="42">
        <v>12.86</v>
      </c>
      <c r="E655" s="41">
        <v>8.4499999999999993</v>
      </c>
      <c r="F655" s="42">
        <v>14.71</v>
      </c>
      <c r="G655" s="41">
        <v>13.07</v>
      </c>
      <c r="H655" s="42">
        <v>8.93</v>
      </c>
      <c r="I655" s="41">
        <v>14.4</v>
      </c>
      <c r="J655" s="42">
        <v>7.83</v>
      </c>
      <c r="K655" s="33"/>
      <c r="L655" s="41">
        <v>10</v>
      </c>
      <c r="M655" s="42">
        <v>7.29</v>
      </c>
      <c r="N655" s="41">
        <v>12</v>
      </c>
      <c r="O655" s="42">
        <v>10.44</v>
      </c>
      <c r="P655" s="41">
        <v>4.79</v>
      </c>
      <c r="Q655" s="42">
        <v>13.76</v>
      </c>
      <c r="R655" s="41">
        <v>6.61</v>
      </c>
      <c r="S655" s="42">
        <v>9.83</v>
      </c>
      <c r="T655" s="41">
        <v>6.42</v>
      </c>
      <c r="U655" s="42">
        <v>11.92</v>
      </c>
    </row>
    <row r="656" spans="1:21" x14ac:dyDescent="0.25">
      <c r="A656" s="41">
        <v>15.15</v>
      </c>
      <c r="B656" s="42">
        <v>9.5299999999999994</v>
      </c>
      <c r="C656" s="41">
        <v>6.37</v>
      </c>
      <c r="D656" s="42">
        <v>7</v>
      </c>
      <c r="E656" s="41">
        <v>12.93</v>
      </c>
      <c r="F656" s="42">
        <v>8.5500000000000007</v>
      </c>
      <c r="G656" s="41">
        <v>13.05</v>
      </c>
      <c r="H656" s="42">
        <v>5.39</v>
      </c>
      <c r="I656" s="41">
        <v>10.91</v>
      </c>
      <c r="J656" s="42">
        <v>14.71</v>
      </c>
      <c r="K656" s="33"/>
      <c r="L656" s="41">
        <v>12.79</v>
      </c>
      <c r="M656" s="42">
        <v>11.76</v>
      </c>
      <c r="N656" s="41">
        <v>9.09</v>
      </c>
      <c r="O656" s="42">
        <v>15.27</v>
      </c>
      <c r="P656" s="41">
        <v>16.48</v>
      </c>
      <c r="Q656" s="42">
        <v>6.63</v>
      </c>
      <c r="R656" s="41">
        <v>8.66</v>
      </c>
      <c r="S656" s="42">
        <v>10.56</v>
      </c>
      <c r="T656" s="41">
        <v>16.03</v>
      </c>
      <c r="U656" s="42">
        <v>10.46</v>
      </c>
    </row>
    <row r="657" spans="1:21" x14ac:dyDescent="0.25">
      <c r="A657" s="41">
        <v>10.33</v>
      </c>
      <c r="B657" s="42">
        <v>14.2</v>
      </c>
      <c r="C657" s="41">
        <v>6.75</v>
      </c>
      <c r="D657" s="42">
        <v>11.3</v>
      </c>
      <c r="E657" s="41">
        <v>13.1</v>
      </c>
      <c r="F657" s="42">
        <v>11.32</v>
      </c>
      <c r="G657" s="41">
        <v>13.2</v>
      </c>
      <c r="H657" s="42">
        <v>5.28</v>
      </c>
      <c r="I657" s="41">
        <v>5.29</v>
      </c>
      <c r="J657" s="42">
        <v>10.199999999999999</v>
      </c>
      <c r="K657" s="33"/>
      <c r="L657" s="41">
        <v>14.15</v>
      </c>
      <c r="M657" s="42">
        <v>6.61</v>
      </c>
      <c r="N657" s="41">
        <v>8.24</v>
      </c>
      <c r="O657" s="42">
        <v>9.07</v>
      </c>
      <c r="P657" s="41">
        <v>7.99</v>
      </c>
      <c r="Q657" s="42">
        <v>12.77</v>
      </c>
      <c r="R657" s="41">
        <v>6.07</v>
      </c>
      <c r="S657" s="42">
        <v>10.74</v>
      </c>
      <c r="T657" s="41">
        <v>9.17</v>
      </c>
      <c r="U657" s="42">
        <v>10.64</v>
      </c>
    </row>
    <row r="658" spans="1:21" x14ac:dyDescent="0.25">
      <c r="A658" s="41">
        <v>10.82</v>
      </c>
      <c r="B658" s="42">
        <v>8.9600000000000009</v>
      </c>
      <c r="C658" s="41">
        <v>14.01</v>
      </c>
      <c r="D658" s="42">
        <v>8.26</v>
      </c>
      <c r="E658" s="41">
        <v>4.43</v>
      </c>
      <c r="F658" s="42">
        <v>5.36</v>
      </c>
      <c r="G658" s="41">
        <v>9.7200000000000006</v>
      </c>
      <c r="H658" s="42">
        <v>6.26</v>
      </c>
      <c r="I658" s="41">
        <v>14.23</v>
      </c>
      <c r="J658" s="42">
        <v>8.3000000000000007</v>
      </c>
      <c r="K658" s="33"/>
      <c r="L658" s="41">
        <v>15.63</v>
      </c>
      <c r="M658" s="42">
        <v>10.36</v>
      </c>
      <c r="N658" s="41">
        <v>11.58</v>
      </c>
      <c r="O658" s="42">
        <v>12.46</v>
      </c>
      <c r="P658" s="41">
        <v>7.54</v>
      </c>
      <c r="Q658" s="42">
        <v>8.7200000000000006</v>
      </c>
      <c r="R658" s="41">
        <v>9.31</v>
      </c>
      <c r="S658" s="42">
        <v>13.29</v>
      </c>
      <c r="T658" s="41">
        <v>8.6999999999999993</v>
      </c>
      <c r="U658" s="42">
        <v>12.29</v>
      </c>
    </row>
    <row r="659" spans="1:21" x14ac:dyDescent="0.25">
      <c r="A659" s="41">
        <v>12.97</v>
      </c>
      <c r="B659" s="42">
        <v>5.15</v>
      </c>
      <c r="C659" s="41">
        <v>9.19</v>
      </c>
      <c r="D659" s="42">
        <v>15.45</v>
      </c>
      <c r="E659" s="41">
        <v>12.29</v>
      </c>
      <c r="F659" s="42">
        <v>14.96</v>
      </c>
      <c r="G659" s="41">
        <v>13.65</v>
      </c>
      <c r="H659" s="42">
        <v>13.85</v>
      </c>
      <c r="I659" s="41">
        <v>7.54</v>
      </c>
      <c r="J659" s="42">
        <v>13.58</v>
      </c>
      <c r="K659" s="33"/>
      <c r="L659" s="41">
        <v>14.42</v>
      </c>
      <c r="M659" s="42">
        <v>5.2</v>
      </c>
      <c r="N659" s="41">
        <v>14.64</v>
      </c>
      <c r="O659" s="42">
        <v>7.91</v>
      </c>
      <c r="P659" s="41">
        <v>6.71</v>
      </c>
      <c r="Q659" s="42">
        <v>13.27</v>
      </c>
      <c r="R659" s="41">
        <v>12.37</v>
      </c>
      <c r="S659" s="42">
        <v>8.01</v>
      </c>
      <c r="T659" s="41">
        <v>14.73</v>
      </c>
      <c r="U659" s="42">
        <v>9.59</v>
      </c>
    </row>
    <row r="660" spans="1:21" x14ac:dyDescent="0.25">
      <c r="A660" s="41">
        <v>11.31</v>
      </c>
      <c r="B660" s="42">
        <v>14.01</v>
      </c>
      <c r="C660" s="41">
        <v>4.8499999999999996</v>
      </c>
      <c r="D660" s="42">
        <v>12.32</v>
      </c>
      <c r="E660" s="41">
        <v>10.23</v>
      </c>
      <c r="F660" s="42">
        <v>4.3499999999999996</v>
      </c>
      <c r="G660" s="41">
        <v>15.04</v>
      </c>
      <c r="H660" s="42">
        <v>13.78</v>
      </c>
      <c r="I660" s="41">
        <v>9.76</v>
      </c>
      <c r="J660" s="42">
        <v>9.4499999999999993</v>
      </c>
      <c r="K660" s="33"/>
      <c r="L660" s="41">
        <v>9.07</v>
      </c>
      <c r="M660" s="42">
        <v>9.0299999999999994</v>
      </c>
      <c r="N660" s="41">
        <v>12.35</v>
      </c>
      <c r="O660" s="42">
        <v>7.3</v>
      </c>
      <c r="P660" s="41">
        <v>11.84</v>
      </c>
      <c r="Q660" s="42">
        <v>6.31</v>
      </c>
      <c r="R660" s="41">
        <v>16.760000000000002</v>
      </c>
      <c r="S660" s="42">
        <v>8.94</v>
      </c>
      <c r="T660" s="41">
        <v>9.65</v>
      </c>
      <c r="U660" s="42">
        <v>10.07</v>
      </c>
    </row>
    <row r="661" spans="1:21" x14ac:dyDescent="0.25">
      <c r="A661" s="41">
        <v>8.91</v>
      </c>
      <c r="B661" s="42">
        <v>10.38</v>
      </c>
      <c r="C661" s="41">
        <v>6.09</v>
      </c>
      <c r="D661" s="42">
        <v>5.74</v>
      </c>
      <c r="E661" s="41">
        <v>6.95</v>
      </c>
      <c r="F661" s="42">
        <v>12.56</v>
      </c>
      <c r="G661" s="41">
        <v>13.33</v>
      </c>
      <c r="H661" s="42">
        <v>5.26</v>
      </c>
      <c r="I661" s="41">
        <v>6.89</v>
      </c>
      <c r="J661" s="42">
        <v>7.35</v>
      </c>
      <c r="K661" s="33"/>
      <c r="L661" s="41">
        <v>9.98</v>
      </c>
      <c r="M661" s="42">
        <v>14.83</v>
      </c>
      <c r="N661" s="41">
        <v>5.77</v>
      </c>
      <c r="O661" s="42">
        <v>14.51</v>
      </c>
      <c r="P661" s="41">
        <v>10.96</v>
      </c>
      <c r="Q661" s="42">
        <v>9.26</v>
      </c>
      <c r="R661" s="41">
        <v>9.74</v>
      </c>
      <c r="S661" s="42">
        <v>9.6</v>
      </c>
      <c r="T661" s="41">
        <v>12.27</v>
      </c>
      <c r="U661" s="42">
        <v>9.3699999999999992</v>
      </c>
    </row>
    <row r="662" spans="1:21" x14ac:dyDescent="0.25">
      <c r="A662" s="41">
        <v>14.92</v>
      </c>
      <c r="B662" s="42">
        <v>9.15</v>
      </c>
      <c r="C662" s="41">
        <v>14.14</v>
      </c>
      <c r="D662" s="42">
        <v>11.16</v>
      </c>
      <c r="E662" s="41">
        <v>14.85</v>
      </c>
      <c r="F662" s="42">
        <v>9.7200000000000006</v>
      </c>
      <c r="G662" s="41">
        <v>13.67</v>
      </c>
      <c r="H662" s="42">
        <v>14.45</v>
      </c>
      <c r="I662" s="41">
        <v>10.1</v>
      </c>
      <c r="J662" s="42">
        <v>14.72</v>
      </c>
      <c r="K662" s="33"/>
      <c r="L662" s="41">
        <v>8.5500000000000007</v>
      </c>
      <c r="M662" s="42">
        <v>13.84</v>
      </c>
      <c r="N662" s="41">
        <v>10.54</v>
      </c>
      <c r="O662" s="42">
        <v>16.41</v>
      </c>
      <c r="P662" s="41">
        <v>9.93</v>
      </c>
      <c r="Q662" s="42">
        <v>8.9499999999999993</v>
      </c>
      <c r="R662" s="41">
        <v>6.7</v>
      </c>
      <c r="S662" s="42">
        <v>13.78</v>
      </c>
      <c r="T662" s="41">
        <v>6.83</v>
      </c>
      <c r="U662" s="42">
        <v>12.53</v>
      </c>
    </row>
    <row r="663" spans="1:21" x14ac:dyDescent="0.25">
      <c r="A663" s="41">
        <v>7.5</v>
      </c>
      <c r="B663" s="42">
        <v>7.37</v>
      </c>
      <c r="C663" s="41">
        <v>13.14</v>
      </c>
      <c r="D663" s="42">
        <v>5.14</v>
      </c>
      <c r="E663" s="41">
        <v>10.82</v>
      </c>
      <c r="F663" s="42">
        <v>6.54</v>
      </c>
      <c r="G663" s="41">
        <v>15.76</v>
      </c>
      <c r="H663" s="42">
        <v>10.87</v>
      </c>
      <c r="I663" s="41">
        <v>11.38</v>
      </c>
      <c r="J663" s="42">
        <v>8.81</v>
      </c>
      <c r="K663" s="33"/>
      <c r="L663" s="41">
        <v>8.86</v>
      </c>
      <c r="M663" s="42">
        <v>13.97</v>
      </c>
      <c r="N663" s="41">
        <v>10.87</v>
      </c>
      <c r="O663" s="42">
        <v>10.58</v>
      </c>
      <c r="P663" s="41">
        <v>9.99</v>
      </c>
      <c r="Q663" s="42">
        <v>10.51</v>
      </c>
      <c r="R663" s="41">
        <v>12.8</v>
      </c>
      <c r="S663" s="42">
        <v>7.35</v>
      </c>
      <c r="T663" s="41">
        <v>9.23</v>
      </c>
      <c r="U663" s="42">
        <v>8.0299999999999994</v>
      </c>
    </row>
    <row r="664" spans="1:21" x14ac:dyDescent="0.25">
      <c r="A664" s="41">
        <v>9.11</v>
      </c>
      <c r="B664" s="42">
        <v>9.92</v>
      </c>
      <c r="C664" s="41">
        <v>6.61</v>
      </c>
      <c r="D664" s="42">
        <v>4.3</v>
      </c>
      <c r="E664" s="41">
        <v>14.07</v>
      </c>
      <c r="F664" s="42">
        <v>12.53</v>
      </c>
      <c r="G664" s="41">
        <v>5.36</v>
      </c>
      <c r="H664" s="42">
        <v>9.9499999999999993</v>
      </c>
      <c r="I664" s="41">
        <v>14.99</v>
      </c>
      <c r="J664" s="42">
        <v>9.39</v>
      </c>
      <c r="K664" s="33"/>
      <c r="L664" s="41">
        <v>10.8</v>
      </c>
      <c r="M664" s="42">
        <v>7.53</v>
      </c>
      <c r="N664" s="41">
        <v>13.48</v>
      </c>
      <c r="O664" s="42">
        <v>11.68</v>
      </c>
      <c r="P664" s="41">
        <v>9.5399999999999991</v>
      </c>
      <c r="Q664" s="42">
        <v>6.82</v>
      </c>
      <c r="R664" s="41">
        <v>15.03</v>
      </c>
      <c r="S664" s="42">
        <v>8.01</v>
      </c>
      <c r="T664" s="41">
        <v>14</v>
      </c>
      <c r="U664" s="42">
        <v>12.28</v>
      </c>
    </row>
    <row r="665" spans="1:21" x14ac:dyDescent="0.25">
      <c r="A665" s="41">
        <v>12.17</v>
      </c>
      <c r="B665" s="42">
        <v>11.71</v>
      </c>
      <c r="C665" s="41">
        <v>4.79</v>
      </c>
      <c r="D665" s="42">
        <v>12.01</v>
      </c>
      <c r="E665" s="41">
        <v>10.16</v>
      </c>
      <c r="F665" s="42">
        <v>7.23</v>
      </c>
      <c r="G665" s="41">
        <v>13.55</v>
      </c>
      <c r="H665" s="42">
        <v>12.93</v>
      </c>
      <c r="I665" s="41">
        <v>14.63</v>
      </c>
      <c r="J665" s="42">
        <v>12.91</v>
      </c>
      <c r="K665" s="33"/>
      <c r="L665" s="41">
        <v>6.53</v>
      </c>
      <c r="M665" s="42">
        <v>12.9</v>
      </c>
      <c r="N665" s="41">
        <v>14.24</v>
      </c>
      <c r="O665" s="42">
        <v>6.95</v>
      </c>
      <c r="P665" s="41">
        <v>8.3000000000000007</v>
      </c>
      <c r="Q665" s="42">
        <v>4.45</v>
      </c>
      <c r="R665" s="41">
        <v>17.059999999999999</v>
      </c>
      <c r="S665" s="42">
        <v>12.72</v>
      </c>
      <c r="T665" s="41">
        <v>6.86</v>
      </c>
      <c r="U665" s="42">
        <v>13.13</v>
      </c>
    </row>
    <row r="666" spans="1:21" x14ac:dyDescent="0.25">
      <c r="A666" s="41">
        <v>15.23</v>
      </c>
      <c r="B666" s="42">
        <v>6.91</v>
      </c>
      <c r="C666" s="41">
        <v>13.95</v>
      </c>
      <c r="D666" s="42">
        <v>12.3</v>
      </c>
      <c r="E666" s="41">
        <v>14.17</v>
      </c>
      <c r="F666" s="42">
        <v>4.5199999999999996</v>
      </c>
      <c r="G666" s="41">
        <v>4.57</v>
      </c>
      <c r="H666" s="42">
        <v>8.32</v>
      </c>
      <c r="I666" s="41">
        <v>11.36</v>
      </c>
      <c r="J666" s="42">
        <v>5.15</v>
      </c>
      <c r="K666" s="33"/>
      <c r="L666" s="41">
        <v>1.8</v>
      </c>
      <c r="M666" s="42">
        <v>9.2100000000000009</v>
      </c>
      <c r="N666" s="41">
        <v>11.54</v>
      </c>
      <c r="O666" s="42">
        <v>5.48</v>
      </c>
      <c r="P666" s="41">
        <v>6.46</v>
      </c>
      <c r="Q666" s="42">
        <v>9.93</v>
      </c>
      <c r="R666" s="41">
        <v>8.7100000000000009</v>
      </c>
      <c r="S666" s="42">
        <v>12.35</v>
      </c>
      <c r="T666" s="41">
        <v>6.42</v>
      </c>
      <c r="U666" s="42">
        <v>11.87</v>
      </c>
    </row>
    <row r="667" spans="1:21" x14ac:dyDescent="0.25">
      <c r="A667" s="41">
        <v>10.24</v>
      </c>
      <c r="B667" s="42">
        <v>8.68</v>
      </c>
      <c r="C667" s="41">
        <v>12.69</v>
      </c>
      <c r="D667" s="42">
        <v>5.59</v>
      </c>
      <c r="E667" s="41">
        <v>9.14</v>
      </c>
      <c r="F667" s="42">
        <v>8.44</v>
      </c>
      <c r="G667" s="41">
        <v>15.51</v>
      </c>
      <c r="H667" s="42">
        <v>5.72</v>
      </c>
      <c r="I667" s="41">
        <v>4.42</v>
      </c>
      <c r="J667" s="42">
        <v>11.9</v>
      </c>
      <c r="K667" s="33"/>
      <c r="L667" s="41">
        <v>5.71</v>
      </c>
      <c r="M667" s="42">
        <v>12.41</v>
      </c>
      <c r="N667" s="41">
        <v>9.42</v>
      </c>
      <c r="O667" s="42">
        <v>7.27</v>
      </c>
      <c r="P667" s="41">
        <v>9.6999999999999993</v>
      </c>
      <c r="Q667" s="42">
        <v>4.33</v>
      </c>
      <c r="R667" s="41">
        <v>11.32</v>
      </c>
      <c r="S667" s="42">
        <v>8.69</v>
      </c>
      <c r="T667" s="41">
        <v>12.36</v>
      </c>
      <c r="U667" s="42">
        <v>5.44</v>
      </c>
    </row>
    <row r="668" spans="1:21" x14ac:dyDescent="0.25">
      <c r="A668" s="41">
        <v>8.07</v>
      </c>
      <c r="B668" s="42">
        <v>10.97</v>
      </c>
      <c r="C668" s="41">
        <v>11.4</v>
      </c>
      <c r="D668" s="42">
        <v>9.8699999999999992</v>
      </c>
      <c r="E668" s="41">
        <v>15.76</v>
      </c>
      <c r="F668" s="42">
        <v>6.85</v>
      </c>
      <c r="G668" s="41">
        <v>4.42</v>
      </c>
      <c r="H668" s="42">
        <v>9.7100000000000009</v>
      </c>
      <c r="I668" s="41">
        <v>9.7100000000000009</v>
      </c>
      <c r="J668" s="42">
        <v>6.04</v>
      </c>
      <c r="K668" s="33"/>
      <c r="L668" s="41">
        <v>15.02</v>
      </c>
      <c r="M668" s="42">
        <v>8.6300000000000008</v>
      </c>
      <c r="N668" s="41">
        <v>6.33</v>
      </c>
      <c r="O668" s="42">
        <v>4.25</v>
      </c>
      <c r="P668" s="41">
        <v>12.23</v>
      </c>
      <c r="Q668" s="42">
        <v>9.82</v>
      </c>
      <c r="R668" s="41">
        <v>10.93</v>
      </c>
      <c r="S668" s="42">
        <v>9.2200000000000006</v>
      </c>
      <c r="T668" s="41">
        <v>17.34</v>
      </c>
      <c r="U668" s="42">
        <v>10.34</v>
      </c>
    </row>
    <row r="669" spans="1:21" x14ac:dyDescent="0.25">
      <c r="A669" s="41">
        <v>5.62</v>
      </c>
      <c r="B669" s="42">
        <v>9.8699999999999992</v>
      </c>
      <c r="C669" s="41">
        <v>4.29</v>
      </c>
      <c r="D669" s="42">
        <v>10.29</v>
      </c>
      <c r="E669" s="41">
        <v>8.3699999999999992</v>
      </c>
      <c r="F669" s="42">
        <v>13.08</v>
      </c>
      <c r="G669" s="41">
        <v>9.61</v>
      </c>
      <c r="H669" s="42">
        <v>5.66</v>
      </c>
      <c r="I669" s="41">
        <v>14.19</v>
      </c>
      <c r="J669" s="42">
        <v>12.97</v>
      </c>
      <c r="K669" s="33"/>
      <c r="L669" s="41">
        <v>7.44</v>
      </c>
      <c r="M669" s="42">
        <v>12.07</v>
      </c>
      <c r="N669" s="41">
        <v>4.7</v>
      </c>
      <c r="O669" s="42">
        <v>5.41</v>
      </c>
      <c r="P669" s="41">
        <v>7.82</v>
      </c>
      <c r="Q669" s="42">
        <v>6.43</v>
      </c>
      <c r="R669" s="41">
        <v>6.62</v>
      </c>
      <c r="S669" s="42">
        <v>14.64</v>
      </c>
      <c r="T669" s="41">
        <v>4.29</v>
      </c>
      <c r="U669" s="42">
        <v>6.89</v>
      </c>
    </row>
    <row r="670" spans="1:21" x14ac:dyDescent="0.25">
      <c r="A670" s="41">
        <v>12.26</v>
      </c>
      <c r="B670" s="42">
        <v>5.55</v>
      </c>
      <c r="C670" s="41">
        <v>8.76</v>
      </c>
      <c r="D670" s="42">
        <v>11.25</v>
      </c>
      <c r="E670" s="41">
        <v>6.94</v>
      </c>
      <c r="F670" s="42">
        <v>11.55</v>
      </c>
      <c r="G670" s="41">
        <v>10.66</v>
      </c>
      <c r="H670" s="42">
        <v>11.7</v>
      </c>
      <c r="I670" s="41">
        <v>15.07</v>
      </c>
      <c r="J670" s="42">
        <v>8.34</v>
      </c>
      <c r="K670" s="33"/>
      <c r="L670" s="41">
        <v>7.49</v>
      </c>
      <c r="M670" s="42">
        <v>10.62</v>
      </c>
      <c r="N670" s="41">
        <v>10.26</v>
      </c>
      <c r="O670" s="42">
        <v>15.06</v>
      </c>
      <c r="P670" s="41">
        <v>11.04</v>
      </c>
      <c r="Q670" s="42">
        <v>4.91</v>
      </c>
      <c r="R670" s="41">
        <v>14.12</v>
      </c>
      <c r="S670" s="42">
        <v>9.4600000000000009</v>
      </c>
      <c r="T670" s="41">
        <v>13.8</v>
      </c>
      <c r="U670" s="42">
        <v>10.02</v>
      </c>
    </row>
    <row r="671" spans="1:21" x14ac:dyDescent="0.25">
      <c r="A671" s="41">
        <v>13.8</v>
      </c>
      <c r="B671" s="42">
        <v>4.41</v>
      </c>
      <c r="C671" s="41">
        <v>15.29</v>
      </c>
      <c r="D671" s="42">
        <v>11.09</v>
      </c>
      <c r="E671" s="41">
        <v>9.31</v>
      </c>
      <c r="F671" s="42">
        <v>5.27</v>
      </c>
      <c r="G671" s="41">
        <v>12.5</v>
      </c>
      <c r="H671" s="42">
        <v>10.8</v>
      </c>
      <c r="I671" s="41">
        <v>9.74</v>
      </c>
      <c r="J671" s="42">
        <v>8.25</v>
      </c>
      <c r="K671" s="33"/>
      <c r="L671" s="41">
        <v>8.8800000000000008</v>
      </c>
      <c r="M671" s="42">
        <v>8.93</v>
      </c>
      <c r="N671" s="41">
        <v>12.03</v>
      </c>
      <c r="O671" s="42">
        <v>10.56</v>
      </c>
      <c r="P671" s="41">
        <v>13.44</v>
      </c>
      <c r="Q671" s="42">
        <v>12.15</v>
      </c>
      <c r="R671" s="41">
        <v>10.69</v>
      </c>
      <c r="S671" s="42">
        <v>13.63</v>
      </c>
      <c r="T671" s="41">
        <v>7.39</v>
      </c>
      <c r="U671" s="42">
        <v>13.6</v>
      </c>
    </row>
    <row r="672" spans="1:21" x14ac:dyDescent="0.25">
      <c r="A672" s="41">
        <v>10.78</v>
      </c>
      <c r="B672" s="42">
        <v>6.87</v>
      </c>
      <c r="C672" s="41">
        <v>14.08</v>
      </c>
      <c r="D672" s="42">
        <v>12.47</v>
      </c>
      <c r="E672" s="41">
        <v>5.35</v>
      </c>
      <c r="F672" s="42">
        <v>13.54</v>
      </c>
      <c r="G672" s="41">
        <v>11.87</v>
      </c>
      <c r="H672" s="42">
        <v>15.73</v>
      </c>
      <c r="I672" s="41">
        <v>6.08</v>
      </c>
      <c r="J672" s="42">
        <v>4.46</v>
      </c>
      <c r="K672" s="33"/>
      <c r="L672" s="41">
        <v>12.94</v>
      </c>
      <c r="M672" s="42">
        <v>7.61</v>
      </c>
      <c r="N672" s="41">
        <v>7.75</v>
      </c>
      <c r="O672" s="42">
        <v>10.25</v>
      </c>
      <c r="P672" s="41">
        <v>3.06</v>
      </c>
      <c r="Q672" s="42">
        <v>10.5</v>
      </c>
      <c r="R672" s="41">
        <v>8.6</v>
      </c>
      <c r="S672" s="42">
        <v>8.42</v>
      </c>
      <c r="T672" s="41">
        <v>10.08</v>
      </c>
      <c r="U672" s="42">
        <v>2.73</v>
      </c>
    </row>
    <row r="673" spans="1:21" x14ac:dyDescent="0.25">
      <c r="A673" s="41">
        <v>10.85</v>
      </c>
      <c r="B673" s="42">
        <v>15.63</v>
      </c>
      <c r="C673" s="41">
        <v>8.16</v>
      </c>
      <c r="D673" s="42">
        <v>12.11</v>
      </c>
      <c r="E673" s="41">
        <v>13.11</v>
      </c>
      <c r="F673" s="42">
        <v>10.66</v>
      </c>
      <c r="G673" s="41">
        <v>12.4</v>
      </c>
      <c r="H673" s="42">
        <v>5.19</v>
      </c>
      <c r="I673" s="41">
        <v>7.14</v>
      </c>
      <c r="J673" s="42">
        <v>15.59</v>
      </c>
      <c r="K673" s="33"/>
      <c r="L673" s="41">
        <v>7.31</v>
      </c>
      <c r="M673" s="42">
        <v>9.35</v>
      </c>
      <c r="N673" s="41">
        <v>9.3699999999999992</v>
      </c>
      <c r="O673" s="42">
        <v>11.47</v>
      </c>
      <c r="P673" s="41">
        <v>11.31</v>
      </c>
      <c r="Q673" s="42">
        <v>11.4</v>
      </c>
      <c r="R673" s="41">
        <v>6.48</v>
      </c>
      <c r="S673" s="42">
        <v>6.81</v>
      </c>
      <c r="T673" s="41">
        <v>9.5399999999999991</v>
      </c>
      <c r="U673" s="42">
        <v>8.0299999999999994</v>
      </c>
    </row>
    <row r="674" spans="1:21" x14ac:dyDescent="0.25">
      <c r="A674" s="41">
        <v>7.86</v>
      </c>
      <c r="B674" s="42">
        <v>8.67</v>
      </c>
      <c r="C674" s="41">
        <v>4.5999999999999996</v>
      </c>
      <c r="D674" s="42">
        <v>5.69</v>
      </c>
      <c r="E674" s="41">
        <v>6.29</v>
      </c>
      <c r="F674" s="42">
        <v>13.92</v>
      </c>
      <c r="G674" s="41">
        <v>8.83</v>
      </c>
      <c r="H674" s="42">
        <v>7.58</v>
      </c>
      <c r="I674" s="41">
        <v>11</v>
      </c>
      <c r="J674" s="42">
        <v>10.01</v>
      </c>
      <c r="K674" s="33"/>
      <c r="L674" s="41">
        <v>10.35</v>
      </c>
      <c r="M674" s="42">
        <v>14.56</v>
      </c>
      <c r="N674" s="41">
        <v>9.15</v>
      </c>
      <c r="O674" s="42">
        <v>10.36</v>
      </c>
      <c r="P674" s="41">
        <v>13.14</v>
      </c>
      <c r="Q674" s="42">
        <v>8.49</v>
      </c>
      <c r="R674" s="41">
        <v>12.12</v>
      </c>
      <c r="S674" s="42">
        <v>4.4400000000000004</v>
      </c>
      <c r="T674" s="41">
        <v>8.57</v>
      </c>
      <c r="U674" s="42">
        <v>11.67</v>
      </c>
    </row>
    <row r="675" spans="1:21" x14ac:dyDescent="0.25">
      <c r="A675" s="41">
        <v>4.34</v>
      </c>
      <c r="B675" s="42">
        <v>15.58</v>
      </c>
      <c r="C675" s="41">
        <v>5.36</v>
      </c>
      <c r="D675" s="42">
        <v>13.47</v>
      </c>
      <c r="E675" s="41">
        <v>8.44</v>
      </c>
      <c r="F675" s="42">
        <v>8.75</v>
      </c>
      <c r="G675" s="41">
        <v>7.83</v>
      </c>
      <c r="H675" s="42">
        <v>14.44</v>
      </c>
      <c r="I675" s="41">
        <v>12.26</v>
      </c>
      <c r="J675" s="42">
        <v>11.83</v>
      </c>
      <c r="K675" s="33"/>
      <c r="L675" s="41">
        <v>13.6</v>
      </c>
      <c r="M675" s="42">
        <v>12.03</v>
      </c>
      <c r="N675" s="41">
        <v>9.9600000000000009</v>
      </c>
      <c r="O675" s="42">
        <v>13.95</v>
      </c>
      <c r="P675" s="41">
        <v>13.79</v>
      </c>
      <c r="Q675" s="42">
        <v>11.14</v>
      </c>
      <c r="R675" s="41">
        <v>8.8699999999999992</v>
      </c>
      <c r="S675" s="42">
        <v>2.37</v>
      </c>
      <c r="T675" s="41">
        <v>1.6</v>
      </c>
      <c r="U675" s="42">
        <v>14.38</v>
      </c>
    </row>
    <row r="676" spans="1:21" x14ac:dyDescent="0.25">
      <c r="A676" s="41">
        <v>14.43</v>
      </c>
      <c r="B676" s="42">
        <v>6.83</v>
      </c>
      <c r="C676" s="41">
        <v>7.76</v>
      </c>
      <c r="D676" s="42">
        <v>7.1</v>
      </c>
      <c r="E676" s="41">
        <v>9.35</v>
      </c>
      <c r="F676" s="42">
        <v>4.75</v>
      </c>
      <c r="G676" s="41">
        <v>9.6999999999999993</v>
      </c>
      <c r="H676" s="42">
        <v>14.81</v>
      </c>
      <c r="I676" s="41">
        <v>13.73</v>
      </c>
      <c r="J676" s="42">
        <v>8.98</v>
      </c>
      <c r="K676" s="33"/>
      <c r="L676" s="41">
        <v>4.9800000000000004</v>
      </c>
      <c r="M676" s="42">
        <v>5.37</v>
      </c>
      <c r="N676" s="41">
        <v>13.94</v>
      </c>
      <c r="O676" s="42">
        <v>6.03</v>
      </c>
      <c r="P676" s="41">
        <v>15.37</v>
      </c>
      <c r="Q676" s="42">
        <v>12.7</v>
      </c>
      <c r="R676" s="41">
        <v>14.49</v>
      </c>
      <c r="S676" s="42">
        <v>11.57</v>
      </c>
      <c r="T676" s="41">
        <v>8.51</v>
      </c>
      <c r="U676" s="42">
        <v>5.55</v>
      </c>
    </row>
    <row r="677" spans="1:21" x14ac:dyDescent="0.25">
      <c r="A677" s="41">
        <v>15.64</v>
      </c>
      <c r="B677" s="42">
        <v>6.35</v>
      </c>
      <c r="C677" s="41">
        <v>10.02</v>
      </c>
      <c r="D677" s="42">
        <v>7.87</v>
      </c>
      <c r="E677" s="41">
        <v>15.17</v>
      </c>
      <c r="F677" s="42">
        <v>6.28</v>
      </c>
      <c r="G677" s="41">
        <v>12.73</v>
      </c>
      <c r="H677" s="42">
        <v>13.54</v>
      </c>
      <c r="I677" s="41">
        <v>10.31</v>
      </c>
      <c r="J677" s="42">
        <v>9.84</v>
      </c>
      <c r="K677" s="33"/>
      <c r="L677" s="41">
        <v>0.01</v>
      </c>
      <c r="M677" s="42">
        <v>7.05</v>
      </c>
      <c r="N677" s="41">
        <v>11.86</v>
      </c>
      <c r="O677" s="42">
        <v>7.56</v>
      </c>
      <c r="P677" s="41">
        <v>9.5</v>
      </c>
      <c r="Q677" s="42">
        <v>8.5399999999999991</v>
      </c>
      <c r="R677" s="41">
        <v>7.1</v>
      </c>
      <c r="S677" s="42">
        <v>12.48</v>
      </c>
      <c r="T677" s="41">
        <v>13.51</v>
      </c>
      <c r="U677" s="42">
        <v>11.24</v>
      </c>
    </row>
    <row r="678" spans="1:21" x14ac:dyDescent="0.25">
      <c r="A678" s="41">
        <v>15.53</v>
      </c>
      <c r="B678" s="42">
        <v>13.1</v>
      </c>
      <c r="C678" s="41">
        <v>5.47</v>
      </c>
      <c r="D678" s="42">
        <v>7.48</v>
      </c>
      <c r="E678" s="41">
        <v>9.58</v>
      </c>
      <c r="F678" s="42">
        <v>6.76</v>
      </c>
      <c r="G678" s="41">
        <v>4.2699999999999996</v>
      </c>
      <c r="H678" s="42">
        <v>11.88</v>
      </c>
      <c r="I678" s="41">
        <v>15.01</v>
      </c>
      <c r="J678" s="42">
        <v>15.13</v>
      </c>
      <c r="K678" s="33"/>
      <c r="L678" s="41">
        <v>5.0599999999999996</v>
      </c>
      <c r="M678" s="42">
        <v>11.24</v>
      </c>
      <c r="N678" s="41">
        <v>12.09</v>
      </c>
      <c r="O678" s="42">
        <v>5.12</v>
      </c>
      <c r="P678" s="41">
        <v>9.2200000000000006</v>
      </c>
      <c r="Q678" s="42">
        <v>10.66</v>
      </c>
      <c r="R678" s="41">
        <v>4.41</v>
      </c>
      <c r="S678" s="42">
        <v>12.82</v>
      </c>
      <c r="T678" s="41">
        <v>0.95</v>
      </c>
      <c r="U678" s="42">
        <v>11.24</v>
      </c>
    </row>
    <row r="679" spans="1:21" x14ac:dyDescent="0.25">
      <c r="A679" s="41">
        <v>8.69</v>
      </c>
      <c r="B679" s="42">
        <v>14.72</v>
      </c>
      <c r="C679" s="41">
        <v>14.45</v>
      </c>
      <c r="D679" s="42">
        <v>8.77</v>
      </c>
      <c r="E679" s="41">
        <v>11.04</v>
      </c>
      <c r="F679" s="42">
        <v>6.66</v>
      </c>
      <c r="G679" s="41">
        <v>5</v>
      </c>
      <c r="H679" s="42">
        <v>10.6</v>
      </c>
      <c r="I679" s="41">
        <v>5.76</v>
      </c>
      <c r="J679" s="42">
        <v>14.14</v>
      </c>
      <c r="K679" s="33"/>
      <c r="L679" s="41">
        <v>12.38</v>
      </c>
      <c r="M679" s="42">
        <v>8.8800000000000008</v>
      </c>
      <c r="N679" s="41">
        <v>8.5500000000000007</v>
      </c>
      <c r="O679" s="42">
        <v>11.81</v>
      </c>
      <c r="P679" s="41">
        <v>5.63</v>
      </c>
      <c r="Q679" s="42">
        <v>13.52</v>
      </c>
      <c r="R679" s="41">
        <v>10.87</v>
      </c>
      <c r="S679" s="42">
        <v>8.94</v>
      </c>
      <c r="T679" s="41">
        <v>13.54</v>
      </c>
      <c r="U679" s="42">
        <v>9.67</v>
      </c>
    </row>
    <row r="680" spans="1:21" x14ac:dyDescent="0.25">
      <c r="A680" s="41">
        <v>5.23</v>
      </c>
      <c r="B680" s="42">
        <v>5.0999999999999996</v>
      </c>
      <c r="C680" s="41">
        <v>12.76</v>
      </c>
      <c r="D680" s="42">
        <v>12.06</v>
      </c>
      <c r="E680" s="41">
        <v>4.32</v>
      </c>
      <c r="F680" s="42">
        <v>14.15</v>
      </c>
      <c r="G680" s="41">
        <v>14.39</v>
      </c>
      <c r="H680" s="42">
        <v>12.69</v>
      </c>
      <c r="I680" s="41">
        <v>11.1</v>
      </c>
      <c r="J680" s="42">
        <v>11.87</v>
      </c>
      <c r="K680" s="33"/>
      <c r="L680" s="41">
        <v>10.42</v>
      </c>
      <c r="M680" s="42">
        <v>6.76</v>
      </c>
      <c r="N680" s="41">
        <v>6.84</v>
      </c>
      <c r="O680" s="42">
        <v>14.78</v>
      </c>
      <c r="P680" s="41">
        <v>9.73</v>
      </c>
      <c r="Q680" s="42">
        <v>12.55</v>
      </c>
      <c r="R680" s="41">
        <v>9.81</v>
      </c>
      <c r="S680" s="42">
        <v>15.78</v>
      </c>
      <c r="T680" s="41">
        <v>7.13</v>
      </c>
      <c r="U680" s="42">
        <v>8.1999999999999993</v>
      </c>
    </row>
    <row r="681" spans="1:21" x14ac:dyDescent="0.25">
      <c r="A681" s="41">
        <v>11</v>
      </c>
      <c r="B681" s="42">
        <v>14.9</v>
      </c>
      <c r="C681" s="41">
        <v>7.43</v>
      </c>
      <c r="D681" s="42">
        <v>9.56</v>
      </c>
      <c r="E681" s="41">
        <v>9.98</v>
      </c>
      <c r="F681" s="42">
        <v>5.5</v>
      </c>
      <c r="G681" s="41">
        <v>6.8</v>
      </c>
      <c r="H681" s="42">
        <v>9.61</v>
      </c>
      <c r="I681" s="41">
        <v>12</v>
      </c>
      <c r="J681" s="42">
        <v>8.6</v>
      </c>
      <c r="K681" s="33"/>
      <c r="L681" s="41">
        <v>14.14</v>
      </c>
      <c r="M681" s="42">
        <v>10.32</v>
      </c>
      <c r="N681" s="41">
        <v>14.03</v>
      </c>
      <c r="O681" s="42">
        <v>13.75</v>
      </c>
      <c r="P681" s="41">
        <v>9.5</v>
      </c>
      <c r="Q681" s="42">
        <v>4.18</v>
      </c>
      <c r="R681" s="41">
        <v>10.220000000000001</v>
      </c>
      <c r="S681" s="42">
        <v>10.27</v>
      </c>
      <c r="T681" s="41">
        <v>12.53</v>
      </c>
      <c r="U681" s="42">
        <v>7.39</v>
      </c>
    </row>
    <row r="682" spans="1:21" x14ac:dyDescent="0.25">
      <c r="A682" s="41">
        <v>4.3099999999999996</v>
      </c>
      <c r="B682" s="42">
        <v>4.7699999999999996</v>
      </c>
      <c r="C682" s="41">
        <v>14.92</v>
      </c>
      <c r="D682" s="42">
        <v>15.4</v>
      </c>
      <c r="E682" s="41">
        <v>11.56</v>
      </c>
      <c r="F682" s="42">
        <v>4.5999999999999996</v>
      </c>
      <c r="G682" s="41">
        <v>8.89</v>
      </c>
      <c r="H682" s="42">
        <v>11.55</v>
      </c>
      <c r="I682" s="41">
        <v>12.9</v>
      </c>
      <c r="J682" s="42">
        <v>9.07</v>
      </c>
      <c r="K682" s="33"/>
      <c r="L682" s="41">
        <v>12.95</v>
      </c>
      <c r="M682" s="42">
        <v>9.2799999999999994</v>
      </c>
      <c r="N682" s="41">
        <v>11.83</v>
      </c>
      <c r="O682" s="42">
        <v>9.0299999999999994</v>
      </c>
      <c r="P682" s="41">
        <v>12.73</v>
      </c>
      <c r="Q682" s="42">
        <v>7.46</v>
      </c>
      <c r="R682" s="41">
        <v>7.8</v>
      </c>
      <c r="S682" s="42">
        <v>6.37</v>
      </c>
      <c r="T682" s="41">
        <v>11.16</v>
      </c>
      <c r="U682" s="42">
        <v>8.23</v>
      </c>
    </row>
    <row r="683" spans="1:21" x14ac:dyDescent="0.25">
      <c r="A683" s="41">
        <v>5.72</v>
      </c>
      <c r="B683" s="42">
        <v>4.74</v>
      </c>
      <c r="C683" s="41">
        <v>9.57</v>
      </c>
      <c r="D683" s="42">
        <v>6.78</v>
      </c>
      <c r="E683" s="41">
        <v>9.81</v>
      </c>
      <c r="F683" s="42">
        <v>7.03</v>
      </c>
      <c r="G683" s="41">
        <v>13.7</v>
      </c>
      <c r="H683" s="42">
        <v>8.43</v>
      </c>
      <c r="I683" s="41">
        <v>8.3000000000000007</v>
      </c>
      <c r="J683" s="42">
        <v>5.26</v>
      </c>
      <c r="K683" s="33"/>
      <c r="L683" s="41">
        <v>9.5</v>
      </c>
      <c r="M683" s="42">
        <v>10.52</v>
      </c>
      <c r="N683" s="41">
        <v>11.1</v>
      </c>
      <c r="O683" s="42">
        <v>5.17</v>
      </c>
      <c r="P683" s="41">
        <v>6.57</v>
      </c>
      <c r="Q683" s="42">
        <v>10.99</v>
      </c>
      <c r="R683" s="41">
        <v>4.68</v>
      </c>
      <c r="S683" s="42">
        <v>9.08</v>
      </c>
      <c r="T683" s="41">
        <v>15.52</v>
      </c>
      <c r="U683" s="42">
        <v>7.2</v>
      </c>
    </row>
    <row r="684" spans="1:21" x14ac:dyDescent="0.25">
      <c r="A684" s="41">
        <v>13.4</v>
      </c>
      <c r="B684" s="42">
        <v>7.13</v>
      </c>
      <c r="C684" s="41">
        <v>4.72</v>
      </c>
      <c r="D684" s="42">
        <v>14.25</v>
      </c>
      <c r="E684" s="41">
        <v>6.49</v>
      </c>
      <c r="F684" s="42">
        <v>13</v>
      </c>
      <c r="G684" s="41">
        <v>4.88</v>
      </c>
      <c r="H684" s="42">
        <v>14.06</v>
      </c>
      <c r="I684" s="41">
        <v>12.02</v>
      </c>
      <c r="J684" s="42">
        <v>7.93</v>
      </c>
      <c r="K684" s="33"/>
      <c r="L684" s="41">
        <v>7.84</v>
      </c>
      <c r="M684" s="42">
        <v>6.33</v>
      </c>
      <c r="N684" s="41">
        <v>1.82</v>
      </c>
      <c r="O684" s="42">
        <v>14.83</v>
      </c>
      <c r="P684" s="41">
        <v>9.64</v>
      </c>
      <c r="Q684" s="42">
        <v>8.2100000000000009</v>
      </c>
      <c r="R684" s="41">
        <v>12.2</v>
      </c>
      <c r="S684" s="42">
        <v>11.67</v>
      </c>
      <c r="T684" s="41">
        <v>9.7200000000000006</v>
      </c>
      <c r="U684" s="42">
        <v>5.79</v>
      </c>
    </row>
    <row r="685" spans="1:21" x14ac:dyDescent="0.25">
      <c r="A685" s="41">
        <v>7.94</v>
      </c>
      <c r="B685" s="42">
        <v>13.72</v>
      </c>
      <c r="C685" s="41">
        <v>7.09</v>
      </c>
      <c r="D685" s="42">
        <v>15.63</v>
      </c>
      <c r="E685" s="41">
        <v>14.4</v>
      </c>
      <c r="F685" s="42">
        <v>12.56</v>
      </c>
      <c r="G685" s="41">
        <v>12.97</v>
      </c>
      <c r="H685" s="42">
        <v>6.37</v>
      </c>
      <c r="I685" s="41">
        <v>11.85</v>
      </c>
      <c r="J685" s="42">
        <v>13.32</v>
      </c>
      <c r="K685" s="33"/>
      <c r="L685" s="41">
        <v>13.29</v>
      </c>
      <c r="M685" s="42">
        <v>10.06</v>
      </c>
      <c r="N685" s="41">
        <v>10.91</v>
      </c>
      <c r="O685" s="42">
        <v>14.69</v>
      </c>
      <c r="P685" s="41">
        <v>10.44</v>
      </c>
      <c r="Q685" s="42">
        <v>8.06</v>
      </c>
      <c r="R685" s="41">
        <v>10.37</v>
      </c>
      <c r="S685" s="42">
        <v>11.01</v>
      </c>
      <c r="T685" s="41">
        <v>10.55</v>
      </c>
      <c r="U685" s="42">
        <v>11.72</v>
      </c>
    </row>
    <row r="686" spans="1:21" x14ac:dyDescent="0.25">
      <c r="A686" s="41">
        <v>7.22</v>
      </c>
      <c r="B686" s="42">
        <v>15.19</v>
      </c>
      <c r="C686" s="41">
        <v>5.92</v>
      </c>
      <c r="D686" s="42">
        <v>13.91</v>
      </c>
      <c r="E686" s="41">
        <v>8.8800000000000008</v>
      </c>
      <c r="F686" s="42">
        <v>5.47</v>
      </c>
      <c r="G686" s="41">
        <v>11.28</v>
      </c>
      <c r="H686" s="42">
        <v>9.56</v>
      </c>
      <c r="I686" s="41">
        <v>11.18</v>
      </c>
      <c r="J686" s="42">
        <v>14.16</v>
      </c>
      <c r="K686" s="33"/>
      <c r="L686" s="41">
        <v>10.1</v>
      </c>
      <c r="M686" s="42">
        <v>7.77</v>
      </c>
      <c r="N686" s="41">
        <v>11.96</v>
      </c>
      <c r="O686" s="42">
        <v>11.72</v>
      </c>
      <c r="P686" s="41">
        <v>8.82</v>
      </c>
      <c r="Q686" s="42">
        <v>11.08</v>
      </c>
      <c r="R686" s="41">
        <v>9.01</v>
      </c>
      <c r="S686" s="42">
        <v>13.83</v>
      </c>
      <c r="T686" s="41">
        <v>9.4700000000000006</v>
      </c>
      <c r="U686" s="42">
        <v>15.25</v>
      </c>
    </row>
    <row r="687" spans="1:21" x14ac:dyDescent="0.25">
      <c r="A687" s="41">
        <v>13.9</v>
      </c>
      <c r="B687" s="42">
        <v>8.25</v>
      </c>
      <c r="C687" s="41">
        <v>15.36</v>
      </c>
      <c r="D687" s="42">
        <v>8.8800000000000008</v>
      </c>
      <c r="E687" s="41">
        <v>15.35</v>
      </c>
      <c r="F687" s="42">
        <v>4.45</v>
      </c>
      <c r="G687" s="41">
        <v>10.29</v>
      </c>
      <c r="H687" s="42">
        <v>10.15</v>
      </c>
      <c r="I687" s="41">
        <v>11.06</v>
      </c>
      <c r="J687" s="42">
        <v>9.43</v>
      </c>
      <c r="K687" s="33"/>
      <c r="L687" s="41">
        <v>12.89</v>
      </c>
      <c r="M687" s="42">
        <v>9.7200000000000006</v>
      </c>
      <c r="N687" s="41">
        <v>16.04</v>
      </c>
      <c r="O687" s="42">
        <v>15.66</v>
      </c>
      <c r="P687" s="41">
        <v>11.58</v>
      </c>
      <c r="Q687" s="42">
        <v>8.0399999999999991</v>
      </c>
      <c r="R687" s="41">
        <v>7.11</v>
      </c>
      <c r="S687" s="42">
        <v>8.11</v>
      </c>
      <c r="T687" s="41">
        <v>12.21</v>
      </c>
      <c r="U687" s="42">
        <v>7.8</v>
      </c>
    </row>
    <row r="688" spans="1:21" x14ac:dyDescent="0.25">
      <c r="A688" s="41">
        <v>9.4700000000000006</v>
      </c>
      <c r="B688" s="42">
        <v>12.43</v>
      </c>
      <c r="C688" s="41">
        <v>7.04</v>
      </c>
      <c r="D688" s="42">
        <v>9.8000000000000007</v>
      </c>
      <c r="E688" s="41">
        <v>14.28</v>
      </c>
      <c r="F688" s="42">
        <v>8.4600000000000009</v>
      </c>
      <c r="G688" s="41">
        <v>15.16</v>
      </c>
      <c r="H688" s="42">
        <v>5.39</v>
      </c>
      <c r="I688" s="41">
        <v>8.1</v>
      </c>
      <c r="J688" s="42">
        <v>12</v>
      </c>
      <c r="K688" s="33"/>
      <c r="L688" s="41">
        <v>14.12</v>
      </c>
      <c r="M688" s="42">
        <v>8.73</v>
      </c>
      <c r="N688" s="41">
        <v>7.4</v>
      </c>
      <c r="O688" s="42">
        <v>6.13</v>
      </c>
      <c r="P688" s="41">
        <v>10.61</v>
      </c>
      <c r="Q688" s="42">
        <v>12.91</v>
      </c>
      <c r="R688" s="41">
        <v>14.13</v>
      </c>
      <c r="S688" s="42">
        <v>8.4499999999999993</v>
      </c>
      <c r="T688" s="41">
        <v>12.37</v>
      </c>
      <c r="U688" s="42">
        <v>10.8</v>
      </c>
    </row>
    <row r="689" spans="1:21" x14ac:dyDescent="0.25">
      <c r="A689" s="41">
        <v>10.94</v>
      </c>
      <c r="B689" s="42">
        <v>9.4499999999999993</v>
      </c>
      <c r="C689" s="41">
        <v>9.92</v>
      </c>
      <c r="D689" s="42">
        <v>13.3</v>
      </c>
      <c r="E689" s="41">
        <v>5.58</v>
      </c>
      <c r="F689" s="42">
        <v>9.6999999999999993</v>
      </c>
      <c r="G689" s="41">
        <v>10.58</v>
      </c>
      <c r="H689" s="42">
        <v>7</v>
      </c>
      <c r="I689" s="41">
        <v>5.86</v>
      </c>
      <c r="J689" s="42">
        <v>4.88</v>
      </c>
      <c r="K689" s="33"/>
      <c r="L689" s="41">
        <v>8.89</v>
      </c>
      <c r="M689" s="42">
        <v>13.73</v>
      </c>
      <c r="N689" s="41">
        <v>10.19</v>
      </c>
      <c r="O689" s="42">
        <v>14.45</v>
      </c>
      <c r="P689" s="41">
        <v>11.58</v>
      </c>
      <c r="Q689" s="42">
        <v>1.52</v>
      </c>
      <c r="R689" s="41">
        <v>7.75</v>
      </c>
      <c r="S689" s="42">
        <v>11.96</v>
      </c>
      <c r="T689" s="41">
        <v>16.04</v>
      </c>
      <c r="U689" s="42">
        <v>20.100000000000001</v>
      </c>
    </row>
    <row r="690" spans="1:21" x14ac:dyDescent="0.25">
      <c r="A690" s="41">
        <v>13.17</v>
      </c>
      <c r="B690" s="42">
        <v>7.58</v>
      </c>
      <c r="C690" s="41">
        <v>9.11</v>
      </c>
      <c r="D690" s="42">
        <v>9.41</v>
      </c>
      <c r="E690" s="41">
        <v>7.51</v>
      </c>
      <c r="F690" s="42">
        <v>15.63</v>
      </c>
      <c r="G690" s="41">
        <v>7.17</v>
      </c>
      <c r="H690" s="42">
        <v>14.91</v>
      </c>
      <c r="I690" s="41">
        <v>9.75</v>
      </c>
      <c r="J690" s="42">
        <v>10.38</v>
      </c>
      <c r="K690" s="33"/>
      <c r="L690" s="41">
        <v>3.97</v>
      </c>
      <c r="M690" s="42">
        <v>10.28</v>
      </c>
      <c r="N690" s="41">
        <v>5.68</v>
      </c>
      <c r="O690" s="42">
        <v>12.16</v>
      </c>
      <c r="P690" s="41">
        <v>7.76</v>
      </c>
      <c r="Q690" s="42">
        <v>13.22</v>
      </c>
      <c r="R690" s="41">
        <v>8</v>
      </c>
      <c r="S690" s="42">
        <v>10.94</v>
      </c>
      <c r="T690" s="41">
        <v>14.89</v>
      </c>
      <c r="U690" s="42">
        <v>11.45</v>
      </c>
    </row>
    <row r="691" spans="1:21" x14ac:dyDescent="0.25">
      <c r="A691" s="41">
        <v>8.42</v>
      </c>
      <c r="B691" s="42">
        <v>13.66</v>
      </c>
      <c r="C691" s="41">
        <v>8.15</v>
      </c>
      <c r="D691" s="42">
        <v>11.83</v>
      </c>
      <c r="E691" s="41">
        <v>8</v>
      </c>
      <c r="F691" s="42">
        <v>6.88</v>
      </c>
      <c r="G691" s="41">
        <v>5.12</v>
      </c>
      <c r="H691" s="42">
        <v>14.74</v>
      </c>
      <c r="I691" s="41">
        <v>11.1</v>
      </c>
      <c r="J691" s="42">
        <v>8.0299999999999994</v>
      </c>
      <c r="K691" s="33"/>
      <c r="L691" s="41">
        <v>12.7</v>
      </c>
      <c r="M691" s="42">
        <v>8.8800000000000008</v>
      </c>
      <c r="N691" s="41">
        <v>13.54</v>
      </c>
      <c r="O691" s="42">
        <v>3.35</v>
      </c>
      <c r="P691" s="41">
        <v>14.16</v>
      </c>
      <c r="Q691" s="42">
        <v>7.06</v>
      </c>
      <c r="R691" s="41">
        <v>11.65</v>
      </c>
      <c r="S691" s="42">
        <v>10.1</v>
      </c>
      <c r="T691" s="41">
        <v>10.44</v>
      </c>
      <c r="U691" s="42">
        <v>13.24</v>
      </c>
    </row>
    <row r="692" spans="1:21" x14ac:dyDescent="0.25">
      <c r="A692" s="41">
        <v>11.25</v>
      </c>
      <c r="B692" s="42">
        <v>11.85</v>
      </c>
      <c r="C692" s="41">
        <v>13.24</v>
      </c>
      <c r="D692" s="42">
        <v>12.88</v>
      </c>
      <c r="E692" s="41">
        <v>11.29</v>
      </c>
      <c r="F692" s="42">
        <v>6.28</v>
      </c>
      <c r="G692" s="41">
        <v>10.29</v>
      </c>
      <c r="H692" s="42">
        <v>9.9600000000000009</v>
      </c>
      <c r="I692" s="41">
        <v>6.52</v>
      </c>
      <c r="J692" s="42">
        <v>10.07</v>
      </c>
      <c r="K692" s="33"/>
      <c r="L692" s="41">
        <v>8.85</v>
      </c>
      <c r="M692" s="42">
        <v>8.99</v>
      </c>
      <c r="N692" s="41">
        <v>9.6300000000000008</v>
      </c>
      <c r="O692" s="42">
        <v>13.85</v>
      </c>
      <c r="P692" s="41">
        <v>8.4700000000000006</v>
      </c>
      <c r="Q692" s="42">
        <v>3.97</v>
      </c>
      <c r="R692" s="41">
        <v>13.25</v>
      </c>
      <c r="S692" s="42">
        <v>15.57</v>
      </c>
      <c r="T692" s="41">
        <v>13.87</v>
      </c>
      <c r="U692" s="42">
        <v>5.52</v>
      </c>
    </row>
    <row r="693" spans="1:21" x14ac:dyDescent="0.25">
      <c r="A693" s="41">
        <v>5.85</v>
      </c>
      <c r="B693" s="42">
        <v>13.61</v>
      </c>
      <c r="C693" s="41">
        <v>10.49</v>
      </c>
      <c r="D693" s="42">
        <v>6.91</v>
      </c>
      <c r="E693" s="41">
        <v>12.75</v>
      </c>
      <c r="F693" s="42">
        <v>8.51</v>
      </c>
      <c r="G693" s="41">
        <v>8.74</v>
      </c>
      <c r="H693" s="42">
        <v>10.15</v>
      </c>
      <c r="I693" s="41">
        <v>8.94</v>
      </c>
      <c r="J693" s="42">
        <v>6.48</v>
      </c>
      <c r="K693" s="33"/>
      <c r="L693" s="41">
        <v>7.76</v>
      </c>
      <c r="M693" s="42">
        <v>8.2899999999999991</v>
      </c>
      <c r="N693" s="41">
        <v>11.1</v>
      </c>
      <c r="O693" s="42">
        <v>10.74</v>
      </c>
      <c r="P693" s="41">
        <v>4.6100000000000003</v>
      </c>
      <c r="Q693" s="42">
        <v>12.36</v>
      </c>
      <c r="R693" s="41">
        <v>7.81</v>
      </c>
      <c r="S693" s="42">
        <v>11.67</v>
      </c>
      <c r="T693" s="41">
        <v>5.53</v>
      </c>
      <c r="U693" s="42">
        <v>7.85</v>
      </c>
    </row>
    <row r="694" spans="1:21" x14ac:dyDescent="0.25">
      <c r="A694" s="41">
        <v>11.89</v>
      </c>
      <c r="B694" s="42">
        <v>8.4</v>
      </c>
      <c r="C694" s="41">
        <v>7.58</v>
      </c>
      <c r="D694" s="42">
        <v>11.62</v>
      </c>
      <c r="E694" s="41">
        <v>9.9</v>
      </c>
      <c r="F694" s="42">
        <v>7.87</v>
      </c>
      <c r="G694" s="41">
        <v>9.6999999999999993</v>
      </c>
      <c r="H694" s="42">
        <v>12.53</v>
      </c>
      <c r="I694" s="41">
        <v>12.24</v>
      </c>
      <c r="J694" s="42">
        <v>9.23</v>
      </c>
      <c r="K694" s="33"/>
      <c r="L694" s="41">
        <v>10.84</v>
      </c>
      <c r="M694" s="42">
        <v>9.6300000000000008</v>
      </c>
      <c r="N694" s="41">
        <v>13.16</v>
      </c>
      <c r="O694" s="42">
        <v>4.03</v>
      </c>
      <c r="P694" s="41">
        <v>11.57</v>
      </c>
      <c r="Q694" s="42">
        <v>5.1100000000000003</v>
      </c>
      <c r="R694" s="41">
        <v>13.39</v>
      </c>
      <c r="S694" s="42">
        <v>5.82</v>
      </c>
      <c r="T694" s="41">
        <v>10.57</v>
      </c>
      <c r="U694" s="42">
        <v>10.48</v>
      </c>
    </row>
    <row r="695" spans="1:21" x14ac:dyDescent="0.25">
      <c r="A695" s="41">
        <v>14.52</v>
      </c>
      <c r="B695" s="42">
        <v>4.92</v>
      </c>
      <c r="C695" s="41">
        <v>9.27</v>
      </c>
      <c r="D695" s="42">
        <v>14.4</v>
      </c>
      <c r="E695" s="41">
        <v>8.06</v>
      </c>
      <c r="F695" s="42">
        <v>7.75</v>
      </c>
      <c r="G695" s="41">
        <v>8.7799999999999994</v>
      </c>
      <c r="H695" s="42">
        <v>13.14</v>
      </c>
      <c r="I695" s="41">
        <v>12.19</v>
      </c>
      <c r="J695" s="42">
        <v>15.48</v>
      </c>
      <c r="K695" s="33"/>
      <c r="L695" s="41">
        <v>11.82</v>
      </c>
      <c r="M695" s="42">
        <v>11.89</v>
      </c>
      <c r="N695" s="41">
        <v>9.33</v>
      </c>
      <c r="O695" s="42">
        <v>13.97</v>
      </c>
      <c r="P695" s="41">
        <v>10.210000000000001</v>
      </c>
      <c r="Q695" s="42">
        <v>7.64</v>
      </c>
      <c r="R695" s="41">
        <v>9.73</v>
      </c>
      <c r="S695" s="42">
        <v>10.49</v>
      </c>
      <c r="T695" s="41">
        <v>13.14</v>
      </c>
      <c r="U695" s="42">
        <v>2.11</v>
      </c>
    </row>
    <row r="696" spans="1:21" x14ac:dyDescent="0.25">
      <c r="A696" s="41">
        <v>8.94</v>
      </c>
      <c r="B696" s="42">
        <v>10.87</v>
      </c>
      <c r="C696" s="41">
        <v>4.37</v>
      </c>
      <c r="D696" s="42">
        <v>9.7100000000000009</v>
      </c>
      <c r="E696" s="41">
        <v>6.95</v>
      </c>
      <c r="F696" s="42">
        <v>10.95</v>
      </c>
      <c r="G696" s="41">
        <v>7.89</v>
      </c>
      <c r="H696" s="42">
        <v>7.23</v>
      </c>
      <c r="I696" s="41">
        <v>12.83</v>
      </c>
      <c r="J696" s="42">
        <v>5.63</v>
      </c>
      <c r="K696" s="33"/>
      <c r="L696" s="41">
        <v>9.33</v>
      </c>
      <c r="M696" s="42">
        <v>9.67</v>
      </c>
      <c r="N696" s="41">
        <v>9.7799999999999994</v>
      </c>
      <c r="O696" s="42">
        <v>5.53</v>
      </c>
      <c r="P696" s="41">
        <v>9.14</v>
      </c>
      <c r="Q696" s="42">
        <v>11.22</v>
      </c>
      <c r="R696" s="41">
        <v>14.11</v>
      </c>
      <c r="S696" s="42">
        <v>8.48</v>
      </c>
      <c r="T696" s="41">
        <v>7.41</v>
      </c>
      <c r="U696" s="42">
        <v>12.35</v>
      </c>
    </row>
    <row r="697" spans="1:21" x14ac:dyDescent="0.25">
      <c r="A697" s="41">
        <v>8.4499999999999993</v>
      </c>
      <c r="B697" s="42">
        <v>4.46</v>
      </c>
      <c r="C697" s="41">
        <v>10.89</v>
      </c>
      <c r="D697" s="42">
        <v>14.45</v>
      </c>
      <c r="E697" s="41">
        <v>15.72</v>
      </c>
      <c r="F697" s="42">
        <v>11.86</v>
      </c>
      <c r="G697" s="41">
        <v>13.95</v>
      </c>
      <c r="H697" s="42">
        <v>6.5</v>
      </c>
      <c r="I697" s="41">
        <v>11.05</v>
      </c>
      <c r="J697" s="42">
        <v>11.03</v>
      </c>
      <c r="K697" s="33"/>
      <c r="L697" s="41">
        <v>13.65</v>
      </c>
      <c r="M697" s="42">
        <v>9.0299999999999994</v>
      </c>
      <c r="N697" s="41">
        <v>6.66</v>
      </c>
      <c r="O697" s="42">
        <v>15.1</v>
      </c>
      <c r="P697" s="41">
        <v>11.13</v>
      </c>
      <c r="Q697" s="42">
        <v>9.06</v>
      </c>
      <c r="R697" s="41">
        <v>9.4</v>
      </c>
      <c r="S697" s="42">
        <v>14.23</v>
      </c>
      <c r="T697" s="41">
        <v>13.15</v>
      </c>
      <c r="U697" s="42">
        <v>5.97</v>
      </c>
    </row>
    <row r="698" spans="1:21" x14ac:dyDescent="0.25">
      <c r="A698" s="41">
        <v>7.11</v>
      </c>
      <c r="B698" s="42">
        <v>10.87</v>
      </c>
      <c r="C698" s="41">
        <v>7.82</v>
      </c>
      <c r="D698" s="42">
        <v>6.39</v>
      </c>
      <c r="E698" s="41">
        <v>5.07</v>
      </c>
      <c r="F698" s="42">
        <v>9.76</v>
      </c>
      <c r="G698" s="41">
        <v>4.8600000000000003</v>
      </c>
      <c r="H698" s="42">
        <v>5.31</v>
      </c>
      <c r="I698" s="41">
        <v>4.53</v>
      </c>
      <c r="J698" s="42">
        <v>14.92</v>
      </c>
      <c r="K698" s="33"/>
      <c r="L698" s="41">
        <v>17.82</v>
      </c>
      <c r="M698" s="42">
        <v>12.51</v>
      </c>
      <c r="N698" s="41">
        <v>12.87</v>
      </c>
      <c r="O698" s="42">
        <v>5.78</v>
      </c>
      <c r="P698" s="41">
        <v>10.14</v>
      </c>
      <c r="Q698" s="42">
        <v>3.57</v>
      </c>
      <c r="R698" s="41">
        <v>11.08</v>
      </c>
      <c r="S698" s="42">
        <v>14.36</v>
      </c>
      <c r="T698" s="41">
        <v>14.49</v>
      </c>
      <c r="U698" s="42">
        <v>6.61</v>
      </c>
    </row>
    <row r="699" spans="1:21" x14ac:dyDescent="0.25">
      <c r="A699" s="41">
        <v>7.35</v>
      </c>
      <c r="B699" s="42">
        <v>5.71</v>
      </c>
      <c r="C699" s="41">
        <v>7.96</v>
      </c>
      <c r="D699" s="42">
        <v>15.44</v>
      </c>
      <c r="E699" s="41">
        <v>10.220000000000001</v>
      </c>
      <c r="F699" s="42">
        <v>7.01</v>
      </c>
      <c r="G699" s="41">
        <v>12.76</v>
      </c>
      <c r="H699" s="42">
        <v>9.34</v>
      </c>
      <c r="I699" s="41">
        <v>5.51</v>
      </c>
      <c r="J699" s="42">
        <v>8.0399999999999991</v>
      </c>
      <c r="K699" s="33"/>
      <c r="L699" s="41">
        <v>5.0599999999999996</v>
      </c>
      <c r="M699" s="42">
        <v>14</v>
      </c>
      <c r="N699" s="41">
        <v>11.9</v>
      </c>
      <c r="O699" s="42">
        <v>10.79</v>
      </c>
      <c r="P699" s="41">
        <v>6.58</v>
      </c>
      <c r="Q699" s="42">
        <v>7.05</v>
      </c>
      <c r="R699" s="41">
        <v>9.86</v>
      </c>
      <c r="S699" s="42">
        <v>11.88</v>
      </c>
      <c r="T699" s="41">
        <v>7.85</v>
      </c>
      <c r="U699" s="42">
        <v>19.04</v>
      </c>
    </row>
    <row r="700" spans="1:21" x14ac:dyDescent="0.25">
      <c r="A700" s="41">
        <v>8.66</v>
      </c>
      <c r="B700" s="42">
        <v>9.58</v>
      </c>
      <c r="C700" s="41">
        <v>15.62</v>
      </c>
      <c r="D700" s="42">
        <v>7.82</v>
      </c>
      <c r="E700" s="41">
        <v>10.7</v>
      </c>
      <c r="F700" s="42">
        <v>5.67</v>
      </c>
      <c r="G700" s="41">
        <v>6.06</v>
      </c>
      <c r="H700" s="42">
        <v>5.17</v>
      </c>
      <c r="I700" s="41">
        <v>5.15</v>
      </c>
      <c r="J700" s="42">
        <v>11.22</v>
      </c>
      <c r="K700" s="33"/>
      <c r="L700" s="41">
        <v>6.97</v>
      </c>
      <c r="M700" s="42">
        <v>7.83</v>
      </c>
      <c r="N700" s="41">
        <v>14.08</v>
      </c>
      <c r="O700" s="42">
        <v>6.01</v>
      </c>
      <c r="P700" s="41">
        <v>8.9700000000000006</v>
      </c>
      <c r="Q700" s="42">
        <v>11.33</v>
      </c>
      <c r="R700" s="41">
        <v>2.5099999999999998</v>
      </c>
      <c r="S700" s="42">
        <v>9.66</v>
      </c>
      <c r="T700" s="41">
        <v>12.94</v>
      </c>
      <c r="U700" s="42">
        <v>12.24</v>
      </c>
    </row>
    <row r="701" spans="1:21" x14ac:dyDescent="0.25">
      <c r="A701" s="41">
        <v>11.91</v>
      </c>
      <c r="B701" s="42">
        <v>7.32</v>
      </c>
      <c r="C701" s="41">
        <v>14.47</v>
      </c>
      <c r="D701" s="42">
        <v>9.33</v>
      </c>
      <c r="E701" s="41">
        <v>7.74</v>
      </c>
      <c r="F701" s="42">
        <v>13.44</v>
      </c>
      <c r="G701" s="41">
        <v>12.33</v>
      </c>
      <c r="H701" s="42">
        <v>12.84</v>
      </c>
      <c r="I701" s="41">
        <v>5.56</v>
      </c>
      <c r="J701" s="42">
        <v>15.16</v>
      </c>
      <c r="K701" s="33"/>
      <c r="L701" s="41">
        <v>17.440000000000001</v>
      </c>
      <c r="M701" s="42">
        <v>11.14</v>
      </c>
      <c r="N701" s="41">
        <v>8.52</v>
      </c>
      <c r="O701" s="42">
        <v>11.83</v>
      </c>
      <c r="P701" s="41">
        <v>8.8800000000000008</v>
      </c>
      <c r="Q701" s="42">
        <v>9.65</v>
      </c>
      <c r="R701" s="41">
        <v>7.69</v>
      </c>
      <c r="S701" s="42">
        <v>10.76</v>
      </c>
      <c r="T701" s="41">
        <v>13.48</v>
      </c>
      <c r="U701" s="42">
        <v>4.6900000000000004</v>
      </c>
    </row>
    <row r="702" spans="1:21" x14ac:dyDescent="0.25">
      <c r="A702" s="41">
        <v>9.51</v>
      </c>
      <c r="B702" s="42">
        <v>8.27</v>
      </c>
      <c r="C702" s="41">
        <v>9.56</v>
      </c>
      <c r="D702" s="42">
        <v>12.15</v>
      </c>
      <c r="E702" s="41">
        <v>7.77</v>
      </c>
      <c r="F702" s="42">
        <v>9.99</v>
      </c>
      <c r="G702" s="41">
        <v>13.77</v>
      </c>
      <c r="H702" s="42">
        <v>12.84</v>
      </c>
      <c r="I702" s="41">
        <v>5.4</v>
      </c>
      <c r="J702" s="42">
        <v>11.53</v>
      </c>
      <c r="K702" s="33"/>
      <c r="L702" s="41">
        <v>12.88</v>
      </c>
      <c r="M702" s="42">
        <v>8.9499999999999993</v>
      </c>
      <c r="N702" s="41">
        <v>11.7</v>
      </c>
      <c r="O702" s="42">
        <v>9.9499999999999993</v>
      </c>
      <c r="P702" s="41">
        <v>15.22</v>
      </c>
      <c r="Q702" s="42">
        <v>6.38</v>
      </c>
      <c r="R702" s="41">
        <v>5.05</v>
      </c>
      <c r="S702" s="42">
        <v>16.2</v>
      </c>
      <c r="T702" s="41">
        <v>6.85</v>
      </c>
      <c r="U702" s="42">
        <v>12.72</v>
      </c>
    </row>
    <row r="703" spans="1:21" x14ac:dyDescent="0.25">
      <c r="A703" s="41">
        <v>11</v>
      </c>
      <c r="B703" s="42">
        <v>11.11</v>
      </c>
      <c r="C703" s="41">
        <v>14.28</v>
      </c>
      <c r="D703" s="42">
        <v>14.75</v>
      </c>
      <c r="E703" s="41">
        <v>13.42</v>
      </c>
      <c r="F703" s="42">
        <v>12.11</v>
      </c>
      <c r="G703" s="41">
        <v>7.75</v>
      </c>
      <c r="H703" s="42">
        <v>9.7200000000000006</v>
      </c>
      <c r="I703" s="41">
        <v>11.01</v>
      </c>
      <c r="J703" s="42">
        <v>5.48</v>
      </c>
      <c r="K703" s="33"/>
      <c r="L703" s="41">
        <v>12.43</v>
      </c>
      <c r="M703" s="42">
        <v>11.04</v>
      </c>
      <c r="N703" s="41">
        <v>10.43</v>
      </c>
      <c r="O703" s="42">
        <v>12.48</v>
      </c>
      <c r="P703" s="41">
        <v>6.95</v>
      </c>
      <c r="Q703" s="42">
        <v>8.81</v>
      </c>
      <c r="R703" s="41">
        <v>10.25</v>
      </c>
      <c r="S703" s="42">
        <v>17.98</v>
      </c>
      <c r="T703" s="41">
        <v>17.93</v>
      </c>
      <c r="U703" s="42">
        <v>7.24</v>
      </c>
    </row>
    <row r="704" spans="1:21" x14ac:dyDescent="0.25">
      <c r="A704" s="41">
        <v>9.4700000000000006</v>
      </c>
      <c r="B704" s="42">
        <v>8.59</v>
      </c>
      <c r="C704" s="41">
        <v>9.48</v>
      </c>
      <c r="D704" s="42">
        <v>7.34</v>
      </c>
      <c r="E704" s="41">
        <v>9.09</v>
      </c>
      <c r="F704" s="42">
        <v>4.53</v>
      </c>
      <c r="G704" s="41">
        <v>6.72</v>
      </c>
      <c r="H704" s="42">
        <v>11.58</v>
      </c>
      <c r="I704" s="41">
        <v>15.22</v>
      </c>
      <c r="J704" s="42">
        <v>8.15</v>
      </c>
      <c r="K704" s="33"/>
      <c r="L704" s="41">
        <v>5.68</v>
      </c>
      <c r="M704" s="42">
        <v>10.11</v>
      </c>
      <c r="N704" s="41">
        <v>8.7200000000000006</v>
      </c>
      <c r="O704" s="42">
        <v>8.58</v>
      </c>
      <c r="P704" s="41">
        <v>11.13</v>
      </c>
      <c r="Q704" s="42">
        <v>5.52</v>
      </c>
      <c r="R704" s="41">
        <v>10.62</v>
      </c>
      <c r="S704" s="42">
        <v>10.99</v>
      </c>
      <c r="T704" s="41">
        <v>4.9000000000000004</v>
      </c>
      <c r="U704" s="42">
        <v>5.03</v>
      </c>
    </row>
    <row r="705" spans="1:21" x14ac:dyDescent="0.25">
      <c r="A705" s="41">
        <v>6.52</v>
      </c>
      <c r="B705" s="42">
        <v>4.54</v>
      </c>
      <c r="C705" s="41">
        <v>10.81</v>
      </c>
      <c r="D705" s="42">
        <v>15.09</v>
      </c>
      <c r="E705" s="41">
        <v>15.26</v>
      </c>
      <c r="F705" s="42">
        <v>11.55</v>
      </c>
      <c r="G705" s="41">
        <v>12.32</v>
      </c>
      <c r="H705" s="42">
        <v>5.17</v>
      </c>
      <c r="I705" s="41">
        <v>8.9</v>
      </c>
      <c r="J705" s="42">
        <v>10.050000000000001</v>
      </c>
      <c r="K705" s="33"/>
      <c r="L705" s="41">
        <v>9.3699999999999992</v>
      </c>
      <c r="M705" s="42">
        <v>10.55</v>
      </c>
      <c r="N705" s="41">
        <v>17.16</v>
      </c>
      <c r="O705" s="42">
        <v>4.13</v>
      </c>
      <c r="P705" s="41">
        <v>4.5999999999999996</v>
      </c>
      <c r="Q705" s="42">
        <v>7.94</v>
      </c>
      <c r="R705" s="41">
        <v>10.37</v>
      </c>
      <c r="S705" s="42">
        <v>8.33</v>
      </c>
      <c r="T705" s="41">
        <v>7.81</v>
      </c>
      <c r="U705" s="42">
        <v>8.99</v>
      </c>
    </row>
    <row r="706" spans="1:21" x14ac:dyDescent="0.25">
      <c r="A706" s="41">
        <v>9.5</v>
      </c>
      <c r="B706" s="42">
        <v>7.17</v>
      </c>
      <c r="C706" s="41">
        <v>13.15</v>
      </c>
      <c r="D706" s="42">
        <v>12.23</v>
      </c>
      <c r="E706" s="41">
        <v>8.1300000000000008</v>
      </c>
      <c r="F706" s="42">
        <v>6.2</v>
      </c>
      <c r="G706" s="41">
        <v>7.65</v>
      </c>
      <c r="H706" s="42">
        <v>15.3</v>
      </c>
      <c r="I706" s="41">
        <v>4.7300000000000004</v>
      </c>
      <c r="J706" s="42">
        <v>10.88</v>
      </c>
      <c r="K706" s="33"/>
      <c r="L706" s="41">
        <v>14.27</v>
      </c>
      <c r="M706" s="42">
        <v>10.29</v>
      </c>
      <c r="N706" s="41">
        <v>10.27</v>
      </c>
      <c r="O706" s="42">
        <v>5.96</v>
      </c>
      <c r="P706" s="41">
        <v>7.82</v>
      </c>
      <c r="Q706" s="42">
        <v>5</v>
      </c>
      <c r="R706" s="41">
        <v>5.38</v>
      </c>
      <c r="S706" s="42">
        <v>7.53</v>
      </c>
      <c r="T706" s="41">
        <v>12.09</v>
      </c>
      <c r="U706" s="42">
        <v>9.6999999999999993</v>
      </c>
    </row>
    <row r="707" spans="1:21" x14ac:dyDescent="0.25">
      <c r="A707" s="41">
        <v>15.69</v>
      </c>
      <c r="B707" s="42">
        <v>14.42</v>
      </c>
      <c r="C707" s="41">
        <v>10.94</v>
      </c>
      <c r="D707" s="42">
        <v>5.33</v>
      </c>
      <c r="E707" s="41">
        <v>7.25</v>
      </c>
      <c r="F707" s="42">
        <v>7.06</v>
      </c>
      <c r="G707" s="41">
        <v>4.66</v>
      </c>
      <c r="H707" s="42">
        <v>15.32</v>
      </c>
      <c r="I707" s="41">
        <v>6.11</v>
      </c>
      <c r="J707" s="42">
        <v>5.63</v>
      </c>
      <c r="K707" s="33"/>
      <c r="L707" s="41">
        <v>4.95</v>
      </c>
      <c r="M707" s="42">
        <v>9.3000000000000007</v>
      </c>
      <c r="N707" s="41">
        <v>12.62</v>
      </c>
      <c r="O707" s="42">
        <v>5.66</v>
      </c>
      <c r="P707" s="41">
        <v>14.36</v>
      </c>
      <c r="Q707" s="42">
        <v>6.56</v>
      </c>
      <c r="R707" s="41">
        <v>13.28</v>
      </c>
      <c r="S707" s="42">
        <v>6.77</v>
      </c>
      <c r="T707" s="41">
        <v>5.13</v>
      </c>
      <c r="U707" s="42">
        <v>10.37</v>
      </c>
    </row>
    <row r="708" spans="1:21" x14ac:dyDescent="0.25">
      <c r="A708" s="41">
        <v>6.5</v>
      </c>
      <c r="B708" s="42">
        <v>6.4</v>
      </c>
      <c r="C708" s="41">
        <v>5.84</v>
      </c>
      <c r="D708" s="42">
        <v>9.85</v>
      </c>
      <c r="E708" s="41">
        <v>14.99</v>
      </c>
      <c r="F708" s="42">
        <v>15.1</v>
      </c>
      <c r="G708" s="41">
        <v>7.11</v>
      </c>
      <c r="H708" s="42">
        <v>8.3000000000000007</v>
      </c>
      <c r="I708" s="41">
        <v>4.43</v>
      </c>
      <c r="J708" s="42">
        <v>13.14</v>
      </c>
      <c r="K708" s="33"/>
      <c r="L708" s="41">
        <v>12.87</v>
      </c>
      <c r="M708" s="42">
        <v>11.74</v>
      </c>
      <c r="N708" s="41">
        <v>6.93</v>
      </c>
      <c r="O708" s="42">
        <v>9.27</v>
      </c>
      <c r="P708" s="41">
        <v>10.65</v>
      </c>
      <c r="Q708" s="42">
        <v>7.98</v>
      </c>
      <c r="R708" s="41">
        <v>9.91</v>
      </c>
      <c r="S708" s="42">
        <v>11.43</v>
      </c>
      <c r="T708" s="41">
        <v>10.59</v>
      </c>
      <c r="U708" s="42">
        <v>3.82</v>
      </c>
    </row>
    <row r="709" spans="1:21" x14ac:dyDescent="0.25">
      <c r="A709" s="41">
        <v>13.7</v>
      </c>
      <c r="B709" s="42">
        <v>10.02</v>
      </c>
      <c r="C709" s="41">
        <v>9.86</v>
      </c>
      <c r="D709" s="42">
        <v>6.69</v>
      </c>
      <c r="E709" s="41">
        <v>4.97</v>
      </c>
      <c r="F709" s="42">
        <v>14.4</v>
      </c>
      <c r="G709" s="41">
        <v>9.52</v>
      </c>
      <c r="H709" s="42">
        <v>4.72</v>
      </c>
      <c r="I709" s="41">
        <v>13.84</v>
      </c>
      <c r="J709" s="42">
        <v>9.7799999999999994</v>
      </c>
      <c r="K709" s="33"/>
      <c r="L709" s="41">
        <v>14.55</v>
      </c>
      <c r="M709" s="42">
        <v>8.1999999999999993</v>
      </c>
      <c r="N709" s="41">
        <v>9.4700000000000006</v>
      </c>
      <c r="O709" s="42">
        <v>11</v>
      </c>
      <c r="P709" s="41">
        <v>12.28</v>
      </c>
      <c r="Q709" s="42">
        <v>18.37</v>
      </c>
      <c r="R709" s="41">
        <v>9.16</v>
      </c>
      <c r="S709" s="42">
        <v>8.14</v>
      </c>
      <c r="T709" s="41">
        <v>8.2899999999999991</v>
      </c>
      <c r="U709" s="42">
        <v>8.17</v>
      </c>
    </row>
    <row r="710" spans="1:21" x14ac:dyDescent="0.25">
      <c r="A710" s="41">
        <v>10.56</v>
      </c>
      <c r="B710" s="42">
        <v>8.83</v>
      </c>
      <c r="C710" s="41">
        <v>6.8</v>
      </c>
      <c r="D710" s="42">
        <v>5.58</v>
      </c>
      <c r="E710" s="41">
        <v>5.03</v>
      </c>
      <c r="F710" s="42">
        <v>9.49</v>
      </c>
      <c r="G710" s="41">
        <v>10.52</v>
      </c>
      <c r="H710" s="42">
        <v>15.72</v>
      </c>
      <c r="I710" s="41">
        <v>8.35</v>
      </c>
      <c r="J710" s="42">
        <v>10.79</v>
      </c>
      <c r="K710" s="33"/>
      <c r="L710" s="41">
        <v>7.18</v>
      </c>
      <c r="M710" s="42">
        <v>9.91</v>
      </c>
      <c r="N710" s="41">
        <v>7.65</v>
      </c>
      <c r="O710" s="42">
        <v>12.74</v>
      </c>
      <c r="P710" s="41">
        <v>6.9</v>
      </c>
      <c r="Q710" s="42">
        <v>3.91</v>
      </c>
      <c r="R710" s="41">
        <v>6.9</v>
      </c>
      <c r="S710" s="42">
        <v>5.0599999999999996</v>
      </c>
      <c r="T710" s="41">
        <v>14.28</v>
      </c>
      <c r="U710" s="42">
        <v>13.83</v>
      </c>
    </row>
    <row r="711" spans="1:21" x14ac:dyDescent="0.25">
      <c r="A711" s="41">
        <v>13.32</v>
      </c>
      <c r="B711" s="42">
        <v>13.9</v>
      </c>
      <c r="C711" s="41">
        <v>11.89</v>
      </c>
      <c r="D711" s="42">
        <v>14.69</v>
      </c>
      <c r="E711" s="41">
        <v>7.52</v>
      </c>
      <c r="F711" s="42">
        <v>5.34</v>
      </c>
      <c r="G711" s="41">
        <v>12.51</v>
      </c>
      <c r="H711" s="42">
        <v>5.38</v>
      </c>
      <c r="I711" s="41">
        <v>7.43</v>
      </c>
      <c r="J711" s="42">
        <v>14.14</v>
      </c>
      <c r="K711" s="33"/>
      <c r="L711" s="41">
        <v>11.23</v>
      </c>
      <c r="M711" s="42">
        <v>10.039999999999999</v>
      </c>
      <c r="N711" s="41">
        <v>5.92</v>
      </c>
      <c r="O711" s="42">
        <v>10.119999999999999</v>
      </c>
      <c r="P711" s="41">
        <v>12.45</v>
      </c>
      <c r="Q711" s="42">
        <v>11.92</v>
      </c>
      <c r="R711" s="41">
        <v>16.09</v>
      </c>
      <c r="S711" s="42">
        <v>9.0399999999999991</v>
      </c>
      <c r="T711" s="41">
        <v>16.079999999999998</v>
      </c>
      <c r="U711" s="42">
        <v>12.4</v>
      </c>
    </row>
    <row r="712" spans="1:21" x14ac:dyDescent="0.25">
      <c r="A712" s="41">
        <v>8.4</v>
      </c>
      <c r="B712" s="42">
        <v>11.06</v>
      </c>
      <c r="C712" s="41">
        <v>7.09</v>
      </c>
      <c r="D712" s="42">
        <v>7.05</v>
      </c>
      <c r="E712" s="41">
        <v>4.33</v>
      </c>
      <c r="F712" s="42">
        <v>15.59</v>
      </c>
      <c r="G712" s="41">
        <v>5.74</v>
      </c>
      <c r="H712" s="42">
        <v>9.1199999999999992</v>
      </c>
      <c r="I712" s="41">
        <v>8.31</v>
      </c>
      <c r="J712" s="42">
        <v>9.15</v>
      </c>
      <c r="K712" s="33"/>
      <c r="L712" s="41">
        <v>13.86</v>
      </c>
      <c r="M712" s="42">
        <v>-0.38</v>
      </c>
      <c r="N712" s="41">
        <v>12.66</v>
      </c>
      <c r="O712" s="42">
        <v>13.94</v>
      </c>
      <c r="P712" s="41">
        <v>8.11</v>
      </c>
      <c r="Q712" s="42">
        <v>5.53</v>
      </c>
      <c r="R712" s="41">
        <v>8.27</v>
      </c>
      <c r="S712" s="42">
        <v>7.44</v>
      </c>
      <c r="T712" s="41">
        <v>5.2</v>
      </c>
      <c r="U712" s="42">
        <v>7.4</v>
      </c>
    </row>
    <row r="713" spans="1:21" x14ac:dyDescent="0.25">
      <c r="A713" s="41">
        <v>7.61</v>
      </c>
      <c r="B713" s="42">
        <v>8.0299999999999994</v>
      </c>
      <c r="C713" s="41">
        <v>9.6199999999999992</v>
      </c>
      <c r="D713" s="42">
        <v>11.02</v>
      </c>
      <c r="E713" s="41">
        <v>13.16</v>
      </c>
      <c r="F713" s="42">
        <v>13.57</v>
      </c>
      <c r="G713" s="41">
        <v>12.13</v>
      </c>
      <c r="H713" s="42">
        <v>5.28</v>
      </c>
      <c r="I713" s="41">
        <v>14.89</v>
      </c>
      <c r="J713" s="42">
        <v>13.23</v>
      </c>
      <c r="K713" s="33"/>
      <c r="L713" s="41">
        <v>14.54</v>
      </c>
      <c r="M713" s="42">
        <v>8.17</v>
      </c>
      <c r="N713" s="41">
        <v>15.6</v>
      </c>
      <c r="O713" s="42">
        <v>8.14</v>
      </c>
      <c r="P713" s="41">
        <v>11.99</v>
      </c>
      <c r="Q713" s="42">
        <v>16.88</v>
      </c>
      <c r="R713" s="41">
        <v>10.74</v>
      </c>
      <c r="S713" s="42">
        <v>13.73</v>
      </c>
      <c r="T713" s="41">
        <v>11.52</v>
      </c>
      <c r="U713" s="42">
        <v>6.69</v>
      </c>
    </row>
    <row r="714" spans="1:21" x14ac:dyDescent="0.25">
      <c r="A714" s="41">
        <v>7.8</v>
      </c>
      <c r="B714" s="42">
        <v>5.04</v>
      </c>
      <c r="C714" s="41">
        <v>14.35</v>
      </c>
      <c r="D714" s="42">
        <v>14.19</v>
      </c>
      <c r="E714" s="41">
        <v>7.75</v>
      </c>
      <c r="F714" s="42">
        <v>5.61</v>
      </c>
      <c r="G714" s="41">
        <v>8.42</v>
      </c>
      <c r="H714" s="42">
        <v>12.71</v>
      </c>
      <c r="I714" s="41">
        <v>5.05</v>
      </c>
      <c r="J714" s="42">
        <v>14.07</v>
      </c>
      <c r="K714" s="33"/>
      <c r="L714" s="41">
        <v>8.48</v>
      </c>
      <c r="M714" s="42">
        <v>-0.01</v>
      </c>
      <c r="N714" s="41">
        <v>13.44</v>
      </c>
      <c r="O714" s="42">
        <v>11.49</v>
      </c>
      <c r="P714" s="41">
        <v>5.45</v>
      </c>
      <c r="Q714" s="42">
        <v>12.7</v>
      </c>
      <c r="R714" s="41">
        <v>1.98</v>
      </c>
      <c r="S714" s="42">
        <v>10.75</v>
      </c>
      <c r="T714" s="41">
        <v>14.5</v>
      </c>
      <c r="U714" s="42">
        <v>11.44</v>
      </c>
    </row>
    <row r="715" spans="1:21" x14ac:dyDescent="0.25">
      <c r="A715" s="41">
        <v>12.83</v>
      </c>
      <c r="B715" s="42">
        <v>10.74</v>
      </c>
      <c r="C715" s="41">
        <v>8.43</v>
      </c>
      <c r="D715" s="42">
        <v>10.52</v>
      </c>
      <c r="E715" s="41">
        <v>13.86</v>
      </c>
      <c r="F715" s="42">
        <v>13.3</v>
      </c>
      <c r="G715" s="41">
        <v>7.51</v>
      </c>
      <c r="H715" s="42">
        <v>4.6900000000000004</v>
      </c>
      <c r="I715" s="41">
        <v>5.31</v>
      </c>
      <c r="J715" s="42">
        <v>7.83</v>
      </c>
      <c r="K715" s="33"/>
      <c r="L715" s="41">
        <v>9.9700000000000006</v>
      </c>
      <c r="M715" s="42">
        <v>11.41</v>
      </c>
      <c r="N715" s="41">
        <v>0.72</v>
      </c>
      <c r="O715" s="42">
        <v>8.68</v>
      </c>
      <c r="P715" s="41">
        <v>10.61</v>
      </c>
      <c r="Q715" s="42">
        <v>11.72</v>
      </c>
      <c r="R715" s="41">
        <v>15.75</v>
      </c>
      <c r="S715" s="42">
        <v>9.64</v>
      </c>
      <c r="T715" s="41">
        <v>12.22</v>
      </c>
      <c r="U715" s="42">
        <v>13.52</v>
      </c>
    </row>
    <row r="716" spans="1:21" x14ac:dyDescent="0.25">
      <c r="A716" s="41">
        <v>11.58</v>
      </c>
      <c r="B716" s="42">
        <v>8.6</v>
      </c>
      <c r="C716" s="41">
        <v>6.98</v>
      </c>
      <c r="D716" s="42">
        <v>6.86</v>
      </c>
      <c r="E716" s="41">
        <v>5.7</v>
      </c>
      <c r="F716" s="42">
        <v>15.59</v>
      </c>
      <c r="G716" s="41">
        <v>11.24</v>
      </c>
      <c r="H716" s="42">
        <v>5.08</v>
      </c>
      <c r="I716" s="41">
        <v>6.84</v>
      </c>
      <c r="J716" s="42">
        <v>6.22</v>
      </c>
      <c r="K716" s="33"/>
      <c r="L716" s="41">
        <v>8.92</v>
      </c>
      <c r="M716" s="42">
        <v>9.9700000000000006</v>
      </c>
      <c r="N716" s="41">
        <v>14.3</v>
      </c>
      <c r="O716" s="42">
        <v>13.29</v>
      </c>
      <c r="P716" s="41">
        <v>6.05</v>
      </c>
      <c r="Q716" s="42">
        <v>12.02</v>
      </c>
      <c r="R716" s="41">
        <v>9.0500000000000007</v>
      </c>
      <c r="S716" s="42">
        <v>8.02</v>
      </c>
      <c r="T716" s="41">
        <v>3.53</v>
      </c>
      <c r="U716" s="42">
        <v>11.86</v>
      </c>
    </row>
    <row r="717" spans="1:21" x14ac:dyDescent="0.25">
      <c r="A717" s="41">
        <v>12.7</v>
      </c>
      <c r="B717" s="42">
        <v>10.39</v>
      </c>
      <c r="C717" s="41">
        <v>12.94</v>
      </c>
      <c r="D717" s="42">
        <v>13.98</v>
      </c>
      <c r="E717" s="41">
        <v>12.41</v>
      </c>
      <c r="F717" s="42">
        <v>6.56</v>
      </c>
      <c r="G717" s="41">
        <v>11.53</v>
      </c>
      <c r="H717" s="42">
        <v>7.27</v>
      </c>
      <c r="I717" s="41">
        <v>13.59</v>
      </c>
      <c r="J717" s="42">
        <v>15.1</v>
      </c>
      <c r="K717" s="33"/>
      <c r="L717" s="41">
        <v>7.53</v>
      </c>
      <c r="M717" s="42">
        <v>8.61</v>
      </c>
      <c r="N717" s="41">
        <v>15.81</v>
      </c>
      <c r="O717" s="42">
        <v>5.46</v>
      </c>
      <c r="P717" s="41">
        <v>10.1</v>
      </c>
      <c r="Q717" s="42">
        <v>9.15</v>
      </c>
      <c r="R717" s="41">
        <v>6.9</v>
      </c>
      <c r="S717" s="42">
        <v>17.190000000000001</v>
      </c>
      <c r="T717" s="41">
        <v>8.06</v>
      </c>
      <c r="U717" s="42">
        <v>13.09</v>
      </c>
    </row>
    <row r="718" spans="1:21" x14ac:dyDescent="0.25">
      <c r="A718" s="41">
        <v>15.56</v>
      </c>
      <c r="B718" s="42">
        <v>11.53</v>
      </c>
      <c r="C718" s="41">
        <v>7.44</v>
      </c>
      <c r="D718" s="42">
        <v>12.5</v>
      </c>
      <c r="E718" s="41">
        <v>5.83</v>
      </c>
      <c r="F718" s="42">
        <v>11.44</v>
      </c>
      <c r="G718" s="41">
        <v>11.68</v>
      </c>
      <c r="H718" s="42">
        <v>10.73</v>
      </c>
      <c r="I718" s="41">
        <v>5.74</v>
      </c>
      <c r="J718" s="42">
        <v>15.67</v>
      </c>
      <c r="K718" s="33"/>
      <c r="L718" s="41">
        <v>10.75</v>
      </c>
      <c r="M718" s="42">
        <v>13.41</v>
      </c>
      <c r="N718" s="41">
        <v>4.43</v>
      </c>
      <c r="O718" s="42">
        <v>9.69</v>
      </c>
      <c r="P718" s="41">
        <v>7.14</v>
      </c>
      <c r="Q718" s="42">
        <v>14.74</v>
      </c>
      <c r="R718" s="41">
        <v>8.52</v>
      </c>
      <c r="S718" s="42">
        <v>9.86</v>
      </c>
      <c r="T718" s="41">
        <v>10.87</v>
      </c>
      <c r="U718" s="42">
        <v>13.02</v>
      </c>
    </row>
    <row r="719" spans="1:21" x14ac:dyDescent="0.25">
      <c r="A719" s="41">
        <v>12.19</v>
      </c>
      <c r="B719" s="42">
        <v>9.9499999999999993</v>
      </c>
      <c r="C719" s="41">
        <v>10.48</v>
      </c>
      <c r="D719" s="42">
        <v>5.46</v>
      </c>
      <c r="E719" s="41">
        <v>4.8499999999999996</v>
      </c>
      <c r="F719" s="42">
        <v>7.91</v>
      </c>
      <c r="G719" s="41">
        <v>9.06</v>
      </c>
      <c r="H719" s="42">
        <v>15.17</v>
      </c>
      <c r="I719" s="41">
        <v>5.12</v>
      </c>
      <c r="J719" s="42">
        <v>4.91</v>
      </c>
      <c r="K719" s="33"/>
      <c r="L719" s="41">
        <v>11.89</v>
      </c>
      <c r="M719" s="42">
        <v>10.28</v>
      </c>
      <c r="N719" s="41">
        <v>13.57</v>
      </c>
      <c r="O719" s="42">
        <v>13.05</v>
      </c>
      <c r="P719" s="41">
        <v>15.91</v>
      </c>
      <c r="Q719" s="42">
        <v>7.2</v>
      </c>
      <c r="R719" s="41">
        <v>5.84</v>
      </c>
      <c r="S719" s="42">
        <v>9.31</v>
      </c>
      <c r="T719" s="41">
        <v>8.2799999999999994</v>
      </c>
      <c r="U719" s="42">
        <v>13.98</v>
      </c>
    </row>
    <row r="720" spans="1:21" x14ac:dyDescent="0.25">
      <c r="A720" s="41">
        <v>11.91</v>
      </c>
      <c r="B720" s="42">
        <v>15.24</v>
      </c>
      <c r="C720" s="41">
        <v>13.86</v>
      </c>
      <c r="D720" s="42">
        <v>4.76</v>
      </c>
      <c r="E720" s="41">
        <v>8.23</v>
      </c>
      <c r="F720" s="42">
        <v>4.32</v>
      </c>
      <c r="G720" s="41">
        <v>7.89</v>
      </c>
      <c r="H720" s="42">
        <v>5.12</v>
      </c>
      <c r="I720" s="41">
        <v>5.48</v>
      </c>
      <c r="J720" s="42">
        <v>12.81</v>
      </c>
      <c r="K720" s="33"/>
      <c r="L720" s="41">
        <v>14.28</v>
      </c>
      <c r="M720" s="42">
        <v>7.45</v>
      </c>
      <c r="N720" s="41">
        <v>9.73</v>
      </c>
      <c r="O720" s="42">
        <v>9.2899999999999991</v>
      </c>
      <c r="P720" s="41">
        <v>11.97</v>
      </c>
      <c r="Q720" s="42">
        <v>8.69</v>
      </c>
      <c r="R720" s="41">
        <v>12.05</v>
      </c>
      <c r="S720" s="42">
        <v>15.71</v>
      </c>
      <c r="T720" s="41">
        <v>7.03</v>
      </c>
      <c r="U720" s="42">
        <v>4.4000000000000004</v>
      </c>
    </row>
    <row r="721" spans="1:21" x14ac:dyDescent="0.25">
      <c r="A721" s="41">
        <v>7.89</v>
      </c>
      <c r="B721" s="42">
        <v>12.68</v>
      </c>
      <c r="C721" s="41">
        <v>12.5</v>
      </c>
      <c r="D721" s="42">
        <v>9.0299999999999994</v>
      </c>
      <c r="E721" s="41">
        <v>12.07</v>
      </c>
      <c r="F721" s="42">
        <v>10.66</v>
      </c>
      <c r="G721" s="41">
        <v>13.5</v>
      </c>
      <c r="H721" s="42">
        <v>8.57</v>
      </c>
      <c r="I721" s="41">
        <v>15.04</v>
      </c>
      <c r="J721" s="42">
        <v>8.24</v>
      </c>
      <c r="K721" s="33"/>
      <c r="L721" s="41">
        <v>0.54</v>
      </c>
      <c r="M721" s="42">
        <v>11.29</v>
      </c>
      <c r="N721" s="41">
        <v>8.09</v>
      </c>
      <c r="O721" s="42">
        <v>14.64</v>
      </c>
      <c r="P721" s="41">
        <v>12.17</v>
      </c>
      <c r="Q721" s="42">
        <v>10.119999999999999</v>
      </c>
      <c r="R721" s="41">
        <v>8.1300000000000008</v>
      </c>
      <c r="S721" s="42">
        <v>9.4</v>
      </c>
      <c r="T721" s="41">
        <v>10.65</v>
      </c>
      <c r="U721" s="42">
        <v>8.83</v>
      </c>
    </row>
    <row r="722" spans="1:21" x14ac:dyDescent="0.25">
      <c r="A722" s="41">
        <v>5.54</v>
      </c>
      <c r="B722" s="42">
        <v>11.82</v>
      </c>
      <c r="C722" s="41">
        <v>5.22</v>
      </c>
      <c r="D722" s="42">
        <v>9.8699999999999992</v>
      </c>
      <c r="E722" s="41">
        <v>11.07</v>
      </c>
      <c r="F722" s="42">
        <v>7.34</v>
      </c>
      <c r="G722" s="41">
        <v>4.5599999999999996</v>
      </c>
      <c r="H722" s="42">
        <v>10.24</v>
      </c>
      <c r="I722" s="41">
        <v>4.66</v>
      </c>
      <c r="J722" s="42">
        <v>4.3600000000000003</v>
      </c>
      <c r="K722" s="33"/>
      <c r="L722" s="41">
        <v>9.66</v>
      </c>
      <c r="M722" s="42">
        <v>8.66</v>
      </c>
      <c r="N722" s="41">
        <v>10.67</v>
      </c>
      <c r="O722" s="42">
        <v>14.52</v>
      </c>
      <c r="P722" s="41">
        <v>11.07</v>
      </c>
      <c r="Q722" s="42">
        <v>7.25</v>
      </c>
      <c r="R722" s="41">
        <v>8</v>
      </c>
      <c r="S722" s="42">
        <v>8.99</v>
      </c>
      <c r="T722" s="41">
        <v>13.26</v>
      </c>
      <c r="U722" s="42">
        <v>13.21</v>
      </c>
    </row>
    <row r="723" spans="1:21" x14ac:dyDescent="0.25">
      <c r="A723" s="41">
        <v>7.98</v>
      </c>
      <c r="B723" s="42">
        <v>12.67</v>
      </c>
      <c r="C723" s="41">
        <v>9.9700000000000006</v>
      </c>
      <c r="D723" s="42">
        <v>14.76</v>
      </c>
      <c r="E723" s="41">
        <v>5.31</v>
      </c>
      <c r="F723" s="42">
        <v>9.86</v>
      </c>
      <c r="G723" s="41">
        <v>8.48</v>
      </c>
      <c r="H723" s="42">
        <v>8.11</v>
      </c>
      <c r="I723" s="41">
        <v>13.74</v>
      </c>
      <c r="J723" s="42">
        <v>11.01</v>
      </c>
      <c r="K723" s="33"/>
      <c r="L723" s="41">
        <v>9.57</v>
      </c>
      <c r="M723" s="42">
        <v>10.83</v>
      </c>
      <c r="N723" s="41">
        <v>14.4</v>
      </c>
      <c r="O723" s="42">
        <v>11.76</v>
      </c>
      <c r="P723" s="41">
        <v>9.6199999999999992</v>
      </c>
      <c r="Q723" s="42">
        <v>15.87</v>
      </c>
      <c r="R723" s="41">
        <v>7.64</v>
      </c>
      <c r="S723" s="42">
        <v>13.92</v>
      </c>
      <c r="T723" s="41">
        <v>6.9</v>
      </c>
      <c r="U723" s="42">
        <v>11.33</v>
      </c>
    </row>
    <row r="724" spans="1:21" x14ac:dyDescent="0.25">
      <c r="A724" s="41">
        <v>7.81</v>
      </c>
      <c r="B724" s="42">
        <v>5.32</v>
      </c>
      <c r="C724" s="41">
        <v>7.61</v>
      </c>
      <c r="D724" s="42">
        <v>15.75</v>
      </c>
      <c r="E724" s="41">
        <v>10.77</v>
      </c>
      <c r="F724" s="42">
        <v>5.65</v>
      </c>
      <c r="G724" s="41">
        <v>4.88</v>
      </c>
      <c r="H724" s="42">
        <v>10.25</v>
      </c>
      <c r="I724" s="41">
        <v>15.06</v>
      </c>
      <c r="J724" s="42">
        <v>9.93</v>
      </c>
      <c r="K724" s="33"/>
      <c r="L724" s="41">
        <v>13.21</v>
      </c>
      <c r="M724" s="42">
        <v>11.47</v>
      </c>
      <c r="N724" s="41">
        <v>6.69</v>
      </c>
      <c r="O724" s="42">
        <v>10.130000000000001</v>
      </c>
      <c r="P724" s="41">
        <v>15.42</v>
      </c>
      <c r="Q724" s="42">
        <v>9.23</v>
      </c>
      <c r="R724" s="41">
        <v>10.62</v>
      </c>
      <c r="S724" s="42">
        <v>10.33</v>
      </c>
      <c r="T724" s="41">
        <v>7.51</v>
      </c>
      <c r="U724" s="42">
        <v>9.65</v>
      </c>
    </row>
    <row r="725" spans="1:21" x14ac:dyDescent="0.25">
      <c r="A725" s="41">
        <v>6.94</v>
      </c>
      <c r="B725" s="42">
        <v>10.97</v>
      </c>
      <c r="C725" s="41">
        <v>13.43</v>
      </c>
      <c r="D725" s="42">
        <v>13.93</v>
      </c>
      <c r="E725" s="41">
        <v>11.52</v>
      </c>
      <c r="F725" s="42">
        <v>10.49</v>
      </c>
      <c r="G725" s="41">
        <v>14.59</v>
      </c>
      <c r="H725" s="42">
        <v>9.7200000000000006</v>
      </c>
      <c r="I725" s="41">
        <v>4.3</v>
      </c>
      <c r="J725" s="42">
        <v>12.01</v>
      </c>
      <c r="K725" s="33"/>
      <c r="L725" s="41">
        <v>11.01</v>
      </c>
      <c r="M725" s="42">
        <v>17.07</v>
      </c>
      <c r="N725" s="41">
        <v>8.94</v>
      </c>
      <c r="O725" s="42">
        <v>13.32</v>
      </c>
      <c r="P725" s="41">
        <v>13.14</v>
      </c>
      <c r="Q725" s="42">
        <v>10.19</v>
      </c>
      <c r="R725" s="41">
        <v>10.47</v>
      </c>
      <c r="S725" s="42">
        <v>6.85</v>
      </c>
      <c r="T725" s="41">
        <v>9.76</v>
      </c>
      <c r="U725" s="42">
        <v>9.15</v>
      </c>
    </row>
    <row r="726" spans="1:21" x14ac:dyDescent="0.25">
      <c r="A726" s="41">
        <v>9.39</v>
      </c>
      <c r="B726" s="42">
        <v>7.91</v>
      </c>
      <c r="C726" s="41">
        <v>15.44</v>
      </c>
      <c r="D726" s="42">
        <v>8.9</v>
      </c>
      <c r="E726" s="41">
        <v>10.17</v>
      </c>
      <c r="F726" s="42">
        <v>10.95</v>
      </c>
      <c r="G726" s="41">
        <v>13.28</v>
      </c>
      <c r="H726" s="42">
        <v>12.13</v>
      </c>
      <c r="I726" s="41">
        <v>12.75</v>
      </c>
      <c r="J726" s="42">
        <v>13.37</v>
      </c>
      <c r="K726" s="33"/>
      <c r="L726" s="41">
        <v>5.99</v>
      </c>
      <c r="M726" s="42">
        <v>11.04</v>
      </c>
      <c r="N726" s="41">
        <v>10.17</v>
      </c>
      <c r="O726" s="42">
        <v>8.83</v>
      </c>
      <c r="P726" s="41">
        <v>10.48</v>
      </c>
      <c r="Q726" s="42">
        <v>15.31</v>
      </c>
      <c r="R726" s="41">
        <v>6.88</v>
      </c>
      <c r="S726" s="42">
        <v>6.12</v>
      </c>
      <c r="T726" s="41">
        <v>8</v>
      </c>
      <c r="U726" s="42">
        <v>12.88</v>
      </c>
    </row>
    <row r="727" spans="1:21" x14ac:dyDescent="0.25">
      <c r="A727" s="41">
        <v>7.85</v>
      </c>
      <c r="B727" s="42">
        <v>11.23</v>
      </c>
      <c r="C727" s="41">
        <v>4.87</v>
      </c>
      <c r="D727" s="42">
        <v>5.18</v>
      </c>
      <c r="E727" s="41">
        <v>6.39</v>
      </c>
      <c r="F727" s="42">
        <v>9.42</v>
      </c>
      <c r="G727" s="41">
        <v>4.5199999999999996</v>
      </c>
      <c r="H727" s="42">
        <v>11.73</v>
      </c>
      <c r="I727" s="41">
        <v>5.79</v>
      </c>
      <c r="J727" s="42">
        <v>14.31</v>
      </c>
      <c r="K727" s="33"/>
      <c r="L727" s="41">
        <v>9.32</v>
      </c>
      <c r="M727" s="42">
        <v>11.05</v>
      </c>
      <c r="N727" s="41">
        <v>11.04</v>
      </c>
      <c r="O727" s="42">
        <v>12.64</v>
      </c>
      <c r="P727" s="41">
        <v>5.73</v>
      </c>
      <c r="Q727" s="42">
        <v>11.42</v>
      </c>
      <c r="R727" s="41">
        <v>7.33</v>
      </c>
      <c r="S727" s="42">
        <v>8.98</v>
      </c>
      <c r="T727" s="41">
        <v>11.1</v>
      </c>
      <c r="U727" s="42">
        <v>7.59</v>
      </c>
    </row>
    <row r="728" spans="1:21" x14ac:dyDescent="0.25">
      <c r="A728" s="41">
        <v>6.17</v>
      </c>
      <c r="B728" s="42">
        <v>15.43</v>
      </c>
      <c r="C728" s="41">
        <v>14.85</v>
      </c>
      <c r="D728" s="42">
        <v>5.2</v>
      </c>
      <c r="E728" s="41">
        <v>4.79</v>
      </c>
      <c r="F728" s="42">
        <v>9</v>
      </c>
      <c r="G728" s="41">
        <v>7.62</v>
      </c>
      <c r="H728" s="42">
        <v>13.71</v>
      </c>
      <c r="I728" s="41">
        <v>11.65</v>
      </c>
      <c r="J728" s="42">
        <v>9.09</v>
      </c>
      <c r="K728" s="33"/>
      <c r="L728" s="41">
        <v>10.37</v>
      </c>
      <c r="M728" s="42">
        <v>7.26</v>
      </c>
      <c r="N728" s="41">
        <v>15.13</v>
      </c>
      <c r="O728" s="42">
        <v>8.69</v>
      </c>
      <c r="P728" s="41">
        <v>11.66</v>
      </c>
      <c r="Q728" s="42">
        <v>4.8099999999999996</v>
      </c>
      <c r="R728" s="41">
        <v>7.32</v>
      </c>
      <c r="S728" s="42">
        <v>9.35</v>
      </c>
      <c r="T728" s="41">
        <v>12.17</v>
      </c>
      <c r="U728" s="42">
        <v>14.69</v>
      </c>
    </row>
    <row r="729" spans="1:21" x14ac:dyDescent="0.25">
      <c r="A729" s="41">
        <v>14.51</v>
      </c>
      <c r="B729" s="42">
        <v>9.9600000000000009</v>
      </c>
      <c r="C729" s="41">
        <v>12.52</v>
      </c>
      <c r="D729" s="42">
        <v>9.61</v>
      </c>
      <c r="E729" s="41">
        <v>14.09</v>
      </c>
      <c r="F729" s="42">
        <v>12.3</v>
      </c>
      <c r="G729" s="41">
        <v>4.46</v>
      </c>
      <c r="H729" s="42">
        <v>10.49</v>
      </c>
      <c r="I729" s="41">
        <v>6.42</v>
      </c>
      <c r="J729" s="42">
        <v>11.08</v>
      </c>
      <c r="K729" s="33"/>
      <c r="L729" s="41">
        <v>16.28</v>
      </c>
      <c r="M729" s="42">
        <v>9.5299999999999994</v>
      </c>
      <c r="N729" s="41">
        <v>11.64</v>
      </c>
      <c r="O729" s="42">
        <v>6</v>
      </c>
      <c r="P729" s="41">
        <v>11.55</v>
      </c>
      <c r="Q729" s="42">
        <v>11.45</v>
      </c>
      <c r="R729" s="41">
        <v>7.71</v>
      </c>
      <c r="S729" s="42">
        <v>11.9</v>
      </c>
      <c r="T729" s="41">
        <v>7.78</v>
      </c>
      <c r="U729" s="42">
        <v>14.68</v>
      </c>
    </row>
    <row r="730" spans="1:21" x14ac:dyDescent="0.25">
      <c r="A730" s="41">
        <v>4.97</v>
      </c>
      <c r="B730" s="42">
        <v>4.66</v>
      </c>
      <c r="C730" s="41">
        <v>12.91</v>
      </c>
      <c r="D730" s="42">
        <v>12.87</v>
      </c>
      <c r="E730" s="41">
        <v>12.42</v>
      </c>
      <c r="F730" s="42">
        <v>15.29</v>
      </c>
      <c r="G730" s="41">
        <v>15.28</v>
      </c>
      <c r="H730" s="42">
        <v>13.6</v>
      </c>
      <c r="I730" s="41">
        <v>13.06</v>
      </c>
      <c r="J730" s="42">
        <v>12.35</v>
      </c>
      <c r="K730" s="33"/>
      <c r="L730" s="41">
        <v>9.6999999999999993</v>
      </c>
      <c r="M730" s="42">
        <v>2.78</v>
      </c>
      <c r="N730" s="41">
        <v>6.28</v>
      </c>
      <c r="O730" s="42">
        <v>4.58</v>
      </c>
      <c r="P730" s="41">
        <v>8.76</v>
      </c>
      <c r="Q730" s="42">
        <v>11.93</v>
      </c>
      <c r="R730" s="41">
        <v>15.93</v>
      </c>
      <c r="S730" s="42">
        <v>9.3000000000000007</v>
      </c>
      <c r="T730" s="41">
        <v>8.61</v>
      </c>
      <c r="U730" s="42">
        <v>8.48</v>
      </c>
    </row>
    <row r="731" spans="1:21" x14ac:dyDescent="0.25">
      <c r="A731" s="41">
        <v>11.2</v>
      </c>
      <c r="B731" s="42">
        <v>10.29</v>
      </c>
      <c r="C731" s="41">
        <v>14.47</v>
      </c>
      <c r="D731" s="42">
        <v>8.48</v>
      </c>
      <c r="E731" s="41">
        <v>15.52</v>
      </c>
      <c r="F731" s="42">
        <v>10.61</v>
      </c>
      <c r="G731" s="41">
        <v>7.19</v>
      </c>
      <c r="H731" s="42">
        <v>5.18</v>
      </c>
      <c r="I731" s="41">
        <v>8.2799999999999994</v>
      </c>
      <c r="J731" s="42">
        <v>6.67</v>
      </c>
      <c r="K731" s="33"/>
      <c r="L731" s="41">
        <v>3.1</v>
      </c>
      <c r="M731" s="42">
        <v>1.29</v>
      </c>
      <c r="N731" s="41">
        <v>15.1</v>
      </c>
      <c r="O731" s="42">
        <v>9.39</v>
      </c>
      <c r="P731" s="41">
        <v>6.22</v>
      </c>
      <c r="Q731" s="42">
        <v>16.22</v>
      </c>
      <c r="R731" s="41">
        <v>7.88</v>
      </c>
      <c r="S731" s="42">
        <v>12.9</v>
      </c>
      <c r="T731" s="41">
        <v>11.52</v>
      </c>
      <c r="U731" s="42">
        <v>12.51</v>
      </c>
    </row>
    <row r="732" spans="1:21" x14ac:dyDescent="0.25">
      <c r="A732" s="41">
        <v>8.1300000000000008</v>
      </c>
      <c r="B732" s="42">
        <v>8.9499999999999993</v>
      </c>
      <c r="C732" s="41">
        <v>13.84</v>
      </c>
      <c r="D732" s="42">
        <v>7.44</v>
      </c>
      <c r="E732" s="41">
        <v>6.33</v>
      </c>
      <c r="F732" s="42">
        <v>7.07</v>
      </c>
      <c r="G732" s="41">
        <v>15.05</v>
      </c>
      <c r="H732" s="42">
        <v>15.65</v>
      </c>
      <c r="I732" s="41">
        <v>14.61</v>
      </c>
      <c r="J732" s="42">
        <v>9.23</v>
      </c>
      <c r="K732" s="33"/>
      <c r="L732" s="41">
        <v>5.53</v>
      </c>
      <c r="M732" s="42">
        <v>14.24</v>
      </c>
      <c r="N732" s="41">
        <v>4.9800000000000004</v>
      </c>
      <c r="O732" s="42">
        <v>17.52</v>
      </c>
      <c r="P732" s="41">
        <v>10.72</v>
      </c>
      <c r="Q732" s="42">
        <v>15.13</v>
      </c>
      <c r="R732" s="41">
        <v>6.32</v>
      </c>
      <c r="S732" s="42">
        <v>12.27</v>
      </c>
      <c r="T732" s="41">
        <v>7.32</v>
      </c>
      <c r="U732" s="42">
        <v>13.51</v>
      </c>
    </row>
    <row r="733" spans="1:21" x14ac:dyDescent="0.25">
      <c r="A733" s="41">
        <v>8.36</v>
      </c>
      <c r="B733" s="42">
        <v>10.89</v>
      </c>
      <c r="C733" s="41">
        <v>14.99</v>
      </c>
      <c r="D733" s="42">
        <v>8.9</v>
      </c>
      <c r="E733" s="41">
        <v>9.17</v>
      </c>
      <c r="F733" s="42">
        <v>8.74</v>
      </c>
      <c r="G733" s="41">
        <v>5.75</v>
      </c>
      <c r="H733" s="42">
        <v>9.3699999999999992</v>
      </c>
      <c r="I733" s="41">
        <v>10.9</v>
      </c>
      <c r="J733" s="42">
        <v>12.64</v>
      </c>
      <c r="K733" s="33"/>
      <c r="L733" s="41">
        <v>10.52</v>
      </c>
      <c r="M733" s="42">
        <v>11.79</v>
      </c>
      <c r="N733" s="41">
        <v>14.44</v>
      </c>
      <c r="O733" s="42">
        <v>8.89</v>
      </c>
      <c r="P733" s="41">
        <v>7.09</v>
      </c>
      <c r="Q733" s="42">
        <v>5.87</v>
      </c>
      <c r="R733" s="41">
        <v>16.29</v>
      </c>
      <c r="S733" s="42">
        <v>11.6</v>
      </c>
      <c r="T733" s="41">
        <v>15.91</v>
      </c>
      <c r="U733" s="42">
        <v>12.9</v>
      </c>
    </row>
    <row r="734" spans="1:21" x14ac:dyDescent="0.25">
      <c r="A734" s="41">
        <v>13.15</v>
      </c>
      <c r="B734" s="42">
        <v>8.44</v>
      </c>
      <c r="C734" s="41">
        <v>13.32</v>
      </c>
      <c r="D734" s="42">
        <v>12.84</v>
      </c>
      <c r="E734" s="41">
        <v>8.1300000000000008</v>
      </c>
      <c r="F734" s="42">
        <v>10.58</v>
      </c>
      <c r="G734" s="41">
        <v>12.99</v>
      </c>
      <c r="H734" s="42">
        <v>6.91</v>
      </c>
      <c r="I734" s="41">
        <v>11.51</v>
      </c>
      <c r="J734" s="42">
        <v>10.02</v>
      </c>
      <c r="K734" s="33"/>
      <c r="L734" s="41">
        <v>9.31</v>
      </c>
      <c r="M734" s="42">
        <v>11.76</v>
      </c>
      <c r="N734" s="41">
        <v>6.39</v>
      </c>
      <c r="O734" s="42">
        <v>14.2</v>
      </c>
      <c r="P734" s="41">
        <v>8.86</v>
      </c>
      <c r="Q734" s="42">
        <v>9.42</v>
      </c>
      <c r="R734" s="41">
        <v>10.33</v>
      </c>
      <c r="S734" s="42">
        <v>10.72</v>
      </c>
      <c r="T734" s="41">
        <v>12.45</v>
      </c>
      <c r="U734" s="42">
        <v>13.4</v>
      </c>
    </row>
    <row r="735" spans="1:21" x14ac:dyDescent="0.25">
      <c r="A735" s="41">
        <v>4.34</v>
      </c>
      <c r="B735" s="42">
        <v>4.6500000000000004</v>
      </c>
      <c r="C735" s="41">
        <v>5.25</v>
      </c>
      <c r="D735" s="42">
        <v>6.87</v>
      </c>
      <c r="E735" s="41">
        <v>5.37</v>
      </c>
      <c r="F735" s="42">
        <v>9.0399999999999991</v>
      </c>
      <c r="G735" s="41">
        <v>9.77</v>
      </c>
      <c r="H735" s="42">
        <v>11.91</v>
      </c>
      <c r="I735" s="41">
        <v>14.91</v>
      </c>
      <c r="J735" s="42">
        <v>7.6</v>
      </c>
      <c r="K735" s="33"/>
      <c r="L735" s="41">
        <v>8.31</v>
      </c>
      <c r="M735" s="42">
        <v>6.16</v>
      </c>
      <c r="N735" s="41">
        <v>9.19</v>
      </c>
      <c r="O735" s="42">
        <v>2.78</v>
      </c>
      <c r="P735" s="41">
        <v>12.2</v>
      </c>
      <c r="Q735" s="42">
        <v>14.57</v>
      </c>
      <c r="R735" s="41">
        <v>10.92</v>
      </c>
      <c r="S735" s="42">
        <v>11.47</v>
      </c>
      <c r="T735" s="41">
        <v>8.9700000000000006</v>
      </c>
      <c r="U735" s="42">
        <v>8.73</v>
      </c>
    </row>
    <row r="736" spans="1:21" x14ac:dyDescent="0.25">
      <c r="A736" s="41">
        <v>9.25</v>
      </c>
      <c r="B736" s="42">
        <v>8.9700000000000006</v>
      </c>
      <c r="C736" s="41">
        <v>15.53</v>
      </c>
      <c r="D736" s="42">
        <v>4.6399999999999997</v>
      </c>
      <c r="E736" s="41">
        <v>9.94</v>
      </c>
      <c r="F736" s="42">
        <v>13.29</v>
      </c>
      <c r="G736" s="41">
        <v>8.25</v>
      </c>
      <c r="H736" s="42">
        <v>5.9</v>
      </c>
      <c r="I736" s="41">
        <v>5.97</v>
      </c>
      <c r="J736" s="42">
        <v>14.11</v>
      </c>
      <c r="K736" s="33"/>
      <c r="L736" s="41">
        <v>9.94</v>
      </c>
      <c r="M736" s="42">
        <v>13.74</v>
      </c>
      <c r="N736" s="41">
        <v>12.43</v>
      </c>
      <c r="O736" s="42">
        <v>15.92</v>
      </c>
      <c r="P736" s="41">
        <v>11.14</v>
      </c>
      <c r="Q736" s="42">
        <v>10.76</v>
      </c>
      <c r="R736" s="41">
        <v>8.4600000000000009</v>
      </c>
      <c r="S736" s="42">
        <v>8.31</v>
      </c>
      <c r="T736" s="41">
        <v>10.75</v>
      </c>
      <c r="U736" s="42">
        <v>11.95</v>
      </c>
    </row>
    <row r="737" spans="1:21" x14ac:dyDescent="0.25">
      <c r="A737" s="41">
        <v>5.2</v>
      </c>
      <c r="B737" s="42">
        <v>13.88</v>
      </c>
      <c r="C737" s="41">
        <v>8</v>
      </c>
      <c r="D737" s="42">
        <v>12.68</v>
      </c>
      <c r="E737" s="41">
        <v>15</v>
      </c>
      <c r="F737" s="42">
        <v>4.3600000000000003</v>
      </c>
      <c r="G737" s="41">
        <v>12.91</v>
      </c>
      <c r="H737" s="42">
        <v>5.9</v>
      </c>
      <c r="I737" s="41">
        <v>14.4</v>
      </c>
      <c r="J737" s="42">
        <v>14.11</v>
      </c>
      <c r="K737" s="33"/>
      <c r="L737" s="41">
        <v>14.88</v>
      </c>
      <c r="M737" s="42">
        <v>8.73</v>
      </c>
      <c r="N737" s="41">
        <v>8.7799999999999994</v>
      </c>
      <c r="O737" s="42">
        <v>12.13</v>
      </c>
      <c r="P737" s="41">
        <v>14.09</v>
      </c>
      <c r="Q737" s="42">
        <v>1.53</v>
      </c>
      <c r="R737" s="41">
        <v>5.51</v>
      </c>
      <c r="S737" s="42">
        <v>10.63</v>
      </c>
      <c r="T737" s="41">
        <v>10.37</v>
      </c>
      <c r="U737" s="42">
        <v>7.08</v>
      </c>
    </row>
    <row r="738" spans="1:21" x14ac:dyDescent="0.25">
      <c r="A738" s="41">
        <v>12.88</v>
      </c>
      <c r="B738" s="42">
        <v>5.69</v>
      </c>
      <c r="C738" s="41">
        <v>11.35</v>
      </c>
      <c r="D738" s="42">
        <v>12.47</v>
      </c>
      <c r="E738" s="41">
        <v>10.62</v>
      </c>
      <c r="F738" s="42">
        <v>8.98</v>
      </c>
      <c r="G738" s="41">
        <v>6.59</v>
      </c>
      <c r="H738" s="42">
        <v>15.65</v>
      </c>
      <c r="I738" s="41">
        <v>9.58</v>
      </c>
      <c r="J738" s="42">
        <v>9.61</v>
      </c>
      <c r="K738" s="33"/>
      <c r="L738" s="41">
        <v>13.24</v>
      </c>
      <c r="M738" s="42">
        <v>12.17</v>
      </c>
      <c r="N738" s="41">
        <v>5.31</v>
      </c>
      <c r="O738" s="42">
        <v>8.59</v>
      </c>
      <c r="P738" s="41">
        <v>13.29</v>
      </c>
      <c r="Q738" s="42">
        <v>11.41</v>
      </c>
      <c r="R738" s="41">
        <v>10.31</v>
      </c>
      <c r="S738" s="42">
        <v>12.07</v>
      </c>
      <c r="T738" s="41">
        <v>7.49</v>
      </c>
      <c r="U738" s="42">
        <v>9.39</v>
      </c>
    </row>
    <row r="739" spans="1:21" x14ac:dyDescent="0.25">
      <c r="A739" s="41">
        <v>4.63</v>
      </c>
      <c r="B739" s="42">
        <v>6.11</v>
      </c>
      <c r="C739" s="41">
        <v>4.4000000000000004</v>
      </c>
      <c r="D739" s="42">
        <v>6.08</v>
      </c>
      <c r="E739" s="41">
        <v>4.2300000000000004</v>
      </c>
      <c r="F739" s="42">
        <v>7.22</v>
      </c>
      <c r="G739" s="41">
        <v>9.94</v>
      </c>
      <c r="H739" s="42">
        <v>11.03</v>
      </c>
      <c r="I739" s="41">
        <v>7.15</v>
      </c>
      <c r="J739" s="42">
        <v>10.31</v>
      </c>
      <c r="K739" s="33"/>
      <c r="L739" s="41">
        <v>13.77</v>
      </c>
      <c r="M739" s="42">
        <v>12.37</v>
      </c>
      <c r="N739" s="41">
        <v>13.44</v>
      </c>
      <c r="O739" s="42">
        <v>8.5500000000000007</v>
      </c>
      <c r="P739" s="41">
        <v>11.81</v>
      </c>
      <c r="Q739" s="42">
        <v>15.87</v>
      </c>
      <c r="R739" s="41">
        <v>13.28</v>
      </c>
      <c r="S739" s="42">
        <v>8.44</v>
      </c>
      <c r="T739" s="41">
        <v>5.62</v>
      </c>
      <c r="U739" s="42">
        <v>8.33</v>
      </c>
    </row>
    <row r="740" spans="1:21" x14ac:dyDescent="0.25">
      <c r="A740" s="41">
        <v>14.13</v>
      </c>
      <c r="B740" s="42">
        <v>14.78</v>
      </c>
      <c r="C740" s="41">
        <v>8.85</v>
      </c>
      <c r="D740" s="42">
        <v>4.99</v>
      </c>
      <c r="E740" s="41">
        <v>14.9</v>
      </c>
      <c r="F740" s="42">
        <v>12.96</v>
      </c>
      <c r="G740" s="41">
        <v>11.23</v>
      </c>
      <c r="H740" s="42">
        <v>7.53</v>
      </c>
      <c r="I740" s="41">
        <v>14.3</v>
      </c>
      <c r="J740" s="42">
        <v>6.61</v>
      </c>
      <c r="K740" s="33"/>
      <c r="L740" s="41">
        <v>11.38</v>
      </c>
      <c r="M740" s="42">
        <v>14.01</v>
      </c>
      <c r="N740" s="41">
        <v>10.41</v>
      </c>
      <c r="O740" s="42">
        <v>14.27</v>
      </c>
      <c r="P740" s="41">
        <v>9.6300000000000008</v>
      </c>
      <c r="Q740" s="42">
        <v>15.57</v>
      </c>
      <c r="R740" s="41">
        <v>13.57</v>
      </c>
      <c r="S740" s="42">
        <v>13.46</v>
      </c>
      <c r="T740" s="41">
        <v>6.13</v>
      </c>
      <c r="U740" s="42">
        <v>11.49</v>
      </c>
    </row>
    <row r="741" spans="1:21" x14ac:dyDescent="0.25">
      <c r="A741" s="41">
        <v>13.93</v>
      </c>
      <c r="B741" s="42">
        <v>11.62</v>
      </c>
      <c r="C741" s="41">
        <v>6.26</v>
      </c>
      <c r="D741" s="42">
        <v>15.15</v>
      </c>
      <c r="E741" s="41">
        <v>8.82</v>
      </c>
      <c r="F741" s="42">
        <v>9.26</v>
      </c>
      <c r="G741" s="41">
        <v>14.79</v>
      </c>
      <c r="H741" s="42">
        <v>5.9</v>
      </c>
      <c r="I741" s="41">
        <v>8.6999999999999993</v>
      </c>
      <c r="J741" s="42">
        <v>8.36</v>
      </c>
      <c r="K741" s="33"/>
      <c r="L741" s="41">
        <v>11.1</v>
      </c>
      <c r="M741" s="42">
        <v>15.21</v>
      </c>
      <c r="N741" s="41">
        <v>12.13</v>
      </c>
      <c r="O741" s="42">
        <v>16</v>
      </c>
      <c r="P741" s="41">
        <v>9.82</v>
      </c>
      <c r="Q741" s="42">
        <v>11.47</v>
      </c>
      <c r="R741" s="41">
        <v>12.36</v>
      </c>
      <c r="S741" s="42">
        <v>10.78</v>
      </c>
      <c r="T741" s="41">
        <v>8.57</v>
      </c>
      <c r="U741" s="42">
        <v>13.11</v>
      </c>
    </row>
    <row r="742" spans="1:21" x14ac:dyDescent="0.25">
      <c r="A742" s="41">
        <v>9.17</v>
      </c>
      <c r="B742" s="42">
        <v>13.65</v>
      </c>
      <c r="C742" s="41">
        <v>14.06</v>
      </c>
      <c r="D742" s="42">
        <v>9.35</v>
      </c>
      <c r="E742" s="41">
        <v>8.76</v>
      </c>
      <c r="F742" s="42">
        <v>14.46</v>
      </c>
      <c r="G742" s="41">
        <v>4.3099999999999996</v>
      </c>
      <c r="H742" s="42">
        <v>6.83</v>
      </c>
      <c r="I742" s="41">
        <v>14.66</v>
      </c>
      <c r="J742" s="42">
        <v>13.39</v>
      </c>
      <c r="K742" s="33"/>
      <c r="L742" s="41">
        <v>8.5299999999999994</v>
      </c>
      <c r="M742" s="42">
        <v>15.25</v>
      </c>
      <c r="N742" s="41">
        <v>7.98</v>
      </c>
      <c r="O742" s="42">
        <v>5.23</v>
      </c>
      <c r="P742" s="41">
        <v>10.9</v>
      </c>
      <c r="Q742" s="42">
        <v>2.91</v>
      </c>
      <c r="R742" s="41">
        <v>12.58</v>
      </c>
      <c r="S742" s="42">
        <v>13.93</v>
      </c>
      <c r="T742" s="41">
        <v>13</v>
      </c>
      <c r="U742" s="42">
        <v>11.24</v>
      </c>
    </row>
    <row r="743" spans="1:21" x14ac:dyDescent="0.25">
      <c r="A743" s="41">
        <v>15.27</v>
      </c>
      <c r="B743" s="42">
        <v>15.54</v>
      </c>
      <c r="C743" s="41">
        <v>8.27</v>
      </c>
      <c r="D743" s="42">
        <v>7.37</v>
      </c>
      <c r="E743" s="41">
        <v>4.55</v>
      </c>
      <c r="F743" s="42">
        <v>9.73</v>
      </c>
      <c r="G743" s="41">
        <v>10.65</v>
      </c>
      <c r="H743" s="42">
        <v>13.27</v>
      </c>
      <c r="I743" s="41">
        <v>12.9</v>
      </c>
      <c r="J743" s="42">
        <v>11.54</v>
      </c>
      <c r="K743" s="33"/>
      <c r="L743" s="41">
        <v>11.5</v>
      </c>
      <c r="M743" s="42">
        <v>10.64</v>
      </c>
      <c r="N743" s="41">
        <v>10.75</v>
      </c>
      <c r="O743" s="42">
        <v>13.25</v>
      </c>
      <c r="P743" s="41">
        <v>8.7799999999999994</v>
      </c>
      <c r="Q743" s="42">
        <v>7.85</v>
      </c>
      <c r="R743" s="41">
        <v>6.19</v>
      </c>
      <c r="S743" s="42">
        <v>6.71</v>
      </c>
      <c r="T743" s="41">
        <v>8.2200000000000006</v>
      </c>
      <c r="U743" s="42">
        <v>10.74</v>
      </c>
    </row>
    <row r="744" spans="1:21" x14ac:dyDescent="0.25">
      <c r="A744" s="41">
        <v>7.7</v>
      </c>
      <c r="B744" s="42">
        <v>13.59</v>
      </c>
      <c r="C744" s="41">
        <v>12.88</v>
      </c>
      <c r="D744" s="42">
        <v>8.18</v>
      </c>
      <c r="E744" s="41">
        <v>8.0399999999999991</v>
      </c>
      <c r="F744" s="42">
        <v>9.6300000000000008</v>
      </c>
      <c r="G744" s="41">
        <v>4.57</v>
      </c>
      <c r="H744" s="42">
        <v>7.71</v>
      </c>
      <c r="I744" s="41">
        <v>5.24</v>
      </c>
      <c r="J744" s="42">
        <v>6.61</v>
      </c>
      <c r="K744" s="33"/>
      <c r="L744" s="41">
        <v>15.85</v>
      </c>
      <c r="M744" s="42">
        <v>13.95</v>
      </c>
      <c r="N744" s="41">
        <v>11.56</v>
      </c>
      <c r="O744" s="42">
        <v>13.79</v>
      </c>
      <c r="P744" s="41">
        <v>14.12</v>
      </c>
      <c r="Q744" s="42">
        <v>7.08</v>
      </c>
      <c r="R744" s="41">
        <v>6.25</v>
      </c>
      <c r="S744" s="42">
        <v>10.88</v>
      </c>
      <c r="T744" s="41">
        <v>9.32</v>
      </c>
      <c r="U744" s="42">
        <v>12.91</v>
      </c>
    </row>
    <row r="745" spans="1:21" x14ac:dyDescent="0.25">
      <c r="A745" s="41">
        <v>14.91</v>
      </c>
      <c r="B745" s="42">
        <v>9.0399999999999991</v>
      </c>
      <c r="C745" s="41">
        <v>8.25</v>
      </c>
      <c r="D745" s="42">
        <v>11.88</v>
      </c>
      <c r="E745" s="41">
        <v>10.06</v>
      </c>
      <c r="F745" s="42">
        <v>12.58</v>
      </c>
      <c r="G745" s="41">
        <v>8.48</v>
      </c>
      <c r="H745" s="42">
        <v>6.48</v>
      </c>
      <c r="I745" s="41">
        <v>6.08</v>
      </c>
      <c r="J745" s="42">
        <v>14.92</v>
      </c>
      <c r="K745" s="33"/>
      <c r="L745" s="41">
        <v>5.67</v>
      </c>
      <c r="M745" s="42">
        <v>12.92</v>
      </c>
      <c r="N745" s="41">
        <v>8.25</v>
      </c>
      <c r="O745" s="42">
        <v>7.81</v>
      </c>
      <c r="P745" s="41">
        <v>7.95</v>
      </c>
      <c r="Q745" s="42">
        <v>13.24</v>
      </c>
      <c r="R745" s="41">
        <v>7.11</v>
      </c>
      <c r="S745" s="42">
        <v>10.54</v>
      </c>
      <c r="T745" s="41">
        <v>6.07</v>
      </c>
      <c r="U745" s="42">
        <v>11.74</v>
      </c>
    </row>
    <row r="746" spans="1:21" x14ac:dyDescent="0.25">
      <c r="A746" s="41">
        <v>11.67</v>
      </c>
      <c r="B746" s="42">
        <v>6.88</v>
      </c>
      <c r="C746" s="41">
        <v>7.86</v>
      </c>
      <c r="D746" s="42">
        <v>14.01</v>
      </c>
      <c r="E746" s="41">
        <v>14.79</v>
      </c>
      <c r="F746" s="42">
        <v>7.09</v>
      </c>
      <c r="G746" s="41">
        <v>12.5</v>
      </c>
      <c r="H746" s="42">
        <v>13.79</v>
      </c>
      <c r="I746" s="41">
        <v>6.96</v>
      </c>
      <c r="J746" s="42">
        <v>6.91</v>
      </c>
      <c r="K746" s="33"/>
      <c r="L746" s="41">
        <v>12.91</v>
      </c>
      <c r="M746" s="42">
        <v>10.01</v>
      </c>
      <c r="N746" s="41">
        <v>13.5</v>
      </c>
      <c r="O746" s="42">
        <v>13.5</v>
      </c>
      <c r="P746" s="41">
        <v>12.16</v>
      </c>
      <c r="Q746" s="42">
        <v>9.0399999999999991</v>
      </c>
      <c r="R746" s="41">
        <v>7.03</v>
      </c>
      <c r="S746" s="42">
        <v>6.43</v>
      </c>
      <c r="T746" s="41">
        <v>13.57</v>
      </c>
      <c r="U746" s="42">
        <v>8.82</v>
      </c>
    </row>
    <row r="747" spans="1:21" x14ac:dyDescent="0.25">
      <c r="A747" s="41">
        <v>5.93</v>
      </c>
      <c r="B747" s="42">
        <v>9.3000000000000007</v>
      </c>
      <c r="C747" s="41">
        <v>9.33</v>
      </c>
      <c r="D747" s="42">
        <v>5.57</v>
      </c>
      <c r="E747" s="41">
        <v>12.91</v>
      </c>
      <c r="F747" s="42">
        <v>9.6199999999999992</v>
      </c>
      <c r="G747" s="41">
        <v>12.39</v>
      </c>
      <c r="H747" s="42">
        <v>12.83</v>
      </c>
      <c r="I747" s="41">
        <v>6.35</v>
      </c>
      <c r="J747" s="42">
        <v>9.4700000000000006</v>
      </c>
      <c r="K747" s="33"/>
      <c r="L747" s="41">
        <v>8</v>
      </c>
      <c r="M747" s="42">
        <v>10.210000000000001</v>
      </c>
      <c r="N747" s="41">
        <v>11.94</v>
      </c>
      <c r="O747" s="42">
        <v>4.8</v>
      </c>
      <c r="P747" s="41">
        <v>10.3</v>
      </c>
      <c r="Q747" s="42">
        <v>11.11</v>
      </c>
      <c r="R747" s="41">
        <v>13.83</v>
      </c>
      <c r="S747" s="42">
        <v>14.9</v>
      </c>
      <c r="T747" s="41">
        <v>9.3000000000000007</v>
      </c>
      <c r="U747" s="42">
        <v>15.25</v>
      </c>
    </row>
    <row r="748" spans="1:21" x14ac:dyDescent="0.25">
      <c r="A748" s="41">
        <v>10.26</v>
      </c>
      <c r="B748" s="42">
        <v>6.7</v>
      </c>
      <c r="C748" s="41">
        <v>4.8600000000000003</v>
      </c>
      <c r="D748" s="42">
        <v>8.5299999999999994</v>
      </c>
      <c r="E748" s="41">
        <v>7.22</v>
      </c>
      <c r="F748" s="42">
        <v>5.0599999999999996</v>
      </c>
      <c r="G748" s="41">
        <v>15.02</v>
      </c>
      <c r="H748" s="42">
        <v>6.97</v>
      </c>
      <c r="I748" s="41">
        <v>5.78</v>
      </c>
      <c r="J748" s="42">
        <v>4.75</v>
      </c>
      <c r="K748" s="33"/>
      <c r="L748" s="41">
        <v>10.64</v>
      </c>
      <c r="M748" s="42">
        <v>10.84</v>
      </c>
      <c r="N748" s="41">
        <v>7.29</v>
      </c>
      <c r="O748" s="42">
        <v>8.8800000000000008</v>
      </c>
      <c r="P748" s="41">
        <v>3.51</v>
      </c>
      <c r="Q748" s="42">
        <v>10.16</v>
      </c>
      <c r="R748" s="41">
        <v>6.17</v>
      </c>
      <c r="S748" s="42">
        <v>11.24</v>
      </c>
      <c r="T748" s="41">
        <v>14.82</v>
      </c>
      <c r="U748" s="42">
        <v>9.35</v>
      </c>
    </row>
    <row r="749" spans="1:21" x14ac:dyDescent="0.25">
      <c r="A749" s="41">
        <v>11.4</v>
      </c>
      <c r="B749" s="42">
        <v>11.2</v>
      </c>
      <c r="C749" s="41">
        <v>12.91</v>
      </c>
      <c r="D749" s="42">
        <v>10.89</v>
      </c>
      <c r="E749" s="41">
        <v>4.7300000000000004</v>
      </c>
      <c r="F749" s="42">
        <v>5.05</v>
      </c>
      <c r="G749" s="41">
        <v>4.59</v>
      </c>
      <c r="H749" s="42">
        <v>7.09</v>
      </c>
      <c r="I749" s="41">
        <v>9.99</v>
      </c>
      <c r="J749" s="42">
        <v>10.19</v>
      </c>
      <c r="K749" s="33"/>
      <c r="L749" s="41">
        <v>9.3699999999999992</v>
      </c>
      <c r="M749" s="42">
        <v>4.63</v>
      </c>
      <c r="N749" s="41">
        <v>12.03</v>
      </c>
      <c r="O749" s="42">
        <v>14.74</v>
      </c>
      <c r="P749" s="41">
        <v>4.79</v>
      </c>
      <c r="Q749" s="42">
        <v>8.4499999999999993</v>
      </c>
      <c r="R749" s="41">
        <v>12.17</v>
      </c>
      <c r="S749" s="42">
        <v>10.62</v>
      </c>
      <c r="T749" s="41">
        <v>11.34</v>
      </c>
      <c r="U749" s="42">
        <v>7.42</v>
      </c>
    </row>
    <row r="750" spans="1:21" x14ac:dyDescent="0.25">
      <c r="A750" s="41">
        <v>4.49</v>
      </c>
      <c r="B750" s="42">
        <v>8.4</v>
      </c>
      <c r="C750" s="41">
        <v>9.1999999999999993</v>
      </c>
      <c r="D750" s="42">
        <v>13.95</v>
      </c>
      <c r="E750" s="41">
        <v>11.14</v>
      </c>
      <c r="F750" s="42">
        <v>11.07</v>
      </c>
      <c r="G750" s="41">
        <v>5.47</v>
      </c>
      <c r="H750" s="42">
        <v>7.92</v>
      </c>
      <c r="I750" s="41">
        <v>13.37</v>
      </c>
      <c r="J750" s="42">
        <v>15.54</v>
      </c>
      <c r="K750" s="33"/>
      <c r="L750" s="41">
        <v>11.49</v>
      </c>
      <c r="M750" s="42">
        <v>9.91</v>
      </c>
      <c r="N750" s="41">
        <v>10.53</v>
      </c>
      <c r="O750" s="42">
        <v>9.4</v>
      </c>
      <c r="P750" s="41">
        <v>5.29</v>
      </c>
      <c r="Q750" s="42">
        <v>5.68</v>
      </c>
      <c r="R750" s="41">
        <v>8.07</v>
      </c>
      <c r="S750" s="42">
        <v>10.039999999999999</v>
      </c>
      <c r="T750" s="41">
        <v>10.52</v>
      </c>
      <c r="U750" s="42">
        <v>10.47</v>
      </c>
    </row>
    <row r="751" spans="1:21" x14ac:dyDescent="0.25">
      <c r="A751" s="41">
        <v>11.85</v>
      </c>
      <c r="B751" s="42">
        <v>9.5</v>
      </c>
      <c r="C751" s="41">
        <v>14.36</v>
      </c>
      <c r="D751" s="42">
        <v>13.07</v>
      </c>
      <c r="E751" s="41">
        <v>10.51</v>
      </c>
      <c r="F751" s="42">
        <v>12.47</v>
      </c>
      <c r="G751" s="41">
        <v>8.3000000000000007</v>
      </c>
      <c r="H751" s="42">
        <v>11.36</v>
      </c>
      <c r="I751" s="41">
        <v>7.04</v>
      </c>
      <c r="J751" s="42">
        <v>4.74</v>
      </c>
      <c r="K751" s="33"/>
      <c r="L751" s="41">
        <v>19.420000000000002</v>
      </c>
      <c r="M751" s="42">
        <v>6.73</v>
      </c>
      <c r="N751" s="41">
        <v>12.34</v>
      </c>
      <c r="O751" s="42">
        <v>9.0399999999999991</v>
      </c>
      <c r="P751" s="41">
        <v>6.18</v>
      </c>
      <c r="Q751" s="42">
        <v>3.66</v>
      </c>
      <c r="R751" s="41">
        <v>13.23</v>
      </c>
      <c r="S751" s="42">
        <v>13.18</v>
      </c>
      <c r="T751" s="41">
        <v>10.38</v>
      </c>
      <c r="U751" s="42">
        <v>8.8699999999999992</v>
      </c>
    </row>
    <row r="752" spans="1:21" x14ac:dyDescent="0.25">
      <c r="A752" s="41">
        <v>8.4</v>
      </c>
      <c r="B752" s="42">
        <v>15.44</v>
      </c>
      <c r="C752" s="41">
        <v>12.73</v>
      </c>
      <c r="D752" s="42">
        <v>12.44</v>
      </c>
      <c r="E752" s="41">
        <v>15.36</v>
      </c>
      <c r="F752" s="42">
        <v>5.14</v>
      </c>
      <c r="G752" s="41">
        <v>11.81</v>
      </c>
      <c r="H752" s="42">
        <v>13.61</v>
      </c>
      <c r="I752" s="41">
        <v>12.05</v>
      </c>
      <c r="J752" s="42">
        <v>14.62</v>
      </c>
      <c r="K752" s="33"/>
      <c r="L752" s="41">
        <v>7.33</v>
      </c>
      <c r="M752" s="42">
        <v>10.67</v>
      </c>
      <c r="N752" s="41">
        <v>4.17</v>
      </c>
      <c r="O752" s="42">
        <v>10.16</v>
      </c>
      <c r="P752" s="41">
        <v>10.65</v>
      </c>
      <c r="Q752" s="42">
        <v>8.73</v>
      </c>
      <c r="R752" s="41">
        <v>11.83</v>
      </c>
      <c r="S752" s="42">
        <v>7.78</v>
      </c>
      <c r="T752" s="41">
        <v>10.09</v>
      </c>
      <c r="U752" s="42">
        <v>12.01</v>
      </c>
    </row>
    <row r="753" spans="1:21" x14ac:dyDescent="0.25">
      <c r="A753" s="41">
        <v>14.53</v>
      </c>
      <c r="B753" s="42">
        <v>14.14</v>
      </c>
      <c r="C753" s="41">
        <v>4.74</v>
      </c>
      <c r="D753" s="42">
        <v>11.83</v>
      </c>
      <c r="E753" s="41">
        <v>11.29</v>
      </c>
      <c r="F753" s="42">
        <v>4.43</v>
      </c>
      <c r="G753" s="41">
        <v>12.22</v>
      </c>
      <c r="H753" s="42">
        <v>11.81</v>
      </c>
      <c r="I753" s="41">
        <v>11.54</v>
      </c>
      <c r="J753" s="42">
        <v>10.56</v>
      </c>
      <c r="K753" s="33"/>
      <c r="L753" s="41">
        <v>14.85</v>
      </c>
      <c r="M753" s="42">
        <v>6.35</v>
      </c>
      <c r="N753" s="41">
        <v>7.69</v>
      </c>
      <c r="O753" s="42">
        <v>11.39</v>
      </c>
      <c r="P753" s="41">
        <v>12.84</v>
      </c>
      <c r="Q753" s="42">
        <v>12.31</v>
      </c>
      <c r="R753" s="41">
        <v>2.2999999999999998</v>
      </c>
      <c r="S753" s="42">
        <v>14.15</v>
      </c>
      <c r="T753" s="41">
        <v>6.75</v>
      </c>
      <c r="U753" s="42">
        <v>6.56</v>
      </c>
    </row>
    <row r="754" spans="1:21" x14ac:dyDescent="0.25">
      <c r="A754" s="41">
        <v>11.36</v>
      </c>
      <c r="B754" s="42">
        <v>10.49</v>
      </c>
      <c r="C754" s="41">
        <v>14.26</v>
      </c>
      <c r="D754" s="42">
        <v>9.99</v>
      </c>
      <c r="E754" s="41">
        <v>15.47</v>
      </c>
      <c r="F754" s="42">
        <v>15.5</v>
      </c>
      <c r="G754" s="41">
        <v>13.79</v>
      </c>
      <c r="H754" s="42">
        <v>15.7</v>
      </c>
      <c r="I754" s="41">
        <v>10.88</v>
      </c>
      <c r="J754" s="42">
        <v>13.7</v>
      </c>
      <c r="K754" s="33"/>
      <c r="L754" s="41">
        <v>12.1</v>
      </c>
      <c r="M754" s="42">
        <v>8.23</v>
      </c>
      <c r="N754" s="41">
        <v>10.63</v>
      </c>
      <c r="O754" s="42">
        <v>4.95</v>
      </c>
      <c r="P754" s="41">
        <v>7.57</v>
      </c>
      <c r="Q754" s="42">
        <v>8.23</v>
      </c>
      <c r="R754" s="41">
        <v>13.39</v>
      </c>
      <c r="S754" s="42">
        <v>10.199999999999999</v>
      </c>
      <c r="T754" s="41">
        <v>5.22</v>
      </c>
      <c r="U754" s="42">
        <v>8.34</v>
      </c>
    </row>
    <row r="755" spans="1:21" x14ac:dyDescent="0.25">
      <c r="A755" s="41">
        <v>4.8</v>
      </c>
      <c r="B755" s="42">
        <v>6.87</v>
      </c>
      <c r="C755" s="41">
        <v>7.79</v>
      </c>
      <c r="D755" s="42">
        <v>5.85</v>
      </c>
      <c r="E755" s="41">
        <v>8.91</v>
      </c>
      <c r="F755" s="42">
        <v>5.5</v>
      </c>
      <c r="G755" s="41">
        <v>5.31</v>
      </c>
      <c r="H755" s="42">
        <v>10.210000000000001</v>
      </c>
      <c r="I755" s="41">
        <v>8.58</v>
      </c>
      <c r="J755" s="42">
        <v>15.68</v>
      </c>
      <c r="K755" s="33"/>
      <c r="L755" s="41">
        <v>7.43</v>
      </c>
      <c r="M755" s="42">
        <v>5.47</v>
      </c>
      <c r="N755" s="41">
        <v>12.3</v>
      </c>
      <c r="O755" s="42">
        <v>13.57</v>
      </c>
      <c r="P755" s="41">
        <v>13.49</v>
      </c>
      <c r="Q755" s="42">
        <v>8.1199999999999992</v>
      </c>
      <c r="R755" s="41">
        <v>11.42</v>
      </c>
      <c r="S755" s="42">
        <v>7.21</v>
      </c>
      <c r="T755" s="41">
        <v>7.19</v>
      </c>
      <c r="U755" s="42">
        <v>14.94</v>
      </c>
    </row>
    <row r="756" spans="1:21" x14ac:dyDescent="0.25">
      <c r="A756" s="41">
        <v>4.2300000000000004</v>
      </c>
      <c r="B756" s="42">
        <v>9.2100000000000009</v>
      </c>
      <c r="C756" s="41">
        <v>14.29</v>
      </c>
      <c r="D756" s="42">
        <v>12.62</v>
      </c>
      <c r="E756" s="41">
        <v>11.92</v>
      </c>
      <c r="F756" s="42">
        <v>5.69</v>
      </c>
      <c r="G756" s="41">
        <v>13.58</v>
      </c>
      <c r="H756" s="42">
        <v>6.34</v>
      </c>
      <c r="I756" s="41">
        <v>15.53</v>
      </c>
      <c r="J756" s="42">
        <v>12.26</v>
      </c>
      <c r="K756" s="33"/>
      <c r="L756" s="41">
        <v>6.89</v>
      </c>
      <c r="M756" s="42">
        <v>10.54</v>
      </c>
      <c r="N756" s="41">
        <v>15.62</v>
      </c>
      <c r="O756" s="42">
        <v>10.210000000000001</v>
      </c>
      <c r="P756" s="41">
        <v>6.78</v>
      </c>
      <c r="Q756" s="42">
        <v>10.84</v>
      </c>
      <c r="R756" s="41">
        <v>11.6</v>
      </c>
      <c r="S756" s="42">
        <v>12.66</v>
      </c>
      <c r="T756" s="41">
        <v>6.63</v>
      </c>
      <c r="U756" s="42">
        <v>10.54</v>
      </c>
    </row>
    <row r="757" spans="1:21" x14ac:dyDescent="0.25">
      <c r="A757" s="41">
        <v>8.19</v>
      </c>
      <c r="B757" s="42">
        <v>10.029999999999999</v>
      </c>
      <c r="C757" s="41">
        <v>10.96</v>
      </c>
      <c r="D757" s="42">
        <v>11.29</v>
      </c>
      <c r="E757" s="41">
        <v>10.82</v>
      </c>
      <c r="F757" s="42">
        <v>14.54</v>
      </c>
      <c r="G757" s="41">
        <v>15.39</v>
      </c>
      <c r="H757" s="42">
        <v>11.53</v>
      </c>
      <c r="I757" s="41">
        <v>12.1</v>
      </c>
      <c r="J757" s="42">
        <v>8.42</v>
      </c>
      <c r="K757" s="33"/>
      <c r="L757" s="41">
        <v>16.14</v>
      </c>
      <c r="M757" s="42">
        <v>12.91</v>
      </c>
      <c r="N757" s="41">
        <v>7.69</v>
      </c>
      <c r="O757" s="42">
        <v>6.02</v>
      </c>
      <c r="P757" s="41">
        <v>10.97</v>
      </c>
      <c r="Q757" s="42">
        <v>15.84</v>
      </c>
      <c r="R757" s="41">
        <v>10.8</v>
      </c>
      <c r="S757" s="42">
        <v>11.56</v>
      </c>
      <c r="T757" s="41">
        <v>6.03</v>
      </c>
      <c r="U757" s="42">
        <v>9.69</v>
      </c>
    </row>
    <row r="758" spans="1:21" x14ac:dyDescent="0.25">
      <c r="A758" s="41">
        <v>13.55</v>
      </c>
      <c r="B758" s="42">
        <v>13.81</v>
      </c>
      <c r="C758" s="41">
        <v>9.1999999999999993</v>
      </c>
      <c r="D758" s="42">
        <v>9.14</v>
      </c>
      <c r="E758" s="41">
        <v>10.23</v>
      </c>
      <c r="F758" s="42">
        <v>13.57</v>
      </c>
      <c r="G758" s="41">
        <v>7.47</v>
      </c>
      <c r="H758" s="42">
        <v>7.83</v>
      </c>
      <c r="I758" s="41">
        <v>6.19</v>
      </c>
      <c r="J758" s="42">
        <v>10.18</v>
      </c>
      <c r="K758" s="33"/>
      <c r="L758" s="41">
        <v>10.07</v>
      </c>
      <c r="M758" s="42">
        <v>12.16</v>
      </c>
      <c r="N758" s="41">
        <v>9</v>
      </c>
      <c r="O758" s="42">
        <v>10.88</v>
      </c>
      <c r="P758" s="41">
        <v>9.41</v>
      </c>
      <c r="Q758" s="42">
        <v>8.9700000000000006</v>
      </c>
      <c r="R758" s="41">
        <v>9.27</v>
      </c>
      <c r="S758" s="42">
        <v>12.75</v>
      </c>
      <c r="T758" s="41">
        <v>10.54</v>
      </c>
      <c r="U758" s="42">
        <v>7.17</v>
      </c>
    </row>
    <row r="759" spans="1:21" x14ac:dyDescent="0.25">
      <c r="A759" s="41">
        <v>9.48</v>
      </c>
      <c r="B759" s="42">
        <v>13.68</v>
      </c>
      <c r="C759" s="41">
        <v>10.41</v>
      </c>
      <c r="D759" s="42">
        <v>11.04</v>
      </c>
      <c r="E759" s="41">
        <v>4.74</v>
      </c>
      <c r="F759" s="42">
        <v>10.47</v>
      </c>
      <c r="G759" s="41">
        <v>13.44</v>
      </c>
      <c r="H759" s="42">
        <v>5.54</v>
      </c>
      <c r="I759" s="41">
        <v>14.2</v>
      </c>
      <c r="J759" s="42">
        <v>4.2300000000000004</v>
      </c>
      <c r="K759" s="33"/>
      <c r="L759" s="41">
        <v>10.47</v>
      </c>
      <c r="M759" s="42">
        <v>8.5299999999999994</v>
      </c>
      <c r="N759" s="41">
        <v>15.1</v>
      </c>
      <c r="O759" s="42">
        <v>11</v>
      </c>
      <c r="P759" s="41">
        <v>8.31</v>
      </c>
      <c r="Q759" s="42">
        <v>6.27</v>
      </c>
      <c r="R759" s="41">
        <v>7.36</v>
      </c>
      <c r="S759" s="42">
        <v>14.59</v>
      </c>
      <c r="T759" s="41">
        <v>8.19</v>
      </c>
      <c r="U759" s="42">
        <v>6.23</v>
      </c>
    </row>
    <row r="760" spans="1:21" x14ac:dyDescent="0.25">
      <c r="A760" s="41">
        <v>9.8000000000000007</v>
      </c>
      <c r="B760" s="42">
        <v>9.5299999999999994</v>
      </c>
      <c r="C760" s="41">
        <v>12.43</v>
      </c>
      <c r="D760" s="42">
        <v>11.34</v>
      </c>
      <c r="E760" s="41">
        <v>5.08</v>
      </c>
      <c r="F760" s="42">
        <v>15.72</v>
      </c>
      <c r="G760" s="41">
        <v>13.59</v>
      </c>
      <c r="H760" s="42">
        <v>15.33</v>
      </c>
      <c r="I760" s="41">
        <v>8.9499999999999993</v>
      </c>
      <c r="J760" s="42">
        <v>5.7</v>
      </c>
      <c r="K760" s="33"/>
      <c r="L760" s="41">
        <v>2.66</v>
      </c>
      <c r="M760" s="42">
        <v>13.04</v>
      </c>
      <c r="N760" s="41">
        <v>6.28</v>
      </c>
      <c r="O760" s="42">
        <v>10.59</v>
      </c>
      <c r="P760" s="41">
        <v>6.52</v>
      </c>
      <c r="Q760" s="42">
        <v>11.02</v>
      </c>
      <c r="R760" s="41">
        <v>15.41</v>
      </c>
      <c r="S760" s="42">
        <v>10.71</v>
      </c>
      <c r="T760" s="41">
        <v>11.67</v>
      </c>
      <c r="U760" s="42">
        <v>12.73</v>
      </c>
    </row>
    <row r="761" spans="1:21" x14ac:dyDescent="0.25">
      <c r="A761" s="41">
        <v>9.0500000000000007</v>
      </c>
      <c r="B761" s="42">
        <v>6.93</v>
      </c>
      <c r="C761" s="41">
        <v>11.48</v>
      </c>
      <c r="D761" s="42">
        <v>10.85</v>
      </c>
      <c r="E761" s="41">
        <v>7.08</v>
      </c>
      <c r="F761" s="42">
        <v>10.33</v>
      </c>
      <c r="G761" s="41">
        <v>9.99</v>
      </c>
      <c r="H761" s="42">
        <v>15.14</v>
      </c>
      <c r="I761" s="41">
        <v>14.1</v>
      </c>
      <c r="J761" s="42">
        <v>14.87</v>
      </c>
      <c r="K761" s="33"/>
      <c r="L761" s="41">
        <v>7.51</v>
      </c>
      <c r="M761" s="42">
        <v>10.15</v>
      </c>
      <c r="N761" s="41">
        <v>13.58</v>
      </c>
      <c r="O761" s="42">
        <v>3.39</v>
      </c>
      <c r="P761" s="41">
        <v>12.66</v>
      </c>
      <c r="Q761" s="42">
        <v>8.0500000000000007</v>
      </c>
      <c r="R761" s="41">
        <v>5.07</v>
      </c>
      <c r="S761" s="42">
        <v>9.4700000000000006</v>
      </c>
      <c r="T761" s="41">
        <v>18.510000000000002</v>
      </c>
      <c r="U761" s="42">
        <v>11.67</v>
      </c>
    </row>
    <row r="762" spans="1:21" x14ac:dyDescent="0.25">
      <c r="A762" s="41">
        <v>9.17</v>
      </c>
      <c r="B762" s="42">
        <v>11.74</v>
      </c>
      <c r="C762" s="41">
        <v>6.47</v>
      </c>
      <c r="D762" s="42">
        <v>8.99</v>
      </c>
      <c r="E762" s="41">
        <v>13.48</v>
      </c>
      <c r="F762" s="42">
        <v>9.93</v>
      </c>
      <c r="G762" s="41">
        <v>13.1</v>
      </c>
      <c r="H762" s="42">
        <v>10.46</v>
      </c>
      <c r="I762" s="41">
        <v>14.22</v>
      </c>
      <c r="J762" s="42">
        <v>9.35</v>
      </c>
      <c r="K762" s="33"/>
      <c r="L762" s="41">
        <v>12.2</v>
      </c>
      <c r="M762" s="42">
        <v>8.1</v>
      </c>
      <c r="N762" s="41">
        <v>11.19</v>
      </c>
      <c r="O762" s="42">
        <v>12.65</v>
      </c>
      <c r="P762" s="41">
        <v>6.42</v>
      </c>
      <c r="Q762" s="42">
        <v>4.43</v>
      </c>
      <c r="R762" s="41">
        <v>16.03</v>
      </c>
      <c r="S762" s="42">
        <v>11.92</v>
      </c>
      <c r="T762" s="41">
        <v>10.17</v>
      </c>
      <c r="U762" s="42">
        <v>8.24</v>
      </c>
    </row>
    <row r="763" spans="1:21" x14ac:dyDescent="0.25">
      <c r="A763" s="41">
        <v>14.93</v>
      </c>
      <c r="B763" s="42">
        <v>15.57</v>
      </c>
      <c r="C763" s="41">
        <v>13.82</v>
      </c>
      <c r="D763" s="42">
        <v>12.49</v>
      </c>
      <c r="E763" s="41">
        <v>6.62</v>
      </c>
      <c r="F763" s="42">
        <v>12.37</v>
      </c>
      <c r="G763" s="41">
        <v>15.03</v>
      </c>
      <c r="H763" s="42">
        <v>9.4600000000000009</v>
      </c>
      <c r="I763" s="41">
        <v>5.88</v>
      </c>
      <c r="J763" s="42">
        <v>12.49</v>
      </c>
      <c r="K763" s="33"/>
      <c r="L763" s="41">
        <v>8.9</v>
      </c>
      <c r="M763" s="42">
        <v>8.7100000000000009</v>
      </c>
      <c r="N763" s="41">
        <v>6.11</v>
      </c>
      <c r="O763" s="42">
        <v>13.48</v>
      </c>
      <c r="P763" s="41">
        <v>15.05</v>
      </c>
      <c r="Q763" s="42">
        <v>9.6</v>
      </c>
      <c r="R763" s="41">
        <v>13.13</v>
      </c>
      <c r="S763" s="42">
        <v>9.5</v>
      </c>
      <c r="T763" s="41">
        <v>13.79</v>
      </c>
      <c r="U763" s="42">
        <v>8.27</v>
      </c>
    </row>
    <row r="764" spans="1:21" x14ac:dyDescent="0.25">
      <c r="A764" s="41">
        <v>9.7200000000000006</v>
      </c>
      <c r="B764" s="42">
        <v>12.35</v>
      </c>
      <c r="C764" s="41">
        <v>9.32</v>
      </c>
      <c r="D764" s="42">
        <v>11.98</v>
      </c>
      <c r="E764" s="41">
        <v>5.88</v>
      </c>
      <c r="F764" s="42">
        <v>14.29</v>
      </c>
      <c r="G764" s="41">
        <v>11.56</v>
      </c>
      <c r="H764" s="42">
        <v>9.76</v>
      </c>
      <c r="I764" s="41">
        <v>6.72</v>
      </c>
      <c r="J764" s="42">
        <v>14.86</v>
      </c>
      <c r="K764" s="33"/>
      <c r="L764" s="41">
        <v>14.1</v>
      </c>
      <c r="M764" s="42">
        <v>11.27</v>
      </c>
      <c r="N764" s="41">
        <v>11.76</v>
      </c>
      <c r="O764" s="42">
        <v>6.86</v>
      </c>
      <c r="P764" s="41">
        <v>12.25</v>
      </c>
      <c r="Q764" s="42">
        <v>13.96</v>
      </c>
      <c r="R764" s="41">
        <v>19.77</v>
      </c>
      <c r="S764" s="42">
        <v>3.79</v>
      </c>
      <c r="T764" s="41">
        <v>7.21</v>
      </c>
      <c r="U764" s="42">
        <v>10.23</v>
      </c>
    </row>
    <row r="765" spans="1:21" x14ac:dyDescent="0.25">
      <c r="A765" s="41">
        <v>14.09</v>
      </c>
      <c r="B765" s="42">
        <v>5.07</v>
      </c>
      <c r="C765" s="41">
        <v>13.43</v>
      </c>
      <c r="D765" s="42">
        <v>5.03</v>
      </c>
      <c r="E765" s="41">
        <v>8.6999999999999993</v>
      </c>
      <c r="F765" s="42">
        <v>6.55</v>
      </c>
      <c r="G765" s="41">
        <v>8.99</v>
      </c>
      <c r="H765" s="42">
        <v>14.37</v>
      </c>
      <c r="I765" s="41">
        <v>14.7</v>
      </c>
      <c r="J765" s="42">
        <v>13.01</v>
      </c>
      <c r="K765" s="33"/>
      <c r="L765" s="41">
        <v>5.74</v>
      </c>
      <c r="M765" s="42">
        <v>5.78</v>
      </c>
      <c r="N765" s="41">
        <v>12.89</v>
      </c>
      <c r="O765" s="42">
        <v>8.32</v>
      </c>
      <c r="P765" s="41">
        <v>10.86</v>
      </c>
      <c r="Q765" s="42">
        <v>10.19</v>
      </c>
      <c r="R765" s="41">
        <v>5.5</v>
      </c>
      <c r="S765" s="42">
        <v>12.9</v>
      </c>
      <c r="T765" s="41">
        <v>7.99</v>
      </c>
      <c r="U765" s="42">
        <v>7.29</v>
      </c>
    </row>
    <row r="766" spans="1:21" x14ac:dyDescent="0.25">
      <c r="A766" s="41">
        <v>6.22</v>
      </c>
      <c r="B766" s="42">
        <v>12.19</v>
      </c>
      <c r="C766" s="41">
        <v>14.62</v>
      </c>
      <c r="D766" s="42">
        <v>7.93</v>
      </c>
      <c r="E766" s="41">
        <v>14.16</v>
      </c>
      <c r="F766" s="42">
        <v>7.9</v>
      </c>
      <c r="G766" s="41">
        <v>14.44</v>
      </c>
      <c r="H766" s="42">
        <v>11.62</v>
      </c>
      <c r="I766" s="41">
        <v>4.87</v>
      </c>
      <c r="J766" s="42">
        <v>9.92</v>
      </c>
      <c r="K766" s="33"/>
      <c r="L766" s="41">
        <v>9.5399999999999991</v>
      </c>
      <c r="M766" s="42">
        <v>10.46</v>
      </c>
      <c r="N766" s="41">
        <v>7.75</v>
      </c>
      <c r="O766" s="42">
        <v>14.55</v>
      </c>
      <c r="P766" s="41">
        <v>15.37</v>
      </c>
      <c r="Q766" s="42">
        <v>10.77</v>
      </c>
      <c r="R766" s="41">
        <v>10.68</v>
      </c>
      <c r="S766" s="42">
        <v>8.42</v>
      </c>
      <c r="T766" s="41">
        <v>10.67</v>
      </c>
      <c r="U766" s="42">
        <v>10.81</v>
      </c>
    </row>
    <row r="767" spans="1:21" x14ac:dyDescent="0.25">
      <c r="A767" s="41">
        <v>4.28</v>
      </c>
      <c r="B767" s="42">
        <v>7.05</v>
      </c>
      <c r="C767" s="41">
        <v>10.220000000000001</v>
      </c>
      <c r="D767" s="42">
        <v>9.4700000000000006</v>
      </c>
      <c r="E767" s="41">
        <v>7.16</v>
      </c>
      <c r="F767" s="42">
        <v>6.52</v>
      </c>
      <c r="G767" s="41">
        <v>5.95</v>
      </c>
      <c r="H767" s="42">
        <v>4.7300000000000004</v>
      </c>
      <c r="I767" s="41">
        <v>8.81</v>
      </c>
      <c r="J767" s="42">
        <v>13.52</v>
      </c>
      <c r="K767" s="33"/>
      <c r="L767" s="41">
        <v>6.26</v>
      </c>
      <c r="M767" s="42">
        <v>11.37</v>
      </c>
      <c r="N767" s="41">
        <v>6.73</v>
      </c>
      <c r="O767" s="42">
        <v>12.55</v>
      </c>
      <c r="P767" s="41">
        <v>8.93</v>
      </c>
      <c r="Q767" s="42">
        <v>5.84</v>
      </c>
      <c r="R767" s="41">
        <v>9.1300000000000008</v>
      </c>
      <c r="S767" s="42">
        <v>9.84</v>
      </c>
      <c r="T767" s="41">
        <v>5.58</v>
      </c>
      <c r="U767" s="42">
        <v>9.8000000000000007</v>
      </c>
    </row>
    <row r="768" spans="1:21" x14ac:dyDescent="0.25">
      <c r="A768" s="41">
        <v>7.6</v>
      </c>
      <c r="B768" s="42">
        <v>5.47</v>
      </c>
      <c r="C768" s="41">
        <v>6.6</v>
      </c>
      <c r="D768" s="42">
        <v>13.41</v>
      </c>
      <c r="E768" s="41">
        <v>5.39</v>
      </c>
      <c r="F768" s="42">
        <v>14.2</v>
      </c>
      <c r="G768" s="41">
        <v>13.93</v>
      </c>
      <c r="H768" s="42">
        <v>7.71</v>
      </c>
      <c r="I768" s="41">
        <v>10.43</v>
      </c>
      <c r="J768" s="42">
        <v>8.25</v>
      </c>
      <c r="K768" s="33"/>
      <c r="L768" s="41">
        <v>5.14</v>
      </c>
      <c r="M768" s="42">
        <v>7.92</v>
      </c>
      <c r="N768" s="41">
        <v>10.29</v>
      </c>
      <c r="O768" s="42">
        <v>7.68</v>
      </c>
      <c r="P768" s="41">
        <v>9.85</v>
      </c>
      <c r="Q768" s="42">
        <v>8.9600000000000009</v>
      </c>
      <c r="R768" s="41">
        <v>14.2</v>
      </c>
      <c r="S768" s="42">
        <v>10.47</v>
      </c>
      <c r="T768" s="41">
        <v>13.05</v>
      </c>
      <c r="U768" s="42">
        <v>15.59</v>
      </c>
    </row>
    <row r="769" spans="1:21" x14ac:dyDescent="0.25">
      <c r="A769" s="41">
        <v>8.6999999999999993</v>
      </c>
      <c r="B769" s="42">
        <v>10.8</v>
      </c>
      <c r="C769" s="41">
        <v>13.06</v>
      </c>
      <c r="D769" s="42">
        <v>6.71</v>
      </c>
      <c r="E769" s="41">
        <v>14.15</v>
      </c>
      <c r="F769" s="42">
        <v>13.98</v>
      </c>
      <c r="G769" s="41">
        <v>4.43</v>
      </c>
      <c r="H769" s="42">
        <v>9.1999999999999993</v>
      </c>
      <c r="I769" s="41">
        <v>13.89</v>
      </c>
      <c r="J769" s="42">
        <v>6.48</v>
      </c>
      <c r="K769" s="33"/>
      <c r="L769" s="41">
        <v>12.93</v>
      </c>
      <c r="M769" s="42">
        <v>15.63</v>
      </c>
      <c r="N769" s="41">
        <v>3.97</v>
      </c>
      <c r="O769" s="42">
        <v>11.89</v>
      </c>
      <c r="P769" s="41">
        <v>4.2</v>
      </c>
      <c r="Q769" s="42">
        <v>9.26</v>
      </c>
      <c r="R769" s="41">
        <v>16.309999999999999</v>
      </c>
      <c r="S769" s="42">
        <v>10.76</v>
      </c>
      <c r="T769" s="41">
        <v>7.62</v>
      </c>
      <c r="U769" s="42">
        <v>6.73</v>
      </c>
    </row>
    <row r="770" spans="1:21" x14ac:dyDescent="0.25">
      <c r="A770" s="41">
        <v>6.81</v>
      </c>
      <c r="B770" s="42">
        <v>4.5999999999999996</v>
      </c>
      <c r="C770" s="41">
        <v>11.11</v>
      </c>
      <c r="D770" s="42">
        <v>6.79</v>
      </c>
      <c r="E770" s="41">
        <v>14.13</v>
      </c>
      <c r="F770" s="42">
        <v>11.06</v>
      </c>
      <c r="G770" s="41">
        <v>6</v>
      </c>
      <c r="H770" s="42">
        <v>8.99</v>
      </c>
      <c r="I770" s="41">
        <v>14.37</v>
      </c>
      <c r="J770" s="42">
        <v>6.57</v>
      </c>
      <c r="K770" s="33"/>
      <c r="L770" s="41">
        <v>16.010000000000002</v>
      </c>
      <c r="M770" s="42">
        <v>8.9499999999999993</v>
      </c>
      <c r="N770" s="41">
        <v>12.37</v>
      </c>
      <c r="O770" s="42">
        <v>9.01</v>
      </c>
      <c r="P770" s="41">
        <v>6.99</v>
      </c>
      <c r="Q770" s="42">
        <v>13.81</v>
      </c>
      <c r="R770" s="41">
        <v>17</v>
      </c>
      <c r="S770" s="42">
        <v>6.81</v>
      </c>
      <c r="T770" s="41">
        <v>10.199999999999999</v>
      </c>
      <c r="U770" s="42">
        <v>5.49</v>
      </c>
    </row>
    <row r="771" spans="1:21" x14ac:dyDescent="0.25">
      <c r="A771" s="41">
        <v>10.51</v>
      </c>
      <c r="B771" s="42">
        <v>6.88</v>
      </c>
      <c r="C771" s="41">
        <v>13.52</v>
      </c>
      <c r="D771" s="42">
        <v>8.8800000000000008</v>
      </c>
      <c r="E771" s="41">
        <v>15.61</v>
      </c>
      <c r="F771" s="42">
        <v>13.95</v>
      </c>
      <c r="G771" s="41">
        <v>5.26</v>
      </c>
      <c r="H771" s="42">
        <v>6.25</v>
      </c>
      <c r="I771" s="41">
        <v>8.52</v>
      </c>
      <c r="J771" s="42">
        <v>7.48</v>
      </c>
      <c r="K771" s="33"/>
      <c r="L771" s="41">
        <v>9.1199999999999992</v>
      </c>
      <c r="M771" s="42">
        <v>9.01</v>
      </c>
      <c r="N771" s="41">
        <v>4.8499999999999996</v>
      </c>
      <c r="O771" s="42">
        <v>11.71</v>
      </c>
      <c r="P771" s="41">
        <v>11.21</v>
      </c>
      <c r="Q771" s="42">
        <v>8.83</v>
      </c>
      <c r="R771" s="41">
        <v>13.94</v>
      </c>
      <c r="S771" s="42">
        <v>13.12</v>
      </c>
      <c r="T771" s="41">
        <v>14.15</v>
      </c>
      <c r="U771" s="42">
        <v>12.02</v>
      </c>
    </row>
    <row r="772" spans="1:21" x14ac:dyDescent="0.25">
      <c r="A772" s="41">
        <v>5.94</v>
      </c>
      <c r="B772" s="42">
        <v>12.11</v>
      </c>
      <c r="C772" s="41">
        <v>8.4700000000000006</v>
      </c>
      <c r="D772" s="42">
        <v>7.29</v>
      </c>
      <c r="E772" s="41">
        <v>12.34</v>
      </c>
      <c r="F772" s="42">
        <v>13.12</v>
      </c>
      <c r="G772" s="41">
        <v>13.78</v>
      </c>
      <c r="H772" s="42">
        <v>15.74</v>
      </c>
      <c r="I772" s="41">
        <v>11.95</v>
      </c>
      <c r="J772" s="42">
        <v>15.74</v>
      </c>
      <c r="K772" s="33"/>
      <c r="L772" s="41">
        <v>9.26</v>
      </c>
      <c r="M772" s="42">
        <v>11.58</v>
      </c>
      <c r="N772" s="41">
        <v>3.81</v>
      </c>
      <c r="O772" s="42">
        <v>11.79</v>
      </c>
      <c r="P772" s="41">
        <v>11.73</v>
      </c>
      <c r="Q772" s="42">
        <v>6.22</v>
      </c>
      <c r="R772" s="41">
        <v>3.56</v>
      </c>
      <c r="S772" s="42">
        <v>11.1</v>
      </c>
      <c r="T772" s="41">
        <v>11.2</v>
      </c>
      <c r="U772" s="42">
        <v>7.97</v>
      </c>
    </row>
    <row r="773" spans="1:21" x14ac:dyDescent="0.25">
      <c r="A773" s="41">
        <v>12.34</v>
      </c>
      <c r="B773" s="42">
        <v>7.16</v>
      </c>
      <c r="C773" s="41">
        <v>6.81</v>
      </c>
      <c r="D773" s="42">
        <v>6.19</v>
      </c>
      <c r="E773" s="41">
        <v>11.23</v>
      </c>
      <c r="F773" s="42">
        <v>9.9700000000000006</v>
      </c>
      <c r="G773" s="41">
        <v>13.01</v>
      </c>
      <c r="H773" s="42">
        <v>13.11</v>
      </c>
      <c r="I773" s="41">
        <v>14.01</v>
      </c>
      <c r="J773" s="42">
        <v>13.15</v>
      </c>
      <c r="K773" s="33"/>
      <c r="L773" s="41">
        <v>10.07</v>
      </c>
      <c r="M773" s="42">
        <v>9.82</v>
      </c>
      <c r="N773" s="41">
        <v>8.25</v>
      </c>
      <c r="O773" s="42">
        <v>6.99</v>
      </c>
      <c r="P773" s="41">
        <v>10.53</v>
      </c>
      <c r="Q773" s="42">
        <v>4.26</v>
      </c>
      <c r="R773" s="41">
        <v>11.09</v>
      </c>
      <c r="S773" s="42">
        <v>6.15</v>
      </c>
      <c r="T773" s="41">
        <v>11.44</v>
      </c>
      <c r="U773" s="42">
        <v>16.5</v>
      </c>
    </row>
    <row r="774" spans="1:21" x14ac:dyDescent="0.25">
      <c r="A774" s="41">
        <v>5.96</v>
      </c>
      <c r="B774" s="42">
        <v>10.6</v>
      </c>
      <c r="C774" s="41">
        <v>10.3</v>
      </c>
      <c r="D774" s="42">
        <v>13.37</v>
      </c>
      <c r="E774" s="41">
        <v>15.35</v>
      </c>
      <c r="F774" s="42">
        <v>4.71</v>
      </c>
      <c r="G774" s="41">
        <v>14.86</v>
      </c>
      <c r="H774" s="42">
        <v>14.43</v>
      </c>
      <c r="I774" s="41">
        <v>5.44</v>
      </c>
      <c r="J774" s="42">
        <v>5.95</v>
      </c>
      <c r="K774" s="33"/>
      <c r="L774" s="41">
        <v>16.53</v>
      </c>
      <c r="M774" s="42">
        <v>12.01</v>
      </c>
      <c r="N774" s="41">
        <v>10.5</v>
      </c>
      <c r="O774" s="42">
        <v>3.35</v>
      </c>
      <c r="P774" s="41">
        <v>10.62</v>
      </c>
      <c r="Q774" s="42">
        <v>8.42</v>
      </c>
      <c r="R774" s="41">
        <v>13.54</v>
      </c>
      <c r="S774" s="42">
        <v>7.5</v>
      </c>
      <c r="T774" s="41">
        <v>7.21</v>
      </c>
      <c r="U774" s="42">
        <v>13.58</v>
      </c>
    </row>
    <row r="775" spans="1:21" x14ac:dyDescent="0.25">
      <c r="A775" s="41">
        <v>13.44</v>
      </c>
      <c r="B775" s="42">
        <v>6.99</v>
      </c>
      <c r="C775" s="41">
        <v>14.04</v>
      </c>
      <c r="D775" s="42">
        <v>8.82</v>
      </c>
      <c r="E775" s="41">
        <v>12.6</v>
      </c>
      <c r="F775" s="42">
        <v>7.18</v>
      </c>
      <c r="G775" s="41">
        <v>9.8800000000000008</v>
      </c>
      <c r="H775" s="42">
        <v>10.07</v>
      </c>
      <c r="I775" s="41">
        <v>9.5399999999999991</v>
      </c>
      <c r="J775" s="42">
        <v>5.25</v>
      </c>
      <c r="K775" s="33"/>
      <c r="L775" s="41">
        <v>17.61</v>
      </c>
      <c r="M775" s="42">
        <v>13.11</v>
      </c>
      <c r="N775" s="41">
        <v>12.13</v>
      </c>
      <c r="O775" s="42">
        <v>8.2899999999999991</v>
      </c>
      <c r="P775" s="41">
        <v>9.0399999999999991</v>
      </c>
      <c r="Q775" s="42">
        <v>11.73</v>
      </c>
      <c r="R775" s="41">
        <v>12.92</v>
      </c>
      <c r="S775" s="42">
        <v>8.36</v>
      </c>
      <c r="T775" s="41">
        <v>13.7</v>
      </c>
      <c r="U775" s="42">
        <v>9.1199999999999992</v>
      </c>
    </row>
    <row r="776" spans="1:21" x14ac:dyDescent="0.25">
      <c r="A776" s="41">
        <v>12.14</v>
      </c>
      <c r="B776" s="42">
        <v>10.17</v>
      </c>
      <c r="C776" s="41">
        <v>4.51</v>
      </c>
      <c r="D776" s="42">
        <v>12.92</v>
      </c>
      <c r="E776" s="41">
        <v>12.92</v>
      </c>
      <c r="F776" s="42">
        <v>5.3</v>
      </c>
      <c r="G776" s="41">
        <v>8.3699999999999992</v>
      </c>
      <c r="H776" s="42">
        <v>5.95</v>
      </c>
      <c r="I776" s="41">
        <v>10.93</v>
      </c>
      <c r="J776" s="42">
        <v>13.28</v>
      </c>
      <c r="K776" s="33"/>
      <c r="L776" s="41">
        <v>8.4700000000000006</v>
      </c>
      <c r="M776" s="42">
        <v>11.86</v>
      </c>
      <c r="N776" s="41">
        <v>14.31</v>
      </c>
      <c r="O776" s="42">
        <v>9.75</v>
      </c>
      <c r="P776" s="41">
        <v>10.51</v>
      </c>
      <c r="Q776" s="42">
        <v>7.95</v>
      </c>
      <c r="R776" s="41">
        <v>12.47</v>
      </c>
      <c r="S776" s="42">
        <v>4.18</v>
      </c>
      <c r="T776" s="41">
        <v>16.239999999999998</v>
      </c>
      <c r="U776" s="42">
        <v>5.49</v>
      </c>
    </row>
    <row r="777" spans="1:21" x14ac:dyDescent="0.25">
      <c r="A777" s="41">
        <v>11.6</v>
      </c>
      <c r="B777" s="42">
        <v>8.19</v>
      </c>
      <c r="C777" s="41">
        <v>5.1100000000000003</v>
      </c>
      <c r="D777" s="42">
        <v>13.96</v>
      </c>
      <c r="E777" s="41">
        <v>14.04</v>
      </c>
      <c r="F777" s="42">
        <v>4.32</v>
      </c>
      <c r="G777" s="41">
        <v>9.1999999999999993</v>
      </c>
      <c r="H777" s="42">
        <v>15.03</v>
      </c>
      <c r="I777" s="41">
        <v>10.49</v>
      </c>
      <c r="J777" s="42">
        <v>15.48</v>
      </c>
      <c r="K777" s="33"/>
      <c r="L777" s="41">
        <v>12.6</v>
      </c>
      <c r="M777" s="42">
        <v>16.34</v>
      </c>
      <c r="N777" s="41">
        <v>9.76</v>
      </c>
      <c r="O777" s="42">
        <v>13.85</v>
      </c>
      <c r="P777" s="41">
        <v>7.14</v>
      </c>
      <c r="Q777" s="42">
        <v>7.67</v>
      </c>
      <c r="R777" s="41">
        <v>9.07</v>
      </c>
      <c r="S777" s="42">
        <v>11.15</v>
      </c>
      <c r="T777" s="41">
        <v>10.58</v>
      </c>
      <c r="U777" s="42">
        <v>8.2799999999999994</v>
      </c>
    </row>
    <row r="778" spans="1:21" x14ac:dyDescent="0.25">
      <c r="A778" s="41">
        <v>4.74</v>
      </c>
      <c r="B778" s="42">
        <v>10.63</v>
      </c>
      <c r="C778" s="41">
        <v>7.34</v>
      </c>
      <c r="D778" s="42">
        <v>15.19</v>
      </c>
      <c r="E778" s="41">
        <v>9.9499999999999993</v>
      </c>
      <c r="F778" s="42">
        <v>9.42</v>
      </c>
      <c r="G778" s="41">
        <v>9.92</v>
      </c>
      <c r="H778" s="42">
        <v>15.18</v>
      </c>
      <c r="I778" s="41">
        <v>7.46</v>
      </c>
      <c r="J778" s="42">
        <v>11.05</v>
      </c>
      <c r="K778" s="33"/>
      <c r="L778" s="41">
        <v>14.34</v>
      </c>
      <c r="M778" s="42">
        <v>12.15</v>
      </c>
      <c r="N778" s="41">
        <v>2.76</v>
      </c>
      <c r="O778" s="42">
        <v>9.81</v>
      </c>
      <c r="P778" s="41">
        <v>10.95</v>
      </c>
      <c r="Q778" s="42">
        <v>11.88</v>
      </c>
      <c r="R778" s="41">
        <v>7.7</v>
      </c>
      <c r="S778" s="42">
        <v>10.17</v>
      </c>
      <c r="T778" s="41">
        <v>11.14</v>
      </c>
      <c r="U778" s="42">
        <v>13.14</v>
      </c>
    </row>
    <row r="779" spans="1:21" x14ac:dyDescent="0.25">
      <c r="A779" s="41">
        <v>12.8</v>
      </c>
      <c r="B779" s="42">
        <v>5.14</v>
      </c>
      <c r="C779" s="41">
        <v>5.42</v>
      </c>
      <c r="D779" s="42">
        <v>8.17</v>
      </c>
      <c r="E779" s="41">
        <v>11.67</v>
      </c>
      <c r="F779" s="42">
        <v>12.22</v>
      </c>
      <c r="G779" s="41">
        <v>9.92</v>
      </c>
      <c r="H779" s="42">
        <v>14.44</v>
      </c>
      <c r="I779" s="41">
        <v>4.57</v>
      </c>
      <c r="J779" s="42">
        <v>14.87</v>
      </c>
      <c r="K779" s="33"/>
      <c r="L779" s="41">
        <v>15.34</v>
      </c>
      <c r="M779" s="42">
        <v>6.68</v>
      </c>
      <c r="N779" s="41">
        <v>9.85</v>
      </c>
      <c r="O779" s="42">
        <v>12.64</v>
      </c>
      <c r="P779" s="41">
        <v>12.04</v>
      </c>
      <c r="Q779" s="42">
        <v>7.59</v>
      </c>
      <c r="R779" s="41">
        <v>10.68</v>
      </c>
      <c r="S779" s="42">
        <v>8.61</v>
      </c>
      <c r="T779" s="41">
        <v>11.2</v>
      </c>
      <c r="U779" s="42">
        <v>12.14</v>
      </c>
    </row>
    <row r="780" spans="1:21" x14ac:dyDescent="0.25">
      <c r="A780" s="41">
        <v>12.69</v>
      </c>
      <c r="B780" s="42">
        <v>4.66</v>
      </c>
      <c r="C780" s="41">
        <v>13.17</v>
      </c>
      <c r="D780" s="42">
        <v>10.97</v>
      </c>
      <c r="E780" s="41">
        <v>14.28</v>
      </c>
      <c r="F780" s="42">
        <v>7.74</v>
      </c>
      <c r="G780" s="41">
        <v>7.94</v>
      </c>
      <c r="H780" s="42">
        <v>11.43</v>
      </c>
      <c r="I780" s="41">
        <v>12.07</v>
      </c>
      <c r="J780" s="42">
        <v>6.75</v>
      </c>
      <c r="K780" s="33"/>
      <c r="L780" s="41">
        <v>13.08</v>
      </c>
      <c r="M780" s="42">
        <v>7.71</v>
      </c>
      <c r="N780" s="41">
        <v>10.220000000000001</v>
      </c>
      <c r="O780" s="42">
        <v>14.99</v>
      </c>
      <c r="P780" s="41">
        <v>11.44</v>
      </c>
      <c r="Q780" s="42">
        <v>6.04</v>
      </c>
      <c r="R780" s="41">
        <v>12.96</v>
      </c>
      <c r="S780" s="42">
        <v>17.420000000000002</v>
      </c>
      <c r="T780" s="41">
        <v>12.33</v>
      </c>
      <c r="U780" s="42">
        <v>16.329999999999998</v>
      </c>
    </row>
    <row r="781" spans="1:21" x14ac:dyDescent="0.25">
      <c r="A781" s="41">
        <v>11.62</v>
      </c>
      <c r="B781" s="42">
        <v>12.19</v>
      </c>
      <c r="C781" s="41">
        <v>14.59</v>
      </c>
      <c r="D781" s="42">
        <v>13.92</v>
      </c>
      <c r="E781" s="41">
        <v>10.48</v>
      </c>
      <c r="F781" s="42">
        <v>15.62</v>
      </c>
      <c r="G781" s="41">
        <v>11.25</v>
      </c>
      <c r="H781" s="42">
        <v>13.39</v>
      </c>
      <c r="I781" s="41">
        <v>8.64</v>
      </c>
      <c r="J781" s="42">
        <v>6.17</v>
      </c>
      <c r="K781" s="33"/>
      <c r="L781" s="41">
        <v>10.58</v>
      </c>
      <c r="M781" s="42">
        <v>9.86</v>
      </c>
      <c r="N781" s="41">
        <v>13.31</v>
      </c>
      <c r="O781" s="42">
        <v>8.93</v>
      </c>
      <c r="P781" s="41">
        <v>5.59</v>
      </c>
      <c r="Q781" s="42">
        <v>6.38</v>
      </c>
      <c r="R781" s="41">
        <v>4.59</v>
      </c>
      <c r="S781" s="42">
        <v>11.72</v>
      </c>
      <c r="T781" s="41">
        <v>10.15</v>
      </c>
      <c r="U781" s="42">
        <v>11.13</v>
      </c>
    </row>
    <row r="782" spans="1:21" x14ac:dyDescent="0.25">
      <c r="A782" s="41">
        <v>14.77</v>
      </c>
      <c r="B782" s="42">
        <v>11.92</v>
      </c>
      <c r="C782" s="41">
        <v>5.8</v>
      </c>
      <c r="D782" s="42">
        <v>12.86</v>
      </c>
      <c r="E782" s="41">
        <v>7.86</v>
      </c>
      <c r="F782" s="42">
        <v>10.5</v>
      </c>
      <c r="G782" s="41">
        <v>10.35</v>
      </c>
      <c r="H782" s="42">
        <v>7.24</v>
      </c>
      <c r="I782" s="41">
        <v>5.55</v>
      </c>
      <c r="J782" s="42">
        <v>8.36</v>
      </c>
      <c r="K782" s="33"/>
      <c r="L782" s="41">
        <v>7.72</v>
      </c>
      <c r="M782" s="42">
        <v>10.01</v>
      </c>
      <c r="N782" s="41">
        <v>13</v>
      </c>
      <c r="O782" s="42">
        <v>7.58</v>
      </c>
      <c r="P782" s="41">
        <v>8.02</v>
      </c>
      <c r="Q782" s="42">
        <v>11.96</v>
      </c>
      <c r="R782" s="41">
        <v>11.75</v>
      </c>
      <c r="S782" s="42">
        <v>12.45</v>
      </c>
      <c r="T782" s="41">
        <v>16.5</v>
      </c>
      <c r="U782" s="42">
        <v>11.02</v>
      </c>
    </row>
    <row r="783" spans="1:21" x14ac:dyDescent="0.25">
      <c r="A783" s="41">
        <v>11.79</v>
      </c>
      <c r="B783" s="42">
        <v>5.82</v>
      </c>
      <c r="C783" s="41">
        <v>14.37</v>
      </c>
      <c r="D783" s="42">
        <v>7.51</v>
      </c>
      <c r="E783" s="41">
        <v>8.16</v>
      </c>
      <c r="F783" s="42">
        <v>5.49</v>
      </c>
      <c r="G783" s="41">
        <v>6.92</v>
      </c>
      <c r="H783" s="42">
        <v>9.19</v>
      </c>
      <c r="I783" s="41">
        <v>15.75</v>
      </c>
      <c r="J783" s="42">
        <v>7.82</v>
      </c>
      <c r="K783" s="33"/>
      <c r="L783" s="41">
        <v>7.89</v>
      </c>
      <c r="M783" s="42">
        <v>6.81</v>
      </c>
      <c r="N783" s="41">
        <v>10.75</v>
      </c>
      <c r="O783" s="42">
        <v>16.03</v>
      </c>
      <c r="P783" s="41">
        <v>11.49</v>
      </c>
      <c r="Q783" s="42">
        <v>7.84</v>
      </c>
      <c r="R783" s="41">
        <v>13.68</v>
      </c>
      <c r="S783" s="42">
        <v>10.15</v>
      </c>
      <c r="T783" s="41">
        <v>6.26</v>
      </c>
      <c r="U783" s="42">
        <v>11.57</v>
      </c>
    </row>
    <row r="784" spans="1:21" x14ac:dyDescent="0.25">
      <c r="A784" s="41">
        <v>7.96</v>
      </c>
      <c r="B784" s="42">
        <v>10.5</v>
      </c>
      <c r="C784" s="41">
        <v>12.7</v>
      </c>
      <c r="D784" s="42">
        <v>7.22</v>
      </c>
      <c r="E784" s="41">
        <v>10.039999999999999</v>
      </c>
      <c r="F784" s="42">
        <v>8.4</v>
      </c>
      <c r="G784" s="41">
        <v>12.84</v>
      </c>
      <c r="H784" s="42">
        <v>5.22</v>
      </c>
      <c r="I784" s="41">
        <v>13.76</v>
      </c>
      <c r="J784" s="42">
        <v>14.89</v>
      </c>
      <c r="K784" s="33"/>
      <c r="L784" s="41">
        <v>8.7100000000000009</v>
      </c>
      <c r="M784" s="42">
        <v>17.82</v>
      </c>
      <c r="N784" s="41">
        <v>11.47</v>
      </c>
      <c r="O784" s="42">
        <v>8.83</v>
      </c>
      <c r="P784" s="41">
        <v>10.07</v>
      </c>
      <c r="Q784" s="42">
        <v>12.45</v>
      </c>
      <c r="R784" s="41">
        <v>4.22</v>
      </c>
      <c r="S784" s="42">
        <v>9.39</v>
      </c>
      <c r="T784" s="41">
        <v>10.3</v>
      </c>
      <c r="U784" s="42">
        <v>12.37</v>
      </c>
    </row>
    <row r="785" spans="1:21" x14ac:dyDescent="0.25">
      <c r="A785" s="41">
        <v>9.57</v>
      </c>
      <c r="B785" s="42">
        <v>15.63</v>
      </c>
      <c r="C785" s="41">
        <v>11.54</v>
      </c>
      <c r="D785" s="42">
        <v>11.97</v>
      </c>
      <c r="E785" s="41">
        <v>5.05</v>
      </c>
      <c r="F785" s="42">
        <v>4.37</v>
      </c>
      <c r="G785" s="41">
        <v>8.5399999999999991</v>
      </c>
      <c r="H785" s="42">
        <v>6.96</v>
      </c>
      <c r="I785" s="41">
        <v>8.6999999999999993</v>
      </c>
      <c r="J785" s="42">
        <v>13.64</v>
      </c>
      <c r="K785" s="33"/>
      <c r="L785" s="41">
        <v>4.91</v>
      </c>
      <c r="M785" s="42">
        <v>10.69</v>
      </c>
      <c r="N785" s="41">
        <v>12.08</v>
      </c>
      <c r="O785" s="42">
        <v>5.77</v>
      </c>
      <c r="P785" s="41">
        <v>11.99</v>
      </c>
      <c r="Q785" s="42">
        <v>13.85</v>
      </c>
      <c r="R785" s="41">
        <v>8.67</v>
      </c>
      <c r="S785" s="42">
        <v>7.95</v>
      </c>
      <c r="T785" s="41">
        <v>6.77</v>
      </c>
      <c r="U785" s="42">
        <v>9.06</v>
      </c>
    </row>
    <row r="786" spans="1:21" x14ac:dyDescent="0.25">
      <c r="A786" s="41">
        <v>7.93</v>
      </c>
      <c r="B786" s="42">
        <v>15.5</v>
      </c>
      <c r="C786" s="41">
        <v>13.49</v>
      </c>
      <c r="D786" s="42">
        <v>10.130000000000001</v>
      </c>
      <c r="E786" s="41">
        <v>9.52</v>
      </c>
      <c r="F786" s="42">
        <v>5.82</v>
      </c>
      <c r="G786" s="41">
        <v>12.13</v>
      </c>
      <c r="H786" s="42">
        <v>8.5500000000000007</v>
      </c>
      <c r="I786" s="41">
        <v>5.67</v>
      </c>
      <c r="J786" s="42">
        <v>15.68</v>
      </c>
      <c r="K786" s="33"/>
      <c r="L786" s="41">
        <v>16.05</v>
      </c>
      <c r="M786" s="42">
        <v>9.09</v>
      </c>
      <c r="N786" s="41">
        <v>6.97</v>
      </c>
      <c r="O786" s="42">
        <v>5.54</v>
      </c>
      <c r="P786" s="41">
        <v>8.66</v>
      </c>
      <c r="Q786" s="42">
        <v>8.9</v>
      </c>
      <c r="R786" s="41">
        <v>8.91</v>
      </c>
      <c r="S786" s="42">
        <v>10.66</v>
      </c>
      <c r="T786" s="41">
        <v>6.86</v>
      </c>
      <c r="U786" s="42">
        <v>10.26</v>
      </c>
    </row>
    <row r="787" spans="1:21" x14ac:dyDescent="0.25">
      <c r="A787" s="41">
        <v>15.12</v>
      </c>
      <c r="B787" s="42">
        <v>12.49</v>
      </c>
      <c r="C787" s="41">
        <v>6.3</v>
      </c>
      <c r="D787" s="42">
        <v>12.87</v>
      </c>
      <c r="E787" s="41">
        <v>11.93</v>
      </c>
      <c r="F787" s="42">
        <v>10.050000000000001</v>
      </c>
      <c r="G787" s="41">
        <v>11.84</v>
      </c>
      <c r="H787" s="42">
        <v>14.17</v>
      </c>
      <c r="I787" s="41">
        <v>11.88</v>
      </c>
      <c r="J787" s="42">
        <v>15.17</v>
      </c>
      <c r="K787" s="33"/>
      <c r="L787" s="41">
        <v>12.04</v>
      </c>
      <c r="M787" s="42">
        <v>13.21</v>
      </c>
      <c r="N787" s="41">
        <v>8.99</v>
      </c>
      <c r="O787" s="42">
        <v>11.19</v>
      </c>
      <c r="P787" s="41">
        <v>7.52</v>
      </c>
      <c r="Q787" s="42">
        <v>15.55</v>
      </c>
      <c r="R787" s="41">
        <v>8.07</v>
      </c>
      <c r="S787" s="42">
        <v>9.73</v>
      </c>
      <c r="T787" s="41">
        <v>6.4</v>
      </c>
      <c r="U787" s="42">
        <v>11.81</v>
      </c>
    </row>
    <row r="788" spans="1:21" x14ac:dyDescent="0.25">
      <c r="A788" s="41">
        <v>15.32</v>
      </c>
      <c r="B788" s="42">
        <v>15.22</v>
      </c>
      <c r="C788" s="41">
        <v>13.45</v>
      </c>
      <c r="D788" s="42">
        <v>6.74</v>
      </c>
      <c r="E788" s="41">
        <v>6.45</v>
      </c>
      <c r="F788" s="42">
        <v>9.67</v>
      </c>
      <c r="G788" s="41">
        <v>5.01</v>
      </c>
      <c r="H788" s="42">
        <v>13.04</v>
      </c>
      <c r="I788" s="41">
        <v>11.18</v>
      </c>
      <c r="J788" s="42">
        <v>8.7899999999999991</v>
      </c>
      <c r="K788" s="33"/>
      <c r="L788" s="41">
        <v>5.32</v>
      </c>
      <c r="M788" s="42">
        <v>7.63</v>
      </c>
      <c r="N788" s="41">
        <v>6.5</v>
      </c>
      <c r="O788" s="42">
        <v>12.18</v>
      </c>
      <c r="P788" s="41">
        <v>7.98</v>
      </c>
      <c r="Q788" s="42">
        <v>12.22</v>
      </c>
      <c r="R788" s="41">
        <v>8.9600000000000009</v>
      </c>
      <c r="S788" s="42">
        <v>8.6199999999999992</v>
      </c>
      <c r="T788" s="41">
        <v>11.34</v>
      </c>
      <c r="U788" s="42">
        <v>9.6199999999999992</v>
      </c>
    </row>
    <row r="789" spans="1:21" x14ac:dyDescent="0.25">
      <c r="A789" s="41">
        <v>5.65</v>
      </c>
      <c r="B789" s="42">
        <v>6.83</v>
      </c>
      <c r="C789" s="41">
        <v>10.64</v>
      </c>
      <c r="D789" s="42">
        <v>6.57</v>
      </c>
      <c r="E789" s="41">
        <v>6.68</v>
      </c>
      <c r="F789" s="42">
        <v>5.14</v>
      </c>
      <c r="G789" s="41">
        <v>7.16</v>
      </c>
      <c r="H789" s="42">
        <v>11.61</v>
      </c>
      <c r="I789" s="41">
        <v>5.28</v>
      </c>
      <c r="J789" s="42">
        <v>14.84</v>
      </c>
      <c r="K789" s="33"/>
      <c r="L789" s="41">
        <v>8.2200000000000006</v>
      </c>
      <c r="M789" s="42">
        <v>7.57</v>
      </c>
      <c r="N789" s="41">
        <v>7.12</v>
      </c>
      <c r="O789" s="42">
        <v>7.9</v>
      </c>
      <c r="P789" s="41">
        <v>12.5</v>
      </c>
      <c r="Q789" s="42">
        <v>11.05</v>
      </c>
      <c r="R789" s="41">
        <v>11.21</v>
      </c>
      <c r="S789" s="42">
        <v>4.87</v>
      </c>
      <c r="T789" s="41">
        <v>12.77</v>
      </c>
      <c r="U789" s="42">
        <v>11.87</v>
      </c>
    </row>
    <row r="790" spans="1:21" x14ac:dyDescent="0.25">
      <c r="A790" s="41">
        <v>7.4</v>
      </c>
      <c r="B790" s="42">
        <v>9.1300000000000008</v>
      </c>
      <c r="C790" s="41">
        <v>6.56</v>
      </c>
      <c r="D790" s="42">
        <v>6.93</v>
      </c>
      <c r="E790" s="41">
        <v>4.68</v>
      </c>
      <c r="F790" s="42">
        <v>10.3</v>
      </c>
      <c r="G790" s="41">
        <v>9.93</v>
      </c>
      <c r="H790" s="42">
        <v>5.76</v>
      </c>
      <c r="I790" s="41">
        <v>10.27</v>
      </c>
      <c r="J790" s="42">
        <v>5.8</v>
      </c>
      <c r="K790" s="33"/>
      <c r="L790" s="41">
        <v>9.84</v>
      </c>
      <c r="M790" s="42">
        <v>5.74</v>
      </c>
      <c r="N790" s="41">
        <v>12.4</v>
      </c>
      <c r="O790" s="42">
        <v>14.92</v>
      </c>
      <c r="P790" s="41">
        <v>13.12</v>
      </c>
      <c r="Q790" s="42">
        <v>4.84</v>
      </c>
      <c r="R790" s="41">
        <v>8.64</v>
      </c>
      <c r="S790" s="42">
        <v>0.46</v>
      </c>
      <c r="T790" s="41">
        <v>10.93</v>
      </c>
      <c r="U790" s="42">
        <v>12.08</v>
      </c>
    </row>
    <row r="791" spans="1:21" x14ac:dyDescent="0.25">
      <c r="A791" s="41">
        <v>6.8</v>
      </c>
      <c r="B791" s="42">
        <v>11.19</v>
      </c>
      <c r="C791" s="41">
        <v>13.26</v>
      </c>
      <c r="D791" s="42">
        <v>7.8</v>
      </c>
      <c r="E791" s="41">
        <v>13.57</v>
      </c>
      <c r="F791" s="42">
        <v>9.83</v>
      </c>
      <c r="G791" s="41">
        <v>11.38</v>
      </c>
      <c r="H791" s="42">
        <v>5.0599999999999996</v>
      </c>
      <c r="I791" s="41">
        <v>13.24</v>
      </c>
      <c r="J791" s="42">
        <v>7.24</v>
      </c>
      <c r="K791" s="33"/>
      <c r="L791" s="41">
        <v>10.99</v>
      </c>
      <c r="M791" s="42">
        <v>5.42</v>
      </c>
      <c r="N791" s="41">
        <v>11.25</v>
      </c>
      <c r="O791" s="42">
        <v>15.48</v>
      </c>
      <c r="P791" s="41">
        <v>13.02</v>
      </c>
      <c r="Q791" s="42">
        <v>9.9499999999999993</v>
      </c>
      <c r="R791" s="41">
        <v>8.9</v>
      </c>
      <c r="S791" s="42">
        <v>14.4</v>
      </c>
      <c r="T791" s="41">
        <v>6.83</v>
      </c>
      <c r="U791" s="42">
        <v>14.44</v>
      </c>
    </row>
    <row r="792" spans="1:21" x14ac:dyDescent="0.25">
      <c r="A792" s="41">
        <v>5.76</v>
      </c>
      <c r="B792" s="42">
        <v>13.74</v>
      </c>
      <c r="C792" s="41">
        <v>6.13</v>
      </c>
      <c r="D792" s="42">
        <v>14.05</v>
      </c>
      <c r="E792" s="41">
        <v>5.27</v>
      </c>
      <c r="F792" s="42">
        <v>5.49</v>
      </c>
      <c r="G792" s="41">
        <v>11.7</v>
      </c>
      <c r="H792" s="42">
        <v>9.56</v>
      </c>
      <c r="I792" s="41">
        <v>13.74</v>
      </c>
      <c r="J792" s="42">
        <v>4.4800000000000004</v>
      </c>
      <c r="K792" s="33"/>
      <c r="L792" s="41">
        <v>12.96</v>
      </c>
      <c r="M792" s="42">
        <v>5.76</v>
      </c>
      <c r="N792" s="41">
        <v>11.98</v>
      </c>
      <c r="O792" s="42">
        <v>11.97</v>
      </c>
      <c r="P792" s="41">
        <v>8.4600000000000009</v>
      </c>
      <c r="Q792" s="42">
        <v>10.58</v>
      </c>
      <c r="R792" s="41">
        <v>9.7899999999999991</v>
      </c>
      <c r="S792" s="42">
        <v>10.64</v>
      </c>
      <c r="T792" s="41">
        <v>10.69</v>
      </c>
      <c r="U792" s="42">
        <v>5.21</v>
      </c>
    </row>
    <row r="793" spans="1:21" x14ac:dyDescent="0.25">
      <c r="A793" s="41">
        <v>5.44</v>
      </c>
      <c r="B793" s="42">
        <v>8.7100000000000009</v>
      </c>
      <c r="C793" s="41">
        <v>9.57</v>
      </c>
      <c r="D793" s="42">
        <v>8.43</v>
      </c>
      <c r="E793" s="41">
        <v>8.0500000000000007</v>
      </c>
      <c r="F793" s="42">
        <v>7.76</v>
      </c>
      <c r="G793" s="41">
        <v>9.23</v>
      </c>
      <c r="H793" s="42">
        <v>10.72</v>
      </c>
      <c r="I793" s="41">
        <v>12.8</v>
      </c>
      <c r="J793" s="42">
        <v>12.65</v>
      </c>
      <c r="K793" s="33"/>
      <c r="L793" s="41">
        <v>3.08</v>
      </c>
      <c r="M793" s="42">
        <v>7.96</v>
      </c>
      <c r="N793" s="41">
        <v>6.25</v>
      </c>
      <c r="O793" s="42">
        <v>14.35</v>
      </c>
      <c r="P793" s="41">
        <v>7.52</v>
      </c>
      <c r="Q793" s="42">
        <v>8.59</v>
      </c>
      <c r="R793" s="41">
        <v>7.24</v>
      </c>
      <c r="S793" s="42">
        <v>7.37</v>
      </c>
      <c r="T793" s="41">
        <v>10.42</v>
      </c>
      <c r="U793" s="42">
        <v>12.03</v>
      </c>
    </row>
    <row r="794" spans="1:21" x14ac:dyDescent="0.25">
      <c r="A794" s="41">
        <v>8.52</v>
      </c>
      <c r="B794" s="42">
        <v>9.3699999999999992</v>
      </c>
      <c r="C794" s="41">
        <v>11.96</v>
      </c>
      <c r="D794" s="42">
        <v>6.68</v>
      </c>
      <c r="E794" s="41">
        <v>8.6</v>
      </c>
      <c r="F794" s="42">
        <v>5.59</v>
      </c>
      <c r="G794" s="41">
        <v>10.220000000000001</v>
      </c>
      <c r="H794" s="42">
        <v>7.79</v>
      </c>
      <c r="I794" s="41">
        <v>8.3699999999999992</v>
      </c>
      <c r="J794" s="42">
        <v>6.29</v>
      </c>
      <c r="K794" s="33"/>
      <c r="L794" s="41">
        <v>8.07</v>
      </c>
      <c r="M794" s="42">
        <v>19.23</v>
      </c>
      <c r="N794" s="41">
        <v>6.33</v>
      </c>
      <c r="O794" s="42">
        <v>6.73</v>
      </c>
      <c r="P794" s="41">
        <v>13.85</v>
      </c>
      <c r="Q794" s="42">
        <v>5.15</v>
      </c>
      <c r="R794" s="41">
        <v>6.79</v>
      </c>
      <c r="S794" s="42">
        <v>12.96</v>
      </c>
      <c r="T794" s="41">
        <v>10.59</v>
      </c>
      <c r="U794" s="42">
        <v>13.3</v>
      </c>
    </row>
    <row r="795" spans="1:21" x14ac:dyDescent="0.25">
      <c r="A795" s="41">
        <v>11.68</v>
      </c>
      <c r="B795" s="42">
        <v>14.68</v>
      </c>
      <c r="C795" s="41">
        <v>10.71</v>
      </c>
      <c r="D795" s="42">
        <v>9.07</v>
      </c>
      <c r="E795" s="41">
        <v>11.31</v>
      </c>
      <c r="F795" s="42">
        <v>5.43</v>
      </c>
      <c r="G795" s="41">
        <v>6.32</v>
      </c>
      <c r="H795" s="42">
        <v>15.34</v>
      </c>
      <c r="I795" s="41">
        <v>14.55</v>
      </c>
      <c r="J795" s="42">
        <v>7.1</v>
      </c>
      <c r="K795" s="33"/>
      <c r="L795" s="41">
        <v>10.220000000000001</v>
      </c>
      <c r="M795" s="42">
        <v>4.66</v>
      </c>
      <c r="N795" s="41">
        <v>10.02</v>
      </c>
      <c r="O795" s="42">
        <v>16.16</v>
      </c>
      <c r="P795" s="41">
        <v>14.82</v>
      </c>
      <c r="Q795" s="42">
        <v>6.94</v>
      </c>
      <c r="R795" s="41">
        <v>9.36</v>
      </c>
      <c r="S795" s="42">
        <v>9.44</v>
      </c>
      <c r="T795" s="41">
        <v>7.08</v>
      </c>
      <c r="U795" s="42">
        <v>6.74</v>
      </c>
    </row>
    <row r="796" spans="1:21" x14ac:dyDescent="0.25">
      <c r="A796" s="41">
        <v>5.14</v>
      </c>
      <c r="B796" s="42">
        <v>11.46</v>
      </c>
      <c r="C796" s="41">
        <v>5.29</v>
      </c>
      <c r="D796" s="42">
        <v>13.14</v>
      </c>
      <c r="E796" s="41">
        <v>12.61</v>
      </c>
      <c r="F796" s="42">
        <v>7.48</v>
      </c>
      <c r="G796" s="41">
        <v>10.36</v>
      </c>
      <c r="H796" s="42">
        <v>13.84</v>
      </c>
      <c r="I796" s="41">
        <v>7.8</v>
      </c>
      <c r="J796" s="42">
        <v>8.27</v>
      </c>
      <c r="K796" s="33"/>
      <c r="L796" s="41">
        <v>10.77</v>
      </c>
      <c r="M796" s="42">
        <v>5.67</v>
      </c>
      <c r="N796" s="41">
        <v>10.52</v>
      </c>
      <c r="O796" s="42">
        <v>16.78</v>
      </c>
      <c r="P796" s="41">
        <v>10.28</v>
      </c>
      <c r="Q796" s="42">
        <v>14.58</v>
      </c>
      <c r="R796" s="41">
        <v>5.6</v>
      </c>
      <c r="S796" s="42">
        <v>9.64</v>
      </c>
      <c r="T796" s="41">
        <v>6.7</v>
      </c>
      <c r="U796" s="42">
        <v>9.16</v>
      </c>
    </row>
    <row r="797" spans="1:21" x14ac:dyDescent="0.25">
      <c r="A797" s="41">
        <v>13.59</v>
      </c>
      <c r="B797" s="42">
        <v>8.98</v>
      </c>
      <c r="C797" s="41">
        <v>5.81</v>
      </c>
      <c r="D797" s="42">
        <v>5.3</v>
      </c>
      <c r="E797" s="41">
        <v>13.91</v>
      </c>
      <c r="F797" s="42">
        <v>14.46</v>
      </c>
      <c r="G797" s="41">
        <v>6.54</v>
      </c>
      <c r="H797" s="42">
        <v>12.32</v>
      </c>
      <c r="I797" s="41">
        <v>12.98</v>
      </c>
      <c r="J797" s="42">
        <v>12.28</v>
      </c>
      <c r="K797" s="33"/>
      <c r="L797" s="41">
        <v>8.19</v>
      </c>
      <c r="M797" s="42">
        <v>10.19</v>
      </c>
      <c r="N797" s="41">
        <v>6.94</v>
      </c>
      <c r="O797" s="42">
        <v>9.2100000000000009</v>
      </c>
      <c r="P797" s="41">
        <v>8.6199999999999992</v>
      </c>
      <c r="Q797" s="42">
        <v>9.67</v>
      </c>
      <c r="R797" s="41">
        <v>5.73</v>
      </c>
      <c r="S797" s="42">
        <v>11.74</v>
      </c>
      <c r="T797" s="41">
        <v>15.47</v>
      </c>
      <c r="U797" s="42">
        <v>13.59</v>
      </c>
    </row>
    <row r="798" spans="1:21" x14ac:dyDescent="0.25">
      <c r="A798" s="41">
        <v>6.39</v>
      </c>
      <c r="B798" s="42">
        <v>14.13</v>
      </c>
      <c r="C798" s="41">
        <v>8.0500000000000007</v>
      </c>
      <c r="D798" s="42">
        <v>15.08</v>
      </c>
      <c r="E798" s="41">
        <v>8.89</v>
      </c>
      <c r="F798" s="42">
        <v>8.09</v>
      </c>
      <c r="G798" s="41">
        <v>12.72</v>
      </c>
      <c r="H798" s="42">
        <v>9.99</v>
      </c>
      <c r="I798" s="41">
        <v>14.72</v>
      </c>
      <c r="J798" s="42">
        <v>5.84</v>
      </c>
      <c r="K798" s="33"/>
      <c r="L798" s="41">
        <v>12.97</v>
      </c>
      <c r="M798" s="42">
        <v>10.48</v>
      </c>
      <c r="N798" s="41">
        <v>11.86</v>
      </c>
      <c r="O798" s="42">
        <v>9.76</v>
      </c>
      <c r="P798" s="41">
        <v>15.51</v>
      </c>
      <c r="Q798" s="42">
        <v>8.52</v>
      </c>
      <c r="R798" s="41">
        <v>8.2100000000000009</v>
      </c>
      <c r="S798" s="42">
        <v>11.4</v>
      </c>
      <c r="T798" s="41">
        <v>10.93</v>
      </c>
      <c r="U798" s="42">
        <v>9.0299999999999994</v>
      </c>
    </row>
    <row r="799" spans="1:21" x14ac:dyDescent="0.25">
      <c r="A799" s="41">
        <v>9.73</v>
      </c>
      <c r="B799" s="42">
        <v>5.67</v>
      </c>
      <c r="C799" s="41">
        <v>5.01</v>
      </c>
      <c r="D799" s="42">
        <v>9.93</v>
      </c>
      <c r="E799" s="41">
        <v>6.16</v>
      </c>
      <c r="F799" s="42">
        <v>15.02</v>
      </c>
      <c r="G799" s="41">
        <v>6.74</v>
      </c>
      <c r="H799" s="42">
        <v>10.19</v>
      </c>
      <c r="I799" s="41">
        <v>14.72</v>
      </c>
      <c r="J799" s="42">
        <v>10.61</v>
      </c>
      <c r="K799" s="33"/>
      <c r="L799" s="41">
        <v>9.36</v>
      </c>
      <c r="M799" s="42">
        <v>3.76</v>
      </c>
      <c r="N799" s="41">
        <v>5.47</v>
      </c>
      <c r="O799" s="42">
        <v>10.87</v>
      </c>
      <c r="P799" s="41">
        <v>11.57</v>
      </c>
      <c r="Q799" s="42">
        <v>15.7</v>
      </c>
      <c r="R799" s="41">
        <v>7.94</v>
      </c>
      <c r="S799" s="42">
        <v>10.18</v>
      </c>
      <c r="T799" s="41">
        <v>10.17</v>
      </c>
      <c r="U799" s="42">
        <v>12.22</v>
      </c>
    </row>
    <row r="800" spans="1:21" x14ac:dyDescent="0.25">
      <c r="A800" s="41">
        <v>13.52</v>
      </c>
      <c r="B800" s="42">
        <v>7.12</v>
      </c>
      <c r="C800" s="41">
        <v>14.82</v>
      </c>
      <c r="D800" s="42">
        <v>8.01</v>
      </c>
      <c r="E800" s="41">
        <v>4.45</v>
      </c>
      <c r="F800" s="42">
        <v>4.74</v>
      </c>
      <c r="G800" s="41">
        <v>9.69</v>
      </c>
      <c r="H800" s="42">
        <v>14.49</v>
      </c>
      <c r="I800" s="41">
        <v>14.53</v>
      </c>
      <c r="J800" s="42">
        <v>11.14</v>
      </c>
      <c r="K800" s="33"/>
      <c r="L800" s="41">
        <v>11.37</v>
      </c>
      <c r="M800" s="42">
        <v>6.72</v>
      </c>
      <c r="N800" s="41">
        <v>2.39</v>
      </c>
      <c r="O800" s="42">
        <v>9.2799999999999994</v>
      </c>
      <c r="P800" s="41">
        <v>8.67</v>
      </c>
      <c r="Q800" s="42">
        <v>12.21</v>
      </c>
      <c r="R800" s="41">
        <v>6.59</v>
      </c>
      <c r="S800" s="42">
        <v>10.88</v>
      </c>
      <c r="T800" s="41">
        <v>12.54</v>
      </c>
      <c r="U800" s="42">
        <v>6.03</v>
      </c>
    </row>
    <row r="801" spans="1:21" x14ac:dyDescent="0.25">
      <c r="A801" s="41">
        <v>7.27</v>
      </c>
      <c r="B801" s="42">
        <v>8.66</v>
      </c>
      <c r="C801" s="41">
        <v>4.7300000000000004</v>
      </c>
      <c r="D801" s="42">
        <v>10.51</v>
      </c>
      <c r="E801" s="41">
        <v>14.51</v>
      </c>
      <c r="F801" s="42">
        <v>7.58</v>
      </c>
      <c r="G801" s="41">
        <v>11.77</v>
      </c>
      <c r="H801" s="42">
        <v>5.31</v>
      </c>
      <c r="I801" s="41">
        <v>9.18</v>
      </c>
      <c r="J801" s="42">
        <v>12.06</v>
      </c>
      <c r="K801" s="33"/>
      <c r="L801" s="41">
        <v>10.59</v>
      </c>
      <c r="M801" s="42">
        <v>11</v>
      </c>
      <c r="N801" s="41">
        <v>11.82</v>
      </c>
      <c r="O801" s="42">
        <v>9.83</v>
      </c>
      <c r="P801" s="41">
        <v>12.01</v>
      </c>
      <c r="Q801" s="42">
        <v>12.89</v>
      </c>
      <c r="R801" s="41">
        <v>12.51</v>
      </c>
      <c r="S801" s="42">
        <v>7.17</v>
      </c>
      <c r="T801" s="41">
        <v>8.66</v>
      </c>
      <c r="U801" s="42">
        <v>11.02</v>
      </c>
    </row>
    <row r="802" spans="1:21" x14ac:dyDescent="0.25">
      <c r="A802" s="41">
        <v>14.75</v>
      </c>
      <c r="B802" s="42">
        <v>4.26</v>
      </c>
      <c r="C802" s="41">
        <v>12.79</v>
      </c>
      <c r="D802" s="42">
        <v>7.08</v>
      </c>
      <c r="E802" s="41">
        <v>7.47</v>
      </c>
      <c r="F802" s="42">
        <v>12.81</v>
      </c>
      <c r="G802" s="41">
        <v>6.25</v>
      </c>
      <c r="H802" s="42">
        <v>7.22</v>
      </c>
      <c r="I802" s="41">
        <v>7.91</v>
      </c>
      <c r="J802" s="42">
        <v>13.65</v>
      </c>
      <c r="K802" s="33"/>
      <c r="L802" s="41">
        <v>8</v>
      </c>
      <c r="M802" s="42">
        <v>10.73</v>
      </c>
      <c r="N802" s="41">
        <v>8.19</v>
      </c>
      <c r="O802" s="42">
        <v>9.9600000000000009</v>
      </c>
      <c r="P802" s="41">
        <v>12.99</v>
      </c>
      <c r="Q802" s="42">
        <v>14.28</v>
      </c>
      <c r="R802" s="41">
        <v>10.87</v>
      </c>
      <c r="S802" s="42">
        <v>7.83</v>
      </c>
      <c r="T802" s="41">
        <v>15.62</v>
      </c>
      <c r="U802" s="42">
        <v>12.74</v>
      </c>
    </row>
    <row r="803" spans="1:21" x14ac:dyDescent="0.25">
      <c r="A803" s="41">
        <v>14.91</v>
      </c>
      <c r="B803" s="42">
        <v>9.8699999999999992</v>
      </c>
      <c r="C803" s="41">
        <v>8.36</v>
      </c>
      <c r="D803" s="42">
        <v>6.87</v>
      </c>
      <c r="E803" s="41">
        <v>11.44</v>
      </c>
      <c r="F803" s="42">
        <v>8.82</v>
      </c>
      <c r="G803" s="41">
        <v>6.87</v>
      </c>
      <c r="H803" s="42">
        <v>5.68</v>
      </c>
      <c r="I803" s="41">
        <v>14.91</v>
      </c>
      <c r="J803" s="42">
        <v>13.36</v>
      </c>
      <c r="K803" s="33"/>
      <c r="L803" s="41">
        <v>9.42</v>
      </c>
      <c r="M803" s="42">
        <v>8.2899999999999991</v>
      </c>
      <c r="N803" s="41">
        <v>9.26</v>
      </c>
      <c r="O803" s="42">
        <v>13.56</v>
      </c>
      <c r="P803" s="41">
        <v>10.31</v>
      </c>
      <c r="Q803" s="42">
        <v>9.84</v>
      </c>
      <c r="R803" s="41">
        <v>6.35</v>
      </c>
      <c r="S803" s="42">
        <v>11.24</v>
      </c>
      <c r="T803" s="41">
        <v>13.8</v>
      </c>
      <c r="U803" s="42">
        <v>8.52</v>
      </c>
    </row>
    <row r="804" spans="1:21" x14ac:dyDescent="0.25">
      <c r="A804" s="41">
        <v>8.25</v>
      </c>
      <c r="B804" s="42">
        <v>13.18</v>
      </c>
      <c r="C804" s="41">
        <v>7.97</v>
      </c>
      <c r="D804" s="42">
        <v>8.48</v>
      </c>
      <c r="E804" s="41">
        <v>10.54</v>
      </c>
      <c r="F804" s="42">
        <v>7.28</v>
      </c>
      <c r="G804" s="41">
        <v>6.45</v>
      </c>
      <c r="H804" s="42">
        <v>13.08</v>
      </c>
      <c r="I804" s="41">
        <v>12.17</v>
      </c>
      <c r="J804" s="42">
        <v>9.1300000000000008</v>
      </c>
      <c r="K804" s="33"/>
      <c r="L804" s="41">
        <v>6.59</v>
      </c>
      <c r="M804" s="42">
        <v>16.54</v>
      </c>
      <c r="N804" s="41">
        <v>11.2</v>
      </c>
      <c r="O804" s="42">
        <v>9.24</v>
      </c>
      <c r="P804" s="41">
        <v>7.7</v>
      </c>
      <c r="Q804" s="42">
        <v>2.0099999999999998</v>
      </c>
      <c r="R804" s="41">
        <v>7.3</v>
      </c>
      <c r="S804" s="42">
        <v>7.75</v>
      </c>
      <c r="T804" s="41">
        <v>12.56</v>
      </c>
      <c r="U804" s="42">
        <v>4</v>
      </c>
    </row>
    <row r="805" spans="1:21" x14ac:dyDescent="0.25">
      <c r="A805" s="41">
        <v>4.97</v>
      </c>
      <c r="B805" s="42">
        <v>4.2300000000000004</v>
      </c>
      <c r="C805" s="41">
        <v>7.52</v>
      </c>
      <c r="D805" s="42">
        <v>10.49</v>
      </c>
      <c r="E805" s="41">
        <v>8.2100000000000009</v>
      </c>
      <c r="F805" s="42">
        <v>12.56</v>
      </c>
      <c r="G805" s="41">
        <v>11.77</v>
      </c>
      <c r="H805" s="42">
        <v>10.85</v>
      </c>
      <c r="I805" s="41">
        <v>14.27</v>
      </c>
      <c r="J805" s="42">
        <v>8.65</v>
      </c>
      <c r="K805" s="33"/>
      <c r="L805" s="41">
        <v>5.88</v>
      </c>
      <c r="M805" s="42">
        <v>13.8</v>
      </c>
      <c r="N805" s="41">
        <v>8.25</v>
      </c>
      <c r="O805" s="42">
        <v>6.38</v>
      </c>
      <c r="P805" s="41">
        <v>14.17</v>
      </c>
      <c r="Q805" s="42">
        <v>11.17</v>
      </c>
      <c r="R805" s="41">
        <v>9.1300000000000008</v>
      </c>
      <c r="S805" s="42">
        <v>12.67</v>
      </c>
      <c r="T805" s="41">
        <v>13.31</v>
      </c>
      <c r="U805" s="42">
        <v>3.42</v>
      </c>
    </row>
    <row r="806" spans="1:21" x14ac:dyDescent="0.25">
      <c r="A806" s="41">
        <v>7.07</v>
      </c>
      <c r="B806" s="42">
        <v>5.82</v>
      </c>
      <c r="C806" s="41">
        <v>13.19</v>
      </c>
      <c r="D806" s="42">
        <v>12.23</v>
      </c>
      <c r="E806" s="41">
        <v>7.85</v>
      </c>
      <c r="F806" s="42">
        <v>9.4600000000000009</v>
      </c>
      <c r="G806" s="41">
        <v>13.66</v>
      </c>
      <c r="H806" s="42">
        <v>10.01</v>
      </c>
      <c r="I806" s="41">
        <v>9.9</v>
      </c>
      <c r="J806" s="42">
        <v>6.16</v>
      </c>
      <c r="K806" s="33"/>
      <c r="L806" s="41">
        <v>8.59</v>
      </c>
      <c r="M806" s="42">
        <v>10.93</v>
      </c>
      <c r="N806" s="41">
        <v>10.62</v>
      </c>
      <c r="O806" s="42">
        <v>11.85</v>
      </c>
      <c r="P806" s="41">
        <v>4.16</v>
      </c>
      <c r="Q806" s="42">
        <v>9.84</v>
      </c>
      <c r="R806" s="41">
        <v>8.51</v>
      </c>
      <c r="S806" s="42">
        <v>8.5399999999999991</v>
      </c>
      <c r="T806" s="41">
        <v>8.9700000000000006</v>
      </c>
      <c r="U806" s="42">
        <v>12.25</v>
      </c>
    </row>
    <row r="807" spans="1:21" x14ac:dyDescent="0.25">
      <c r="A807" s="41">
        <v>6.76</v>
      </c>
      <c r="B807" s="42">
        <v>10.27</v>
      </c>
      <c r="C807" s="41">
        <v>5.04</v>
      </c>
      <c r="D807" s="42">
        <v>6.4</v>
      </c>
      <c r="E807" s="41">
        <v>7.5</v>
      </c>
      <c r="F807" s="42">
        <v>8.17</v>
      </c>
      <c r="G807" s="41">
        <v>9.1300000000000008</v>
      </c>
      <c r="H807" s="42">
        <v>6.25</v>
      </c>
      <c r="I807" s="41">
        <v>7.82</v>
      </c>
      <c r="J807" s="42">
        <v>5.74</v>
      </c>
      <c r="K807" s="33"/>
      <c r="L807" s="41">
        <v>9.32</v>
      </c>
      <c r="M807" s="42">
        <v>7.19</v>
      </c>
      <c r="N807" s="41">
        <v>10.48</v>
      </c>
      <c r="O807" s="42">
        <v>12.31</v>
      </c>
      <c r="P807" s="41">
        <v>5.64</v>
      </c>
      <c r="Q807" s="42">
        <v>7.3</v>
      </c>
      <c r="R807" s="41">
        <v>7.37</v>
      </c>
      <c r="S807" s="42">
        <v>7.09</v>
      </c>
      <c r="T807" s="41">
        <v>12.28</v>
      </c>
      <c r="U807" s="42">
        <v>6.6</v>
      </c>
    </row>
    <row r="808" spans="1:21" x14ac:dyDescent="0.25">
      <c r="A808" s="41">
        <v>7.65</v>
      </c>
      <c r="B808" s="42">
        <v>9.82</v>
      </c>
      <c r="C808" s="41">
        <v>14.09</v>
      </c>
      <c r="D808" s="42">
        <v>7.2</v>
      </c>
      <c r="E808" s="41">
        <v>4.91</v>
      </c>
      <c r="F808" s="42">
        <v>11.62</v>
      </c>
      <c r="G808" s="41">
        <v>14.61</v>
      </c>
      <c r="H808" s="42">
        <v>12.85</v>
      </c>
      <c r="I808" s="41">
        <v>11.3</v>
      </c>
      <c r="J808" s="42">
        <v>15.08</v>
      </c>
      <c r="K808" s="33"/>
      <c r="L808" s="41">
        <v>11.8</v>
      </c>
      <c r="M808" s="42">
        <v>10.76</v>
      </c>
      <c r="N808" s="41">
        <v>5.64</v>
      </c>
      <c r="O808" s="42">
        <v>3.91</v>
      </c>
      <c r="P808" s="41">
        <v>9.3699999999999992</v>
      </c>
      <c r="Q808" s="42">
        <v>10.89</v>
      </c>
      <c r="R808" s="41">
        <v>7.71</v>
      </c>
      <c r="S808" s="42">
        <v>7.43</v>
      </c>
      <c r="T808" s="41">
        <v>8.6999999999999993</v>
      </c>
      <c r="U808" s="42">
        <v>5.9</v>
      </c>
    </row>
    <row r="809" spans="1:21" x14ac:dyDescent="0.25">
      <c r="A809" s="41">
        <v>11.03</v>
      </c>
      <c r="B809" s="42">
        <v>7.29</v>
      </c>
      <c r="C809" s="41">
        <v>13.55</v>
      </c>
      <c r="D809" s="42">
        <v>7.5</v>
      </c>
      <c r="E809" s="41">
        <v>15.34</v>
      </c>
      <c r="F809" s="42">
        <v>13.68</v>
      </c>
      <c r="G809" s="41">
        <v>4.54</v>
      </c>
      <c r="H809" s="42">
        <v>9.6300000000000008</v>
      </c>
      <c r="I809" s="41">
        <v>6.81</v>
      </c>
      <c r="J809" s="42">
        <v>5.15</v>
      </c>
      <c r="K809" s="33"/>
      <c r="L809" s="41">
        <v>9.09</v>
      </c>
      <c r="M809" s="42">
        <v>10.16</v>
      </c>
      <c r="N809" s="41">
        <v>8.5299999999999994</v>
      </c>
      <c r="O809" s="42">
        <v>9.34</v>
      </c>
      <c r="P809" s="41">
        <v>7.96</v>
      </c>
      <c r="Q809" s="42">
        <v>11.94</v>
      </c>
      <c r="R809" s="41">
        <v>11.05</v>
      </c>
      <c r="S809" s="42">
        <v>11.95</v>
      </c>
      <c r="T809" s="41">
        <v>8.82</v>
      </c>
      <c r="U809" s="42">
        <v>4.0599999999999996</v>
      </c>
    </row>
    <row r="810" spans="1:21" x14ac:dyDescent="0.25">
      <c r="A810" s="41">
        <v>10.47</v>
      </c>
      <c r="B810" s="42">
        <v>5.12</v>
      </c>
      <c r="C810" s="41">
        <v>13.16</v>
      </c>
      <c r="D810" s="42">
        <v>6.58</v>
      </c>
      <c r="E810" s="41">
        <v>5.14</v>
      </c>
      <c r="F810" s="42">
        <v>12.94</v>
      </c>
      <c r="G810" s="41">
        <v>12.6</v>
      </c>
      <c r="H810" s="42">
        <v>5.67</v>
      </c>
      <c r="I810" s="41">
        <v>6.9</v>
      </c>
      <c r="J810" s="42">
        <v>15.31</v>
      </c>
      <c r="K810" s="33"/>
      <c r="L810" s="41">
        <v>10.17</v>
      </c>
      <c r="M810" s="42">
        <v>11.12</v>
      </c>
      <c r="N810" s="41">
        <v>9.31</v>
      </c>
      <c r="O810" s="42">
        <v>5.18</v>
      </c>
      <c r="P810" s="41">
        <v>7.89</v>
      </c>
      <c r="Q810" s="42">
        <v>11.33</v>
      </c>
      <c r="R810" s="41">
        <v>14.73</v>
      </c>
      <c r="S810" s="42">
        <v>14.71</v>
      </c>
      <c r="T810" s="41">
        <v>7.28</v>
      </c>
      <c r="U810" s="42">
        <v>11.13</v>
      </c>
    </row>
    <row r="811" spans="1:21" x14ac:dyDescent="0.25">
      <c r="A811" s="41">
        <v>15.04</v>
      </c>
      <c r="B811" s="42">
        <v>14.47</v>
      </c>
      <c r="C811" s="41">
        <v>12.94</v>
      </c>
      <c r="D811" s="42">
        <v>11.46</v>
      </c>
      <c r="E811" s="41">
        <v>14.81</v>
      </c>
      <c r="F811" s="42">
        <v>14.25</v>
      </c>
      <c r="G811" s="41">
        <v>4.8099999999999996</v>
      </c>
      <c r="H811" s="42">
        <v>14.21</v>
      </c>
      <c r="I811" s="41">
        <v>4.6500000000000004</v>
      </c>
      <c r="J811" s="42">
        <v>5.63</v>
      </c>
      <c r="K811" s="33"/>
      <c r="L811" s="41">
        <v>11.08</v>
      </c>
      <c r="M811" s="42">
        <v>7.22</v>
      </c>
      <c r="N811" s="41">
        <v>4.1900000000000004</v>
      </c>
      <c r="O811" s="42">
        <v>17.260000000000002</v>
      </c>
      <c r="P811" s="41">
        <v>9.6</v>
      </c>
      <c r="Q811" s="42">
        <v>10.220000000000001</v>
      </c>
      <c r="R811" s="41">
        <v>7.39</v>
      </c>
      <c r="S811" s="42">
        <v>9.1999999999999993</v>
      </c>
      <c r="T811" s="41">
        <v>3.66</v>
      </c>
      <c r="U811" s="42">
        <v>5.95</v>
      </c>
    </row>
    <row r="812" spans="1:21" x14ac:dyDescent="0.25">
      <c r="A812" s="41">
        <v>10.56</v>
      </c>
      <c r="B812" s="42">
        <v>5.73</v>
      </c>
      <c r="C812" s="41">
        <v>12.06</v>
      </c>
      <c r="D812" s="42">
        <v>5.89</v>
      </c>
      <c r="E812" s="41">
        <v>7.05</v>
      </c>
      <c r="F812" s="42">
        <v>15.35</v>
      </c>
      <c r="G812" s="41">
        <v>4.79</v>
      </c>
      <c r="H812" s="42">
        <v>10.17</v>
      </c>
      <c r="I812" s="41">
        <v>5.86</v>
      </c>
      <c r="J812" s="42">
        <v>15.48</v>
      </c>
      <c r="K812" s="33"/>
      <c r="L812" s="41">
        <v>13</v>
      </c>
      <c r="M812" s="42">
        <v>8.66</v>
      </c>
      <c r="N812" s="41">
        <v>12.5</v>
      </c>
      <c r="O812" s="42">
        <v>9.73</v>
      </c>
      <c r="P812" s="41">
        <v>8.61</v>
      </c>
      <c r="Q812" s="42">
        <v>15.09</v>
      </c>
      <c r="R812" s="41">
        <v>10.19</v>
      </c>
      <c r="S812" s="42">
        <v>12.63</v>
      </c>
      <c r="T812" s="41">
        <v>11.48</v>
      </c>
      <c r="U812" s="42">
        <v>11.56</v>
      </c>
    </row>
    <row r="813" spans="1:21" x14ac:dyDescent="0.25">
      <c r="A813" s="41">
        <v>9.4</v>
      </c>
      <c r="B813" s="42">
        <v>9.3800000000000008</v>
      </c>
      <c r="C813" s="41">
        <v>14.01</v>
      </c>
      <c r="D813" s="42">
        <v>7.55</v>
      </c>
      <c r="E813" s="41">
        <v>14.15</v>
      </c>
      <c r="F813" s="42">
        <v>11.21</v>
      </c>
      <c r="G813" s="41">
        <v>4.47</v>
      </c>
      <c r="H813" s="42">
        <v>10.66</v>
      </c>
      <c r="I813" s="41">
        <v>5.57</v>
      </c>
      <c r="J813" s="42">
        <v>10.63</v>
      </c>
      <c r="K813" s="33"/>
      <c r="L813" s="41">
        <v>14.89</v>
      </c>
      <c r="M813" s="42">
        <v>12.05</v>
      </c>
      <c r="N813" s="41">
        <v>6.08</v>
      </c>
      <c r="O813" s="42">
        <v>4.46</v>
      </c>
      <c r="P813" s="41">
        <v>10.25</v>
      </c>
      <c r="Q813" s="42">
        <v>12.02</v>
      </c>
      <c r="R813" s="41">
        <v>15.24</v>
      </c>
      <c r="S813" s="42">
        <v>8.91</v>
      </c>
      <c r="T813" s="41">
        <v>10.24</v>
      </c>
      <c r="U813" s="42">
        <v>1.97</v>
      </c>
    </row>
    <row r="814" spans="1:21" x14ac:dyDescent="0.25">
      <c r="A814" s="41">
        <v>6.37</v>
      </c>
      <c r="B814" s="42">
        <v>5.14</v>
      </c>
      <c r="C814" s="41">
        <v>14.92</v>
      </c>
      <c r="D814" s="42">
        <v>15.35</v>
      </c>
      <c r="E814" s="41">
        <v>13.67</v>
      </c>
      <c r="F814" s="42">
        <v>4.32</v>
      </c>
      <c r="G814" s="41">
        <v>9.33</v>
      </c>
      <c r="H814" s="42">
        <v>14.85</v>
      </c>
      <c r="I814" s="41">
        <v>11.51</v>
      </c>
      <c r="J814" s="42">
        <v>11.8</v>
      </c>
      <c r="K814" s="33"/>
      <c r="L814" s="41">
        <v>10.210000000000001</v>
      </c>
      <c r="M814" s="42">
        <v>10.47</v>
      </c>
      <c r="N814" s="41">
        <v>14.6</v>
      </c>
      <c r="O814" s="42">
        <v>12.33</v>
      </c>
      <c r="P814" s="41">
        <v>16.760000000000002</v>
      </c>
      <c r="Q814" s="42">
        <v>6.36</v>
      </c>
      <c r="R814" s="41">
        <v>13.64</v>
      </c>
      <c r="S814" s="42">
        <v>10.51</v>
      </c>
      <c r="T814" s="41">
        <v>13.56</v>
      </c>
      <c r="U814" s="42">
        <v>9.44</v>
      </c>
    </row>
    <row r="815" spans="1:21" x14ac:dyDescent="0.25">
      <c r="A815" s="41">
        <v>10.94</v>
      </c>
      <c r="B815" s="42">
        <v>9.36</v>
      </c>
      <c r="C815" s="41">
        <v>9.44</v>
      </c>
      <c r="D815" s="42">
        <v>10.81</v>
      </c>
      <c r="E815" s="41">
        <v>8.26</v>
      </c>
      <c r="F815" s="42">
        <v>9</v>
      </c>
      <c r="G815" s="41">
        <v>15.38</v>
      </c>
      <c r="H815" s="42">
        <v>7.58</v>
      </c>
      <c r="I815" s="41">
        <v>7.05</v>
      </c>
      <c r="J815" s="42">
        <v>13.09</v>
      </c>
      <c r="K815" s="33"/>
      <c r="L815" s="41">
        <v>10.39</v>
      </c>
      <c r="M815" s="42">
        <v>6.94</v>
      </c>
      <c r="N815" s="41">
        <v>10.58</v>
      </c>
      <c r="O815" s="42">
        <v>9.1199999999999992</v>
      </c>
      <c r="P815" s="41">
        <v>10.24</v>
      </c>
      <c r="Q815" s="42">
        <v>13.48</v>
      </c>
      <c r="R815" s="41">
        <v>6.29</v>
      </c>
      <c r="S815" s="42">
        <v>13.3</v>
      </c>
      <c r="T815" s="41">
        <v>4.34</v>
      </c>
      <c r="U815" s="42">
        <v>5.82</v>
      </c>
    </row>
    <row r="816" spans="1:21" x14ac:dyDescent="0.25">
      <c r="A816" s="41">
        <v>8.07</v>
      </c>
      <c r="B816" s="42">
        <v>9.44</v>
      </c>
      <c r="C816" s="41">
        <v>11.22</v>
      </c>
      <c r="D816" s="42">
        <v>9.68</v>
      </c>
      <c r="E816" s="41">
        <v>12.84</v>
      </c>
      <c r="F816" s="42">
        <v>11.57</v>
      </c>
      <c r="G816" s="41">
        <v>8.4700000000000006</v>
      </c>
      <c r="H816" s="42">
        <v>12.09</v>
      </c>
      <c r="I816" s="41">
        <v>8.07</v>
      </c>
      <c r="J816" s="42">
        <v>11.11</v>
      </c>
      <c r="K816" s="33"/>
      <c r="L816" s="41">
        <v>13.82</v>
      </c>
      <c r="M816" s="42">
        <v>8.9700000000000006</v>
      </c>
      <c r="N816" s="41">
        <v>9.0500000000000007</v>
      </c>
      <c r="O816" s="42">
        <v>12.05</v>
      </c>
      <c r="P816" s="41">
        <v>9.64</v>
      </c>
      <c r="Q816" s="42">
        <v>9.25</v>
      </c>
      <c r="R816" s="41">
        <v>10.64</v>
      </c>
      <c r="S816" s="42">
        <v>7.96</v>
      </c>
      <c r="T816" s="41">
        <v>7.75</v>
      </c>
      <c r="U816" s="42">
        <v>9.58</v>
      </c>
    </row>
    <row r="817" spans="1:21" x14ac:dyDescent="0.25">
      <c r="A817" s="41">
        <v>6.36</v>
      </c>
      <c r="B817" s="42">
        <v>7.42</v>
      </c>
      <c r="C817" s="41">
        <v>11.61</v>
      </c>
      <c r="D817" s="42">
        <v>11.23</v>
      </c>
      <c r="E817" s="41">
        <v>6.69</v>
      </c>
      <c r="F817" s="42">
        <v>12.29</v>
      </c>
      <c r="G817" s="41">
        <v>4.26</v>
      </c>
      <c r="H817" s="42">
        <v>7.38</v>
      </c>
      <c r="I817" s="41">
        <v>8.34</v>
      </c>
      <c r="J817" s="42">
        <v>7.74</v>
      </c>
      <c r="K817" s="33"/>
      <c r="L817" s="41">
        <v>8.4499999999999993</v>
      </c>
      <c r="M817" s="42">
        <v>6.7</v>
      </c>
      <c r="N817" s="41">
        <v>6.33</v>
      </c>
      <c r="O817" s="42">
        <v>9.5399999999999991</v>
      </c>
      <c r="P817" s="41">
        <v>12.06</v>
      </c>
      <c r="Q817" s="42">
        <v>9.83</v>
      </c>
      <c r="R817" s="41">
        <v>9.65</v>
      </c>
      <c r="S817" s="42">
        <v>13.22</v>
      </c>
      <c r="T817" s="41">
        <v>11.77</v>
      </c>
      <c r="U817" s="42">
        <v>11.41</v>
      </c>
    </row>
    <row r="818" spans="1:21" x14ac:dyDescent="0.25">
      <c r="A818" s="41">
        <v>7.13</v>
      </c>
      <c r="B818" s="42">
        <v>15.66</v>
      </c>
      <c r="C818" s="41">
        <v>14.82</v>
      </c>
      <c r="D818" s="42">
        <v>10.67</v>
      </c>
      <c r="E818" s="41">
        <v>5.13</v>
      </c>
      <c r="F818" s="42">
        <v>13.31</v>
      </c>
      <c r="G818" s="41">
        <v>11.49</v>
      </c>
      <c r="H818" s="42">
        <v>12.26</v>
      </c>
      <c r="I818" s="41">
        <v>12.48</v>
      </c>
      <c r="J818" s="42">
        <v>10.64</v>
      </c>
      <c r="K818" s="33"/>
      <c r="L818" s="41">
        <v>4.9400000000000004</v>
      </c>
      <c r="M818" s="42">
        <v>11.98</v>
      </c>
      <c r="N818" s="41">
        <v>15.12</v>
      </c>
      <c r="O818" s="42">
        <v>14.37</v>
      </c>
      <c r="P818" s="41">
        <v>17.09</v>
      </c>
      <c r="Q818" s="42">
        <v>12.03</v>
      </c>
      <c r="R818" s="41">
        <v>9.31</v>
      </c>
      <c r="S818" s="42">
        <v>13.1</v>
      </c>
      <c r="T818" s="41">
        <v>14.92</v>
      </c>
      <c r="U818" s="42">
        <v>11.04</v>
      </c>
    </row>
    <row r="819" spans="1:21" x14ac:dyDescent="0.25">
      <c r="A819" s="41">
        <v>9</v>
      </c>
      <c r="B819" s="42">
        <v>11.14</v>
      </c>
      <c r="C819" s="41">
        <v>10.19</v>
      </c>
      <c r="D819" s="42">
        <v>5.88</v>
      </c>
      <c r="E819" s="41">
        <v>7.52</v>
      </c>
      <c r="F819" s="42">
        <v>5.09</v>
      </c>
      <c r="G819" s="41">
        <v>9.69</v>
      </c>
      <c r="H819" s="42">
        <v>13.13</v>
      </c>
      <c r="I819" s="41">
        <v>5.21</v>
      </c>
      <c r="J819" s="42">
        <v>14.18</v>
      </c>
      <c r="K819" s="33"/>
      <c r="L819" s="41">
        <v>9.82</v>
      </c>
      <c r="M819" s="42">
        <v>15.14</v>
      </c>
      <c r="N819" s="41">
        <v>11.55</v>
      </c>
      <c r="O819" s="42">
        <v>11.7</v>
      </c>
      <c r="P819" s="41">
        <v>11.47</v>
      </c>
      <c r="Q819" s="42">
        <v>13.25</v>
      </c>
      <c r="R819" s="41">
        <v>6.01</v>
      </c>
      <c r="S819" s="42">
        <v>11.22</v>
      </c>
      <c r="T819" s="41">
        <v>10.93</v>
      </c>
      <c r="U819" s="42">
        <v>13.04</v>
      </c>
    </row>
    <row r="820" spans="1:21" x14ac:dyDescent="0.25">
      <c r="A820" s="41">
        <v>9.68</v>
      </c>
      <c r="B820" s="42">
        <v>15.05</v>
      </c>
      <c r="C820" s="41">
        <v>8.32</v>
      </c>
      <c r="D820" s="42">
        <v>12.91</v>
      </c>
      <c r="E820" s="41">
        <v>9.14</v>
      </c>
      <c r="F820" s="42">
        <v>9.27</v>
      </c>
      <c r="G820" s="41">
        <v>5.52</v>
      </c>
      <c r="H820" s="42">
        <v>10.49</v>
      </c>
      <c r="I820" s="41">
        <v>5.25</v>
      </c>
      <c r="J820" s="42">
        <v>14.29</v>
      </c>
      <c r="K820" s="33"/>
      <c r="L820" s="41">
        <v>17.25</v>
      </c>
      <c r="M820" s="42">
        <v>8.82</v>
      </c>
      <c r="N820" s="41">
        <v>10.09</v>
      </c>
      <c r="O820" s="42">
        <v>4.8</v>
      </c>
      <c r="P820" s="41">
        <v>7.75</v>
      </c>
      <c r="Q820" s="42">
        <v>14.11</v>
      </c>
      <c r="R820" s="41">
        <v>15.44</v>
      </c>
      <c r="S820" s="42">
        <v>10.98</v>
      </c>
      <c r="T820" s="41">
        <v>11.71</v>
      </c>
      <c r="U820" s="42">
        <v>9.6300000000000008</v>
      </c>
    </row>
    <row r="821" spans="1:21" x14ac:dyDescent="0.25">
      <c r="A821" s="41">
        <v>6.89</v>
      </c>
      <c r="B821" s="42">
        <v>8.9499999999999993</v>
      </c>
      <c r="C821" s="41">
        <v>8.51</v>
      </c>
      <c r="D821" s="42">
        <v>7.35</v>
      </c>
      <c r="E821" s="41">
        <v>6.68</v>
      </c>
      <c r="F821" s="42">
        <v>12.97</v>
      </c>
      <c r="G821" s="41">
        <v>9.0299999999999994</v>
      </c>
      <c r="H821" s="42">
        <v>6.01</v>
      </c>
      <c r="I821" s="41">
        <v>14.51</v>
      </c>
      <c r="J821" s="42">
        <v>15.74</v>
      </c>
      <c r="K821" s="33"/>
      <c r="L821" s="41">
        <v>16.350000000000001</v>
      </c>
      <c r="M821" s="42">
        <v>11.47</v>
      </c>
      <c r="N821" s="41">
        <v>10.96</v>
      </c>
      <c r="O821" s="42">
        <v>18.72</v>
      </c>
      <c r="P821" s="41">
        <v>12.83</v>
      </c>
      <c r="Q821" s="42">
        <v>12.24</v>
      </c>
      <c r="R821" s="41">
        <v>9.4700000000000006</v>
      </c>
      <c r="S821" s="42">
        <v>11.87</v>
      </c>
      <c r="T821" s="41">
        <v>15.05</v>
      </c>
      <c r="U821" s="42">
        <v>8.1199999999999992</v>
      </c>
    </row>
    <row r="822" spans="1:21" x14ac:dyDescent="0.25">
      <c r="A822" s="41">
        <v>8.6199999999999992</v>
      </c>
      <c r="B822" s="42">
        <v>11.55</v>
      </c>
      <c r="C822" s="41">
        <v>13.63</v>
      </c>
      <c r="D822" s="42">
        <v>8.39</v>
      </c>
      <c r="E822" s="41">
        <v>11.2</v>
      </c>
      <c r="F822" s="42">
        <v>7.28</v>
      </c>
      <c r="G822" s="41">
        <v>15.26</v>
      </c>
      <c r="H822" s="42">
        <v>12.06</v>
      </c>
      <c r="I822" s="41">
        <v>8</v>
      </c>
      <c r="J822" s="42">
        <v>6.36</v>
      </c>
      <c r="K822" s="33"/>
      <c r="L822" s="41">
        <v>10.039999999999999</v>
      </c>
      <c r="M822" s="42">
        <v>6.52</v>
      </c>
      <c r="N822" s="41">
        <v>5.77</v>
      </c>
      <c r="O822" s="42">
        <v>9.7200000000000006</v>
      </c>
      <c r="P822" s="41">
        <v>5.01</v>
      </c>
      <c r="Q822" s="42">
        <v>-0.32</v>
      </c>
      <c r="R822" s="41">
        <v>10.41</v>
      </c>
      <c r="S822" s="42">
        <v>7.34</v>
      </c>
      <c r="T822" s="41">
        <v>9.92</v>
      </c>
      <c r="U822" s="42">
        <v>15.03</v>
      </c>
    </row>
    <row r="823" spans="1:21" x14ac:dyDescent="0.25">
      <c r="A823" s="41">
        <v>10.27</v>
      </c>
      <c r="B823" s="42">
        <v>14.21</v>
      </c>
      <c r="C823" s="41">
        <v>12.33</v>
      </c>
      <c r="D823" s="42">
        <v>5.92</v>
      </c>
      <c r="E823" s="41">
        <v>8.69</v>
      </c>
      <c r="F823" s="42">
        <v>6.4</v>
      </c>
      <c r="G823" s="41">
        <v>8.7899999999999991</v>
      </c>
      <c r="H823" s="42">
        <v>9.18</v>
      </c>
      <c r="I823" s="41">
        <v>13.38</v>
      </c>
      <c r="J823" s="42">
        <v>10.72</v>
      </c>
      <c r="K823" s="33"/>
      <c r="L823" s="41">
        <v>11.32</v>
      </c>
      <c r="M823" s="42">
        <v>8.1300000000000008</v>
      </c>
      <c r="N823" s="41">
        <v>9.24</v>
      </c>
      <c r="O823" s="42">
        <v>7.82</v>
      </c>
      <c r="P823" s="41">
        <v>6.94</v>
      </c>
      <c r="Q823" s="42">
        <v>6.19</v>
      </c>
      <c r="R823" s="41">
        <v>3.7</v>
      </c>
      <c r="S823" s="42">
        <v>12.82</v>
      </c>
      <c r="T823" s="41">
        <v>9.44</v>
      </c>
      <c r="U823" s="42">
        <v>11.98</v>
      </c>
    </row>
    <row r="824" spans="1:21" x14ac:dyDescent="0.25">
      <c r="A824" s="41">
        <v>14.63</v>
      </c>
      <c r="B824" s="42">
        <v>13.98</v>
      </c>
      <c r="C824" s="41">
        <v>4.9800000000000004</v>
      </c>
      <c r="D824" s="42">
        <v>10.81</v>
      </c>
      <c r="E824" s="41">
        <v>14.4</v>
      </c>
      <c r="F824" s="42">
        <v>10.41</v>
      </c>
      <c r="G824" s="41">
        <v>10.99</v>
      </c>
      <c r="H824" s="42">
        <v>5.41</v>
      </c>
      <c r="I824" s="41">
        <v>11.95</v>
      </c>
      <c r="J824" s="42">
        <v>14.44</v>
      </c>
      <c r="K824" s="33"/>
      <c r="L824" s="41">
        <v>13.35</v>
      </c>
      <c r="M824" s="42">
        <v>9.52</v>
      </c>
      <c r="N824" s="41">
        <v>9.64</v>
      </c>
      <c r="O824" s="42">
        <v>10.92</v>
      </c>
      <c r="P824" s="41">
        <v>8.92</v>
      </c>
      <c r="Q824" s="42">
        <v>16.91</v>
      </c>
      <c r="R824" s="41">
        <v>13.23</v>
      </c>
      <c r="S824" s="42">
        <v>13.22</v>
      </c>
      <c r="T824" s="41">
        <v>7.96</v>
      </c>
      <c r="U824" s="42">
        <v>4.22</v>
      </c>
    </row>
    <row r="825" spans="1:21" x14ac:dyDescent="0.25">
      <c r="A825" s="41">
        <v>5.48</v>
      </c>
      <c r="B825" s="42">
        <v>5.57</v>
      </c>
      <c r="C825" s="41">
        <v>8.6</v>
      </c>
      <c r="D825" s="42">
        <v>15.7</v>
      </c>
      <c r="E825" s="41">
        <v>7.26</v>
      </c>
      <c r="F825" s="42">
        <v>6.41</v>
      </c>
      <c r="G825" s="41">
        <v>15.55</v>
      </c>
      <c r="H825" s="42">
        <v>10.57</v>
      </c>
      <c r="I825" s="41">
        <v>4.3099999999999996</v>
      </c>
      <c r="J825" s="42">
        <v>6.22</v>
      </c>
      <c r="K825" s="33"/>
      <c r="L825" s="41">
        <v>10.76</v>
      </c>
      <c r="M825" s="42">
        <v>10.07</v>
      </c>
      <c r="N825" s="41">
        <v>10.06</v>
      </c>
      <c r="O825" s="42">
        <v>6.64</v>
      </c>
      <c r="P825" s="41">
        <v>11.24</v>
      </c>
      <c r="Q825" s="42">
        <v>9.51</v>
      </c>
      <c r="R825" s="41">
        <v>13.3</v>
      </c>
      <c r="S825" s="42">
        <v>8.68</v>
      </c>
      <c r="T825" s="41">
        <v>12.59</v>
      </c>
      <c r="U825" s="42">
        <v>10.84</v>
      </c>
    </row>
    <row r="826" spans="1:21" x14ac:dyDescent="0.25">
      <c r="A826" s="41">
        <v>14.94</v>
      </c>
      <c r="B826" s="42">
        <v>9.4600000000000009</v>
      </c>
      <c r="C826" s="41">
        <v>6.66</v>
      </c>
      <c r="D826" s="42">
        <v>6.28</v>
      </c>
      <c r="E826" s="41">
        <v>9.7100000000000009</v>
      </c>
      <c r="F826" s="42">
        <v>14.18</v>
      </c>
      <c r="G826" s="41">
        <v>7</v>
      </c>
      <c r="H826" s="42">
        <v>5.97</v>
      </c>
      <c r="I826" s="41">
        <v>7.42</v>
      </c>
      <c r="J826" s="42">
        <v>15.07</v>
      </c>
      <c r="K826" s="33"/>
      <c r="L826" s="41">
        <v>6.05</v>
      </c>
      <c r="M826" s="42">
        <v>11.58</v>
      </c>
      <c r="N826" s="41">
        <v>5.79</v>
      </c>
      <c r="O826" s="42">
        <v>9.57</v>
      </c>
      <c r="P826" s="41">
        <v>7.16</v>
      </c>
      <c r="Q826" s="42">
        <v>15.51</v>
      </c>
      <c r="R826" s="41">
        <v>3.61</v>
      </c>
      <c r="S826" s="42">
        <v>13.18</v>
      </c>
      <c r="T826" s="41">
        <v>9.9600000000000009</v>
      </c>
      <c r="U826" s="42">
        <v>1.74</v>
      </c>
    </row>
    <row r="827" spans="1:21" x14ac:dyDescent="0.25">
      <c r="A827" s="41">
        <v>6.15</v>
      </c>
      <c r="B827" s="42">
        <v>12.31</v>
      </c>
      <c r="C827" s="41">
        <v>9.82</v>
      </c>
      <c r="D827" s="42">
        <v>14.47</v>
      </c>
      <c r="E827" s="41">
        <v>11.19</v>
      </c>
      <c r="F827" s="42">
        <v>6.05</v>
      </c>
      <c r="G827" s="41">
        <v>8.8699999999999992</v>
      </c>
      <c r="H827" s="42">
        <v>4.41</v>
      </c>
      <c r="I827" s="41">
        <v>4.33</v>
      </c>
      <c r="J827" s="42">
        <v>6.72</v>
      </c>
      <c r="K827" s="33"/>
      <c r="L827" s="41">
        <v>14.81</v>
      </c>
      <c r="M827" s="42">
        <v>8.24</v>
      </c>
      <c r="N827" s="41">
        <v>7.24</v>
      </c>
      <c r="O827" s="42">
        <v>11.83</v>
      </c>
      <c r="P827" s="41">
        <v>5.93</v>
      </c>
      <c r="Q827" s="42">
        <v>10.65</v>
      </c>
      <c r="R827" s="41">
        <v>10.31</v>
      </c>
      <c r="S827" s="42">
        <v>13.12</v>
      </c>
      <c r="T827" s="41">
        <v>10.47</v>
      </c>
      <c r="U827" s="42">
        <v>12.33</v>
      </c>
    </row>
    <row r="828" spans="1:21" x14ac:dyDescent="0.25">
      <c r="A828" s="41">
        <v>9.17</v>
      </c>
      <c r="B828" s="42">
        <v>9.5299999999999994</v>
      </c>
      <c r="C828" s="41">
        <v>5.01</v>
      </c>
      <c r="D828" s="42">
        <v>14.16</v>
      </c>
      <c r="E828" s="41">
        <v>6.67</v>
      </c>
      <c r="F828" s="42">
        <v>12.99</v>
      </c>
      <c r="G828" s="41">
        <v>14.72</v>
      </c>
      <c r="H828" s="42">
        <v>8.0500000000000007</v>
      </c>
      <c r="I828" s="41">
        <v>9.56</v>
      </c>
      <c r="J828" s="42">
        <v>4.25</v>
      </c>
      <c r="K828" s="33"/>
      <c r="L828" s="41">
        <v>7.62</v>
      </c>
      <c r="M828" s="42">
        <v>8.1999999999999993</v>
      </c>
      <c r="N828" s="41">
        <v>4.68</v>
      </c>
      <c r="O828" s="42">
        <v>12.69</v>
      </c>
      <c r="P828" s="41">
        <v>12.26</v>
      </c>
      <c r="Q828" s="42">
        <v>14.41</v>
      </c>
      <c r="R828" s="41">
        <v>4.58</v>
      </c>
      <c r="S828" s="42">
        <v>13.23</v>
      </c>
      <c r="T828" s="41">
        <v>14.54</v>
      </c>
      <c r="U828" s="42">
        <v>10.38</v>
      </c>
    </row>
    <row r="829" spans="1:21" x14ac:dyDescent="0.25">
      <c r="A829" s="41">
        <v>14.43</v>
      </c>
      <c r="B829" s="42">
        <v>7.11</v>
      </c>
      <c r="C829" s="41">
        <v>11.27</v>
      </c>
      <c r="D829" s="42">
        <v>5.75</v>
      </c>
      <c r="E829" s="41">
        <v>9.2799999999999994</v>
      </c>
      <c r="F829" s="42">
        <v>5.4</v>
      </c>
      <c r="G829" s="41">
        <v>5.98</v>
      </c>
      <c r="H829" s="42">
        <v>10.8</v>
      </c>
      <c r="I829" s="41">
        <v>13.33</v>
      </c>
      <c r="J829" s="42">
        <v>6.5</v>
      </c>
      <c r="K829" s="33"/>
      <c r="L829" s="41">
        <v>6.96</v>
      </c>
      <c r="M829" s="42">
        <v>10.76</v>
      </c>
      <c r="N829" s="41">
        <v>6.35</v>
      </c>
      <c r="O829" s="42">
        <v>11.31</v>
      </c>
      <c r="P829" s="41">
        <v>10.77</v>
      </c>
      <c r="Q829" s="42">
        <v>12.74</v>
      </c>
      <c r="R829" s="41">
        <v>7.41</v>
      </c>
      <c r="S829" s="42">
        <v>5.21</v>
      </c>
      <c r="T829" s="41">
        <v>2.76</v>
      </c>
      <c r="U829" s="42">
        <v>12.24</v>
      </c>
    </row>
    <row r="830" spans="1:21" x14ac:dyDescent="0.25">
      <c r="A830" s="41">
        <v>8.25</v>
      </c>
      <c r="B830" s="42">
        <v>8.82</v>
      </c>
      <c r="C830" s="41">
        <v>11.3</v>
      </c>
      <c r="D830" s="42">
        <v>5.79</v>
      </c>
      <c r="E830" s="41">
        <v>10</v>
      </c>
      <c r="F830" s="42">
        <v>5.73</v>
      </c>
      <c r="G830" s="41">
        <v>13.95</v>
      </c>
      <c r="H830" s="42">
        <v>8.16</v>
      </c>
      <c r="I830" s="41">
        <v>12.56</v>
      </c>
      <c r="J830" s="42">
        <v>15.45</v>
      </c>
      <c r="K830" s="33"/>
      <c r="L830" s="41">
        <v>12.36</v>
      </c>
      <c r="M830" s="42">
        <v>9.9</v>
      </c>
      <c r="N830" s="41">
        <v>10.14</v>
      </c>
      <c r="O830" s="42">
        <v>15.23</v>
      </c>
      <c r="P830" s="41">
        <v>10.029999999999999</v>
      </c>
      <c r="Q830" s="42">
        <v>12.08</v>
      </c>
      <c r="R830" s="41">
        <v>8.98</v>
      </c>
      <c r="S830" s="42">
        <v>8.39</v>
      </c>
      <c r="T830" s="41">
        <v>9.32</v>
      </c>
      <c r="U830" s="42">
        <v>2.15</v>
      </c>
    </row>
    <row r="831" spans="1:21" x14ac:dyDescent="0.25">
      <c r="A831" s="41">
        <v>8.07</v>
      </c>
      <c r="B831" s="42">
        <v>10.98</v>
      </c>
      <c r="C831" s="41">
        <v>11.63</v>
      </c>
      <c r="D831" s="42">
        <v>7.14</v>
      </c>
      <c r="E831" s="41">
        <v>12.85</v>
      </c>
      <c r="F831" s="42">
        <v>10.37</v>
      </c>
      <c r="G831" s="41">
        <v>11.06</v>
      </c>
      <c r="H831" s="42">
        <v>15.66</v>
      </c>
      <c r="I831" s="41">
        <v>8.4700000000000006</v>
      </c>
      <c r="J831" s="42">
        <v>9.34</v>
      </c>
      <c r="K831" s="33"/>
      <c r="L831" s="41">
        <v>14.7</v>
      </c>
      <c r="M831" s="42">
        <v>10.4</v>
      </c>
      <c r="N831" s="41">
        <v>7.81</v>
      </c>
      <c r="O831" s="42">
        <v>10.83</v>
      </c>
      <c r="P831" s="41">
        <v>14.53</v>
      </c>
      <c r="Q831" s="42">
        <v>9.24</v>
      </c>
      <c r="R831" s="41">
        <v>8.4499999999999993</v>
      </c>
      <c r="S831" s="42">
        <v>11.56</v>
      </c>
      <c r="T831" s="41">
        <v>10.5</v>
      </c>
      <c r="U831" s="42">
        <v>9.07</v>
      </c>
    </row>
    <row r="832" spans="1:21" x14ac:dyDescent="0.25">
      <c r="A832" s="41">
        <v>12.95</v>
      </c>
      <c r="B832" s="42">
        <v>11.38</v>
      </c>
      <c r="C832" s="41">
        <v>14.56</v>
      </c>
      <c r="D832" s="42">
        <v>9.02</v>
      </c>
      <c r="E832" s="41">
        <v>4.59</v>
      </c>
      <c r="F832" s="42">
        <v>5.48</v>
      </c>
      <c r="G832" s="41">
        <v>4.55</v>
      </c>
      <c r="H832" s="42">
        <v>12.15</v>
      </c>
      <c r="I832" s="41">
        <v>15.74</v>
      </c>
      <c r="J832" s="42">
        <v>8.7100000000000009</v>
      </c>
      <c r="K832" s="33"/>
      <c r="L832" s="41">
        <v>10.71</v>
      </c>
      <c r="M832" s="42">
        <v>10.24</v>
      </c>
      <c r="N832" s="41">
        <v>11.47</v>
      </c>
      <c r="O832" s="42">
        <v>4.8</v>
      </c>
      <c r="P832" s="41">
        <v>10.34</v>
      </c>
      <c r="Q832" s="42">
        <v>11.25</v>
      </c>
      <c r="R832" s="41">
        <v>8.3800000000000008</v>
      </c>
      <c r="S832" s="42">
        <v>4.3</v>
      </c>
      <c r="T832" s="41">
        <v>8.6300000000000008</v>
      </c>
      <c r="U832" s="42">
        <v>12.68</v>
      </c>
    </row>
    <row r="833" spans="1:21" x14ac:dyDescent="0.25">
      <c r="A833" s="41">
        <v>14.28</v>
      </c>
      <c r="B833" s="42">
        <v>9.26</v>
      </c>
      <c r="C833" s="41">
        <v>7.89</v>
      </c>
      <c r="D833" s="42">
        <v>14.35</v>
      </c>
      <c r="E833" s="41">
        <v>6.34</v>
      </c>
      <c r="F833" s="42">
        <v>10.06</v>
      </c>
      <c r="G833" s="41">
        <v>13.65</v>
      </c>
      <c r="H833" s="42">
        <v>7.6</v>
      </c>
      <c r="I833" s="41">
        <v>13.62</v>
      </c>
      <c r="J833" s="42">
        <v>9.56</v>
      </c>
      <c r="K833" s="33"/>
      <c r="L833" s="41">
        <v>8.2899999999999991</v>
      </c>
      <c r="M833" s="42">
        <v>14.59</v>
      </c>
      <c r="N833" s="41">
        <v>8.75</v>
      </c>
      <c r="O833" s="42">
        <v>12.37</v>
      </c>
      <c r="P833" s="41">
        <v>7.28</v>
      </c>
      <c r="Q833" s="42">
        <v>6.14</v>
      </c>
      <c r="R833" s="41">
        <v>11.21</v>
      </c>
      <c r="S833" s="42">
        <v>12.92</v>
      </c>
      <c r="T833" s="41">
        <v>9.9</v>
      </c>
      <c r="U833" s="42">
        <v>15.03</v>
      </c>
    </row>
    <row r="834" spans="1:21" x14ac:dyDescent="0.25">
      <c r="A834" s="41">
        <v>13.97</v>
      </c>
      <c r="B834" s="42">
        <v>5.0199999999999996</v>
      </c>
      <c r="C834" s="41">
        <v>5.2</v>
      </c>
      <c r="D834" s="42">
        <v>13.72</v>
      </c>
      <c r="E834" s="41">
        <v>14.1</v>
      </c>
      <c r="F834" s="42">
        <v>14.58</v>
      </c>
      <c r="G834" s="41">
        <v>7.7</v>
      </c>
      <c r="H834" s="42">
        <v>10.72</v>
      </c>
      <c r="I834" s="41">
        <v>13.65</v>
      </c>
      <c r="J834" s="42">
        <v>8.1300000000000008</v>
      </c>
      <c r="K834" s="33"/>
      <c r="L834" s="41">
        <v>7.96</v>
      </c>
      <c r="M834" s="42">
        <v>11.58</v>
      </c>
      <c r="N834" s="41">
        <v>8.19</v>
      </c>
      <c r="O834" s="42">
        <v>4.8600000000000003</v>
      </c>
      <c r="P834" s="41">
        <v>18.04</v>
      </c>
      <c r="Q834" s="42">
        <v>5.58</v>
      </c>
      <c r="R834" s="41">
        <v>10.66</v>
      </c>
      <c r="S834" s="42">
        <v>15.88</v>
      </c>
      <c r="T834" s="41">
        <v>15.18</v>
      </c>
      <c r="U834" s="42">
        <v>10.57</v>
      </c>
    </row>
    <row r="835" spans="1:21" x14ac:dyDescent="0.25">
      <c r="A835" s="41">
        <v>10.98</v>
      </c>
      <c r="B835" s="42">
        <v>8.23</v>
      </c>
      <c r="C835" s="41">
        <v>5.15</v>
      </c>
      <c r="D835" s="42">
        <v>4.7300000000000004</v>
      </c>
      <c r="E835" s="41">
        <v>7.96</v>
      </c>
      <c r="F835" s="42">
        <v>8.09</v>
      </c>
      <c r="G835" s="41">
        <v>7.91</v>
      </c>
      <c r="H835" s="42">
        <v>14.01</v>
      </c>
      <c r="I835" s="41">
        <v>7.92</v>
      </c>
      <c r="J835" s="42">
        <v>9.56</v>
      </c>
      <c r="K835" s="33"/>
      <c r="L835" s="41">
        <v>8.44</v>
      </c>
      <c r="M835" s="42">
        <v>7.3</v>
      </c>
      <c r="N835" s="41">
        <v>7.74</v>
      </c>
      <c r="O835" s="42">
        <v>9.17</v>
      </c>
      <c r="P835" s="41">
        <v>8.8699999999999992</v>
      </c>
      <c r="Q835" s="42">
        <v>8.67</v>
      </c>
      <c r="R835" s="41">
        <v>6.93</v>
      </c>
      <c r="S835" s="42">
        <v>7.89</v>
      </c>
      <c r="T835" s="41">
        <v>6.33</v>
      </c>
      <c r="U835" s="42">
        <v>8.92</v>
      </c>
    </row>
    <row r="836" spans="1:21" x14ac:dyDescent="0.25">
      <c r="A836" s="41">
        <v>12.78</v>
      </c>
      <c r="B836" s="42">
        <v>9.6999999999999993</v>
      </c>
      <c r="C836" s="41">
        <v>10.57</v>
      </c>
      <c r="D836" s="42">
        <v>11.78</v>
      </c>
      <c r="E836" s="41">
        <v>12.76</v>
      </c>
      <c r="F836" s="42">
        <v>10.25</v>
      </c>
      <c r="G836" s="41">
        <v>15.59</v>
      </c>
      <c r="H836" s="42">
        <v>14.35</v>
      </c>
      <c r="I836" s="41">
        <v>6.67</v>
      </c>
      <c r="J836" s="42">
        <v>13.12</v>
      </c>
      <c r="K836" s="33"/>
      <c r="L836" s="41">
        <v>12.13</v>
      </c>
      <c r="M836" s="42">
        <v>6.98</v>
      </c>
      <c r="N836" s="41">
        <v>18.010000000000002</v>
      </c>
      <c r="O836" s="42">
        <v>9.3699999999999992</v>
      </c>
      <c r="P836" s="41">
        <v>9.6300000000000008</v>
      </c>
      <c r="Q836" s="42">
        <v>12.36</v>
      </c>
      <c r="R836" s="41">
        <v>9.5399999999999991</v>
      </c>
      <c r="S836" s="42">
        <v>12.83</v>
      </c>
      <c r="T836" s="41">
        <v>8.9600000000000009</v>
      </c>
      <c r="U836" s="42">
        <v>8.34</v>
      </c>
    </row>
    <row r="837" spans="1:21" x14ac:dyDescent="0.25">
      <c r="A837" s="41">
        <v>10.94</v>
      </c>
      <c r="B837" s="42">
        <v>10.4</v>
      </c>
      <c r="C837" s="41">
        <v>4.4400000000000004</v>
      </c>
      <c r="D837" s="42">
        <v>12.52</v>
      </c>
      <c r="E837" s="41">
        <v>7.35</v>
      </c>
      <c r="F837" s="42">
        <v>13.07</v>
      </c>
      <c r="G837" s="41">
        <v>7.09</v>
      </c>
      <c r="H837" s="42">
        <v>6.68</v>
      </c>
      <c r="I837" s="41">
        <v>5.5</v>
      </c>
      <c r="J837" s="42">
        <v>13.96</v>
      </c>
      <c r="K837" s="33"/>
      <c r="L837" s="41">
        <v>13.61</v>
      </c>
      <c r="M837" s="42">
        <v>6.88</v>
      </c>
      <c r="N837" s="41">
        <v>13.22</v>
      </c>
      <c r="O837" s="42">
        <v>14.58</v>
      </c>
      <c r="P837" s="41">
        <v>2.4700000000000002</v>
      </c>
      <c r="Q837" s="42">
        <v>13.26</v>
      </c>
      <c r="R837" s="41">
        <v>12.2</v>
      </c>
      <c r="S837" s="42">
        <v>8.1</v>
      </c>
      <c r="T837" s="41">
        <v>15.94</v>
      </c>
      <c r="U837" s="42">
        <v>15.6</v>
      </c>
    </row>
    <row r="838" spans="1:21" x14ac:dyDescent="0.25">
      <c r="A838" s="41">
        <v>7.07</v>
      </c>
      <c r="B838" s="42">
        <v>5.44</v>
      </c>
      <c r="C838" s="41">
        <v>5.77</v>
      </c>
      <c r="D838" s="42">
        <v>12.06</v>
      </c>
      <c r="E838" s="41">
        <v>15.49</v>
      </c>
      <c r="F838" s="42">
        <v>11.76</v>
      </c>
      <c r="G838" s="41">
        <v>6.85</v>
      </c>
      <c r="H838" s="42">
        <v>11.25</v>
      </c>
      <c r="I838" s="41">
        <v>11.1</v>
      </c>
      <c r="J838" s="42">
        <v>8.6</v>
      </c>
      <c r="K838" s="33"/>
      <c r="L838" s="41">
        <v>13.46</v>
      </c>
      <c r="M838" s="42">
        <v>13.44</v>
      </c>
      <c r="N838" s="41">
        <v>11.77</v>
      </c>
      <c r="O838" s="42">
        <v>14.13</v>
      </c>
      <c r="P838" s="41">
        <v>10.93</v>
      </c>
      <c r="Q838" s="42">
        <v>9.26</v>
      </c>
      <c r="R838" s="41">
        <v>11.59</v>
      </c>
      <c r="S838" s="42">
        <v>11.78</v>
      </c>
      <c r="T838" s="41">
        <v>13.05</v>
      </c>
      <c r="U838" s="42">
        <v>10.67</v>
      </c>
    </row>
    <row r="839" spans="1:21" x14ac:dyDescent="0.25">
      <c r="A839" s="41">
        <v>5.68</v>
      </c>
      <c r="B839" s="42">
        <v>12.76</v>
      </c>
      <c r="C839" s="41">
        <v>14.81</v>
      </c>
      <c r="D839" s="42">
        <v>10.57</v>
      </c>
      <c r="E839" s="41">
        <v>11.25</v>
      </c>
      <c r="F839" s="42">
        <v>11.6</v>
      </c>
      <c r="G839" s="41">
        <v>7.31</v>
      </c>
      <c r="H839" s="42">
        <v>12.28</v>
      </c>
      <c r="I839" s="41">
        <v>6.66</v>
      </c>
      <c r="J839" s="42">
        <v>11.93</v>
      </c>
      <c r="K839" s="33"/>
      <c r="L839" s="41">
        <v>15.7</v>
      </c>
      <c r="M839" s="42">
        <v>8.6300000000000008</v>
      </c>
      <c r="N839" s="41">
        <v>10.88</v>
      </c>
      <c r="O839" s="42">
        <v>11.07</v>
      </c>
      <c r="P839" s="41">
        <v>2.99</v>
      </c>
      <c r="Q839" s="42">
        <v>10.32</v>
      </c>
      <c r="R839" s="41">
        <v>8.6199999999999992</v>
      </c>
      <c r="S839" s="42">
        <v>9.9700000000000006</v>
      </c>
      <c r="T839" s="41">
        <v>8.36</v>
      </c>
      <c r="U839" s="42">
        <v>8.2799999999999994</v>
      </c>
    </row>
    <row r="840" spans="1:21" x14ac:dyDescent="0.25">
      <c r="A840" s="41">
        <v>14.81</v>
      </c>
      <c r="B840" s="42">
        <v>10.01</v>
      </c>
      <c r="C840" s="41">
        <v>4.46</v>
      </c>
      <c r="D840" s="42">
        <v>11.58</v>
      </c>
      <c r="E840" s="41">
        <v>4.57</v>
      </c>
      <c r="F840" s="42">
        <v>14.51</v>
      </c>
      <c r="G840" s="41">
        <v>9.2100000000000009</v>
      </c>
      <c r="H840" s="42">
        <v>14.34</v>
      </c>
      <c r="I840" s="41">
        <v>15.37</v>
      </c>
      <c r="J840" s="42">
        <v>9.48</v>
      </c>
      <c r="K840" s="33"/>
      <c r="L840" s="41">
        <v>11.27</v>
      </c>
      <c r="M840" s="42">
        <v>9.39</v>
      </c>
      <c r="N840" s="41">
        <v>9.65</v>
      </c>
      <c r="O840" s="42">
        <v>8.34</v>
      </c>
      <c r="P840" s="41">
        <v>8.7799999999999994</v>
      </c>
      <c r="Q840" s="42">
        <v>7.98</v>
      </c>
      <c r="R840" s="41">
        <v>4.03</v>
      </c>
      <c r="S840" s="42">
        <v>4.7</v>
      </c>
      <c r="T840" s="41">
        <v>12.8</v>
      </c>
      <c r="U840" s="42">
        <v>10.199999999999999</v>
      </c>
    </row>
    <row r="841" spans="1:21" x14ac:dyDescent="0.25">
      <c r="A841" s="41">
        <v>15.01</v>
      </c>
      <c r="B841" s="42">
        <v>8.1300000000000008</v>
      </c>
      <c r="C841" s="41">
        <v>12.28</v>
      </c>
      <c r="D841" s="42">
        <v>5.86</v>
      </c>
      <c r="E841" s="41">
        <v>4.2300000000000004</v>
      </c>
      <c r="F841" s="42">
        <v>7.83</v>
      </c>
      <c r="G841" s="41">
        <v>7.86</v>
      </c>
      <c r="H841" s="42">
        <v>15.19</v>
      </c>
      <c r="I841" s="41">
        <v>8.41</v>
      </c>
      <c r="J841" s="42">
        <v>8.85</v>
      </c>
      <c r="K841" s="33"/>
      <c r="L841" s="41">
        <v>9.5500000000000007</v>
      </c>
      <c r="M841" s="42">
        <v>8.81</v>
      </c>
      <c r="N841" s="41">
        <v>6.31</v>
      </c>
      <c r="O841" s="42">
        <v>12.7</v>
      </c>
      <c r="P841" s="41">
        <v>5.5</v>
      </c>
      <c r="Q841" s="42">
        <v>8.44</v>
      </c>
      <c r="R841" s="41">
        <v>4.79</v>
      </c>
      <c r="S841" s="42">
        <v>8.7100000000000009</v>
      </c>
      <c r="T841" s="41">
        <v>7.2</v>
      </c>
      <c r="U841" s="42">
        <v>11.51</v>
      </c>
    </row>
    <row r="842" spans="1:21" x14ac:dyDescent="0.25">
      <c r="A842" s="41">
        <v>6.11</v>
      </c>
      <c r="B842" s="42">
        <v>13.79</v>
      </c>
      <c r="C842" s="41">
        <v>14.14</v>
      </c>
      <c r="D842" s="42">
        <v>11.61</v>
      </c>
      <c r="E842" s="41">
        <v>12.26</v>
      </c>
      <c r="F842" s="42">
        <v>6.47</v>
      </c>
      <c r="G842" s="41">
        <v>9.35</v>
      </c>
      <c r="H842" s="42">
        <v>8.73</v>
      </c>
      <c r="I842" s="41">
        <v>5.64</v>
      </c>
      <c r="J842" s="42">
        <v>8.5</v>
      </c>
      <c r="K842" s="33"/>
      <c r="L842" s="41">
        <v>13.15</v>
      </c>
      <c r="M842" s="42">
        <v>4.3600000000000003</v>
      </c>
      <c r="N842" s="41">
        <v>10.55</v>
      </c>
      <c r="O842" s="42">
        <v>11.68</v>
      </c>
      <c r="P842" s="41">
        <v>8.41</v>
      </c>
      <c r="Q842" s="42">
        <v>6.78</v>
      </c>
      <c r="R842" s="41">
        <v>15.54</v>
      </c>
      <c r="S842" s="42">
        <v>11.47</v>
      </c>
      <c r="T842" s="41">
        <v>15.41</v>
      </c>
      <c r="U842" s="42">
        <v>11.55</v>
      </c>
    </row>
    <row r="843" spans="1:21" x14ac:dyDescent="0.25">
      <c r="A843" s="41">
        <v>5.79</v>
      </c>
      <c r="B843" s="42">
        <v>7.35</v>
      </c>
      <c r="C843" s="41">
        <v>13.48</v>
      </c>
      <c r="D843" s="42">
        <v>8.58</v>
      </c>
      <c r="E843" s="41">
        <v>15.49</v>
      </c>
      <c r="F843" s="42">
        <v>8.85</v>
      </c>
      <c r="G843" s="41">
        <v>13.29</v>
      </c>
      <c r="H843" s="42">
        <v>5.29</v>
      </c>
      <c r="I843" s="41">
        <v>11.28</v>
      </c>
      <c r="J843" s="42">
        <v>9.52</v>
      </c>
      <c r="K843" s="33"/>
      <c r="L843" s="41">
        <v>7.63</v>
      </c>
      <c r="M843" s="42">
        <v>10.27</v>
      </c>
      <c r="N843" s="41">
        <v>10.72</v>
      </c>
      <c r="O843" s="42">
        <v>11.09</v>
      </c>
      <c r="P843" s="41">
        <v>10.039999999999999</v>
      </c>
      <c r="Q843" s="42">
        <v>10.11</v>
      </c>
      <c r="R843" s="41">
        <v>10.36</v>
      </c>
      <c r="S843" s="42">
        <v>8.41</v>
      </c>
      <c r="T843" s="41">
        <v>7.76</v>
      </c>
      <c r="U843" s="42">
        <v>5.76</v>
      </c>
    </row>
    <row r="844" spans="1:21" x14ac:dyDescent="0.25">
      <c r="A844" s="41">
        <v>7.13</v>
      </c>
      <c r="B844" s="42">
        <v>13.17</v>
      </c>
      <c r="C844" s="41">
        <v>4.76</v>
      </c>
      <c r="D844" s="42">
        <v>8.06</v>
      </c>
      <c r="E844" s="41">
        <v>11.86</v>
      </c>
      <c r="F844" s="42">
        <v>8.0299999999999994</v>
      </c>
      <c r="G844" s="41">
        <v>8.81</v>
      </c>
      <c r="H844" s="42">
        <v>6.43</v>
      </c>
      <c r="I844" s="41">
        <v>13.51</v>
      </c>
      <c r="J844" s="42">
        <v>11.08</v>
      </c>
      <c r="K844" s="33"/>
      <c r="L844" s="41">
        <v>11.81</v>
      </c>
      <c r="M844" s="42">
        <v>11.11</v>
      </c>
      <c r="N844" s="41">
        <v>2.88</v>
      </c>
      <c r="O844" s="42">
        <v>4.51</v>
      </c>
      <c r="P844" s="41">
        <v>9.08</v>
      </c>
      <c r="Q844" s="42">
        <v>7.38</v>
      </c>
      <c r="R844" s="41">
        <v>10.61</v>
      </c>
      <c r="S844" s="42">
        <v>10.96</v>
      </c>
      <c r="T844" s="41">
        <v>12.36</v>
      </c>
      <c r="U844" s="42">
        <v>7.12</v>
      </c>
    </row>
    <row r="845" spans="1:21" x14ac:dyDescent="0.25">
      <c r="A845" s="41">
        <v>12.31</v>
      </c>
      <c r="B845" s="42">
        <v>10.35</v>
      </c>
      <c r="C845" s="41">
        <v>7.19</v>
      </c>
      <c r="D845" s="42">
        <v>10.93</v>
      </c>
      <c r="E845" s="41">
        <v>11.77</v>
      </c>
      <c r="F845" s="42">
        <v>10.95</v>
      </c>
      <c r="G845" s="41">
        <v>14.91</v>
      </c>
      <c r="H845" s="42">
        <v>6.48</v>
      </c>
      <c r="I845" s="41">
        <v>8.35</v>
      </c>
      <c r="J845" s="42">
        <v>8.0399999999999991</v>
      </c>
      <c r="K845" s="33"/>
      <c r="L845" s="41">
        <v>8.06</v>
      </c>
      <c r="M845" s="42">
        <v>10.96</v>
      </c>
      <c r="N845" s="41">
        <v>14.74</v>
      </c>
      <c r="O845" s="42">
        <v>9.74</v>
      </c>
      <c r="P845" s="41">
        <v>10.51</v>
      </c>
      <c r="Q845" s="42">
        <v>8.4499999999999993</v>
      </c>
      <c r="R845" s="41">
        <v>11.21</v>
      </c>
      <c r="S845" s="42">
        <v>13.27</v>
      </c>
      <c r="T845" s="41">
        <v>7.34</v>
      </c>
      <c r="U845" s="42">
        <v>9.02</v>
      </c>
    </row>
    <row r="846" spans="1:21" x14ac:dyDescent="0.25">
      <c r="A846" s="41">
        <v>8.49</v>
      </c>
      <c r="B846" s="42">
        <v>5.74</v>
      </c>
      <c r="C846" s="41">
        <v>8.06</v>
      </c>
      <c r="D846" s="42">
        <v>4.4800000000000004</v>
      </c>
      <c r="E846" s="41">
        <v>11.62</v>
      </c>
      <c r="F846" s="42">
        <v>10.210000000000001</v>
      </c>
      <c r="G846" s="41">
        <v>8.57</v>
      </c>
      <c r="H846" s="42">
        <v>13.77</v>
      </c>
      <c r="I846" s="41">
        <v>14.3</v>
      </c>
      <c r="J846" s="42">
        <v>8.91</v>
      </c>
      <c r="K846" s="33"/>
      <c r="L846" s="41">
        <v>11.69</v>
      </c>
      <c r="M846" s="42">
        <v>16.7</v>
      </c>
      <c r="N846" s="41">
        <v>11.41</v>
      </c>
      <c r="O846" s="42">
        <v>3.06</v>
      </c>
      <c r="P846" s="41">
        <v>6.24</v>
      </c>
      <c r="Q846" s="42">
        <v>9.6</v>
      </c>
      <c r="R846" s="41">
        <v>11.16</v>
      </c>
      <c r="S846" s="42">
        <v>10.3</v>
      </c>
      <c r="T846" s="41">
        <v>11.8</v>
      </c>
      <c r="U846" s="42">
        <v>10.45</v>
      </c>
    </row>
    <row r="847" spans="1:21" x14ac:dyDescent="0.25">
      <c r="A847" s="41">
        <v>8.2100000000000009</v>
      </c>
      <c r="B847" s="42">
        <v>7.51</v>
      </c>
      <c r="C847" s="41">
        <v>10.02</v>
      </c>
      <c r="D847" s="42">
        <v>10.33</v>
      </c>
      <c r="E847" s="41">
        <v>9.7200000000000006</v>
      </c>
      <c r="F847" s="42">
        <v>10.35</v>
      </c>
      <c r="G847" s="41">
        <v>9.52</v>
      </c>
      <c r="H847" s="42">
        <v>5.43</v>
      </c>
      <c r="I847" s="41">
        <v>14.52</v>
      </c>
      <c r="J847" s="42">
        <v>7.9</v>
      </c>
      <c r="K847" s="33"/>
      <c r="L847" s="41">
        <v>8.01</v>
      </c>
      <c r="M847" s="42">
        <v>3.53</v>
      </c>
      <c r="N847" s="41">
        <v>7.56</v>
      </c>
      <c r="O847" s="42">
        <v>12.71</v>
      </c>
      <c r="P847" s="41">
        <v>13.51</v>
      </c>
      <c r="Q847" s="42">
        <v>9.68</v>
      </c>
      <c r="R847" s="41">
        <v>14.81</v>
      </c>
      <c r="S847" s="42">
        <v>15.03</v>
      </c>
      <c r="T847" s="41">
        <v>7.03</v>
      </c>
      <c r="U847" s="42">
        <v>7.36</v>
      </c>
    </row>
    <row r="848" spans="1:21" x14ac:dyDescent="0.25">
      <c r="A848" s="41">
        <v>6.19</v>
      </c>
      <c r="B848" s="42">
        <v>9.74</v>
      </c>
      <c r="C848" s="41">
        <v>5.77</v>
      </c>
      <c r="D848" s="42">
        <v>5.73</v>
      </c>
      <c r="E848" s="41">
        <v>9.69</v>
      </c>
      <c r="F848" s="42">
        <v>12.13</v>
      </c>
      <c r="G848" s="41">
        <v>7.71</v>
      </c>
      <c r="H848" s="42">
        <v>8.59</v>
      </c>
      <c r="I848" s="41">
        <v>15.56</v>
      </c>
      <c r="J848" s="42">
        <v>12.29</v>
      </c>
      <c r="K848" s="33"/>
      <c r="L848" s="41">
        <v>14.74</v>
      </c>
      <c r="M848" s="42">
        <v>14.22</v>
      </c>
      <c r="N848" s="41">
        <v>12.99</v>
      </c>
      <c r="O848" s="42">
        <v>7.89</v>
      </c>
      <c r="P848" s="41">
        <v>14.78</v>
      </c>
      <c r="Q848" s="42">
        <v>7.89</v>
      </c>
      <c r="R848" s="41">
        <v>13.83</v>
      </c>
      <c r="S848" s="42">
        <v>8.25</v>
      </c>
      <c r="T848" s="41">
        <v>4.5199999999999996</v>
      </c>
      <c r="U848" s="42">
        <v>12.37</v>
      </c>
    </row>
    <row r="849" spans="1:21" x14ac:dyDescent="0.25">
      <c r="A849" s="41">
        <v>6.71</v>
      </c>
      <c r="B849" s="42">
        <v>14.4</v>
      </c>
      <c r="C849" s="41">
        <v>6.76</v>
      </c>
      <c r="D849" s="42">
        <v>11.44</v>
      </c>
      <c r="E849" s="41">
        <v>6.47</v>
      </c>
      <c r="F849" s="42">
        <v>6.89</v>
      </c>
      <c r="G849" s="41">
        <v>12.74</v>
      </c>
      <c r="H849" s="42">
        <v>14.87</v>
      </c>
      <c r="I849" s="41">
        <v>12.25</v>
      </c>
      <c r="J849" s="42">
        <v>6.2</v>
      </c>
      <c r="K849" s="33"/>
      <c r="L849" s="41">
        <v>11.24</v>
      </c>
      <c r="M849" s="42">
        <v>9.48</v>
      </c>
      <c r="N849" s="41">
        <v>12.87</v>
      </c>
      <c r="O849" s="42">
        <v>11.12</v>
      </c>
      <c r="P849" s="41">
        <v>12.12</v>
      </c>
      <c r="Q849" s="42">
        <v>12.64</v>
      </c>
      <c r="R849" s="41">
        <v>8.34</v>
      </c>
      <c r="S849" s="42">
        <v>11.72</v>
      </c>
      <c r="T849" s="41">
        <v>11.52</v>
      </c>
      <c r="U849" s="42">
        <v>6.02</v>
      </c>
    </row>
    <row r="850" spans="1:21" x14ac:dyDescent="0.25">
      <c r="A850" s="41">
        <v>9.33</v>
      </c>
      <c r="B850" s="42">
        <v>11.34</v>
      </c>
      <c r="C850" s="41">
        <v>7.06</v>
      </c>
      <c r="D850" s="42">
        <v>11.95</v>
      </c>
      <c r="E850" s="41">
        <v>14.21</v>
      </c>
      <c r="F850" s="42">
        <v>15.23</v>
      </c>
      <c r="G850" s="41">
        <v>12.23</v>
      </c>
      <c r="H850" s="42">
        <v>15.63</v>
      </c>
      <c r="I850" s="41">
        <v>8.57</v>
      </c>
      <c r="J850" s="42">
        <v>10.49</v>
      </c>
      <c r="K850" s="33"/>
      <c r="L850" s="41">
        <v>12.83</v>
      </c>
      <c r="M850" s="42">
        <v>8.31</v>
      </c>
      <c r="N850" s="41">
        <v>9.82</v>
      </c>
      <c r="O850" s="42">
        <v>6.85</v>
      </c>
      <c r="P850" s="41">
        <v>10.28</v>
      </c>
      <c r="Q850" s="42">
        <v>7.02</v>
      </c>
      <c r="R850" s="41">
        <v>7.35</v>
      </c>
      <c r="S850" s="42">
        <v>9.61</v>
      </c>
      <c r="T850" s="41">
        <v>6.17</v>
      </c>
      <c r="U850" s="42">
        <v>12.77</v>
      </c>
    </row>
    <row r="851" spans="1:21" x14ac:dyDescent="0.25">
      <c r="A851" s="41">
        <v>14.21</v>
      </c>
      <c r="B851" s="42">
        <v>7.5</v>
      </c>
      <c r="C851" s="41">
        <v>12.6</v>
      </c>
      <c r="D851" s="42">
        <v>12.66</v>
      </c>
      <c r="E851" s="41">
        <v>11.92</v>
      </c>
      <c r="F851" s="42">
        <v>6.86</v>
      </c>
      <c r="G851" s="41">
        <v>15.09</v>
      </c>
      <c r="H851" s="42">
        <v>11.8</v>
      </c>
      <c r="I851" s="41">
        <v>4.84</v>
      </c>
      <c r="J851" s="42">
        <v>5.86</v>
      </c>
      <c r="K851" s="33"/>
      <c r="L851" s="41">
        <v>5.17</v>
      </c>
      <c r="M851" s="42">
        <v>7.66</v>
      </c>
      <c r="N851" s="41">
        <v>13.73</v>
      </c>
      <c r="O851" s="42">
        <v>6.19</v>
      </c>
      <c r="P851" s="41">
        <v>13.75</v>
      </c>
      <c r="Q851" s="42">
        <v>9.64</v>
      </c>
      <c r="R851" s="41">
        <v>16.32</v>
      </c>
      <c r="S851" s="42">
        <v>14.78</v>
      </c>
      <c r="T851" s="41">
        <v>11.22</v>
      </c>
      <c r="U851" s="42">
        <v>10.37</v>
      </c>
    </row>
    <row r="852" spans="1:21" x14ac:dyDescent="0.25">
      <c r="A852" s="41">
        <v>13.64</v>
      </c>
      <c r="B852" s="42">
        <v>11.96</v>
      </c>
      <c r="C852" s="41">
        <v>13.7</v>
      </c>
      <c r="D852" s="42">
        <v>11.27</v>
      </c>
      <c r="E852" s="41">
        <v>11.7</v>
      </c>
      <c r="F852" s="42">
        <v>7.74</v>
      </c>
      <c r="G852" s="41">
        <v>6.79</v>
      </c>
      <c r="H852" s="42">
        <v>13.5</v>
      </c>
      <c r="I852" s="41">
        <v>12.53</v>
      </c>
      <c r="J852" s="42">
        <v>8.92</v>
      </c>
      <c r="K852" s="33"/>
      <c r="L852" s="41">
        <v>10.75</v>
      </c>
      <c r="M852" s="42">
        <v>10.199999999999999</v>
      </c>
      <c r="N852" s="41">
        <v>5.8</v>
      </c>
      <c r="O852" s="42">
        <v>5.47</v>
      </c>
      <c r="P852" s="41">
        <v>6.85</v>
      </c>
      <c r="Q852" s="42">
        <v>14.6</v>
      </c>
      <c r="R852" s="41">
        <v>13.79</v>
      </c>
      <c r="S852" s="42">
        <v>8.48</v>
      </c>
      <c r="T852" s="41">
        <v>10.49</v>
      </c>
      <c r="U852" s="42">
        <v>12.66</v>
      </c>
    </row>
    <row r="853" spans="1:21" x14ac:dyDescent="0.25">
      <c r="A853" s="41">
        <v>7.94</v>
      </c>
      <c r="B853" s="42">
        <v>12.41</v>
      </c>
      <c r="C853" s="41">
        <v>12.14</v>
      </c>
      <c r="D853" s="42">
        <v>9.65</v>
      </c>
      <c r="E853" s="41">
        <v>6.85</v>
      </c>
      <c r="F853" s="42">
        <v>10.95</v>
      </c>
      <c r="G853" s="41">
        <v>5.47</v>
      </c>
      <c r="H853" s="42">
        <v>13.83</v>
      </c>
      <c r="I853" s="41">
        <v>12.73</v>
      </c>
      <c r="J853" s="42">
        <v>7.16</v>
      </c>
      <c r="K853" s="33"/>
      <c r="L853" s="41">
        <v>10.28</v>
      </c>
      <c r="M853" s="42">
        <v>10.34</v>
      </c>
      <c r="N853" s="41">
        <v>5.65</v>
      </c>
      <c r="O853" s="42">
        <v>11.57</v>
      </c>
      <c r="P853" s="41">
        <v>5.71</v>
      </c>
      <c r="Q853" s="42">
        <v>13.17</v>
      </c>
      <c r="R853" s="41">
        <v>10.64</v>
      </c>
      <c r="S853" s="42">
        <v>8.98</v>
      </c>
      <c r="T853" s="41">
        <v>5.29</v>
      </c>
      <c r="U853" s="42">
        <v>14.18</v>
      </c>
    </row>
    <row r="854" spans="1:21" x14ac:dyDescent="0.25">
      <c r="A854" s="41">
        <v>11.82</v>
      </c>
      <c r="B854" s="42">
        <v>15.67</v>
      </c>
      <c r="C854" s="41">
        <v>13.47</v>
      </c>
      <c r="D854" s="42">
        <v>8.1199999999999992</v>
      </c>
      <c r="E854" s="41">
        <v>12.83</v>
      </c>
      <c r="F854" s="42">
        <v>10.65</v>
      </c>
      <c r="G854" s="41">
        <v>6.5</v>
      </c>
      <c r="H854" s="42">
        <v>9.7799999999999994</v>
      </c>
      <c r="I854" s="41">
        <v>5.54</v>
      </c>
      <c r="J854" s="42">
        <v>6.45</v>
      </c>
      <c r="K854" s="33"/>
      <c r="L854" s="41">
        <v>4.1100000000000003</v>
      </c>
      <c r="M854" s="42">
        <v>9.94</v>
      </c>
      <c r="N854" s="41">
        <v>17.87</v>
      </c>
      <c r="O854" s="42">
        <v>5.35</v>
      </c>
      <c r="P854" s="41">
        <v>9.18</v>
      </c>
      <c r="Q854" s="42">
        <v>12.2</v>
      </c>
      <c r="R854" s="41">
        <v>8.66</v>
      </c>
      <c r="S854" s="42">
        <v>5.46</v>
      </c>
      <c r="T854" s="41">
        <v>13.61</v>
      </c>
      <c r="U854" s="42">
        <v>17.440000000000001</v>
      </c>
    </row>
    <row r="855" spans="1:21" x14ac:dyDescent="0.25">
      <c r="A855" s="41">
        <v>7.26</v>
      </c>
      <c r="B855" s="42">
        <v>10.11</v>
      </c>
      <c r="C855" s="41">
        <v>6.55</v>
      </c>
      <c r="D855" s="42">
        <v>4.33</v>
      </c>
      <c r="E855" s="41">
        <v>12.14</v>
      </c>
      <c r="F855" s="42">
        <v>10.65</v>
      </c>
      <c r="G855" s="41">
        <v>4.58</v>
      </c>
      <c r="H855" s="42">
        <v>5.3</v>
      </c>
      <c r="I855" s="41">
        <v>13.53</v>
      </c>
      <c r="J855" s="42">
        <v>13.58</v>
      </c>
      <c r="K855" s="33"/>
      <c r="L855" s="41">
        <v>9.86</v>
      </c>
      <c r="M855" s="42">
        <v>10.4</v>
      </c>
      <c r="N855" s="41">
        <v>11.48</v>
      </c>
      <c r="O855" s="42">
        <v>12.44</v>
      </c>
      <c r="P855" s="41">
        <v>9.83</v>
      </c>
      <c r="Q855" s="42">
        <v>10.09</v>
      </c>
      <c r="R855" s="41">
        <v>12.84</v>
      </c>
      <c r="S855" s="42">
        <v>10.27</v>
      </c>
      <c r="T855" s="41">
        <v>7.76</v>
      </c>
      <c r="U855" s="42">
        <v>11.24</v>
      </c>
    </row>
    <row r="856" spans="1:21" x14ac:dyDescent="0.25">
      <c r="A856" s="41">
        <v>10.78</v>
      </c>
      <c r="B856" s="42">
        <v>7.72</v>
      </c>
      <c r="C856" s="41">
        <v>6.45</v>
      </c>
      <c r="D856" s="42">
        <v>10.64</v>
      </c>
      <c r="E856" s="41">
        <v>6.84</v>
      </c>
      <c r="F856" s="42">
        <v>4.87</v>
      </c>
      <c r="G856" s="41">
        <v>8.93</v>
      </c>
      <c r="H856" s="42">
        <v>11.91</v>
      </c>
      <c r="I856" s="41">
        <v>12.59</v>
      </c>
      <c r="J856" s="42">
        <v>9.98</v>
      </c>
      <c r="K856" s="33"/>
      <c r="L856" s="41">
        <v>9.24</v>
      </c>
      <c r="M856" s="42">
        <v>9.7100000000000009</v>
      </c>
      <c r="N856" s="41">
        <v>10.68</v>
      </c>
      <c r="O856" s="42">
        <v>18.86</v>
      </c>
      <c r="P856" s="41">
        <v>11.3</v>
      </c>
      <c r="Q856" s="42">
        <v>2.78</v>
      </c>
      <c r="R856" s="41">
        <v>15.79</v>
      </c>
      <c r="S856" s="42">
        <v>10.53</v>
      </c>
      <c r="T856" s="41">
        <v>10.23</v>
      </c>
      <c r="U856" s="42">
        <v>11.17</v>
      </c>
    </row>
    <row r="857" spans="1:21" x14ac:dyDescent="0.25">
      <c r="A857" s="41">
        <v>10.96</v>
      </c>
      <c r="B857" s="42">
        <v>10.86</v>
      </c>
      <c r="C857" s="41">
        <v>10.38</v>
      </c>
      <c r="D857" s="42">
        <v>11.37</v>
      </c>
      <c r="E857" s="41">
        <v>6.5</v>
      </c>
      <c r="F857" s="42">
        <v>8.07</v>
      </c>
      <c r="G857" s="41">
        <v>7.66</v>
      </c>
      <c r="H857" s="42">
        <v>4.96</v>
      </c>
      <c r="I857" s="41">
        <v>13.55</v>
      </c>
      <c r="J857" s="42">
        <v>8.94</v>
      </c>
      <c r="K857" s="33"/>
      <c r="L857" s="41">
        <v>13.61</v>
      </c>
      <c r="M857" s="42">
        <v>9.5399999999999991</v>
      </c>
      <c r="N857" s="41">
        <v>6.76</v>
      </c>
      <c r="O857" s="42">
        <v>9.34</v>
      </c>
      <c r="P857" s="41">
        <v>13.55</v>
      </c>
      <c r="Q857" s="42">
        <v>11.21</v>
      </c>
      <c r="R857" s="41">
        <v>9.67</v>
      </c>
      <c r="S857" s="42">
        <v>9.82</v>
      </c>
      <c r="T857" s="41">
        <v>5.45</v>
      </c>
      <c r="U857" s="42">
        <v>9.19</v>
      </c>
    </row>
    <row r="858" spans="1:21" x14ac:dyDescent="0.25">
      <c r="A858" s="41">
        <v>5.68</v>
      </c>
      <c r="B858" s="42">
        <v>12.38</v>
      </c>
      <c r="C858" s="41">
        <v>14.01</v>
      </c>
      <c r="D858" s="42">
        <v>8.16</v>
      </c>
      <c r="E858" s="41">
        <v>5.61</v>
      </c>
      <c r="F858" s="42">
        <v>12.96</v>
      </c>
      <c r="G858" s="41">
        <v>15.36</v>
      </c>
      <c r="H858" s="42">
        <v>5.34</v>
      </c>
      <c r="I858" s="41">
        <v>11.72</v>
      </c>
      <c r="J858" s="42">
        <v>12.96</v>
      </c>
      <c r="K858" s="33"/>
      <c r="L858" s="41">
        <v>10.23</v>
      </c>
      <c r="M858" s="42">
        <v>15.23</v>
      </c>
      <c r="N858" s="41">
        <v>7.66</v>
      </c>
      <c r="O858" s="42">
        <v>12.59</v>
      </c>
      <c r="P858" s="41">
        <v>4.41</v>
      </c>
      <c r="Q858" s="42">
        <v>18.25</v>
      </c>
      <c r="R858" s="41">
        <v>9.26</v>
      </c>
      <c r="S858" s="42">
        <v>10</v>
      </c>
      <c r="T858" s="41">
        <v>9.6999999999999993</v>
      </c>
      <c r="U858" s="42">
        <v>6.32</v>
      </c>
    </row>
    <row r="859" spans="1:21" x14ac:dyDescent="0.25">
      <c r="A859" s="41">
        <v>14.56</v>
      </c>
      <c r="B859" s="42">
        <v>13.16</v>
      </c>
      <c r="C859" s="41">
        <v>4.3</v>
      </c>
      <c r="D859" s="42">
        <v>10.27</v>
      </c>
      <c r="E859" s="41">
        <v>10.95</v>
      </c>
      <c r="F859" s="42">
        <v>7.35</v>
      </c>
      <c r="G859" s="41">
        <v>4.25</v>
      </c>
      <c r="H859" s="42">
        <v>4.45</v>
      </c>
      <c r="I859" s="41">
        <v>14.55</v>
      </c>
      <c r="J859" s="42">
        <v>4.51</v>
      </c>
      <c r="K859" s="33"/>
      <c r="L859" s="41">
        <v>11.75</v>
      </c>
      <c r="M859" s="42">
        <v>9.86</v>
      </c>
      <c r="N859" s="41">
        <v>6.85</v>
      </c>
      <c r="O859" s="42">
        <v>12.92</v>
      </c>
      <c r="P859" s="41">
        <v>13.48</v>
      </c>
      <c r="Q859" s="42">
        <v>13.15</v>
      </c>
      <c r="R859" s="41">
        <v>10.41</v>
      </c>
      <c r="S859" s="42">
        <v>10.3</v>
      </c>
      <c r="T859" s="41">
        <v>9.0500000000000007</v>
      </c>
      <c r="U859" s="42">
        <v>11.46</v>
      </c>
    </row>
    <row r="860" spans="1:21" x14ac:dyDescent="0.25">
      <c r="A860" s="41">
        <v>13.52</v>
      </c>
      <c r="B860" s="42">
        <v>9.82</v>
      </c>
      <c r="C860" s="41">
        <v>11.73</v>
      </c>
      <c r="D860" s="42">
        <v>6.76</v>
      </c>
      <c r="E860" s="41">
        <v>14.39</v>
      </c>
      <c r="F860" s="42">
        <v>10.97</v>
      </c>
      <c r="G860" s="41">
        <v>4.78</v>
      </c>
      <c r="H860" s="42">
        <v>7.18</v>
      </c>
      <c r="I860" s="41">
        <v>15.25</v>
      </c>
      <c r="J860" s="42">
        <v>6.06</v>
      </c>
      <c r="K860" s="33"/>
      <c r="L860" s="41">
        <v>12.74</v>
      </c>
      <c r="M860" s="42">
        <v>5.59</v>
      </c>
      <c r="N860" s="41">
        <v>9.64</v>
      </c>
      <c r="O860" s="42">
        <v>8.69</v>
      </c>
      <c r="P860" s="41">
        <v>11.58</v>
      </c>
      <c r="Q860" s="42">
        <v>12.19</v>
      </c>
      <c r="R860" s="41">
        <v>7.45</v>
      </c>
      <c r="S860" s="42">
        <v>7.99</v>
      </c>
      <c r="T860" s="41">
        <v>10.14</v>
      </c>
      <c r="U860" s="42">
        <v>9.9600000000000009</v>
      </c>
    </row>
    <row r="861" spans="1:21" x14ac:dyDescent="0.25">
      <c r="A861" s="41">
        <v>12.65</v>
      </c>
      <c r="B861" s="42">
        <v>7.04</v>
      </c>
      <c r="C861" s="41">
        <v>14.28</v>
      </c>
      <c r="D861" s="42">
        <v>13.94</v>
      </c>
      <c r="E861" s="41">
        <v>13.92</v>
      </c>
      <c r="F861" s="42">
        <v>10.039999999999999</v>
      </c>
      <c r="G861" s="41">
        <v>14.88</v>
      </c>
      <c r="H861" s="42">
        <v>5.85</v>
      </c>
      <c r="I861" s="41">
        <v>11.78</v>
      </c>
      <c r="J861" s="42">
        <v>14.77</v>
      </c>
      <c r="K861" s="33"/>
      <c r="L861" s="41">
        <v>4.47</v>
      </c>
      <c r="M861" s="42">
        <v>6.6</v>
      </c>
      <c r="N861" s="41">
        <v>6.87</v>
      </c>
      <c r="O861" s="42">
        <v>17.05</v>
      </c>
      <c r="P861" s="41">
        <v>10.41</v>
      </c>
      <c r="Q861" s="42">
        <v>16.47</v>
      </c>
      <c r="R861" s="41">
        <v>10.27</v>
      </c>
      <c r="S861" s="42">
        <v>17.05</v>
      </c>
      <c r="T861" s="41">
        <v>13.62</v>
      </c>
      <c r="U861" s="42">
        <v>14.96</v>
      </c>
    </row>
    <row r="862" spans="1:21" x14ac:dyDescent="0.25">
      <c r="A862" s="41">
        <v>6.4</v>
      </c>
      <c r="B862" s="42">
        <v>13.97</v>
      </c>
      <c r="C862" s="41">
        <v>7.4</v>
      </c>
      <c r="D862" s="42">
        <v>9.2899999999999991</v>
      </c>
      <c r="E862" s="41">
        <v>12.08</v>
      </c>
      <c r="F862" s="42">
        <v>6.96</v>
      </c>
      <c r="G862" s="41">
        <v>12.73</v>
      </c>
      <c r="H862" s="42">
        <v>12.26</v>
      </c>
      <c r="I862" s="41">
        <v>4.51</v>
      </c>
      <c r="J862" s="42">
        <v>10.25</v>
      </c>
      <c r="K862" s="33"/>
      <c r="L862" s="41">
        <v>7.13</v>
      </c>
      <c r="M862" s="42">
        <v>8.7899999999999991</v>
      </c>
      <c r="N862" s="41">
        <v>0.67</v>
      </c>
      <c r="O862" s="42">
        <v>19.07</v>
      </c>
      <c r="P862" s="41">
        <v>15.67</v>
      </c>
      <c r="Q862" s="42">
        <v>11.53</v>
      </c>
      <c r="R862" s="41">
        <v>4.43</v>
      </c>
      <c r="S862" s="42">
        <v>14.83</v>
      </c>
      <c r="T862" s="41">
        <v>9.25</v>
      </c>
      <c r="U862" s="42">
        <v>6.92</v>
      </c>
    </row>
    <row r="863" spans="1:21" x14ac:dyDescent="0.25">
      <c r="A863" s="41">
        <v>9.77</v>
      </c>
      <c r="B863" s="42">
        <v>10.35</v>
      </c>
      <c r="C863" s="41">
        <v>5.91</v>
      </c>
      <c r="D863" s="42">
        <v>11.59</v>
      </c>
      <c r="E863" s="41">
        <v>14.6</v>
      </c>
      <c r="F863" s="42">
        <v>14.57</v>
      </c>
      <c r="G863" s="41">
        <v>6.29</v>
      </c>
      <c r="H863" s="42">
        <v>8.52</v>
      </c>
      <c r="I863" s="41">
        <v>12.06</v>
      </c>
      <c r="J863" s="42">
        <v>8.6300000000000008</v>
      </c>
      <c r="K863" s="33"/>
      <c r="L863" s="41">
        <v>12.03</v>
      </c>
      <c r="M863" s="42">
        <v>4.3899999999999997</v>
      </c>
      <c r="N863" s="41">
        <v>9.5299999999999994</v>
      </c>
      <c r="O863" s="42">
        <v>6.83</v>
      </c>
      <c r="P863" s="41">
        <v>12.23</v>
      </c>
      <c r="Q863" s="42">
        <v>13.53</v>
      </c>
      <c r="R863" s="41">
        <v>10.41</v>
      </c>
      <c r="S863" s="42">
        <v>10.42</v>
      </c>
      <c r="T863" s="41">
        <v>14.99</v>
      </c>
      <c r="U863" s="42">
        <v>5.42</v>
      </c>
    </row>
    <row r="864" spans="1:21" x14ac:dyDescent="0.25">
      <c r="A864" s="41">
        <v>14.91</v>
      </c>
      <c r="B864" s="42">
        <v>15.74</v>
      </c>
      <c r="C864" s="41">
        <v>14.85</v>
      </c>
      <c r="D864" s="42">
        <v>13.92</v>
      </c>
      <c r="E864" s="41">
        <v>14.84</v>
      </c>
      <c r="F864" s="42">
        <v>13.89</v>
      </c>
      <c r="G864" s="41">
        <v>7.53</v>
      </c>
      <c r="H864" s="42">
        <v>9.73</v>
      </c>
      <c r="I864" s="41">
        <v>11.55</v>
      </c>
      <c r="J864" s="42">
        <v>9.98</v>
      </c>
      <c r="K864" s="33"/>
      <c r="L864" s="41">
        <v>12.58</v>
      </c>
      <c r="M864" s="42">
        <v>11.9</v>
      </c>
      <c r="N864" s="41">
        <v>8.9600000000000009</v>
      </c>
      <c r="O864" s="42">
        <v>8.33</v>
      </c>
      <c r="P864" s="41">
        <v>11.63</v>
      </c>
      <c r="Q864" s="42">
        <v>10.84</v>
      </c>
      <c r="R864" s="41">
        <v>6.99</v>
      </c>
      <c r="S864" s="42">
        <v>14.15</v>
      </c>
      <c r="T864" s="41">
        <v>8.76</v>
      </c>
      <c r="U864" s="42">
        <v>3.64</v>
      </c>
    </row>
    <row r="865" spans="1:21" x14ac:dyDescent="0.25">
      <c r="A865" s="41">
        <v>8.41</v>
      </c>
      <c r="B865" s="42">
        <v>14.41</v>
      </c>
      <c r="C865" s="41">
        <v>12.8</v>
      </c>
      <c r="D865" s="42">
        <v>8.49</v>
      </c>
      <c r="E865" s="41">
        <v>14.53</v>
      </c>
      <c r="F865" s="42">
        <v>11.67</v>
      </c>
      <c r="G865" s="41">
        <v>11.86</v>
      </c>
      <c r="H865" s="42">
        <v>6.32</v>
      </c>
      <c r="I865" s="41">
        <v>5.91</v>
      </c>
      <c r="J865" s="42">
        <v>12.32</v>
      </c>
      <c r="K865" s="33"/>
      <c r="L865" s="41">
        <v>15.77</v>
      </c>
      <c r="M865" s="42">
        <v>9.49</v>
      </c>
      <c r="N865" s="41">
        <v>10.5</v>
      </c>
      <c r="O865" s="42">
        <v>5.26</v>
      </c>
      <c r="P865" s="41">
        <v>10.41</v>
      </c>
      <c r="Q865" s="42">
        <v>11.46</v>
      </c>
      <c r="R865" s="41">
        <v>8.15</v>
      </c>
      <c r="S865" s="42">
        <v>5.76</v>
      </c>
      <c r="T865" s="41">
        <v>11.76</v>
      </c>
      <c r="U865" s="42">
        <v>15.18</v>
      </c>
    </row>
    <row r="866" spans="1:21" x14ac:dyDescent="0.25">
      <c r="A866" s="41">
        <v>4.82</v>
      </c>
      <c r="B866" s="42">
        <v>7.25</v>
      </c>
      <c r="C866" s="41">
        <v>11.8</v>
      </c>
      <c r="D866" s="42">
        <v>15.51</v>
      </c>
      <c r="E866" s="41">
        <v>11.28</v>
      </c>
      <c r="F866" s="42">
        <v>5.19</v>
      </c>
      <c r="G866" s="41">
        <v>10.7</v>
      </c>
      <c r="H866" s="42">
        <v>8.2799999999999994</v>
      </c>
      <c r="I866" s="41">
        <v>8.86</v>
      </c>
      <c r="J866" s="42">
        <v>13.46</v>
      </c>
      <c r="K866" s="33"/>
      <c r="L866" s="41">
        <v>9.31</v>
      </c>
      <c r="M866" s="42">
        <v>9.59</v>
      </c>
      <c r="N866" s="41">
        <v>11.78</v>
      </c>
      <c r="O866" s="42">
        <v>7.12</v>
      </c>
      <c r="P866" s="41">
        <v>6.23</v>
      </c>
      <c r="Q866" s="42">
        <v>7.78</v>
      </c>
      <c r="R866" s="41">
        <v>15.81</v>
      </c>
      <c r="S866" s="42">
        <v>6.38</v>
      </c>
      <c r="T866" s="41">
        <v>4.3</v>
      </c>
      <c r="U866" s="42">
        <v>10.39</v>
      </c>
    </row>
    <row r="867" spans="1:21" x14ac:dyDescent="0.25">
      <c r="A867" s="41">
        <v>14.95</v>
      </c>
      <c r="B867" s="42">
        <v>6.65</v>
      </c>
      <c r="C867" s="41">
        <v>8.59</v>
      </c>
      <c r="D867" s="42">
        <v>7.16</v>
      </c>
      <c r="E867" s="41">
        <v>9.8699999999999992</v>
      </c>
      <c r="F867" s="42">
        <v>4.88</v>
      </c>
      <c r="G867" s="41">
        <v>13.06</v>
      </c>
      <c r="H867" s="42">
        <v>12.84</v>
      </c>
      <c r="I867" s="41">
        <v>15.33</v>
      </c>
      <c r="J867" s="42">
        <v>12.32</v>
      </c>
      <c r="K867" s="33"/>
      <c r="L867" s="41">
        <v>13.24</v>
      </c>
      <c r="M867" s="42">
        <v>10.45</v>
      </c>
      <c r="N867" s="41">
        <v>6.06</v>
      </c>
      <c r="O867" s="42">
        <v>11.64</v>
      </c>
      <c r="P867" s="41">
        <v>13.31</v>
      </c>
      <c r="Q867" s="42">
        <v>2.39</v>
      </c>
      <c r="R867" s="41">
        <v>8.75</v>
      </c>
      <c r="S867" s="42">
        <v>10.130000000000001</v>
      </c>
      <c r="T867" s="41">
        <v>6.15</v>
      </c>
      <c r="U867" s="42">
        <v>8.9600000000000009</v>
      </c>
    </row>
    <row r="868" spans="1:21" x14ac:dyDescent="0.25">
      <c r="A868" s="41">
        <v>11.23</v>
      </c>
      <c r="B868" s="42">
        <v>4.92</v>
      </c>
      <c r="C868" s="41">
        <v>8</v>
      </c>
      <c r="D868" s="42">
        <v>8.91</v>
      </c>
      <c r="E868" s="41">
        <v>10.7</v>
      </c>
      <c r="F868" s="42">
        <v>13.71</v>
      </c>
      <c r="G868" s="41">
        <v>9.81</v>
      </c>
      <c r="H868" s="42">
        <v>11.24</v>
      </c>
      <c r="I868" s="41">
        <v>10.24</v>
      </c>
      <c r="J868" s="42">
        <v>7.87</v>
      </c>
      <c r="K868" s="33"/>
      <c r="L868" s="41">
        <v>9.2899999999999991</v>
      </c>
      <c r="M868" s="42">
        <v>16.309999999999999</v>
      </c>
      <c r="N868" s="41">
        <v>9.64</v>
      </c>
      <c r="O868" s="42">
        <v>9.61</v>
      </c>
      <c r="P868" s="41">
        <v>18.260000000000002</v>
      </c>
      <c r="Q868" s="42">
        <v>8.68</v>
      </c>
      <c r="R868" s="41">
        <v>7.02</v>
      </c>
      <c r="S868" s="42">
        <v>8.44</v>
      </c>
      <c r="T868" s="41">
        <v>6.48</v>
      </c>
      <c r="U868" s="42">
        <v>7.08</v>
      </c>
    </row>
    <row r="869" spans="1:21" x14ac:dyDescent="0.25">
      <c r="A869" s="41">
        <v>14.74</v>
      </c>
      <c r="B869" s="42">
        <v>10.15</v>
      </c>
      <c r="C869" s="41">
        <v>5.14</v>
      </c>
      <c r="D869" s="42">
        <v>8.32</v>
      </c>
      <c r="E869" s="41">
        <v>4.68</v>
      </c>
      <c r="F869" s="42">
        <v>7.53</v>
      </c>
      <c r="G869" s="41">
        <v>6.55</v>
      </c>
      <c r="H869" s="42">
        <v>8.19</v>
      </c>
      <c r="I869" s="41">
        <v>6.82</v>
      </c>
      <c r="J869" s="42">
        <v>13.59</v>
      </c>
      <c r="K869" s="33"/>
      <c r="L869" s="41">
        <v>9.67</v>
      </c>
      <c r="M869" s="42">
        <v>13.49</v>
      </c>
      <c r="N869" s="41">
        <v>15.56</v>
      </c>
      <c r="O869" s="42">
        <v>8.01</v>
      </c>
      <c r="P869" s="41">
        <v>13.19</v>
      </c>
      <c r="Q869" s="42">
        <v>8.2899999999999991</v>
      </c>
      <c r="R869" s="41">
        <v>7.41</v>
      </c>
      <c r="S869" s="42">
        <v>16.170000000000002</v>
      </c>
      <c r="T869" s="41">
        <v>3.06</v>
      </c>
      <c r="U869" s="42">
        <v>5.48</v>
      </c>
    </row>
    <row r="870" spans="1:21" x14ac:dyDescent="0.25">
      <c r="A870" s="41">
        <v>12.1</v>
      </c>
      <c r="B870" s="42">
        <v>15.6</v>
      </c>
      <c r="C870" s="41">
        <v>5.74</v>
      </c>
      <c r="D870" s="42">
        <v>7.45</v>
      </c>
      <c r="E870" s="41">
        <v>9.75</v>
      </c>
      <c r="F870" s="42">
        <v>6.18</v>
      </c>
      <c r="G870" s="41">
        <v>12.1</v>
      </c>
      <c r="H870" s="42">
        <v>12.74</v>
      </c>
      <c r="I870" s="41">
        <v>15.17</v>
      </c>
      <c r="J870" s="42">
        <v>7.87</v>
      </c>
      <c r="K870" s="33"/>
      <c r="L870" s="41">
        <v>4.57</v>
      </c>
      <c r="M870" s="42">
        <v>10.95</v>
      </c>
      <c r="N870" s="41">
        <v>9.35</v>
      </c>
      <c r="O870" s="42">
        <v>6.3</v>
      </c>
      <c r="P870" s="41">
        <v>5.68</v>
      </c>
      <c r="Q870" s="42">
        <v>6.76</v>
      </c>
      <c r="R870" s="41">
        <v>12.19</v>
      </c>
      <c r="S870" s="42">
        <v>15.98</v>
      </c>
      <c r="T870" s="41">
        <v>13.53</v>
      </c>
      <c r="U870" s="42">
        <v>16.25</v>
      </c>
    </row>
    <row r="871" spans="1:21" x14ac:dyDescent="0.25">
      <c r="A871" s="41">
        <v>9.1199999999999992</v>
      </c>
      <c r="B871" s="42">
        <v>13.36</v>
      </c>
      <c r="C871" s="41">
        <v>7.63</v>
      </c>
      <c r="D871" s="42">
        <v>8.7200000000000006</v>
      </c>
      <c r="E871" s="41">
        <v>11.22</v>
      </c>
      <c r="F871" s="42">
        <v>4.8600000000000003</v>
      </c>
      <c r="G871" s="41">
        <v>14.89</v>
      </c>
      <c r="H871" s="42">
        <v>15.53</v>
      </c>
      <c r="I871" s="41">
        <v>4.97</v>
      </c>
      <c r="J871" s="42">
        <v>11.19</v>
      </c>
      <c r="K871" s="33"/>
      <c r="L871" s="41">
        <v>11.84</v>
      </c>
      <c r="M871" s="42">
        <v>13.85</v>
      </c>
      <c r="N871" s="41">
        <v>11.75</v>
      </c>
      <c r="O871" s="42">
        <v>14.99</v>
      </c>
      <c r="P871" s="41">
        <v>9.52</v>
      </c>
      <c r="Q871" s="42">
        <v>3.2</v>
      </c>
      <c r="R871" s="41">
        <v>7.75</v>
      </c>
      <c r="S871" s="42">
        <v>15.43</v>
      </c>
      <c r="T871" s="41">
        <v>13.7</v>
      </c>
      <c r="U871" s="42">
        <v>9.24</v>
      </c>
    </row>
    <row r="872" spans="1:21" x14ac:dyDescent="0.25">
      <c r="A872" s="41">
        <v>7.98</v>
      </c>
      <c r="B872" s="42">
        <v>8.23</v>
      </c>
      <c r="C872" s="41">
        <v>7.74</v>
      </c>
      <c r="D872" s="42">
        <v>12</v>
      </c>
      <c r="E872" s="41">
        <v>9.3699999999999992</v>
      </c>
      <c r="F872" s="42">
        <v>11.46</v>
      </c>
      <c r="G872" s="41">
        <v>12.74</v>
      </c>
      <c r="H872" s="42">
        <v>7.89</v>
      </c>
      <c r="I872" s="41">
        <v>9.07</v>
      </c>
      <c r="J872" s="42">
        <v>5.51</v>
      </c>
      <c r="K872" s="33"/>
      <c r="L872" s="41">
        <v>2.2799999999999998</v>
      </c>
      <c r="M872" s="42">
        <v>13.83</v>
      </c>
      <c r="N872" s="41">
        <v>7.75</v>
      </c>
      <c r="O872" s="42">
        <v>4.47</v>
      </c>
      <c r="P872" s="41">
        <v>11.48</v>
      </c>
      <c r="Q872" s="42">
        <v>7.31</v>
      </c>
      <c r="R872" s="41">
        <v>7.53</v>
      </c>
      <c r="S872" s="42">
        <v>12.74</v>
      </c>
      <c r="T872" s="41">
        <v>13.28</v>
      </c>
      <c r="U872" s="42">
        <v>8.49</v>
      </c>
    </row>
    <row r="873" spans="1:21" x14ac:dyDescent="0.25">
      <c r="A873" s="41">
        <v>13.79</v>
      </c>
      <c r="B873" s="42">
        <v>12.54</v>
      </c>
      <c r="C873" s="41">
        <v>14.67</v>
      </c>
      <c r="D873" s="42">
        <v>10.84</v>
      </c>
      <c r="E873" s="41">
        <v>5.61</v>
      </c>
      <c r="F873" s="42">
        <v>11.67</v>
      </c>
      <c r="G873" s="41">
        <v>9.41</v>
      </c>
      <c r="H873" s="42">
        <v>10.41</v>
      </c>
      <c r="I873" s="41">
        <v>5.53</v>
      </c>
      <c r="J873" s="42">
        <v>5.28</v>
      </c>
      <c r="K873" s="33"/>
      <c r="L873" s="41">
        <v>1.73</v>
      </c>
      <c r="M873" s="42">
        <v>8.6999999999999993</v>
      </c>
      <c r="N873" s="41">
        <v>8.86</v>
      </c>
      <c r="O873" s="42">
        <v>13.01</v>
      </c>
      <c r="P873" s="41">
        <v>9.52</v>
      </c>
      <c r="Q873" s="42">
        <v>14.27</v>
      </c>
      <c r="R873" s="41">
        <v>5.38</v>
      </c>
      <c r="S873" s="42">
        <v>15.16</v>
      </c>
      <c r="T873" s="41">
        <v>10.130000000000001</v>
      </c>
      <c r="U873" s="42">
        <v>8.36</v>
      </c>
    </row>
    <row r="874" spans="1:21" x14ac:dyDescent="0.25">
      <c r="A874" s="41">
        <v>15.14</v>
      </c>
      <c r="B874" s="42">
        <v>13.92</v>
      </c>
      <c r="C874" s="41">
        <v>10.63</v>
      </c>
      <c r="D874" s="42">
        <v>7.55</v>
      </c>
      <c r="E874" s="41">
        <v>8.58</v>
      </c>
      <c r="F874" s="42">
        <v>13.48</v>
      </c>
      <c r="G874" s="41">
        <v>12.08</v>
      </c>
      <c r="H874" s="42">
        <v>13.17</v>
      </c>
      <c r="I874" s="41">
        <v>15.59</v>
      </c>
      <c r="J874" s="42">
        <v>14.07</v>
      </c>
      <c r="K874" s="33"/>
      <c r="L874" s="41">
        <v>10.71</v>
      </c>
      <c r="M874" s="42">
        <v>8.61</v>
      </c>
      <c r="N874" s="41">
        <v>13.9</v>
      </c>
      <c r="O874" s="42">
        <v>12.06</v>
      </c>
      <c r="P874" s="41">
        <v>9.25</v>
      </c>
      <c r="Q874" s="42">
        <v>9.66</v>
      </c>
      <c r="R874" s="41">
        <v>8.8800000000000008</v>
      </c>
      <c r="S874" s="42">
        <v>8.5299999999999994</v>
      </c>
      <c r="T874" s="41">
        <v>14.28</v>
      </c>
      <c r="U874" s="42">
        <v>7.82</v>
      </c>
    </row>
    <row r="875" spans="1:21" x14ac:dyDescent="0.25">
      <c r="A875" s="41">
        <v>12.84</v>
      </c>
      <c r="B875" s="42">
        <v>11.57</v>
      </c>
      <c r="C875" s="41">
        <v>11.73</v>
      </c>
      <c r="D875" s="42">
        <v>4.2300000000000004</v>
      </c>
      <c r="E875" s="41">
        <v>6.84</v>
      </c>
      <c r="F875" s="42">
        <v>12.25</v>
      </c>
      <c r="G875" s="41">
        <v>5.42</v>
      </c>
      <c r="H875" s="42">
        <v>15.47</v>
      </c>
      <c r="I875" s="41">
        <v>6.06</v>
      </c>
      <c r="J875" s="42">
        <v>8.15</v>
      </c>
      <c r="K875" s="33"/>
      <c r="L875" s="41">
        <v>14.74</v>
      </c>
      <c r="M875" s="42">
        <v>8.9</v>
      </c>
      <c r="N875" s="41">
        <v>10.52</v>
      </c>
      <c r="O875" s="42">
        <v>10.55</v>
      </c>
      <c r="P875" s="41">
        <v>9.14</v>
      </c>
      <c r="Q875" s="42">
        <v>9.66</v>
      </c>
      <c r="R875" s="41">
        <v>8.68</v>
      </c>
      <c r="S875" s="42">
        <v>10.66</v>
      </c>
      <c r="T875" s="41">
        <v>10.59</v>
      </c>
      <c r="U875" s="42">
        <v>9.32</v>
      </c>
    </row>
    <row r="876" spans="1:21" x14ac:dyDescent="0.25">
      <c r="A876" s="41">
        <v>5.64</v>
      </c>
      <c r="B876" s="42">
        <v>7.12</v>
      </c>
      <c r="C876" s="41">
        <v>6.09</v>
      </c>
      <c r="D876" s="42">
        <v>9.2100000000000009</v>
      </c>
      <c r="E876" s="41">
        <v>8.8800000000000008</v>
      </c>
      <c r="F876" s="42">
        <v>12.12</v>
      </c>
      <c r="G876" s="41">
        <v>11.71</v>
      </c>
      <c r="H876" s="42">
        <v>15.01</v>
      </c>
      <c r="I876" s="41">
        <v>15.16</v>
      </c>
      <c r="J876" s="42">
        <v>8.36</v>
      </c>
      <c r="K876" s="33"/>
      <c r="L876" s="41">
        <v>10.93</v>
      </c>
      <c r="M876" s="42">
        <v>13.8</v>
      </c>
      <c r="N876" s="41">
        <v>10.78</v>
      </c>
      <c r="O876" s="42">
        <v>5.4</v>
      </c>
      <c r="P876" s="41">
        <v>9.6</v>
      </c>
      <c r="Q876" s="42">
        <v>15.01</v>
      </c>
      <c r="R876" s="41">
        <v>10.95</v>
      </c>
      <c r="S876" s="42">
        <v>13.16</v>
      </c>
      <c r="T876" s="41">
        <v>7.05</v>
      </c>
      <c r="U876" s="42">
        <v>13.75</v>
      </c>
    </row>
    <row r="877" spans="1:21" x14ac:dyDescent="0.25">
      <c r="A877" s="41">
        <v>4.84</v>
      </c>
      <c r="B877" s="42">
        <v>11.13</v>
      </c>
      <c r="C877" s="41">
        <v>13.27</v>
      </c>
      <c r="D877" s="42">
        <v>8.52</v>
      </c>
      <c r="E877" s="41">
        <v>10.91</v>
      </c>
      <c r="F877" s="42">
        <v>10.85</v>
      </c>
      <c r="G877" s="41">
        <v>15.51</v>
      </c>
      <c r="H877" s="42">
        <v>8.43</v>
      </c>
      <c r="I877" s="41">
        <v>13.02</v>
      </c>
      <c r="J877" s="42">
        <v>5.99</v>
      </c>
      <c r="K877" s="33"/>
      <c r="L877" s="41">
        <v>11.83</v>
      </c>
      <c r="M877" s="42">
        <v>6.32</v>
      </c>
      <c r="N877" s="41">
        <v>9.7200000000000006</v>
      </c>
      <c r="O877" s="42">
        <v>11.86</v>
      </c>
      <c r="P877" s="41">
        <v>10.79</v>
      </c>
      <c r="Q877" s="42">
        <v>8.77</v>
      </c>
      <c r="R877" s="41">
        <v>14.24</v>
      </c>
      <c r="S877" s="42">
        <v>14.54</v>
      </c>
      <c r="T877" s="41">
        <v>9.89</v>
      </c>
      <c r="U877" s="42">
        <v>16.03</v>
      </c>
    </row>
    <row r="878" spans="1:21" x14ac:dyDescent="0.25">
      <c r="A878" s="41">
        <v>15.74</v>
      </c>
      <c r="B878" s="42">
        <v>8.3000000000000007</v>
      </c>
      <c r="C878" s="41">
        <v>14.43</v>
      </c>
      <c r="D878" s="42">
        <v>9.4600000000000009</v>
      </c>
      <c r="E878" s="41">
        <v>7.83</v>
      </c>
      <c r="F878" s="42">
        <v>11.2</v>
      </c>
      <c r="G878" s="41">
        <v>14.19</v>
      </c>
      <c r="H878" s="42">
        <v>10.15</v>
      </c>
      <c r="I878" s="41">
        <v>8.49</v>
      </c>
      <c r="J878" s="42">
        <v>5.81</v>
      </c>
      <c r="K878" s="33"/>
      <c r="L878" s="41">
        <v>4.93</v>
      </c>
      <c r="M878" s="42">
        <v>6.78</v>
      </c>
      <c r="N878" s="41">
        <v>8.18</v>
      </c>
      <c r="O878" s="42">
        <v>6.52</v>
      </c>
      <c r="P878" s="41">
        <v>8.56</v>
      </c>
      <c r="Q878" s="42">
        <v>9.7899999999999991</v>
      </c>
      <c r="R878" s="41">
        <v>12.38</v>
      </c>
      <c r="S878" s="42">
        <v>8.57</v>
      </c>
      <c r="T878" s="41">
        <v>6.61</v>
      </c>
      <c r="U878" s="42">
        <v>8.82</v>
      </c>
    </row>
    <row r="879" spans="1:21" x14ac:dyDescent="0.25">
      <c r="A879" s="41">
        <v>14.06</v>
      </c>
      <c r="B879" s="42">
        <v>10.72</v>
      </c>
      <c r="C879" s="41">
        <v>15.04</v>
      </c>
      <c r="D879" s="42">
        <v>5</v>
      </c>
      <c r="E879" s="41">
        <v>11.47</v>
      </c>
      <c r="F879" s="42">
        <v>8.4700000000000006</v>
      </c>
      <c r="G879" s="41">
        <v>11.34</v>
      </c>
      <c r="H879" s="42">
        <v>13.23</v>
      </c>
      <c r="I879" s="41">
        <v>13.97</v>
      </c>
      <c r="J879" s="42">
        <v>14.28</v>
      </c>
      <c r="K879" s="33"/>
      <c r="L879" s="41">
        <v>14.49</v>
      </c>
      <c r="M879" s="42">
        <v>10.35</v>
      </c>
      <c r="N879" s="41">
        <v>19.440000000000001</v>
      </c>
      <c r="O879" s="42">
        <v>12.56</v>
      </c>
      <c r="P879" s="41">
        <v>5.07</v>
      </c>
      <c r="Q879" s="42">
        <v>6.84</v>
      </c>
      <c r="R879" s="41">
        <v>6.98</v>
      </c>
      <c r="S879" s="42">
        <v>6.44</v>
      </c>
      <c r="T879" s="41">
        <v>11.42</v>
      </c>
      <c r="U879" s="42">
        <v>8.6199999999999992</v>
      </c>
    </row>
    <row r="880" spans="1:21" x14ac:dyDescent="0.25">
      <c r="A880" s="41">
        <v>11.35</v>
      </c>
      <c r="B880" s="42">
        <v>8.8699999999999992</v>
      </c>
      <c r="C880" s="41">
        <v>5.38</v>
      </c>
      <c r="D880" s="42">
        <v>4.4000000000000004</v>
      </c>
      <c r="E880" s="41">
        <v>9.61</v>
      </c>
      <c r="F880" s="42">
        <v>7.55</v>
      </c>
      <c r="G880" s="41">
        <v>8.0299999999999994</v>
      </c>
      <c r="H880" s="42">
        <v>15.28</v>
      </c>
      <c r="I880" s="41">
        <v>10.6</v>
      </c>
      <c r="J880" s="42">
        <v>4.3600000000000003</v>
      </c>
      <c r="K880" s="33"/>
      <c r="L880" s="41">
        <v>13.57</v>
      </c>
      <c r="M880" s="42">
        <v>21.63</v>
      </c>
      <c r="N880" s="41">
        <v>14.71</v>
      </c>
      <c r="O880" s="42">
        <v>13.12</v>
      </c>
      <c r="P880" s="41">
        <v>9.57</v>
      </c>
      <c r="Q880" s="42">
        <v>11.79</v>
      </c>
      <c r="R880" s="41">
        <v>7.88</v>
      </c>
      <c r="S880" s="42">
        <v>8.34</v>
      </c>
      <c r="T880" s="41">
        <v>8.02</v>
      </c>
      <c r="U880" s="42">
        <v>13.5</v>
      </c>
    </row>
    <row r="881" spans="1:21" x14ac:dyDescent="0.25">
      <c r="A881" s="41">
        <v>12.41</v>
      </c>
      <c r="B881" s="42">
        <v>15.29</v>
      </c>
      <c r="C881" s="41">
        <v>10.34</v>
      </c>
      <c r="D881" s="42">
        <v>14.39</v>
      </c>
      <c r="E881" s="41">
        <v>6.2</v>
      </c>
      <c r="F881" s="42">
        <v>13.08</v>
      </c>
      <c r="G881" s="41">
        <v>12.68</v>
      </c>
      <c r="H881" s="42">
        <v>8.15</v>
      </c>
      <c r="I881" s="41">
        <v>10.7</v>
      </c>
      <c r="J881" s="42">
        <v>10.83</v>
      </c>
      <c r="K881" s="33"/>
      <c r="L881" s="41">
        <v>10.36</v>
      </c>
      <c r="M881" s="42">
        <v>8.76</v>
      </c>
      <c r="N881" s="41">
        <v>7.45</v>
      </c>
      <c r="O881" s="42">
        <v>11.59</v>
      </c>
      <c r="P881" s="41">
        <v>13.26</v>
      </c>
      <c r="Q881" s="42">
        <v>8.06</v>
      </c>
      <c r="R881" s="41">
        <v>8.4700000000000006</v>
      </c>
      <c r="S881" s="42">
        <v>11.85</v>
      </c>
      <c r="T881" s="41">
        <v>9.1</v>
      </c>
      <c r="U881" s="42">
        <v>3.98</v>
      </c>
    </row>
    <row r="882" spans="1:21" x14ac:dyDescent="0.25">
      <c r="A882" s="41">
        <v>14.9</v>
      </c>
      <c r="B882" s="42">
        <v>14.45</v>
      </c>
      <c r="C882" s="41">
        <v>13.68</v>
      </c>
      <c r="D882" s="42">
        <v>14.34</v>
      </c>
      <c r="E882" s="41">
        <v>14.02</v>
      </c>
      <c r="F882" s="42">
        <v>11.94</v>
      </c>
      <c r="G882" s="41">
        <v>14.71</v>
      </c>
      <c r="H882" s="42">
        <v>7.48</v>
      </c>
      <c r="I882" s="41">
        <v>5.87</v>
      </c>
      <c r="J882" s="42">
        <v>15.61</v>
      </c>
      <c r="K882" s="33"/>
      <c r="L882" s="41">
        <v>8.49</v>
      </c>
      <c r="M882" s="42">
        <v>14.85</v>
      </c>
      <c r="N882" s="41">
        <v>3.16</v>
      </c>
      <c r="O882" s="42">
        <v>8.41</v>
      </c>
      <c r="P882" s="41">
        <v>10.99</v>
      </c>
      <c r="Q882" s="42">
        <v>7.29</v>
      </c>
      <c r="R882" s="41">
        <v>8.4499999999999993</v>
      </c>
      <c r="S882" s="42">
        <v>8.2799999999999994</v>
      </c>
      <c r="T882" s="41">
        <v>9.34</v>
      </c>
      <c r="U882" s="42">
        <v>11.53</v>
      </c>
    </row>
    <row r="883" spans="1:21" x14ac:dyDescent="0.25">
      <c r="A883" s="41">
        <v>12.35</v>
      </c>
      <c r="B883" s="42">
        <v>6.26</v>
      </c>
      <c r="C883" s="41">
        <v>6.69</v>
      </c>
      <c r="D883" s="42">
        <v>14.81</v>
      </c>
      <c r="E883" s="41">
        <v>6.73</v>
      </c>
      <c r="F883" s="42">
        <v>8.51</v>
      </c>
      <c r="G883" s="41">
        <v>9.6300000000000008</v>
      </c>
      <c r="H883" s="42">
        <v>14.85</v>
      </c>
      <c r="I883" s="41">
        <v>15.43</v>
      </c>
      <c r="J883" s="42">
        <v>6.43</v>
      </c>
      <c r="K883" s="33"/>
      <c r="L883" s="41">
        <v>7.86</v>
      </c>
      <c r="M883" s="42">
        <v>11.88</v>
      </c>
      <c r="N883" s="41">
        <v>9.2799999999999994</v>
      </c>
      <c r="O883" s="42">
        <v>7.74</v>
      </c>
      <c r="P883" s="41">
        <v>5.44</v>
      </c>
      <c r="Q883" s="42">
        <v>8.4600000000000009</v>
      </c>
      <c r="R883" s="41">
        <v>8.09</v>
      </c>
      <c r="S883" s="42">
        <v>10.82</v>
      </c>
      <c r="T883" s="41">
        <v>10.33</v>
      </c>
      <c r="U883" s="42">
        <v>14.22</v>
      </c>
    </row>
    <row r="884" spans="1:21" x14ac:dyDescent="0.25">
      <c r="A884" s="41">
        <v>7.38</v>
      </c>
      <c r="B884" s="42">
        <v>9.18</v>
      </c>
      <c r="C884" s="41">
        <v>9.75</v>
      </c>
      <c r="D884" s="42">
        <v>5.09</v>
      </c>
      <c r="E884" s="41">
        <v>5.83</v>
      </c>
      <c r="F884" s="42">
        <v>8.34</v>
      </c>
      <c r="G884" s="41">
        <v>12.07</v>
      </c>
      <c r="H884" s="42">
        <v>13.76</v>
      </c>
      <c r="I884" s="41">
        <v>13.19</v>
      </c>
      <c r="J884" s="42">
        <v>7.48</v>
      </c>
      <c r="K884" s="33"/>
      <c r="L884" s="41">
        <v>11.25</v>
      </c>
      <c r="M884" s="42">
        <v>12.51</v>
      </c>
      <c r="N884" s="41">
        <v>8.3800000000000008</v>
      </c>
      <c r="O884" s="42">
        <v>8.9499999999999993</v>
      </c>
      <c r="P884" s="41">
        <v>10.029999999999999</v>
      </c>
      <c r="Q884" s="42">
        <v>10.45</v>
      </c>
      <c r="R884" s="41">
        <v>14.75</v>
      </c>
      <c r="S884" s="42">
        <v>16.54</v>
      </c>
      <c r="T884" s="41">
        <v>9.77</v>
      </c>
      <c r="U884" s="42">
        <v>8.1199999999999992</v>
      </c>
    </row>
    <row r="885" spans="1:21" x14ac:dyDescent="0.25">
      <c r="A885" s="41">
        <v>4.84</v>
      </c>
      <c r="B885" s="42">
        <v>13.24</v>
      </c>
      <c r="C885" s="41">
        <v>6.03</v>
      </c>
      <c r="D885" s="42">
        <v>9.5</v>
      </c>
      <c r="E885" s="41">
        <v>14.78</v>
      </c>
      <c r="F885" s="42">
        <v>6.67</v>
      </c>
      <c r="G885" s="41">
        <v>15.62</v>
      </c>
      <c r="H885" s="42">
        <v>8.0299999999999994</v>
      </c>
      <c r="I885" s="41">
        <v>7.5</v>
      </c>
      <c r="J885" s="42">
        <v>8.2200000000000006</v>
      </c>
      <c r="K885" s="33"/>
      <c r="L885" s="41">
        <v>7.75</v>
      </c>
      <c r="M885" s="42">
        <v>15.28</v>
      </c>
      <c r="N885" s="41">
        <v>12.25</v>
      </c>
      <c r="O885" s="42">
        <v>17.53</v>
      </c>
      <c r="P885" s="41">
        <v>10.210000000000001</v>
      </c>
      <c r="Q885" s="42">
        <v>10.25</v>
      </c>
      <c r="R885" s="41">
        <v>5.81</v>
      </c>
      <c r="S885" s="42">
        <v>9.9499999999999993</v>
      </c>
      <c r="T885" s="41">
        <v>8.57</v>
      </c>
      <c r="U885" s="42">
        <v>9.14</v>
      </c>
    </row>
    <row r="886" spans="1:21" x14ac:dyDescent="0.25">
      <c r="A886" s="41">
        <v>11.56</v>
      </c>
      <c r="B886" s="42">
        <v>4.53</v>
      </c>
      <c r="C886" s="41">
        <v>12.21</v>
      </c>
      <c r="D886" s="42">
        <v>12.25</v>
      </c>
      <c r="E886" s="41">
        <v>15.7</v>
      </c>
      <c r="F886" s="42">
        <v>14.99</v>
      </c>
      <c r="G886" s="41">
        <v>12.87</v>
      </c>
      <c r="H886" s="42">
        <v>5.04</v>
      </c>
      <c r="I886" s="41">
        <v>9.01</v>
      </c>
      <c r="J886" s="42">
        <v>12.2</v>
      </c>
      <c r="K886" s="33"/>
      <c r="L886" s="41">
        <v>10.11</v>
      </c>
      <c r="M886" s="42">
        <v>17.39</v>
      </c>
      <c r="N886" s="41">
        <v>12.12</v>
      </c>
      <c r="O886" s="42">
        <v>11.23</v>
      </c>
      <c r="P886" s="41">
        <v>9.0299999999999994</v>
      </c>
      <c r="Q886" s="42">
        <v>7.87</v>
      </c>
      <c r="R886" s="41">
        <v>11.47</v>
      </c>
      <c r="S886" s="42">
        <v>9.59</v>
      </c>
      <c r="T886" s="41">
        <v>11.4</v>
      </c>
      <c r="U886" s="42">
        <v>6.05</v>
      </c>
    </row>
    <row r="887" spans="1:21" x14ac:dyDescent="0.25">
      <c r="A887" s="41">
        <v>8.24</v>
      </c>
      <c r="B887" s="42">
        <v>9.3699999999999992</v>
      </c>
      <c r="C887" s="41">
        <v>6.37</v>
      </c>
      <c r="D887" s="42">
        <v>13.5</v>
      </c>
      <c r="E887" s="41">
        <v>11.26</v>
      </c>
      <c r="F887" s="42">
        <v>9.9600000000000009</v>
      </c>
      <c r="G887" s="41">
        <v>9.24</v>
      </c>
      <c r="H887" s="42">
        <v>15.41</v>
      </c>
      <c r="I887" s="41">
        <v>12.61</v>
      </c>
      <c r="J887" s="42">
        <v>14.73</v>
      </c>
      <c r="K887" s="33"/>
      <c r="L887" s="41">
        <v>9.0399999999999991</v>
      </c>
      <c r="M887" s="42">
        <v>4</v>
      </c>
      <c r="N887" s="41">
        <v>13.07</v>
      </c>
      <c r="O887" s="42">
        <v>10.42</v>
      </c>
      <c r="P887" s="41">
        <v>6.78</v>
      </c>
      <c r="Q887" s="42">
        <v>14.06</v>
      </c>
      <c r="R887" s="41">
        <v>14.74</v>
      </c>
      <c r="S887" s="42">
        <v>7.16</v>
      </c>
      <c r="T887" s="41">
        <v>8.89</v>
      </c>
      <c r="U887" s="42">
        <v>14</v>
      </c>
    </row>
    <row r="888" spans="1:21" x14ac:dyDescent="0.25">
      <c r="A888" s="41">
        <v>14.78</v>
      </c>
      <c r="B888" s="42">
        <v>15.54</v>
      </c>
      <c r="C888" s="41">
        <v>8.01</v>
      </c>
      <c r="D888" s="42">
        <v>11.02</v>
      </c>
      <c r="E888" s="41">
        <v>14.72</v>
      </c>
      <c r="F888" s="42">
        <v>9.43</v>
      </c>
      <c r="G888" s="41">
        <v>14.55</v>
      </c>
      <c r="H888" s="42">
        <v>14.98</v>
      </c>
      <c r="I888" s="41">
        <v>13.15</v>
      </c>
      <c r="J888" s="42">
        <v>11.65</v>
      </c>
      <c r="K888" s="33"/>
      <c r="L888" s="41">
        <v>10.73</v>
      </c>
      <c r="M888" s="42">
        <v>8.43</v>
      </c>
      <c r="N888" s="41">
        <v>15.86</v>
      </c>
      <c r="O888" s="42">
        <v>15.86</v>
      </c>
      <c r="P888" s="41">
        <v>8.34</v>
      </c>
      <c r="Q888" s="42">
        <v>16.920000000000002</v>
      </c>
      <c r="R888" s="41">
        <v>8.91</v>
      </c>
      <c r="S888" s="42">
        <v>14.67</v>
      </c>
      <c r="T888" s="41">
        <v>12.27</v>
      </c>
      <c r="U888" s="42">
        <v>13.48</v>
      </c>
    </row>
    <row r="889" spans="1:21" x14ac:dyDescent="0.25">
      <c r="A889" s="41">
        <v>12.15</v>
      </c>
      <c r="B889" s="42">
        <v>14.83</v>
      </c>
      <c r="C889" s="41">
        <v>5.16</v>
      </c>
      <c r="D889" s="42">
        <v>8.8000000000000007</v>
      </c>
      <c r="E889" s="41">
        <v>7.58</v>
      </c>
      <c r="F889" s="42">
        <v>14.55</v>
      </c>
      <c r="G889" s="41">
        <v>10.44</v>
      </c>
      <c r="H889" s="42">
        <v>7.23</v>
      </c>
      <c r="I889" s="41">
        <v>7.66</v>
      </c>
      <c r="J889" s="42">
        <v>11.07</v>
      </c>
      <c r="K889" s="33"/>
      <c r="L889" s="41">
        <v>12.72</v>
      </c>
      <c r="M889" s="42">
        <v>12.12</v>
      </c>
      <c r="N889" s="41">
        <v>6.09</v>
      </c>
      <c r="O889" s="42">
        <v>10.86</v>
      </c>
      <c r="P889" s="41">
        <v>11.54</v>
      </c>
      <c r="Q889" s="42">
        <v>8.77</v>
      </c>
      <c r="R889" s="41">
        <v>8.08</v>
      </c>
      <c r="S889" s="42">
        <v>8.5299999999999994</v>
      </c>
      <c r="T889" s="41">
        <v>7.4</v>
      </c>
      <c r="U889" s="42">
        <v>6.82</v>
      </c>
    </row>
    <row r="890" spans="1:21" x14ac:dyDescent="0.25">
      <c r="A890" s="41">
        <v>15.76</v>
      </c>
      <c r="B890" s="42">
        <v>6.93</v>
      </c>
      <c r="C890" s="41">
        <v>11.28</v>
      </c>
      <c r="D890" s="42">
        <v>12.69</v>
      </c>
      <c r="E890" s="41">
        <v>8.2100000000000009</v>
      </c>
      <c r="F890" s="42">
        <v>13.84</v>
      </c>
      <c r="G890" s="41">
        <v>12.55</v>
      </c>
      <c r="H890" s="42">
        <v>6.27</v>
      </c>
      <c r="I890" s="41">
        <v>10.09</v>
      </c>
      <c r="J890" s="42">
        <v>11.87</v>
      </c>
      <c r="K890" s="33"/>
      <c r="L890" s="41">
        <v>9.36</v>
      </c>
      <c r="M890" s="42">
        <v>8.93</v>
      </c>
      <c r="N890" s="41">
        <v>6.69</v>
      </c>
      <c r="O890" s="42">
        <v>0.53</v>
      </c>
      <c r="P890" s="41">
        <v>5.0199999999999996</v>
      </c>
      <c r="Q890" s="42">
        <v>10.119999999999999</v>
      </c>
      <c r="R890" s="41">
        <v>12.49</v>
      </c>
      <c r="S890" s="42">
        <v>11.5</v>
      </c>
      <c r="T890" s="41">
        <v>14.56</v>
      </c>
      <c r="U890" s="42">
        <v>8.4600000000000009</v>
      </c>
    </row>
    <row r="891" spans="1:21" x14ac:dyDescent="0.25">
      <c r="A891" s="41">
        <v>6.98</v>
      </c>
      <c r="B891" s="42">
        <v>10.37</v>
      </c>
      <c r="C891" s="41">
        <v>10.39</v>
      </c>
      <c r="D891" s="42">
        <v>12.71</v>
      </c>
      <c r="E891" s="41">
        <v>15.28</v>
      </c>
      <c r="F891" s="42">
        <v>14.04</v>
      </c>
      <c r="G891" s="41">
        <v>8.7200000000000006</v>
      </c>
      <c r="H891" s="42">
        <v>8.6199999999999992</v>
      </c>
      <c r="I891" s="41">
        <v>15.27</v>
      </c>
      <c r="J891" s="42">
        <v>5.15</v>
      </c>
      <c r="K891" s="33"/>
      <c r="L891" s="41">
        <v>10.130000000000001</v>
      </c>
      <c r="M891" s="42">
        <v>12.6</v>
      </c>
      <c r="N891" s="41">
        <v>10.61</v>
      </c>
      <c r="O891" s="42">
        <v>13.85</v>
      </c>
      <c r="P891" s="41">
        <v>12.56</v>
      </c>
      <c r="Q891" s="42">
        <v>10.86</v>
      </c>
      <c r="R891" s="41">
        <v>6.07</v>
      </c>
      <c r="S891" s="42">
        <v>12.06</v>
      </c>
      <c r="T891" s="41">
        <v>10.57</v>
      </c>
      <c r="U891" s="42">
        <v>15.88</v>
      </c>
    </row>
    <row r="892" spans="1:21" x14ac:dyDescent="0.25">
      <c r="A892" s="41">
        <v>9.89</v>
      </c>
      <c r="B892" s="42">
        <v>15.57</v>
      </c>
      <c r="C892" s="41">
        <v>5.59</v>
      </c>
      <c r="D892" s="42">
        <v>5.72</v>
      </c>
      <c r="E892" s="41">
        <v>4.3899999999999997</v>
      </c>
      <c r="F892" s="42">
        <v>4.67</v>
      </c>
      <c r="G892" s="41">
        <v>6.89</v>
      </c>
      <c r="H892" s="42">
        <v>14.47</v>
      </c>
      <c r="I892" s="41">
        <v>5.01</v>
      </c>
      <c r="J892" s="42">
        <v>5.39</v>
      </c>
      <c r="K892" s="33"/>
      <c r="L892" s="41">
        <v>11.54</v>
      </c>
      <c r="M892" s="42">
        <v>8.6</v>
      </c>
      <c r="N892" s="41">
        <v>14.15</v>
      </c>
      <c r="O892" s="42">
        <v>12.84</v>
      </c>
      <c r="P892" s="41">
        <v>9.66</v>
      </c>
      <c r="Q892" s="42">
        <v>12.67</v>
      </c>
      <c r="R892" s="41">
        <v>10.29</v>
      </c>
      <c r="S892" s="42">
        <v>3.99</v>
      </c>
      <c r="T892" s="41">
        <v>10.93</v>
      </c>
      <c r="U892" s="42">
        <v>14.67</v>
      </c>
    </row>
    <row r="893" spans="1:21" x14ac:dyDescent="0.25">
      <c r="A893" s="41">
        <v>4.28</v>
      </c>
      <c r="B893" s="42">
        <v>4.79</v>
      </c>
      <c r="C893" s="41">
        <v>10.88</v>
      </c>
      <c r="D893" s="42">
        <v>14.37</v>
      </c>
      <c r="E893" s="41">
        <v>12.34</v>
      </c>
      <c r="F893" s="42">
        <v>12.87</v>
      </c>
      <c r="G893" s="41">
        <v>6.18</v>
      </c>
      <c r="H893" s="42">
        <v>5.04</v>
      </c>
      <c r="I893" s="41">
        <v>4.3600000000000003</v>
      </c>
      <c r="J893" s="42">
        <v>10.050000000000001</v>
      </c>
      <c r="K893" s="33"/>
      <c r="L893" s="41">
        <v>16.45</v>
      </c>
      <c r="M893" s="42">
        <v>8.1</v>
      </c>
      <c r="N893" s="41">
        <v>7.58</v>
      </c>
      <c r="O893" s="42">
        <v>7.49</v>
      </c>
      <c r="P893" s="41">
        <v>10.62</v>
      </c>
      <c r="Q893" s="42">
        <v>8.6300000000000008</v>
      </c>
      <c r="R893" s="41">
        <v>7.41</v>
      </c>
      <c r="S893" s="42">
        <v>9.6999999999999993</v>
      </c>
      <c r="T893" s="41">
        <v>11.79</v>
      </c>
      <c r="U893" s="42">
        <v>10.86</v>
      </c>
    </row>
    <row r="894" spans="1:21" x14ac:dyDescent="0.25">
      <c r="A894" s="41">
        <v>6.96</v>
      </c>
      <c r="B894" s="42">
        <v>12.59</v>
      </c>
      <c r="C894" s="41">
        <v>14.04</v>
      </c>
      <c r="D894" s="42">
        <v>8.6300000000000008</v>
      </c>
      <c r="E894" s="41">
        <v>9.73</v>
      </c>
      <c r="F894" s="42">
        <v>6.37</v>
      </c>
      <c r="G894" s="41">
        <v>15.18</v>
      </c>
      <c r="H894" s="42">
        <v>5.34</v>
      </c>
      <c r="I894" s="41">
        <v>8.26</v>
      </c>
      <c r="J894" s="42">
        <v>7.91</v>
      </c>
      <c r="K894" s="33"/>
      <c r="L894" s="41">
        <v>6.02</v>
      </c>
      <c r="M894" s="42">
        <v>11.92</v>
      </c>
      <c r="N894" s="41">
        <v>9.5299999999999994</v>
      </c>
      <c r="O894" s="42">
        <v>14.67</v>
      </c>
      <c r="P894" s="41">
        <v>7.18</v>
      </c>
      <c r="Q894" s="42">
        <v>8.3000000000000007</v>
      </c>
      <c r="R894" s="41">
        <v>8.6199999999999992</v>
      </c>
      <c r="S894" s="42">
        <v>13.45</v>
      </c>
      <c r="T894" s="41">
        <v>8.14</v>
      </c>
      <c r="U894" s="42">
        <v>13.42</v>
      </c>
    </row>
    <row r="895" spans="1:21" x14ac:dyDescent="0.25">
      <c r="A895" s="41">
        <v>13.73</v>
      </c>
      <c r="B895" s="42">
        <v>14.25</v>
      </c>
      <c r="C895" s="41">
        <v>9.85</v>
      </c>
      <c r="D895" s="42">
        <v>10.64</v>
      </c>
      <c r="E895" s="41">
        <v>10.31</v>
      </c>
      <c r="F895" s="42">
        <v>15</v>
      </c>
      <c r="G895" s="41">
        <v>14.43</v>
      </c>
      <c r="H895" s="42">
        <v>10.77</v>
      </c>
      <c r="I895" s="41">
        <v>12.88</v>
      </c>
      <c r="J895" s="42">
        <v>7.39</v>
      </c>
      <c r="K895" s="33"/>
      <c r="L895" s="41">
        <v>3.76</v>
      </c>
      <c r="M895" s="42">
        <v>12.13</v>
      </c>
      <c r="N895" s="41">
        <v>8.35</v>
      </c>
      <c r="O895" s="42">
        <v>9.3000000000000007</v>
      </c>
      <c r="P895" s="41">
        <v>2.42</v>
      </c>
      <c r="Q895" s="42">
        <v>9</v>
      </c>
      <c r="R895" s="41">
        <v>4.2300000000000004</v>
      </c>
      <c r="S895" s="42">
        <v>13.82</v>
      </c>
      <c r="T895" s="41">
        <v>12.71</v>
      </c>
      <c r="U895" s="42">
        <v>9.6999999999999993</v>
      </c>
    </row>
    <row r="896" spans="1:21" x14ac:dyDescent="0.25">
      <c r="A896" s="41">
        <v>5.32</v>
      </c>
      <c r="B896" s="42">
        <v>6.12</v>
      </c>
      <c r="C896" s="41">
        <v>13.15</v>
      </c>
      <c r="D896" s="42">
        <v>8.6199999999999992</v>
      </c>
      <c r="E896" s="41">
        <v>9.57</v>
      </c>
      <c r="F896" s="42">
        <v>4.3499999999999996</v>
      </c>
      <c r="G896" s="41">
        <v>4.5599999999999996</v>
      </c>
      <c r="H896" s="42">
        <v>4.7</v>
      </c>
      <c r="I896" s="41">
        <v>10.97</v>
      </c>
      <c r="J896" s="42">
        <v>12.43</v>
      </c>
      <c r="K896" s="33"/>
      <c r="L896" s="41">
        <v>9.06</v>
      </c>
      <c r="M896" s="42">
        <v>11.1</v>
      </c>
      <c r="N896" s="41">
        <v>13.59</v>
      </c>
      <c r="O896" s="42">
        <v>7.28</v>
      </c>
      <c r="P896" s="41">
        <v>11.95</v>
      </c>
      <c r="Q896" s="42">
        <v>11.73</v>
      </c>
      <c r="R896" s="41">
        <v>7.17</v>
      </c>
      <c r="S896" s="42">
        <v>6.5</v>
      </c>
      <c r="T896" s="41">
        <v>12.32</v>
      </c>
      <c r="U896" s="42">
        <v>9.6300000000000008</v>
      </c>
    </row>
    <row r="897" spans="1:21" x14ac:dyDescent="0.25">
      <c r="A897" s="41">
        <v>14.59</v>
      </c>
      <c r="B897" s="42">
        <v>14.37</v>
      </c>
      <c r="C897" s="41">
        <v>9.7100000000000009</v>
      </c>
      <c r="D897" s="42">
        <v>6.27</v>
      </c>
      <c r="E897" s="41">
        <v>6.25</v>
      </c>
      <c r="F897" s="42">
        <v>14.22</v>
      </c>
      <c r="G897" s="41">
        <v>8.2200000000000006</v>
      </c>
      <c r="H897" s="42">
        <v>14.81</v>
      </c>
      <c r="I897" s="41">
        <v>10.96</v>
      </c>
      <c r="J897" s="42">
        <v>10.61</v>
      </c>
      <c r="K897" s="33"/>
      <c r="L897" s="41">
        <v>9.4600000000000009</v>
      </c>
      <c r="M897" s="42">
        <v>14.11</v>
      </c>
      <c r="N897" s="41">
        <v>12.17</v>
      </c>
      <c r="O897" s="42">
        <v>10.91</v>
      </c>
      <c r="P897" s="41">
        <v>11.82</v>
      </c>
      <c r="Q897" s="42">
        <v>13.91</v>
      </c>
      <c r="R897" s="41">
        <v>12.42</v>
      </c>
      <c r="S897" s="42">
        <v>4.12</v>
      </c>
      <c r="T897" s="41">
        <v>11.32</v>
      </c>
      <c r="U897" s="42">
        <v>5.88</v>
      </c>
    </row>
    <row r="898" spans="1:21" x14ac:dyDescent="0.25">
      <c r="A898" s="41">
        <v>10.76</v>
      </c>
      <c r="B898" s="42">
        <v>11.32</v>
      </c>
      <c r="C898" s="41">
        <v>9.85</v>
      </c>
      <c r="D898" s="42">
        <v>12.81</v>
      </c>
      <c r="E898" s="41">
        <v>10.92</v>
      </c>
      <c r="F898" s="42">
        <v>8.09</v>
      </c>
      <c r="G898" s="41">
        <v>15.63</v>
      </c>
      <c r="H898" s="42">
        <v>11.82</v>
      </c>
      <c r="I898" s="41">
        <v>5.44</v>
      </c>
      <c r="J898" s="42">
        <v>6.9</v>
      </c>
      <c r="K898" s="33"/>
      <c r="L898" s="41">
        <v>10.79</v>
      </c>
      <c r="M898" s="42">
        <v>10.17</v>
      </c>
      <c r="N898" s="41">
        <v>10.38</v>
      </c>
      <c r="O898" s="42">
        <v>4.16</v>
      </c>
      <c r="P898" s="41">
        <v>18.97</v>
      </c>
      <c r="Q898" s="42">
        <v>14.31</v>
      </c>
      <c r="R898" s="41">
        <v>2.37</v>
      </c>
      <c r="S898" s="42">
        <v>5.41</v>
      </c>
      <c r="T898" s="41">
        <v>7.72</v>
      </c>
      <c r="U898" s="42">
        <v>8.2799999999999994</v>
      </c>
    </row>
    <row r="899" spans="1:21" x14ac:dyDescent="0.25">
      <c r="A899" s="41">
        <v>8.43</v>
      </c>
      <c r="B899" s="42">
        <v>9.81</v>
      </c>
      <c r="C899" s="41">
        <v>11.81</v>
      </c>
      <c r="D899" s="42">
        <v>7.31</v>
      </c>
      <c r="E899" s="41">
        <v>10.3</v>
      </c>
      <c r="F899" s="42">
        <v>15.45</v>
      </c>
      <c r="G899" s="41">
        <v>15.48</v>
      </c>
      <c r="H899" s="42">
        <v>6.86</v>
      </c>
      <c r="I899" s="41">
        <v>7.19</v>
      </c>
      <c r="J899" s="42">
        <v>14.77</v>
      </c>
      <c r="K899" s="33"/>
      <c r="L899" s="41">
        <v>5.59</v>
      </c>
      <c r="M899" s="42">
        <v>16.829999999999998</v>
      </c>
      <c r="N899" s="41">
        <v>9.9600000000000009</v>
      </c>
      <c r="O899" s="42">
        <v>10.71</v>
      </c>
      <c r="P899" s="41">
        <v>5.37</v>
      </c>
      <c r="Q899" s="42">
        <v>7.42</v>
      </c>
      <c r="R899" s="41">
        <v>8.9</v>
      </c>
      <c r="S899" s="42">
        <v>13.06</v>
      </c>
      <c r="T899" s="41">
        <v>9</v>
      </c>
      <c r="U899" s="42">
        <v>11.05</v>
      </c>
    </row>
    <row r="900" spans="1:21" x14ac:dyDescent="0.25">
      <c r="A900" s="41">
        <v>6.83</v>
      </c>
      <c r="B900" s="42">
        <v>13.62</v>
      </c>
      <c r="C900" s="41">
        <v>15.03</v>
      </c>
      <c r="D900" s="42">
        <v>14.66</v>
      </c>
      <c r="E900" s="41">
        <v>7.6</v>
      </c>
      <c r="F900" s="42">
        <v>9.3699999999999992</v>
      </c>
      <c r="G900" s="41">
        <v>15.43</v>
      </c>
      <c r="H900" s="42">
        <v>7.01</v>
      </c>
      <c r="I900" s="41">
        <v>14.58</v>
      </c>
      <c r="J900" s="42">
        <v>8.17</v>
      </c>
      <c r="K900" s="33"/>
      <c r="L900" s="41">
        <v>6.81</v>
      </c>
      <c r="M900" s="42">
        <v>11.29</v>
      </c>
      <c r="N900" s="41">
        <v>14.85</v>
      </c>
      <c r="O900" s="42">
        <v>10.69</v>
      </c>
      <c r="P900" s="41">
        <v>7.01</v>
      </c>
      <c r="Q900" s="42">
        <v>8.4</v>
      </c>
      <c r="R900" s="41">
        <v>16.5</v>
      </c>
      <c r="S900" s="42">
        <v>10.64</v>
      </c>
      <c r="T900" s="41">
        <v>8.5399999999999991</v>
      </c>
      <c r="U900" s="42">
        <v>4.95</v>
      </c>
    </row>
    <row r="901" spans="1:21" x14ac:dyDescent="0.25">
      <c r="A901" s="41">
        <v>12.39</v>
      </c>
      <c r="B901" s="42">
        <v>11.07</v>
      </c>
      <c r="C901" s="41">
        <v>5.65</v>
      </c>
      <c r="D901" s="42">
        <v>5.47</v>
      </c>
      <c r="E901" s="41">
        <v>7.78</v>
      </c>
      <c r="F901" s="42">
        <v>15.07</v>
      </c>
      <c r="G901" s="41">
        <v>6.18</v>
      </c>
      <c r="H901" s="42">
        <v>11.41</v>
      </c>
      <c r="I901" s="41">
        <v>14.27</v>
      </c>
      <c r="J901" s="42">
        <v>15.1</v>
      </c>
      <c r="K901" s="33"/>
      <c r="L901" s="41">
        <v>6.49</v>
      </c>
      <c r="M901" s="42">
        <v>9.36</v>
      </c>
      <c r="N901" s="41">
        <v>16.36</v>
      </c>
      <c r="O901" s="42">
        <v>13.1</v>
      </c>
      <c r="P901" s="41">
        <v>8.74</v>
      </c>
      <c r="Q901" s="42">
        <v>8.01</v>
      </c>
      <c r="R901" s="41">
        <v>7.83</v>
      </c>
      <c r="S901" s="42">
        <v>19.3</v>
      </c>
      <c r="T901" s="41">
        <v>9.11</v>
      </c>
      <c r="U901" s="42">
        <v>10.130000000000001</v>
      </c>
    </row>
    <row r="902" spans="1:21" x14ac:dyDescent="0.25">
      <c r="A902" s="41">
        <v>5.2</v>
      </c>
      <c r="B902" s="42">
        <v>7.78</v>
      </c>
      <c r="C902" s="41">
        <v>7.67</v>
      </c>
      <c r="D902" s="42">
        <v>4.53</v>
      </c>
      <c r="E902" s="41">
        <v>8.33</v>
      </c>
      <c r="F902" s="42">
        <v>10.42</v>
      </c>
      <c r="G902" s="41">
        <v>12.47</v>
      </c>
      <c r="H902" s="42">
        <v>9.08</v>
      </c>
      <c r="I902" s="41">
        <v>5.15</v>
      </c>
      <c r="J902" s="42">
        <v>10.1</v>
      </c>
      <c r="K902" s="33"/>
      <c r="L902" s="41">
        <v>7.32</v>
      </c>
      <c r="M902" s="42">
        <v>10.87</v>
      </c>
      <c r="N902" s="41">
        <v>12.12</v>
      </c>
      <c r="O902" s="42">
        <v>9.75</v>
      </c>
      <c r="P902" s="41">
        <v>7.82</v>
      </c>
      <c r="Q902" s="42">
        <v>9.77</v>
      </c>
      <c r="R902" s="41">
        <v>6.4</v>
      </c>
      <c r="S902" s="42">
        <v>10.56</v>
      </c>
      <c r="T902" s="41">
        <v>11.15</v>
      </c>
      <c r="U902" s="42">
        <v>10.43</v>
      </c>
    </row>
    <row r="903" spans="1:21" x14ac:dyDescent="0.25">
      <c r="A903" s="41">
        <v>4.46</v>
      </c>
      <c r="B903" s="42">
        <v>11</v>
      </c>
      <c r="C903" s="41">
        <v>5.52</v>
      </c>
      <c r="D903" s="42">
        <v>11.3</v>
      </c>
      <c r="E903" s="41">
        <v>6.34</v>
      </c>
      <c r="F903" s="42">
        <v>9.9499999999999993</v>
      </c>
      <c r="G903" s="41">
        <v>7.69</v>
      </c>
      <c r="H903" s="42">
        <v>14.91</v>
      </c>
      <c r="I903" s="41">
        <v>13.22</v>
      </c>
      <c r="J903" s="42">
        <v>13.98</v>
      </c>
      <c r="K903" s="33"/>
      <c r="L903" s="41">
        <v>8.16</v>
      </c>
      <c r="M903" s="42">
        <v>5.93</v>
      </c>
      <c r="N903" s="41">
        <v>6.17</v>
      </c>
      <c r="O903" s="42">
        <v>3.81</v>
      </c>
      <c r="P903" s="41">
        <v>12.31</v>
      </c>
      <c r="Q903" s="42">
        <v>5.7</v>
      </c>
      <c r="R903" s="41">
        <v>8.52</v>
      </c>
      <c r="S903" s="42">
        <v>12.53</v>
      </c>
      <c r="T903" s="41">
        <v>11.38</v>
      </c>
      <c r="U903" s="42">
        <v>9.9</v>
      </c>
    </row>
    <row r="904" spans="1:21" x14ac:dyDescent="0.25">
      <c r="A904" s="41">
        <v>7.75</v>
      </c>
      <c r="B904" s="42">
        <v>13.48</v>
      </c>
      <c r="C904" s="41">
        <v>9.84</v>
      </c>
      <c r="D904" s="42">
        <v>5.93</v>
      </c>
      <c r="E904" s="41">
        <v>5.24</v>
      </c>
      <c r="F904" s="42">
        <v>11.47</v>
      </c>
      <c r="G904" s="41">
        <v>11.14</v>
      </c>
      <c r="H904" s="42">
        <v>14.08</v>
      </c>
      <c r="I904" s="41">
        <v>12.96</v>
      </c>
      <c r="J904" s="42">
        <v>12.19</v>
      </c>
      <c r="K904" s="33"/>
      <c r="L904" s="41">
        <v>11.59</v>
      </c>
      <c r="M904" s="42">
        <v>11.52</v>
      </c>
      <c r="N904" s="41">
        <v>12.69</v>
      </c>
      <c r="O904" s="42">
        <v>12.37</v>
      </c>
      <c r="P904" s="41">
        <v>8.9</v>
      </c>
      <c r="Q904" s="42">
        <v>4.96</v>
      </c>
      <c r="R904" s="41">
        <v>7.61</v>
      </c>
      <c r="S904" s="42">
        <v>11.65</v>
      </c>
      <c r="T904" s="41">
        <v>10.88</v>
      </c>
      <c r="U904" s="42">
        <v>14.18</v>
      </c>
    </row>
    <row r="905" spans="1:21" x14ac:dyDescent="0.25">
      <c r="A905" s="41">
        <v>9.18</v>
      </c>
      <c r="B905" s="42">
        <v>10.75</v>
      </c>
      <c r="C905" s="41">
        <v>10.95</v>
      </c>
      <c r="D905" s="42">
        <v>12.7</v>
      </c>
      <c r="E905" s="41">
        <v>9.73</v>
      </c>
      <c r="F905" s="42">
        <v>15.46</v>
      </c>
      <c r="G905" s="41">
        <v>10.99</v>
      </c>
      <c r="H905" s="42">
        <v>8.64</v>
      </c>
      <c r="I905" s="41">
        <v>11.52</v>
      </c>
      <c r="J905" s="42">
        <v>7.78</v>
      </c>
      <c r="K905" s="33"/>
      <c r="L905" s="41">
        <v>12.05</v>
      </c>
      <c r="M905" s="42">
        <v>14.92</v>
      </c>
      <c r="N905" s="41">
        <v>6.59</v>
      </c>
      <c r="O905" s="42">
        <v>13.36</v>
      </c>
      <c r="P905" s="41">
        <v>11.76</v>
      </c>
      <c r="Q905" s="42">
        <v>9.85</v>
      </c>
      <c r="R905" s="41">
        <v>9.24</v>
      </c>
      <c r="S905" s="42">
        <v>9.74</v>
      </c>
      <c r="T905" s="41">
        <v>11.37</v>
      </c>
      <c r="U905" s="42">
        <v>8.3699999999999992</v>
      </c>
    </row>
    <row r="906" spans="1:21" x14ac:dyDescent="0.25">
      <c r="A906" s="41">
        <v>14.81</v>
      </c>
      <c r="B906" s="42">
        <v>5.87</v>
      </c>
      <c r="C906" s="41">
        <v>14.55</v>
      </c>
      <c r="D906" s="42">
        <v>6.31</v>
      </c>
      <c r="E906" s="41">
        <v>6</v>
      </c>
      <c r="F906" s="42">
        <v>11.21</v>
      </c>
      <c r="G906" s="41">
        <v>9.6</v>
      </c>
      <c r="H906" s="42">
        <v>7.8</v>
      </c>
      <c r="I906" s="41">
        <v>14.03</v>
      </c>
      <c r="J906" s="42">
        <v>9.2899999999999991</v>
      </c>
      <c r="K906" s="33"/>
      <c r="L906" s="41">
        <v>12.27</v>
      </c>
      <c r="M906" s="42">
        <v>8.61</v>
      </c>
      <c r="N906" s="41">
        <v>9.4600000000000009</v>
      </c>
      <c r="O906" s="42">
        <v>8.42</v>
      </c>
      <c r="P906" s="41">
        <v>10.5</v>
      </c>
      <c r="Q906" s="42">
        <v>8.7200000000000006</v>
      </c>
      <c r="R906" s="41">
        <v>9.51</v>
      </c>
      <c r="S906" s="42">
        <v>17.32</v>
      </c>
      <c r="T906" s="41">
        <v>7.3</v>
      </c>
      <c r="U906" s="42">
        <v>14.68</v>
      </c>
    </row>
    <row r="907" spans="1:21" x14ac:dyDescent="0.25">
      <c r="A907" s="41">
        <v>6.23</v>
      </c>
      <c r="B907" s="42">
        <v>8.7200000000000006</v>
      </c>
      <c r="C907" s="41">
        <v>12.39</v>
      </c>
      <c r="D907" s="42">
        <v>14.65</v>
      </c>
      <c r="E907" s="41">
        <v>5.1100000000000003</v>
      </c>
      <c r="F907" s="42">
        <v>6.07</v>
      </c>
      <c r="G907" s="41">
        <v>8.9600000000000009</v>
      </c>
      <c r="H907" s="42">
        <v>14.79</v>
      </c>
      <c r="I907" s="41">
        <v>5.24</v>
      </c>
      <c r="J907" s="42">
        <v>6.21</v>
      </c>
      <c r="K907" s="33"/>
      <c r="L907" s="41">
        <v>13.49</v>
      </c>
      <c r="M907" s="42">
        <v>10.86</v>
      </c>
      <c r="N907" s="41">
        <v>9.34</v>
      </c>
      <c r="O907" s="42">
        <v>9.3699999999999992</v>
      </c>
      <c r="P907" s="41">
        <v>9.9600000000000009</v>
      </c>
      <c r="Q907" s="42">
        <v>16.62</v>
      </c>
      <c r="R907" s="41">
        <v>8.7799999999999994</v>
      </c>
      <c r="S907" s="42">
        <v>14.37</v>
      </c>
      <c r="T907" s="41">
        <v>7.22</v>
      </c>
      <c r="U907" s="42">
        <v>11.04</v>
      </c>
    </row>
    <row r="908" spans="1:21" x14ac:dyDescent="0.25">
      <c r="A908" s="41">
        <v>9.34</v>
      </c>
      <c r="B908" s="42">
        <v>13.93</v>
      </c>
      <c r="C908" s="41">
        <v>7.74</v>
      </c>
      <c r="D908" s="42">
        <v>12.56</v>
      </c>
      <c r="E908" s="41">
        <v>12.89</v>
      </c>
      <c r="F908" s="42">
        <v>7.79</v>
      </c>
      <c r="G908" s="41">
        <v>5.18</v>
      </c>
      <c r="H908" s="42">
        <v>4.51</v>
      </c>
      <c r="I908" s="41">
        <v>14.07</v>
      </c>
      <c r="J908" s="42">
        <v>10.55</v>
      </c>
      <c r="K908" s="33"/>
      <c r="L908" s="41">
        <v>14.44</v>
      </c>
      <c r="M908" s="42">
        <v>13.49</v>
      </c>
      <c r="N908" s="41">
        <v>13.61</v>
      </c>
      <c r="O908" s="42">
        <v>5.17</v>
      </c>
      <c r="P908" s="41">
        <v>7.6</v>
      </c>
      <c r="Q908" s="42">
        <v>-1.28</v>
      </c>
      <c r="R908" s="41">
        <v>7.98</v>
      </c>
      <c r="S908" s="42">
        <v>7.32</v>
      </c>
      <c r="T908" s="41">
        <v>10.96</v>
      </c>
      <c r="U908" s="42">
        <v>8.8800000000000008</v>
      </c>
    </row>
    <row r="909" spans="1:21" x14ac:dyDescent="0.25">
      <c r="A909" s="41">
        <v>6.12</v>
      </c>
      <c r="B909" s="42">
        <v>7.75</v>
      </c>
      <c r="C909" s="41">
        <v>5.17</v>
      </c>
      <c r="D909" s="42">
        <v>7.9</v>
      </c>
      <c r="E909" s="41">
        <v>7.61</v>
      </c>
      <c r="F909" s="42">
        <v>6.96</v>
      </c>
      <c r="G909" s="41">
        <v>13.84</v>
      </c>
      <c r="H909" s="42">
        <v>12.53</v>
      </c>
      <c r="I909" s="41">
        <v>15.61</v>
      </c>
      <c r="J909" s="42">
        <v>12.04</v>
      </c>
      <c r="K909" s="33"/>
      <c r="L909" s="41">
        <v>13.3</v>
      </c>
      <c r="M909" s="42">
        <v>12.56</v>
      </c>
      <c r="N909" s="41">
        <v>2.76</v>
      </c>
      <c r="O909" s="42">
        <v>6.57</v>
      </c>
      <c r="P909" s="41">
        <v>12.85</v>
      </c>
      <c r="Q909" s="42">
        <v>12.04</v>
      </c>
      <c r="R909" s="41">
        <v>10.75</v>
      </c>
      <c r="S909" s="42">
        <v>7.82</v>
      </c>
      <c r="T909" s="41">
        <v>6.3</v>
      </c>
      <c r="U909" s="42">
        <v>10.09</v>
      </c>
    </row>
    <row r="910" spans="1:21" x14ac:dyDescent="0.25">
      <c r="A910" s="41">
        <v>11.15</v>
      </c>
      <c r="B910" s="42">
        <v>7.41</v>
      </c>
      <c r="C910" s="41">
        <v>5.55</v>
      </c>
      <c r="D910" s="42">
        <v>13.34</v>
      </c>
      <c r="E910" s="41">
        <v>8.44</v>
      </c>
      <c r="F910" s="42">
        <v>13.44</v>
      </c>
      <c r="G910" s="41">
        <v>9.24</v>
      </c>
      <c r="H910" s="42">
        <v>10.119999999999999</v>
      </c>
      <c r="I910" s="41">
        <v>11.78</v>
      </c>
      <c r="J910" s="42">
        <v>8.65</v>
      </c>
      <c r="K910" s="33"/>
      <c r="L910" s="41">
        <v>10</v>
      </c>
      <c r="M910" s="42">
        <v>9.4700000000000006</v>
      </c>
      <c r="N910" s="41">
        <v>4.32</v>
      </c>
      <c r="O910" s="42">
        <v>8.1199999999999992</v>
      </c>
      <c r="P910" s="41">
        <v>13.13</v>
      </c>
      <c r="Q910" s="42">
        <v>14.33</v>
      </c>
      <c r="R910" s="41">
        <v>11.4</v>
      </c>
      <c r="S910" s="42">
        <v>18.07</v>
      </c>
      <c r="T910" s="41">
        <v>10.76</v>
      </c>
      <c r="U910" s="42">
        <v>9.9700000000000006</v>
      </c>
    </row>
    <row r="911" spans="1:21" x14ac:dyDescent="0.25">
      <c r="A911" s="41">
        <v>4.32</v>
      </c>
      <c r="B911" s="42">
        <v>6.37</v>
      </c>
      <c r="C911" s="41">
        <v>11.86</v>
      </c>
      <c r="D911" s="42">
        <v>5.28</v>
      </c>
      <c r="E911" s="41">
        <v>12.42</v>
      </c>
      <c r="F911" s="42">
        <v>13.82</v>
      </c>
      <c r="G911" s="41">
        <v>8.2100000000000009</v>
      </c>
      <c r="H911" s="42">
        <v>6.79</v>
      </c>
      <c r="I911" s="41">
        <v>4.32</v>
      </c>
      <c r="J911" s="42">
        <v>8.0399999999999991</v>
      </c>
      <c r="K911" s="33"/>
      <c r="L911" s="41">
        <v>15.58</v>
      </c>
      <c r="M911" s="42">
        <v>7.79</v>
      </c>
      <c r="N911" s="41">
        <v>12.64</v>
      </c>
      <c r="O911" s="42">
        <v>12.43</v>
      </c>
      <c r="P911" s="41">
        <v>3.32</v>
      </c>
      <c r="Q911" s="42">
        <v>12.72</v>
      </c>
      <c r="R911" s="41">
        <v>2.5499999999999998</v>
      </c>
      <c r="S911" s="42">
        <v>8.61</v>
      </c>
      <c r="T911" s="41">
        <v>9.25</v>
      </c>
      <c r="U911" s="42">
        <v>12.02</v>
      </c>
    </row>
    <row r="912" spans="1:21" x14ac:dyDescent="0.25">
      <c r="A912" s="41">
        <v>9.48</v>
      </c>
      <c r="B912" s="42">
        <v>4.3</v>
      </c>
      <c r="C912" s="41">
        <v>7.52</v>
      </c>
      <c r="D912" s="42">
        <v>14.72</v>
      </c>
      <c r="E912" s="41">
        <v>10.08</v>
      </c>
      <c r="F912" s="42">
        <v>6.85</v>
      </c>
      <c r="G912" s="41">
        <v>6.91</v>
      </c>
      <c r="H912" s="42">
        <v>6.55</v>
      </c>
      <c r="I912" s="41">
        <v>13.77</v>
      </c>
      <c r="J912" s="42">
        <v>7.9</v>
      </c>
      <c r="K912" s="33"/>
      <c r="L912" s="41">
        <v>8.39</v>
      </c>
      <c r="M912" s="42">
        <v>9.9700000000000006</v>
      </c>
      <c r="N912" s="41">
        <v>10.95</v>
      </c>
      <c r="O912" s="42">
        <v>6.48</v>
      </c>
      <c r="P912" s="41">
        <v>12.76</v>
      </c>
      <c r="Q912" s="42">
        <v>13.69</v>
      </c>
      <c r="R912" s="41">
        <v>10.88</v>
      </c>
      <c r="S912" s="42">
        <v>9.64</v>
      </c>
      <c r="T912" s="41">
        <v>9.01</v>
      </c>
      <c r="U912" s="42">
        <v>9.0500000000000007</v>
      </c>
    </row>
    <row r="913" spans="1:21" x14ac:dyDescent="0.25">
      <c r="A913" s="41">
        <v>13.73</v>
      </c>
      <c r="B913" s="42">
        <v>11.88</v>
      </c>
      <c r="C913" s="41">
        <v>12.59</v>
      </c>
      <c r="D913" s="42">
        <v>10.34</v>
      </c>
      <c r="E913" s="41">
        <v>7.68</v>
      </c>
      <c r="F913" s="42">
        <v>9.56</v>
      </c>
      <c r="G913" s="41">
        <v>5.9</v>
      </c>
      <c r="H913" s="42">
        <v>12.1</v>
      </c>
      <c r="I913" s="41">
        <v>5.49</v>
      </c>
      <c r="J913" s="42">
        <v>11.89</v>
      </c>
      <c r="K913" s="33"/>
      <c r="L913" s="41">
        <v>11.55</v>
      </c>
      <c r="M913" s="42">
        <v>14.98</v>
      </c>
      <c r="N913" s="41">
        <v>11.8</v>
      </c>
      <c r="O913" s="42">
        <v>7.36</v>
      </c>
      <c r="P913" s="41">
        <v>7.22</v>
      </c>
      <c r="Q913" s="42">
        <v>3.16</v>
      </c>
      <c r="R913" s="41">
        <v>7.14</v>
      </c>
      <c r="S913" s="42">
        <v>11.38</v>
      </c>
      <c r="T913" s="41">
        <v>10.91</v>
      </c>
      <c r="U913" s="42">
        <v>10.37</v>
      </c>
    </row>
    <row r="914" spans="1:21" x14ac:dyDescent="0.25">
      <c r="A914" s="41">
        <v>12.65</v>
      </c>
      <c r="B914" s="42">
        <v>13.79</v>
      </c>
      <c r="C914" s="41">
        <v>11.92</v>
      </c>
      <c r="D914" s="42">
        <v>6.65</v>
      </c>
      <c r="E914" s="41">
        <v>4.92</v>
      </c>
      <c r="F914" s="42">
        <v>15.35</v>
      </c>
      <c r="G914" s="41">
        <v>7.74</v>
      </c>
      <c r="H914" s="42">
        <v>11.26</v>
      </c>
      <c r="I914" s="41">
        <v>4.7300000000000004</v>
      </c>
      <c r="J914" s="42">
        <v>14.8</v>
      </c>
      <c r="K914" s="33"/>
      <c r="L914" s="41">
        <v>8.65</v>
      </c>
      <c r="M914" s="42">
        <v>8.33</v>
      </c>
      <c r="N914" s="41">
        <v>11.88</v>
      </c>
      <c r="O914" s="42">
        <v>7.8</v>
      </c>
      <c r="P914" s="41">
        <v>13.29</v>
      </c>
      <c r="Q914" s="42">
        <v>8.93</v>
      </c>
      <c r="R914" s="41">
        <v>10.68</v>
      </c>
      <c r="S914" s="42">
        <v>10.53</v>
      </c>
      <c r="T914" s="41">
        <v>9.19</v>
      </c>
      <c r="U914" s="42">
        <v>6.07</v>
      </c>
    </row>
    <row r="915" spans="1:21" x14ac:dyDescent="0.25">
      <c r="A915" s="41">
        <v>8.1199999999999992</v>
      </c>
      <c r="B915" s="42">
        <v>12.12</v>
      </c>
      <c r="C915" s="41">
        <v>8.68</v>
      </c>
      <c r="D915" s="42">
        <v>5.47</v>
      </c>
      <c r="E915" s="41">
        <v>8.18</v>
      </c>
      <c r="F915" s="42">
        <v>14.74</v>
      </c>
      <c r="G915" s="41">
        <v>9.5500000000000007</v>
      </c>
      <c r="H915" s="42">
        <v>15.43</v>
      </c>
      <c r="I915" s="41">
        <v>7.06</v>
      </c>
      <c r="J915" s="42">
        <v>9.0500000000000007</v>
      </c>
      <c r="K915" s="33"/>
      <c r="L915" s="41">
        <v>10.97</v>
      </c>
      <c r="M915" s="42">
        <v>10.19</v>
      </c>
      <c r="N915" s="41">
        <v>9.3000000000000007</v>
      </c>
      <c r="O915" s="42">
        <v>15.43</v>
      </c>
      <c r="P915" s="41">
        <v>6.3</v>
      </c>
      <c r="Q915" s="42">
        <v>10.14</v>
      </c>
      <c r="R915" s="41">
        <v>5.74</v>
      </c>
      <c r="S915" s="42">
        <v>12.41</v>
      </c>
      <c r="T915" s="41">
        <v>6.7</v>
      </c>
      <c r="U915" s="42">
        <v>9.67</v>
      </c>
    </row>
    <row r="916" spans="1:21" x14ac:dyDescent="0.25">
      <c r="A916" s="41">
        <v>5.66</v>
      </c>
      <c r="B916" s="42">
        <v>9.9700000000000006</v>
      </c>
      <c r="C916" s="41">
        <v>11.26</v>
      </c>
      <c r="D916" s="42">
        <v>9.15</v>
      </c>
      <c r="E916" s="41">
        <v>6.32</v>
      </c>
      <c r="F916" s="42">
        <v>14.31</v>
      </c>
      <c r="G916" s="41">
        <v>13.08</v>
      </c>
      <c r="H916" s="42">
        <v>14.51</v>
      </c>
      <c r="I916" s="41">
        <v>10.47</v>
      </c>
      <c r="J916" s="42">
        <v>13.22</v>
      </c>
      <c r="K916" s="33"/>
      <c r="L916" s="41">
        <v>13.49</v>
      </c>
      <c r="M916" s="42">
        <v>15.83</v>
      </c>
      <c r="N916" s="41">
        <v>8.58</v>
      </c>
      <c r="O916" s="42">
        <v>6.66</v>
      </c>
      <c r="P916" s="41">
        <v>10.7</v>
      </c>
      <c r="Q916" s="42">
        <v>15.72</v>
      </c>
      <c r="R916" s="41">
        <v>17.760000000000002</v>
      </c>
      <c r="S916" s="42">
        <v>7.9</v>
      </c>
      <c r="T916" s="41">
        <v>10.29</v>
      </c>
      <c r="U916" s="42">
        <v>6.76</v>
      </c>
    </row>
    <row r="917" spans="1:21" x14ac:dyDescent="0.25">
      <c r="A917" s="41">
        <v>5.15</v>
      </c>
      <c r="B917" s="42">
        <v>7.48</v>
      </c>
      <c r="C917" s="41">
        <v>9.2799999999999994</v>
      </c>
      <c r="D917" s="42">
        <v>14.49</v>
      </c>
      <c r="E917" s="41">
        <v>14.94</v>
      </c>
      <c r="F917" s="42">
        <v>7.7</v>
      </c>
      <c r="G917" s="41">
        <v>12.4</v>
      </c>
      <c r="H917" s="42">
        <v>7.72</v>
      </c>
      <c r="I917" s="41">
        <v>6.42</v>
      </c>
      <c r="J917" s="42">
        <v>14.97</v>
      </c>
      <c r="K917" s="33"/>
      <c r="L917" s="41">
        <v>11.85</v>
      </c>
      <c r="M917" s="42">
        <v>6.04</v>
      </c>
      <c r="N917" s="41">
        <v>8.52</v>
      </c>
      <c r="O917" s="42">
        <v>11.68</v>
      </c>
      <c r="P917" s="41">
        <v>6.76</v>
      </c>
      <c r="Q917" s="42">
        <v>15.22</v>
      </c>
      <c r="R917" s="41">
        <v>4.74</v>
      </c>
      <c r="S917" s="42">
        <v>11.86</v>
      </c>
      <c r="T917" s="41">
        <v>11.32</v>
      </c>
      <c r="U917" s="42">
        <v>13.42</v>
      </c>
    </row>
    <row r="918" spans="1:21" x14ac:dyDescent="0.25">
      <c r="A918" s="41">
        <v>13.99</v>
      </c>
      <c r="B918" s="42">
        <v>7.35</v>
      </c>
      <c r="C918" s="41">
        <v>4.43</v>
      </c>
      <c r="D918" s="42">
        <v>15.37</v>
      </c>
      <c r="E918" s="41">
        <v>14.4</v>
      </c>
      <c r="F918" s="42">
        <v>14.89</v>
      </c>
      <c r="G918" s="41">
        <v>5.88</v>
      </c>
      <c r="H918" s="42">
        <v>15.52</v>
      </c>
      <c r="I918" s="41">
        <v>13.01</v>
      </c>
      <c r="J918" s="42">
        <v>6.66</v>
      </c>
      <c r="K918" s="33"/>
      <c r="L918" s="41">
        <v>10.130000000000001</v>
      </c>
      <c r="M918" s="42">
        <v>12.97</v>
      </c>
      <c r="N918" s="41">
        <v>6.6</v>
      </c>
      <c r="O918" s="42">
        <v>13.45</v>
      </c>
      <c r="P918" s="41">
        <v>8.65</v>
      </c>
      <c r="Q918" s="42">
        <v>8.07</v>
      </c>
      <c r="R918" s="41">
        <v>10.92</v>
      </c>
      <c r="S918" s="42">
        <v>10.48</v>
      </c>
      <c r="T918" s="41">
        <v>5.37</v>
      </c>
      <c r="U918" s="42">
        <v>14.3</v>
      </c>
    </row>
    <row r="919" spans="1:21" x14ac:dyDescent="0.25">
      <c r="A919" s="41">
        <v>12.11</v>
      </c>
      <c r="B919" s="42">
        <v>10.9</v>
      </c>
      <c r="C919" s="41">
        <v>10.72</v>
      </c>
      <c r="D919" s="42">
        <v>9.23</v>
      </c>
      <c r="E919" s="41">
        <v>4.99</v>
      </c>
      <c r="F919" s="42">
        <v>14.78</v>
      </c>
      <c r="G919" s="41">
        <v>10.11</v>
      </c>
      <c r="H919" s="42">
        <v>15.34</v>
      </c>
      <c r="I919" s="41">
        <v>9.5399999999999991</v>
      </c>
      <c r="J919" s="42">
        <v>13.11</v>
      </c>
      <c r="K919" s="33"/>
      <c r="L919" s="41">
        <v>12.59</v>
      </c>
      <c r="M919" s="42">
        <v>8.01</v>
      </c>
      <c r="N919" s="41">
        <v>9.76</v>
      </c>
      <c r="O919" s="42">
        <v>14.85</v>
      </c>
      <c r="P919" s="41">
        <v>2.85</v>
      </c>
      <c r="Q919" s="42">
        <v>11.18</v>
      </c>
      <c r="R919" s="41">
        <v>5.14</v>
      </c>
      <c r="S919" s="42">
        <v>12.59</v>
      </c>
      <c r="T919" s="41">
        <v>7.89</v>
      </c>
      <c r="U919" s="42">
        <v>13.99</v>
      </c>
    </row>
    <row r="920" spans="1:21" x14ac:dyDescent="0.25">
      <c r="A920" s="41">
        <v>12.56</v>
      </c>
      <c r="B920" s="42">
        <v>11.82</v>
      </c>
      <c r="C920" s="41">
        <v>7.14</v>
      </c>
      <c r="D920" s="42">
        <v>9.41</v>
      </c>
      <c r="E920" s="41">
        <v>12.4</v>
      </c>
      <c r="F920" s="42">
        <v>10.029999999999999</v>
      </c>
      <c r="G920" s="41">
        <v>13.76</v>
      </c>
      <c r="H920" s="42">
        <v>12.1</v>
      </c>
      <c r="I920" s="41">
        <v>11.09</v>
      </c>
      <c r="J920" s="42">
        <v>5.38</v>
      </c>
      <c r="K920" s="33"/>
      <c r="L920" s="41">
        <v>7.88</v>
      </c>
      <c r="M920" s="42">
        <v>9.1</v>
      </c>
      <c r="N920" s="41">
        <v>12.58</v>
      </c>
      <c r="O920" s="42">
        <v>6.02</v>
      </c>
      <c r="P920" s="41">
        <v>7.48</v>
      </c>
      <c r="Q920" s="42">
        <v>9.42</v>
      </c>
      <c r="R920" s="41">
        <v>7.99</v>
      </c>
      <c r="S920" s="42">
        <v>7.7</v>
      </c>
      <c r="T920" s="41">
        <v>10.8</v>
      </c>
      <c r="U920" s="42">
        <v>6.57</v>
      </c>
    </row>
    <row r="921" spans="1:21" x14ac:dyDescent="0.25">
      <c r="A921" s="41">
        <v>10.86</v>
      </c>
      <c r="B921" s="42">
        <v>7.74</v>
      </c>
      <c r="C921" s="41">
        <v>6.28</v>
      </c>
      <c r="D921" s="42">
        <v>9.77</v>
      </c>
      <c r="E921" s="41">
        <v>12.3</v>
      </c>
      <c r="F921" s="42">
        <v>4.55</v>
      </c>
      <c r="G921" s="41">
        <v>14.17</v>
      </c>
      <c r="H921" s="42">
        <v>7.64</v>
      </c>
      <c r="I921" s="41">
        <v>11.56</v>
      </c>
      <c r="J921" s="42">
        <v>14.41</v>
      </c>
      <c r="K921" s="33"/>
      <c r="L921" s="41">
        <v>4.5199999999999996</v>
      </c>
      <c r="M921" s="42">
        <v>13.58</v>
      </c>
      <c r="N921" s="41">
        <v>7.15</v>
      </c>
      <c r="O921" s="42">
        <v>13.63</v>
      </c>
      <c r="P921" s="41">
        <v>14.3</v>
      </c>
      <c r="Q921" s="42">
        <v>11.29</v>
      </c>
      <c r="R921" s="41">
        <v>11.64</v>
      </c>
      <c r="S921" s="42">
        <v>11.91</v>
      </c>
      <c r="T921" s="41">
        <v>10.86</v>
      </c>
      <c r="U921" s="42">
        <v>8.82</v>
      </c>
    </row>
    <row r="922" spans="1:21" x14ac:dyDescent="0.25">
      <c r="A922" s="41">
        <v>10.88</v>
      </c>
      <c r="B922" s="42">
        <v>5.0199999999999996</v>
      </c>
      <c r="C922" s="41">
        <v>10.38</v>
      </c>
      <c r="D922" s="42">
        <v>8.67</v>
      </c>
      <c r="E922" s="41">
        <v>6.33</v>
      </c>
      <c r="F922" s="42">
        <v>5.63</v>
      </c>
      <c r="G922" s="41">
        <v>10.49</v>
      </c>
      <c r="H922" s="42">
        <v>9.1199999999999992</v>
      </c>
      <c r="I922" s="41">
        <v>14.45</v>
      </c>
      <c r="J922" s="42">
        <v>12.15</v>
      </c>
      <c r="K922" s="33"/>
      <c r="L922" s="41">
        <v>3.52</v>
      </c>
      <c r="M922" s="42">
        <v>0.76</v>
      </c>
      <c r="N922" s="41">
        <v>13.63</v>
      </c>
      <c r="O922" s="42">
        <v>8.82</v>
      </c>
      <c r="P922" s="41">
        <v>9.76</v>
      </c>
      <c r="Q922" s="42">
        <v>11.22</v>
      </c>
      <c r="R922" s="41">
        <v>6.04</v>
      </c>
      <c r="S922" s="42">
        <v>13.75</v>
      </c>
      <c r="T922" s="41">
        <v>14.61</v>
      </c>
      <c r="U922" s="42">
        <v>15.56</v>
      </c>
    </row>
    <row r="923" spans="1:21" x14ac:dyDescent="0.25">
      <c r="A923" s="41">
        <v>11.18</v>
      </c>
      <c r="B923" s="42">
        <v>8.64</v>
      </c>
      <c r="C923" s="41">
        <v>9.68</v>
      </c>
      <c r="D923" s="42">
        <v>14.95</v>
      </c>
      <c r="E923" s="41">
        <v>5.78</v>
      </c>
      <c r="F923" s="42">
        <v>7.7</v>
      </c>
      <c r="G923" s="41">
        <v>15.41</v>
      </c>
      <c r="H923" s="42">
        <v>10.039999999999999</v>
      </c>
      <c r="I923" s="41">
        <v>11.19</v>
      </c>
      <c r="J923" s="42">
        <v>13.35</v>
      </c>
      <c r="K923" s="33"/>
      <c r="L923" s="41">
        <v>9.69</v>
      </c>
      <c r="M923" s="42">
        <v>10.220000000000001</v>
      </c>
      <c r="N923" s="41">
        <v>10.92</v>
      </c>
      <c r="O923" s="42">
        <v>6.35</v>
      </c>
      <c r="P923" s="41">
        <v>10.23</v>
      </c>
      <c r="Q923" s="42">
        <v>7.52</v>
      </c>
      <c r="R923" s="41">
        <v>9.0399999999999991</v>
      </c>
      <c r="S923" s="42">
        <v>6.15</v>
      </c>
      <c r="T923" s="41">
        <v>9.44</v>
      </c>
      <c r="U923" s="42">
        <v>12.01</v>
      </c>
    </row>
    <row r="924" spans="1:21" x14ac:dyDescent="0.25">
      <c r="A924" s="41">
        <v>13.07</v>
      </c>
      <c r="B924" s="42">
        <v>6.94</v>
      </c>
      <c r="C924" s="41">
        <v>12.94</v>
      </c>
      <c r="D924" s="42">
        <v>14.28</v>
      </c>
      <c r="E924" s="41">
        <v>14.56</v>
      </c>
      <c r="F924" s="42">
        <v>8.8800000000000008</v>
      </c>
      <c r="G924" s="41">
        <v>12.75</v>
      </c>
      <c r="H924" s="42">
        <v>10.08</v>
      </c>
      <c r="I924" s="41">
        <v>5.2</v>
      </c>
      <c r="J924" s="42">
        <v>5.49</v>
      </c>
      <c r="K924" s="33"/>
      <c r="L924" s="41">
        <v>6.78</v>
      </c>
      <c r="M924" s="42">
        <v>7.98</v>
      </c>
      <c r="N924" s="41">
        <v>4.3099999999999996</v>
      </c>
      <c r="O924" s="42">
        <v>12.57</v>
      </c>
      <c r="P924" s="41">
        <v>11.27</v>
      </c>
      <c r="Q924" s="42">
        <v>8.61</v>
      </c>
      <c r="R924" s="41">
        <v>13.2</v>
      </c>
      <c r="S924" s="42">
        <v>3.99</v>
      </c>
      <c r="T924" s="41">
        <v>12.99</v>
      </c>
      <c r="U924" s="42">
        <v>7.24</v>
      </c>
    </row>
    <row r="925" spans="1:21" x14ac:dyDescent="0.25">
      <c r="A925" s="41">
        <v>8.43</v>
      </c>
      <c r="B925" s="42">
        <v>7.95</v>
      </c>
      <c r="C925" s="41">
        <v>8.64</v>
      </c>
      <c r="D925" s="42">
        <v>14.61</v>
      </c>
      <c r="E925" s="41">
        <v>12.1</v>
      </c>
      <c r="F925" s="42">
        <v>9.92</v>
      </c>
      <c r="G925" s="41">
        <v>10.56</v>
      </c>
      <c r="H925" s="42">
        <v>4.41</v>
      </c>
      <c r="I925" s="41">
        <v>10.19</v>
      </c>
      <c r="J925" s="42">
        <v>11.46</v>
      </c>
      <c r="K925" s="33"/>
      <c r="L925" s="41">
        <v>14.67</v>
      </c>
      <c r="M925" s="42">
        <v>13.68</v>
      </c>
      <c r="N925" s="41">
        <v>8.9</v>
      </c>
      <c r="O925" s="42">
        <v>3.73</v>
      </c>
      <c r="P925" s="41">
        <v>11.14</v>
      </c>
      <c r="Q925" s="42">
        <v>15.63</v>
      </c>
      <c r="R925" s="41">
        <v>7.24</v>
      </c>
      <c r="S925" s="42">
        <v>8.2200000000000006</v>
      </c>
      <c r="T925" s="41">
        <v>15.03</v>
      </c>
      <c r="U925" s="42">
        <v>11.68</v>
      </c>
    </row>
    <row r="926" spans="1:21" x14ac:dyDescent="0.25">
      <c r="A926" s="41">
        <v>4.53</v>
      </c>
      <c r="B926" s="42">
        <v>10.84</v>
      </c>
      <c r="C926" s="41">
        <v>14.25</v>
      </c>
      <c r="D926" s="42">
        <v>9.92</v>
      </c>
      <c r="E926" s="41">
        <v>9.07</v>
      </c>
      <c r="F926" s="42">
        <v>10.09</v>
      </c>
      <c r="G926" s="41">
        <v>4.3600000000000003</v>
      </c>
      <c r="H926" s="42">
        <v>5.07</v>
      </c>
      <c r="I926" s="41">
        <v>6.84</v>
      </c>
      <c r="J926" s="42">
        <v>14.58</v>
      </c>
      <c r="K926" s="33"/>
      <c r="L926" s="41">
        <v>14.46</v>
      </c>
      <c r="M926" s="42">
        <v>16.02</v>
      </c>
      <c r="N926" s="41">
        <v>12.81</v>
      </c>
      <c r="O926" s="42">
        <v>10.130000000000001</v>
      </c>
      <c r="P926" s="41">
        <v>11.99</v>
      </c>
      <c r="Q926" s="42">
        <v>8.4700000000000006</v>
      </c>
      <c r="R926" s="41">
        <v>5.65</v>
      </c>
      <c r="S926" s="42">
        <v>13.68</v>
      </c>
      <c r="T926" s="41">
        <v>7.41</v>
      </c>
      <c r="U926" s="42">
        <v>10.39</v>
      </c>
    </row>
    <row r="927" spans="1:21" x14ac:dyDescent="0.25">
      <c r="A927" s="41">
        <v>7.34</v>
      </c>
      <c r="B927" s="42">
        <v>10.039999999999999</v>
      </c>
      <c r="C927" s="41">
        <v>10.83</v>
      </c>
      <c r="D927" s="42">
        <v>14.76</v>
      </c>
      <c r="E927" s="41">
        <v>10.46</v>
      </c>
      <c r="F927" s="42">
        <v>10.57</v>
      </c>
      <c r="G927" s="41">
        <v>11.31</v>
      </c>
      <c r="H927" s="42">
        <v>9.8000000000000007</v>
      </c>
      <c r="I927" s="41">
        <v>9.82</v>
      </c>
      <c r="J927" s="42">
        <v>4.54</v>
      </c>
      <c r="K927" s="33"/>
      <c r="L927" s="41">
        <v>16.98</v>
      </c>
      <c r="M927" s="42">
        <v>8.7200000000000006</v>
      </c>
      <c r="N927" s="41">
        <v>3.37</v>
      </c>
      <c r="O927" s="42">
        <v>7.99</v>
      </c>
      <c r="P927" s="41">
        <v>6.17</v>
      </c>
      <c r="Q927" s="42">
        <v>14.06</v>
      </c>
      <c r="R927" s="41">
        <v>8.33</v>
      </c>
      <c r="S927" s="42">
        <v>14.19</v>
      </c>
      <c r="T927" s="41">
        <v>11.42</v>
      </c>
      <c r="U927" s="42">
        <v>14.98</v>
      </c>
    </row>
    <row r="928" spans="1:21" x14ac:dyDescent="0.25">
      <c r="A928" s="41">
        <v>4.76</v>
      </c>
      <c r="B928" s="42">
        <v>14.63</v>
      </c>
      <c r="C928" s="41">
        <v>6.94</v>
      </c>
      <c r="D928" s="42">
        <v>13.7</v>
      </c>
      <c r="E928" s="41">
        <v>9.36</v>
      </c>
      <c r="F928" s="42">
        <v>8.9700000000000006</v>
      </c>
      <c r="G928" s="41">
        <v>4.66</v>
      </c>
      <c r="H928" s="42">
        <v>6.07</v>
      </c>
      <c r="I928" s="41">
        <v>11.47</v>
      </c>
      <c r="J928" s="42">
        <v>13.53</v>
      </c>
      <c r="K928" s="33"/>
      <c r="L928" s="41">
        <v>10.23</v>
      </c>
      <c r="M928" s="42">
        <v>9.93</v>
      </c>
      <c r="N928" s="41">
        <v>14.13</v>
      </c>
      <c r="O928" s="42">
        <v>7.74</v>
      </c>
      <c r="P928" s="41">
        <v>14.04</v>
      </c>
      <c r="Q928" s="42">
        <v>10.67</v>
      </c>
      <c r="R928" s="41">
        <v>5</v>
      </c>
      <c r="S928" s="42">
        <v>6.77</v>
      </c>
      <c r="T928" s="41">
        <v>14.75</v>
      </c>
      <c r="U928" s="42">
        <v>8.76</v>
      </c>
    </row>
    <row r="929" spans="1:21" x14ac:dyDescent="0.25">
      <c r="A929" s="41">
        <v>11.5</v>
      </c>
      <c r="B929" s="42">
        <v>10.93</v>
      </c>
      <c r="C929" s="41">
        <v>11.99</v>
      </c>
      <c r="D929" s="42">
        <v>9.5</v>
      </c>
      <c r="E929" s="41">
        <v>6.4</v>
      </c>
      <c r="F929" s="42">
        <v>7.97</v>
      </c>
      <c r="G929" s="41">
        <v>4.5199999999999996</v>
      </c>
      <c r="H929" s="42">
        <v>11.8</v>
      </c>
      <c r="I929" s="41">
        <v>7.48</v>
      </c>
      <c r="J929" s="42">
        <v>6.24</v>
      </c>
      <c r="K929" s="33"/>
      <c r="L929" s="41">
        <v>6.43</v>
      </c>
      <c r="M929" s="42">
        <v>18.2</v>
      </c>
      <c r="N929" s="41">
        <v>14.16</v>
      </c>
      <c r="O929" s="42">
        <v>11.08</v>
      </c>
      <c r="P929" s="41">
        <v>15.27</v>
      </c>
      <c r="Q929" s="42">
        <v>10.59</v>
      </c>
      <c r="R929" s="41">
        <v>11.77</v>
      </c>
      <c r="S929" s="42">
        <v>11.75</v>
      </c>
      <c r="T929" s="41">
        <v>11</v>
      </c>
      <c r="U929" s="42">
        <v>11.56</v>
      </c>
    </row>
    <row r="930" spans="1:21" x14ac:dyDescent="0.25">
      <c r="A930" s="41">
        <v>9.06</v>
      </c>
      <c r="B930" s="42">
        <v>6.02</v>
      </c>
      <c r="C930" s="41">
        <v>11.27</v>
      </c>
      <c r="D930" s="42">
        <v>5.99</v>
      </c>
      <c r="E930" s="41">
        <v>13.38</v>
      </c>
      <c r="F930" s="42">
        <v>12.1</v>
      </c>
      <c r="G930" s="41">
        <v>11.29</v>
      </c>
      <c r="H930" s="42">
        <v>10.16</v>
      </c>
      <c r="I930" s="41">
        <v>15.32</v>
      </c>
      <c r="J930" s="42">
        <v>11.92</v>
      </c>
      <c r="K930" s="33"/>
      <c r="L930" s="41">
        <v>10.49</v>
      </c>
      <c r="M930" s="42">
        <v>9.41</v>
      </c>
      <c r="N930" s="41">
        <v>5.41</v>
      </c>
      <c r="O930" s="42">
        <v>9.41</v>
      </c>
      <c r="P930" s="41">
        <v>13.02</v>
      </c>
      <c r="Q930" s="42">
        <v>8.58</v>
      </c>
      <c r="R930" s="41">
        <v>8.4499999999999993</v>
      </c>
      <c r="S930" s="42">
        <v>7.73</v>
      </c>
      <c r="T930" s="41">
        <v>9.52</v>
      </c>
      <c r="U930" s="42">
        <v>8.99</v>
      </c>
    </row>
    <row r="931" spans="1:21" x14ac:dyDescent="0.25">
      <c r="A931" s="41">
        <v>7.66</v>
      </c>
      <c r="B931" s="42">
        <v>10.88</v>
      </c>
      <c r="C931" s="41">
        <v>7.97</v>
      </c>
      <c r="D931" s="42">
        <v>9.8699999999999992</v>
      </c>
      <c r="E931" s="41">
        <v>13.94</v>
      </c>
      <c r="F931" s="42">
        <v>9.84</v>
      </c>
      <c r="G931" s="41">
        <v>8.3000000000000007</v>
      </c>
      <c r="H931" s="42">
        <v>12.3</v>
      </c>
      <c r="I931" s="41">
        <v>11.29</v>
      </c>
      <c r="J931" s="42">
        <v>10.06</v>
      </c>
      <c r="K931" s="33"/>
      <c r="L931" s="41">
        <v>7.89</v>
      </c>
      <c r="M931" s="42">
        <v>8.19</v>
      </c>
      <c r="N931" s="41">
        <v>15.19</v>
      </c>
      <c r="O931" s="42">
        <v>10.130000000000001</v>
      </c>
      <c r="P931" s="41">
        <v>9.4600000000000009</v>
      </c>
      <c r="Q931" s="42">
        <v>5.51</v>
      </c>
      <c r="R931" s="41">
        <v>11.81</v>
      </c>
      <c r="S931" s="42">
        <v>10.42</v>
      </c>
      <c r="T931" s="41">
        <v>11.98</v>
      </c>
      <c r="U931" s="42">
        <v>8.3000000000000007</v>
      </c>
    </row>
    <row r="932" spans="1:21" x14ac:dyDescent="0.25">
      <c r="A932" s="41">
        <v>14.39</v>
      </c>
      <c r="B932" s="42">
        <v>4.42</v>
      </c>
      <c r="C932" s="41">
        <v>11.83</v>
      </c>
      <c r="D932" s="42">
        <v>9.17</v>
      </c>
      <c r="E932" s="41">
        <v>6.72</v>
      </c>
      <c r="F932" s="42">
        <v>12.03</v>
      </c>
      <c r="G932" s="41">
        <v>12.63</v>
      </c>
      <c r="H932" s="42">
        <v>4.9000000000000004</v>
      </c>
      <c r="I932" s="41">
        <v>11.39</v>
      </c>
      <c r="J932" s="42">
        <v>5.72</v>
      </c>
      <c r="K932" s="33"/>
      <c r="L932" s="41">
        <v>14.8</v>
      </c>
      <c r="M932" s="42">
        <v>10.65</v>
      </c>
      <c r="N932" s="41">
        <v>3.73</v>
      </c>
      <c r="O932" s="42">
        <v>18.04</v>
      </c>
      <c r="P932" s="41">
        <v>15.3</v>
      </c>
      <c r="Q932" s="42">
        <v>9.59</v>
      </c>
      <c r="R932" s="41">
        <v>10.72</v>
      </c>
      <c r="S932" s="42">
        <v>8.19</v>
      </c>
      <c r="T932" s="41">
        <v>8.5500000000000007</v>
      </c>
      <c r="U932" s="42">
        <v>12.72</v>
      </c>
    </row>
    <row r="933" spans="1:21" x14ac:dyDescent="0.25">
      <c r="A933" s="41">
        <v>11.48</v>
      </c>
      <c r="B933" s="42">
        <v>9.19</v>
      </c>
      <c r="C933" s="41">
        <v>13.55</v>
      </c>
      <c r="D933" s="42">
        <v>11.53</v>
      </c>
      <c r="E933" s="41">
        <v>12.67</v>
      </c>
      <c r="F933" s="42">
        <v>8.61</v>
      </c>
      <c r="G933" s="41">
        <v>13.57</v>
      </c>
      <c r="H933" s="42">
        <v>12.36</v>
      </c>
      <c r="I933" s="41">
        <v>12.33</v>
      </c>
      <c r="J933" s="42">
        <v>14.53</v>
      </c>
      <c r="K933" s="33"/>
      <c r="L933" s="41">
        <v>7.81</v>
      </c>
      <c r="M933" s="42">
        <v>14.27</v>
      </c>
      <c r="N933" s="41">
        <v>12.7</v>
      </c>
      <c r="O933" s="42">
        <v>12.24</v>
      </c>
      <c r="P933" s="41">
        <v>14.89</v>
      </c>
      <c r="Q933" s="42">
        <v>13.51</v>
      </c>
      <c r="R933" s="41">
        <v>7.87</v>
      </c>
      <c r="S933" s="42">
        <v>10.59</v>
      </c>
      <c r="T933" s="41">
        <v>11.83</v>
      </c>
      <c r="U933" s="42">
        <v>12.64</v>
      </c>
    </row>
    <row r="934" spans="1:21" x14ac:dyDescent="0.25">
      <c r="A934" s="41">
        <v>15.61</v>
      </c>
      <c r="B934" s="42">
        <v>11.22</v>
      </c>
      <c r="C934" s="41">
        <v>6.15</v>
      </c>
      <c r="D934" s="42">
        <v>9.4499999999999993</v>
      </c>
      <c r="E934" s="41">
        <v>5.81</v>
      </c>
      <c r="F934" s="42">
        <v>7.52</v>
      </c>
      <c r="G934" s="41">
        <v>14.08</v>
      </c>
      <c r="H934" s="42">
        <v>6.38</v>
      </c>
      <c r="I934" s="41">
        <v>10.26</v>
      </c>
      <c r="J934" s="42">
        <v>9.86</v>
      </c>
      <c r="K934" s="33"/>
      <c r="L934" s="41">
        <v>7.13</v>
      </c>
      <c r="M934" s="42">
        <v>17.96</v>
      </c>
      <c r="N934" s="41">
        <v>14.83</v>
      </c>
      <c r="O934" s="42">
        <v>8.58</v>
      </c>
      <c r="P934" s="41">
        <v>10.119999999999999</v>
      </c>
      <c r="Q934" s="42">
        <v>12.36</v>
      </c>
      <c r="R934" s="41">
        <v>12.29</v>
      </c>
      <c r="S934" s="42">
        <v>15.6</v>
      </c>
      <c r="T934" s="41">
        <v>18.670000000000002</v>
      </c>
      <c r="U934" s="42">
        <v>13.26</v>
      </c>
    </row>
    <row r="935" spans="1:21" x14ac:dyDescent="0.25">
      <c r="A935" s="41">
        <v>13.71</v>
      </c>
      <c r="B935" s="42">
        <v>4.5999999999999996</v>
      </c>
      <c r="C935" s="41">
        <v>7.4</v>
      </c>
      <c r="D935" s="42">
        <v>5.69</v>
      </c>
      <c r="E935" s="41">
        <v>7.07</v>
      </c>
      <c r="F935" s="42">
        <v>14.24</v>
      </c>
      <c r="G935" s="41">
        <v>7.72</v>
      </c>
      <c r="H935" s="42">
        <v>9.35</v>
      </c>
      <c r="I935" s="41">
        <v>7.22</v>
      </c>
      <c r="J935" s="42">
        <v>7.67</v>
      </c>
      <c r="K935" s="33"/>
      <c r="L935" s="41">
        <v>9.06</v>
      </c>
      <c r="M935" s="42">
        <v>12.62</v>
      </c>
      <c r="N935" s="41">
        <v>11.22</v>
      </c>
      <c r="O935" s="42">
        <v>8.61</v>
      </c>
      <c r="P935" s="41">
        <v>7.11</v>
      </c>
      <c r="Q935" s="42">
        <v>9.56</v>
      </c>
      <c r="R935" s="41">
        <v>13.34</v>
      </c>
      <c r="S935" s="42">
        <v>12.38</v>
      </c>
      <c r="T935" s="41">
        <v>12.48</v>
      </c>
      <c r="U935" s="42">
        <v>6</v>
      </c>
    </row>
    <row r="936" spans="1:21" x14ac:dyDescent="0.25">
      <c r="A936" s="41">
        <v>11.57</v>
      </c>
      <c r="B936" s="42">
        <v>11.7</v>
      </c>
      <c r="C936" s="41">
        <v>8.25</v>
      </c>
      <c r="D936" s="42">
        <v>13.93</v>
      </c>
      <c r="E936" s="41">
        <v>12.76</v>
      </c>
      <c r="F936" s="42">
        <v>12.02</v>
      </c>
      <c r="G936" s="41">
        <v>13.42</v>
      </c>
      <c r="H936" s="42">
        <v>7.28</v>
      </c>
      <c r="I936" s="41">
        <v>12.98</v>
      </c>
      <c r="J936" s="42">
        <v>15.44</v>
      </c>
      <c r="K936" s="33"/>
      <c r="L936" s="41">
        <v>13.28</v>
      </c>
      <c r="M936" s="42">
        <v>7.18</v>
      </c>
      <c r="N936" s="41">
        <v>17.21</v>
      </c>
      <c r="O936" s="42">
        <v>5.47</v>
      </c>
      <c r="P936" s="41">
        <v>8.4499999999999993</v>
      </c>
      <c r="Q936" s="42">
        <v>4.33</v>
      </c>
      <c r="R936" s="41">
        <v>4.37</v>
      </c>
      <c r="S936" s="42">
        <v>10.83</v>
      </c>
      <c r="T936" s="41">
        <v>13.71</v>
      </c>
      <c r="U936" s="42">
        <v>6.68</v>
      </c>
    </row>
    <row r="937" spans="1:21" x14ac:dyDescent="0.25">
      <c r="A937" s="41">
        <v>14.53</v>
      </c>
      <c r="B937" s="42">
        <v>4.59</v>
      </c>
      <c r="C937" s="41">
        <v>14.48</v>
      </c>
      <c r="D937" s="42">
        <v>13.24</v>
      </c>
      <c r="E937" s="41">
        <v>6.86</v>
      </c>
      <c r="F937" s="42">
        <v>9.4600000000000009</v>
      </c>
      <c r="G937" s="41">
        <v>14.42</v>
      </c>
      <c r="H937" s="42">
        <v>11.69</v>
      </c>
      <c r="I937" s="41">
        <v>5.1100000000000003</v>
      </c>
      <c r="J937" s="42">
        <v>6.63</v>
      </c>
      <c r="K937" s="33"/>
      <c r="L937" s="41">
        <v>10.26</v>
      </c>
      <c r="M937" s="42">
        <v>7.22</v>
      </c>
      <c r="N937" s="41">
        <v>5.24</v>
      </c>
      <c r="O937" s="42">
        <v>12.82</v>
      </c>
      <c r="P937" s="41">
        <v>7.3</v>
      </c>
      <c r="Q937" s="42">
        <v>4.91</v>
      </c>
      <c r="R937" s="41">
        <v>10.1</v>
      </c>
      <c r="S937" s="42">
        <v>7.51</v>
      </c>
      <c r="T937" s="41">
        <v>10.67</v>
      </c>
      <c r="U937" s="42">
        <v>13.29</v>
      </c>
    </row>
    <row r="938" spans="1:21" x14ac:dyDescent="0.25">
      <c r="A938" s="41">
        <v>5.48</v>
      </c>
      <c r="B938" s="42">
        <v>13.09</v>
      </c>
      <c r="C938" s="41">
        <v>14.7</v>
      </c>
      <c r="D938" s="42">
        <v>8.26</v>
      </c>
      <c r="E938" s="41">
        <v>4.9000000000000004</v>
      </c>
      <c r="F938" s="42">
        <v>11.59</v>
      </c>
      <c r="G938" s="41">
        <v>13.83</v>
      </c>
      <c r="H938" s="42">
        <v>4.53</v>
      </c>
      <c r="I938" s="41">
        <v>12.85</v>
      </c>
      <c r="J938" s="42">
        <v>6.07</v>
      </c>
      <c r="K938" s="33"/>
      <c r="L938" s="41">
        <v>9.89</v>
      </c>
      <c r="M938" s="42">
        <v>14.47</v>
      </c>
      <c r="N938" s="41">
        <v>5.96</v>
      </c>
      <c r="O938" s="42">
        <v>10.16</v>
      </c>
      <c r="P938" s="41">
        <v>8.23</v>
      </c>
      <c r="Q938" s="42">
        <v>4.71</v>
      </c>
      <c r="R938" s="41">
        <v>6.83</v>
      </c>
      <c r="S938" s="42">
        <v>9.9</v>
      </c>
      <c r="T938" s="41">
        <v>10.57</v>
      </c>
      <c r="U938" s="42">
        <v>15.55</v>
      </c>
    </row>
    <row r="939" spans="1:21" x14ac:dyDescent="0.25">
      <c r="A939" s="41">
        <v>13.76</v>
      </c>
      <c r="B939" s="42">
        <v>15.04</v>
      </c>
      <c r="C939" s="41">
        <v>8.6</v>
      </c>
      <c r="D939" s="42">
        <v>9.8699999999999992</v>
      </c>
      <c r="E939" s="41">
        <v>14.98</v>
      </c>
      <c r="F939" s="42">
        <v>6.53</v>
      </c>
      <c r="G939" s="41">
        <v>5.53</v>
      </c>
      <c r="H939" s="42">
        <v>7.94</v>
      </c>
      <c r="I939" s="41">
        <v>13.49</v>
      </c>
      <c r="J939" s="42">
        <v>8.39</v>
      </c>
      <c r="K939" s="33"/>
      <c r="L939" s="41">
        <v>10.3</v>
      </c>
      <c r="M939" s="42">
        <v>13.23</v>
      </c>
      <c r="N939" s="41">
        <v>10.92</v>
      </c>
      <c r="O939" s="42">
        <v>9.99</v>
      </c>
      <c r="P939" s="41">
        <v>12.26</v>
      </c>
      <c r="Q939" s="42">
        <v>12.75</v>
      </c>
      <c r="R939" s="41">
        <v>14.39</v>
      </c>
      <c r="S939" s="42">
        <v>9.2799999999999994</v>
      </c>
      <c r="T939" s="41">
        <v>14.09</v>
      </c>
      <c r="U939" s="42">
        <v>12.01</v>
      </c>
    </row>
    <row r="940" spans="1:21" x14ac:dyDescent="0.25">
      <c r="A940" s="41">
        <v>9.94</v>
      </c>
      <c r="B940" s="42">
        <v>13.76</v>
      </c>
      <c r="C940" s="41">
        <v>12.95</v>
      </c>
      <c r="D940" s="42">
        <v>9.84</v>
      </c>
      <c r="E940" s="41">
        <v>15.59</v>
      </c>
      <c r="F940" s="42">
        <v>9.81</v>
      </c>
      <c r="G940" s="41">
        <v>15.57</v>
      </c>
      <c r="H940" s="42">
        <v>12.83</v>
      </c>
      <c r="I940" s="41">
        <v>13.47</v>
      </c>
      <c r="J940" s="42">
        <v>9.36</v>
      </c>
      <c r="K940" s="33"/>
      <c r="L940" s="41">
        <v>15.09</v>
      </c>
      <c r="M940" s="42">
        <v>9.59</v>
      </c>
      <c r="N940" s="41">
        <v>7.45</v>
      </c>
      <c r="O940" s="42">
        <v>12.56</v>
      </c>
      <c r="P940" s="41">
        <v>9.83</v>
      </c>
      <c r="Q940" s="42">
        <v>9.9</v>
      </c>
      <c r="R940" s="41">
        <v>15.78</v>
      </c>
      <c r="S940" s="42">
        <v>12.17</v>
      </c>
      <c r="T940" s="41">
        <v>5.51</v>
      </c>
      <c r="U940" s="42">
        <v>15.26</v>
      </c>
    </row>
    <row r="941" spans="1:21" x14ac:dyDescent="0.25">
      <c r="A941" s="41">
        <v>12.16</v>
      </c>
      <c r="B941" s="42">
        <v>7.79</v>
      </c>
      <c r="C941" s="41">
        <v>13.57</v>
      </c>
      <c r="D941" s="42">
        <v>5.12</v>
      </c>
      <c r="E941" s="41">
        <v>9.44</v>
      </c>
      <c r="F941" s="42">
        <v>6.84</v>
      </c>
      <c r="G941" s="41">
        <v>5.94</v>
      </c>
      <c r="H941" s="42">
        <v>14.82</v>
      </c>
      <c r="I941" s="41">
        <v>12.15</v>
      </c>
      <c r="J941" s="42">
        <v>10.69</v>
      </c>
      <c r="K941" s="33"/>
      <c r="L941" s="41">
        <v>0.87</v>
      </c>
      <c r="M941" s="42">
        <v>13.43</v>
      </c>
      <c r="N941" s="41">
        <v>10.29</v>
      </c>
      <c r="O941" s="42">
        <v>11.61</v>
      </c>
      <c r="P941" s="41">
        <v>10.44</v>
      </c>
      <c r="Q941" s="42">
        <v>10.029999999999999</v>
      </c>
      <c r="R941" s="41">
        <v>5.83</v>
      </c>
      <c r="S941" s="42">
        <v>7.52</v>
      </c>
      <c r="T941" s="41">
        <v>10.31</v>
      </c>
      <c r="U941" s="42">
        <v>9.61</v>
      </c>
    </row>
    <row r="942" spans="1:21" x14ac:dyDescent="0.25">
      <c r="A942" s="41">
        <v>12.41</v>
      </c>
      <c r="B942" s="42">
        <v>9.2100000000000009</v>
      </c>
      <c r="C942" s="41">
        <v>10.62</v>
      </c>
      <c r="D942" s="42">
        <v>10.7</v>
      </c>
      <c r="E942" s="41">
        <v>8.0399999999999991</v>
      </c>
      <c r="F942" s="42">
        <v>11.51</v>
      </c>
      <c r="G942" s="41">
        <v>11.4</v>
      </c>
      <c r="H942" s="42">
        <v>8.27</v>
      </c>
      <c r="I942" s="41">
        <v>7.2</v>
      </c>
      <c r="J942" s="42">
        <v>12.01</v>
      </c>
      <c r="K942" s="33"/>
      <c r="L942" s="41">
        <v>10.99</v>
      </c>
      <c r="M942" s="42">
        <v>9.51</v>
      </c>
      <c r="N942" s="41">
        <v>10.59</v>
      </c>
      <c r="O942" s="42">
        <v>11.95</v>
      </c>
      <c r="P942" s="41">
        <v>8.6999999999999993</v>
      </c>
      <c r="Q942" s="42">
        <v>12.64</v>
      </c>
      <c r="R942" s="41">
        <v>14.96</v>
      </c>
      <c r="S942" s="42">
        <v>12.88</v>
      </c>
      <c r="T942" s="41">
        <v>7.66</v>
      </c>
      <c r="U942" s="42">
        <v>3.96</v>
      </c>
    </row>
    <row r="943" spans="1:21" x14ac:dyDescent="0.25">
      <c r="A943" s="41">
        <v>12.54</v>
      </c>
      <c r="B943" s="42">
        <v>4.92</v>
      </c>
      <c r="C943" s="41">
        <v>10.95</v>
      </c>
      <c r="D943" s="42">
        <v>10.08</v>
      </c>
      <c r="E943" s="41">
        <v>11.49</v>
      </c>
      <c r="F943" s="42">
        <v>13.77</v>
      </c>
      <c r="G943" s="41">
        <v>10.6</v>
      </c>
      <c r="H943" s="42">
        <v>8.1199999999999992</v>
      </c>
      <c r="I943" s="41">
        <v>7.59</v>
      </c>
      <c r="J943" s="42">
        <v>11.2</v>
      </c>
      <c r="K943" s="33"/>
      <c r="L943" s="41">
        <v>7.03</v>
      </c>
      <c r="M943" s="42">
        <v>8.9600000000000009</v>
      </c>
      <c r="N943" s="41">
        <v>16.920000000000002</v>
      </c>
      <c r="O943" s="42">
        <v>8.7100000000000009</v>
      </c>
      <c r="P943" s="41">
        <v>13.36</v>
      </c>
      <c r="Q943" s="42">
        <v>11.74</v>
      </c>
      <c r="R943" s="41">
        <v>9.9499999999999993</v>
      </c>
      <c r="S943" s="42">
        <v>13.29</v>
      </c>
      <c r="T943" s="41">
        <v>5.61</v>
      </c>
      <c r="U943" s="42">
        <v>11.3</v>
      </c>
    </row>
    <row r="944" spans="1:21" x14ac:dyDescent="0.25">
      <c r="A944" s="41">
        <v>9.6</v>
      </c>
      <c r="B944" s="42">
        <v>5.05</v>
      </c>
      <c r="C944" s="41">
        <v>9.66</v>
      </c>
      <c r="D944" s="42">
        <v>11.05</v>
      </c>
      <c r="E944" s="41">
        <v>8.56</v>
      </c>
      <c r="F944" s="42">
        <v>7.51</v>
      </c>
      <c r="G944" s="41">
        <v>13.38</v>
      </c>
      <c r="H944" s="42">
        <v>14.51</v>
      </c>
      <c r="I944" s="41">
        <v>10.98</v>
      </c>
      <c r="J944" s="42">
        <v>8.82</v>
      </c>
      <c r="K944" s="33"/>
      <c r="L944" s="41">
        <v>10.6</v>
      </c>
      <c r="M944" s="42">
        <v>5.31</v>
      </c>
      <c r="N944" s="41">
        <v>12.47</v>
      </c>
      <c r="O944" s="42">
        <v>10.73</v>
      </c>
      <c r="P944" s="41">
        <v>9.11</v>
      </c>
      <c r="Q944" s="42">
        <v>10.35</v>
      </c>
      <c r="R944" s="41">
        <v>12.23</v>
      </c>
      <c r="S944" s="42">
        <v>10.24</v>
      </c>
      <c r="T944" s="41">
        <v>5.56</v>
      </c>
      <c r="U944" s="42">
        <v>9.7799999999999994</v>
      </c>
    </row>
    <row r="945" spans="1:21" x14ac:dyDescent="0.25">
      <c r="A945" s="41">
        <v>12.47</v>
      </c>
      <c r="B945" s="42">
        <v>5.98</v>
      </c>
      <c r="C945" s="41">
        <v>15.34</v>
      </c>
      <c r="D945" s="42">
        <v>12.64</v>
      </c>
      <c r="E945" s="41">
        <v>12.72</v>
      </c>
      <c r="F945" s="42">
        <v>9.68</v>
      </c>
      <c r="G945" s="41">
        <v>5.74</v>
      </c>
      <c r="H945" s="42">
        <v>5.45</v>
      </c>
      <c r="I945" s="41">
        <v>9.9600000000000009</v>
      </c>
      <c r="J945" s="42">
        <v>11.19</v>
      </c>
      <c r="K945" s="33"/>
      <c r="L945" s="41">
        <v>8.57</v>
      </c>
      <c r="M945" s="42">
        <v>8.5500000000000007</v>
      </c>
      <c r="N945" s="41">
        <v>5.03</v>
      </c>
      <c r="O945" s="42">
        <v>10.86</v>
      </c>
      <c r="P945" s="41">
        <v>8.43</v>
      </c>
      <c r="Q945" s="42">
        <v>4.3499999999999996</v>
      </c>
      <c r="R945" s="41">
        <v>9.43</v>
      </c>
      <c r="S945" s="42">
        <v>10.039999999999999</v>
      </c>
      <c r="T945" s="41">
        <v>15.39</v>
      </c>
      <c r="U945" s="42">
        <v>14.27</v>
      </c>
    </row>
    <row r="946" spans="1:21" x14ac:dyDescent="0.25">
      <c r="A946" s="41">
        <v>14.48</v>
      </c>
      <c r="B946" s="42">
        <v>9.7200000000000006</v>
      </c>
      <c r="C946" s="41">
        <v>13.72</v>
      </c>
      <c r="D946" s="42">
        <v>12.33</v>
      </c>
      <c r="E946" s="41">
        <v>10.37</v>
      </c>
      <c r="F946" s="42">
        <v>14.28</v>
      </c>
      <c r="G946" s="41">
        <v>14.78</v>
      </c>
      <c r="H946" s="42">
        <v>4.24</v>
      </c>
      <c r="I946" s="41">
        <v>5.51</v>
      </c>
      <c r="J946" s="42">
        <v>8.42</v>
      </c>
      <c r="K946" s="33"/>
      <c r="L946" s="41">
        <v>16.75</v>
      </c>
      <c r="M946" s="42">
        <v>19.510000000000002</v>
      </c>
      <c r="N946" s="41">
        <v>13.4</v>
      </c>
      <c r="O946" s="42">
        <v>9.09</v>
      </c>
      <c r="P946" s="41">
        <v>4.5999999999999996</v>
      </c>
      <c r="Q946" s="42">
        <v>10.68</v>
      </c>
      <c r="R946" s="41">
        <v>4.79</v>
      </c>
      <c r="S946" s="42">
        <v>14.43</v>
      </c>
      <c r="T946" s="41">
        <v>7.13</v>
      </c>
      <c r="U946" s="42">
        <v>5.81</v>
      </c>
    </row>
    <row r="947" spans="1:21" x14ac:dyDescent="0.25">
      <c r="A947" s="41">
        <v>6.2</v>
      </c>
      <c r="B947" s="42">
        <v>6.67</v>
      </c>
      <c r="C947" s="41">
        <v>11.72</v>
      </c>
      <c r="D947" s="42">
        <v>12.43</v>
      </c>
      <c r="E947" s="41">
        <v>9.42</v>
      </c>
      <c r="F947" s="42">
        <v>7.13</v>
      </c>
      <c r="G947" s="41">
        <v>7.99</v>
      </c>
      <c r="H947" s="42">
        <v>6.7</v>
      </c>
      <c r="I947" s="41">
        <v>7.49</v>
      </c>
      <c r="J947" s="42">
        <v>6.85</v>
      </c>
      <c r="K947" s="33"/>
      <c r="L947" s="41">
        <v>14.23</v>
      </c>
      <c r="M947" s="42">
        <v>11.03</v>
      </c>
      <c r="N947" s="41">
        <v>12.85</v>
      </c>
      <c r="O947" s="42">
        <v>9.02</v>
      </c>
      <c r="P947" s="41">
        <v>9.41</v>
      </c>
      <c r="Q947" s="42">
        <v>14.42</v>
      </c>
      <c r="R947" s="41">
        <v>13</v>
      </c>
      <c r="S947" s="42">
        <v>15.98</v>
      </c>
      <c r="T947" s="41">
        <v>10.06</v>
      </c>
      <c r="U947" s="42">
        <v>12.48</v>
      </c>
    </row>
    <row r="948" spans="1:21" x14ac:dyDescent="0.25">
      <c r="A948" s="41">
        <v>11.76</v>
      </c>
      <c r="B948" s="42">
        <v>6.03</v>
      </c>
      <c r="C948" s="41">
        <v>9.93</v>
      </c>
      <c r="D948" s="42">
        <v>15.15</v>
      </c>
      <c r="E948" s="41">
        <v>4.87</v>
      </c>
      <c r="F948" s="42">
        <v>5.81</v>
      </c>
      <c r="G948" s="41">
        <v>13.05</v>
      </c>
      <c r="H948" s="42">
        <v>7.47</v>
      </c>
      <c r="I948" s="41">
        <v>7.62</v>
      </c>
      <c r="J948" s="42">
        <v>6.28</v>
      </c>
      <c r="K948" s="33"/>
      <c r="L948" s="41">
        <v>6.9</v>
      </c>
      <c r="M948" s="42">
        <v>8.25</v>
      </c>
      <c r="N948" s="41">
        <v>11.81</v>
      </c>
      <c r="O948" s="42">
        <v>12.67</v>
      </c>
      <c r="P948" s="41">
        <v>13.62</v>
      </c>
      <c r="Q948" s="42">
        <v>6.51</v>
      </c>
      <c r="R948" s="41">
        <v>3.55</v>
      </c>
      <c r="S948" s="42">
        <v>9.99</v>
      </c>
      <c r="T948" s="41">
        <v>11.48</v>
      </c>
      <c r="U948" s="42">
        <v>2.67</v>
      </c>
    </row>
    <row r="949" spans="1:21" x14ac:dyDescent="0.25">
      <c r="A949" s="41">
        <v>4.91</v>
      </c>
      <c r="B949" s="42">
        <v>14.25</v>
      </c>
      <c r="C949" s="41">
        <v>6.4</v>
      </c>
      <c r="D949" s="42">
        <v>9.09</v>
      </c>
      <c r="E949" s="41">
        <v>14.9</v>
      </c>
      <c r="F949" s="42">
        <v>10.07</v>
      </c>
      <c r="G949" s="41">
        <v>14.96</v>
      </c>
      <c r="H949" s="42">
        <v>8.94</v>
      </c>
      <c r="I949" s="41">
        <v>5.52</v>
      </c>
      <c r="J949" s="42">
        <v>11.86</v>
      </c>
      <c r="K949" s="33"/>
      <c r="L949" s="41">
        <v>11.66</v>
      </c>
      <c r="M949" s="42">
        <v>9.0299999999999994</v>
      </c>
      <c r="N949" s="41">
        <v>13.55</v>
      </c>
      <c r="O949" s="42">
        <v>17.100000000000001</v>
      </c>
      <c r="P949" s="41">
        <v>11.77</v>
      </c>
      <c r="Q949" s="42">
        <v>11.85</v>
      </c>
      <c r="R949" s="41">
        <v>17.18</v>
      </c>
      <c r="S949" s="42">
        <v>13.79</v>
      </c>
      <c r="T949" s="41">
        <v>14.61</v>
      </c>
      <c r="U949" s="42">
        <v>9.43</v>
      </c>
    </row>
    <row r="950" spans="1:21" x14ac:dyDescent="0.25">
      <c r="A950" s="41">
        <v>13.7</v>
      </c>
      <c r="B950" s="42">
        <v>7.17</v>
      </c>
      <c r="C950" s="41">
        <v>7.82</v>
      </c>
      <c r="D950" s="42">
        <v>12.07</v>
      </c>
      <c r="E950" s="41">
        <v>15.07</v>
      </c>
      <c r="F950" s="42">
        <v>4.9400000000000004</v>
      </c>
      <c r="G950" s="41">
        <v>14.74</v>
      </c>
      <c r="H950" s="42">
        <v>12.73</v>
      </c>
      <c r="I950" s="41">
        <v>12.11</v>
      </c>
      <c r="J950" s="42">
        <v>7.5</v>
      </c>
      <c r="K950" s="33"/>
      <c r="L950" s="41">
        <v>9.59</v>
      </c>
      <c r="M950" s="42">
        <v>12.1</v>
      </c>
      <c r="N950" s="41">
        <v>14.06</v>
      </c>
      <c r="O950" s="42">
        <v>10.08</v>
      </c>
      <c r="P950" s="41">
        <v>16.13</v>
      </c>
      <c r="Q950" s="42">
        <v>12.9</v>
      </c>
      <c r="R950" s="41">
        <v>9.77</v>
      </c>
      <c r="S950" s="42">
        <v>7.52</v>
      </c>
      <c r="T950" s="41">
        <v>8.2899999999999991</v>
      </c>
      <c r="U950" s="42">
        <v>7.58</v>
      </c>
    </row>
    <row r="951" spans="1:21" x14ac:dyDescent="0.25">
      <c r="A951" s="41">
        <v>6.25</v>
      </c>
      <c r="B951" s="42">
        <v>13.62</v>
      </c>
      <c r="C951" s="41">
        <v>6.96</v>
      </c>
      <c r="D951" s="42">
        <v>13.55</v>
      </c>
      <c r="E951" s="41">
        <v>15.33</v>
      </c>
      <c r="F951" s="42">
        <v>12.5</v>
      </c>
      <c r="G951" s="41">
        <v>6.13</v>
      </c>
      <c r="H951" s="42">
        <v>15.56</v>
      </c>
      <c r="I951" s="41">
        <v>14.79</v>
      </c>
      <c r="J951" s="42">
        <v>7.62</v>
      </c>
      <c r="K951" s="33"/>
      <c r="L951" s="41">
        <v>7.62</v>
      </c>
      <c r="M951" s="42">
        <v>14.83</v>
      </c>
      <c r="N951" s="41">
        <v>9.2799999999999994</v>
      </c>
      <c r="O951" s="42">
        <v>17.48</v>
      </c>
      <c r="P951" s="41">
        <v>13.14</v>
      </c>
      <c r="Q951" s="42">
        <v>7.88</v>
      </c>
      <c r="R951" s="41">
        <v>5.81</v>
      </c>
      <c r="S951" s="42">
        <v>9.6199999999999992</v>
      </c>
      <c r="T951" s="41">
        <v>13.2</v>
      </c>
      <c r="U951" s="42">
        <v>16.98</v>
      </c>
    </row>
    <row r="952" spans="1:21" x14ac:dyDescent="0.25">
      <c r="A952" s="41">
        <v>13.14</v>
      </c>
      <c r="B952" s="42">
        <v>5.58</v>
      </c>
      <c r="C952" s="41">
        <v>12.86</v>
      </c>
      <c r="D952" s="42">
        <v>14.84</v>
      </c>
      <c r="E952" s="41">
        <v>8.91</v>
      </c>
      <c r="F952" s="42">
        <v>15.69</v>
      </c>
      <c r="G952" s="41">
        <v>15.59</v>
      </c>
      <c r="H952" s="42">
        <v>12.29</v>
      </c>
      <c r="I952" s="41">
        <v>15.44</v>
      </c>
      <c r="J952" s="42">
        <v>11.75</v>
      </c>
      <c r="K952" s="33"/>
      <c r="L952" s="41">
        <v>8.7899999999999991</v>
      </c>
      <c r="M952" s="42">
        <v>12.46</v>
      </c>
      <c r="N952" s="41">
        <v>4.93</v>
      </c>
      <c r="O952" s="42">
        <v>16.07</v>
      </c>
      <c r="P952" s="41">
        <v>11.46</v>
      </c>
      <c r="Q952" s="42">
        <v>9.0299999999999994</v>
      </c>
      <c r="R952" s="41">
        <v>9.11</v>
      </c>
      <c r="S952" s="42">
        <v>10.39</v>
      </c>
      <c r="T952" s="41">
        <v>7.26</v>
      </c>
      <c r="U952" s="42">
        <v>5.19</v>
      </c>
    </row>
    <row r="953" spans="1:21" x14ac:dyDescent="0.25">
      <c r="A953" s="41">
        <v>8.8699999999999992</v>
      </c>
      <c r="B953" s="42">
        <v>14.5</v>
      </c>
      <c r="C953" s="41">
        <v>15.57</v>
      </c>
      <c r="D953" s="42">
        <v>4.5599999999999996</v>
      </c>
      <c r="E953" s="41">
        <v>10.93</v>
      </c>
      <c r="F953" s="42">
        <v>14.53</v>
      </c>
      <c r="G953" s="41">
        <v>9.09</v>
      </c>
      <c r="H953" s="42">
        <v>8.01</v>
      </c>
      <c r="I953" s="41">
        <v>15.49</v>
      </c>
      <c r="J953" s="42">
        <v>9.2100000000000009</v>
      </c>
      <c r="K953" s="33"/>
      <c r="L953" s="41">
        <v>16.75</v>
      </c>
      <c r="M953" s="42">
        <v>10.98</v>
      </c>
      <c r="N953" s="41">
        <v>1.68</v>
      </c>
      <c r="O953" s="42">
        <v>10.73</v>
      </c>
      <c r="P953" s="41">
        <v>16.23</v>
      </c>
      <c r="Q953" s="42">
        <v>11.85</v>
      </c>
      <c r="R953" s="41">
        <v>8.09</v>
      </c>
      <c r="S953" s="42">
        <v>9.69</v>
      </c>
      <c r="T953" s="41">
        <v>6.92</v>
      </c>
      <c r="U953" s="42">
        <v>6.27</v>
      </c>
    </row>
    <row r="954" spans="1:21" x14ac:dyDescent="0.25">
      <c r="A954" s="41">
        <v>14.51</v>
      </c>
      <c r="B954" s="42">
        <v>7.02</v>
      </c>
      <c r="C954" s="41">
        <v>11.67</v>
      </c>
      <c r="D954" s="42">
        <v>8.02</v>
      </c>
      <c r="E954" s="41">
        <v>11.87</v>
      </c>
      <c r="F954" s="42">
        <v>11.79</v>
      </c>
      <c r="G954" s="41">
        <v>9.5500000000000007</v>
      </c>
      <c r="H954" s="42">
        <v>14.26</v>
      </c>
      <c r="I954" s="41">
        <v>13.6</v>
      </c>
      <c r="J954" s="42">
        <v>14.18</v>
      </c>
      <c r="K954" s="33"/>
      <c r="L954" s="41">
        <v>8.8000000000000007</v>
      </c>
      <c r="M954" s="42">
        <v>10.15</v>
      </c>
      <c r="N954" s="41">
        <v>11.22</v>
      </c>
      <c r="O954" s="42">
        <v>14.21</v>
      </c>
      <c r="P954" s="41">
        <v>10.69</v>
      </c>
      <c r="Q954" s="42">
        <v>10.28</v>
      </c>
      <c r="R954" s="41">
        <v>2.66</v>
      </c>
      <c r="S954" s="42">
        <v>8.19</v>
      </c>
      <c r="T954" s="41">
        <v>2.61</v>
      </c>
      <c r="U954" s="42">
        <v>7.05</v>
      </c>
    </row>
    <row r="955" spans="1:21" x14ac:dyDescent="0.25">
      <c r="A955" s="41">
        <v>8.77</v>
      </c>
      <c r="B955" s="42">
        <v>12.64</v>
      </c>
      <c r="C955" s="41">
        <v>6.86</v>
      </c>
      <c r="D955" s="42">
        <v>10.11</v>
      </c>
      <c r="E955" s="41">
        <v>10.220000000000001</v>
      </c>
      <c r="F955" s="42">
        <v>4.58</v>
      </c>
      <c r="G955" s="41">
        <v>5.92</v>
      </c>
      <c r="H955" s="42">
        <v>13.42</v>
      </c>
      <c r="I955" s="41">
        <v>6.97</v>
      </c>
      <c r="J955" s="42">
        <v>10.68</v>
      </c>
      <c r="K955" s="33"/>
      <c r="L955" s="41">
        <v>6.19</v>
      </c>
      <c r="M955" s="42">
        <v>10.45</v>
      </c>
      <c r="N955" s="41">
        <v>8.89</v>
      </c>
      <c r="O955" s="42">
        <v>6.18</v>
      </c>
      <c r="P955" s="41">
        <v>8.92</v>
      </c>
      <c r="Q955" s="42">
        <v>10.220000000000001</v>
      </c>
      <c r="R955" s="41">
        <v>7.73</v>
      </c>
      <c r="S955" s="42">
        <v>7.66</v>
      </c>
      <c r="T955" s="41">
        <v>8.74</v>
      </c>
      <c r="U955" s="42">
        <v>7.59</v>
      </c>
    </row>
    <row r="956" spans="1:21" x14ac:dyDescent="0.25">
      <c r="A956" s="41">
        <v>14.77</v>
      </c>
      <c r="B956" s="42">
        <v>10.26</v>
      </c>
      <c r="C956" s="41">
        <v>13.93</v>
      </c>
      <c r="D956" s="42">
        <v>12.62</v>
      </c>
      <c r="E956" s="41">
        <v>13.5</v>
      </c>
      <c r="F956" s="42">
        <v>15.31</v>
      </c>
      <c r="G956" s="41">
        <v>14.05</v>
      </c>
      <c r="H956" s="42">
        <v>8.81</v>
      </c>
      <c r="I956" s="41">
        <v>7.52</v>
      </c>
      <c r="J956" s="42">
        <v>9.6</v>
      </c>
      <c r="K956" s="33"/>
      <c r="L956" s="41">
        <v>15.87</v>
      </c>
      <c r="M956" s="42">
        <v>11.82</v>
      </c>
      <c r="N956" s="41">
        <v>12.86</v>
      </c>
      <c r="O956" s="42">
        <v>9.9700000000000006</v>
      </c>
      <c r="P956" s="41">
        <v>9.8000000000000007</v>
      </c>
      <c r="Q956" s="42">
        <v>8.75</v>
      </c>
      <c r="R956" s="41">
        <v>6.24</v>
      </c>
      <c r="S956" s="42">
        <v>8.06</v>
      </c>
      <c r="T956" s="41">
        <v>13.06</v>
      </c>
      <c r="U956" s="42">
        <v>13.77</v>
      </c>
    </row>
    <row r="957" spans="1:21" x14ac:dyDescent="0.25">
      <c r="A957" s="41">
        <v>9.6</v>
      </c>
      <c r="B957" s="42">
        <v>12.54</v>
      </c>
      <c r="C957" s="41">
        <v>15.15</v>
      </c>
      <c r="D957" s="42">
        <v>10.69</v>
      </c>
      <c r="E957" s="41">
        <v>9.24</v>
      </c>
      <c r="F957" s="42">
        <v>8.77</v>
      </c>
      <c r="G957" s="41">
        <v>12.49</v>
      </c>
      <c r="H957" s="42">
        <v>11.52</v>
      </c>
      <c r="I957" s="41">
        <v>13.76</v>
      </c>
      <c r="J957" s="42">
        <v>15.02</v>
      </c>
      <c r="K957" s="33"/>
      <c r="L957" s="41">
        <v>7.54</v>
      </c>
      <c r="M957" s="42">
        <v>5.78</v>
      </c>
      <c r="N957" s="41">
        <v>10.57</v>
      </c>
      <c r="O957" s="42">
        <v>4.8499999999999996</v>
      </c>
      <c r="P957" s="41">
        <v>7.06</v>
      </c>
      <c r="Q957" s="42">
        <v>11.87</v>
      </c>
      <c r="R957" s="41">
        <v>12.84</v>
      </c>
      <c r="S957" s="42">
        <v>4.37</v>
      </c>
      <c r="T957" s="41">
        <v>9.09</v>
      </c>
      <c r="U957" s="42">
        <v>9.84</v>
      </c>
    </row>
    <row r="958" spans="1:21" x14ac:dyDescent="0.25">
      <c r="A958" s="41">
        <v>5.23</v>
      </c>
      <c r="B958" s="42">
        <v>14.84</v>
      </c>
      <c r="C958" s="41">
        <v>14.17</v>
      </c>
      <c r="D958" s="42">
        <v>7.77</v>
      </c>
      <c r="E958" s="41">
        <v>4.6900000000000004</v>
      </c>
      <c r="F958" s="42">
        <v>12.71</v>
      </c>
      <c r="G958" s="41">
        <v>9.48</v>
      </c>
      <c r="H958" s="42">
        <v>6.05</v>
      </c>
      <c r="I958" s="41">
        <v>6.4</v>
      </c>
      <c r="J958" s="42">
        <v>13.28</v>
      </c>
      <c r="K958" s="33"/>
      <c r="L958" s="41">
        <v>8.52</v>
      </c>
      <c r="M958" s="42">
        <v>4.5199999999999996</v>
      </c>
      <c r="N958" s="41">
        <v>3.26</v>
      </c>
      <c r="O958" s="42">
        <v>11.52</v>
      </c>
      <c r="P958" s="41">
        <v>12.18</v>
      </c>
      <c r="Q958" s="42">
        <v>14.78</v>
      </c>
      <c r="R958" s="41">
        <v>8.92</v>
      </c>
      <c r="S958" s="42">
        <v>7.59</v>
      </c>
      <c r="T958" s="41">
        <v>2.46</v>
      </c>
      <c r="U958" s="42">
        <v>11.27</v>
      </c>
    </row>
    <row r="959" spans="1:21" x14ac:dyDescent="0.25">
      <c r="A959" s="41">
        <v>12.59</v>
      </c>
      <c r="B959" s="42">
        <v>8.1999999999999993</v>
      </c>
      <c r="C959" s="41">
        <v>7.77</v>
      </c>
      <c r="D959" s="42">
        <v>11.31</v>
      </c>
      <c r="E959" s="41">
        <v>13.95</v>
      </c>
      <c r="F959" s="42">
        <v>11.74</v>
      </c>
      <c r="G959" s="41">
        <v>7.39</v>
      </c>
      <c r="H959" s="42">
        <v>4.5</v>
      </c>
      <c r="I959" s="41">
        <v>13.37</v>
      </c>
      <c r="J959" s="42">
        <v>10.55</v>
      </c>
      <c r="K959" s="33"/>
      <c r="L959" s="41">
        <v>9.44</v>
      </c>
      <c r="M959" s="42">
        <v>11.23</v>
      </c>
      <c r="N959" s="41">
        <v>11.67</v>
      </c>
      <c r="O959" s="42">
        <v>10.64</v>
      </c>
      <c r="P959" s="41">
        <v>10.59</v>
      </c>
      <c r="Q959" s="42">
        <v>5.8</v>
      </c>
      <c r="R959" s="41">
        <v>13.12</v>
      </c>
      <c r="S959" s="42">
        <v>12.61</v>
      </c>
      <c r="T959" s="41">
        <v>12.87</v>
      </c>
      <c r="U959" s="42">
        <v>14.36</v>
      </c>
    </row>
    <row r="960" spans="1:21" x14ac:dyDescent="0.25">
      <c r="A960" s="41">
        <v>10.69</v>
      </c>
      <c r="B960" s="42">
        <v>15.66</v>
      </c>
      <c r="C960" s="41">
        <v>5.25</v>
      </c>
      <c r="D960" s="42">
        <v>15.09</v>
      </c>
      <c r="E960" s="41">
        <v>11.68</v>
      </c>
      <c r="F960" s="42">
        <v>13.69</v>
      </c>
      <c r="G960" s="41">
        <v>5.31</v>
      </c>
      <c r="H960" s="42">
        <v>11.33</v>
      </c>
      <c r="I960" s="41">
        <v>10.53</v>
      </c>
      <c r="J960" s="42">
        <v>10.75</v>
      </c>
      <c r="K960" s="33"/>
      <c r="L960" s="41">
        <v>10.84</v>
      </c>
      <c r="M960" s="42">
        <v>7.14</v>
      </c>
      <c r="N960" s="41">
        <v>9.32</v>
      </c>
      <c r="O960" s="42">
        <v>9.1199999999999992</v>
      </c>
      <c r="P960" s="41">
        <v>5.99</v>
      </c>
      <c r="Q960" s="42">
        <v>19.739999999999998</v>
      </c>
      <c r="R960" s="41">
        <v>4.57</v>
      </c>
      <c r="S960" s="42">
        <v>15.05</v>
      </c>
      <c r="T960" s="41">
        <v>6.79</v>
      </c>
      <c r="U960" s="42">
        <v>9.1</v>
      </c>
    </row>
    <row r="961" spans="1:21" x14ac:dyDescent="0.25">
      <c r="A961" s="41">
        <v>12.52</v>
      </c>
      <c r="B961" s="42">
        <v>5.91</v>
      </c>
      <c r="C961" s="41">
        <v>9.8800000000000008</v>
      </c>
      <c r="D961" s="42">
        <v>8.43</v>
      </c>
      <c r="E961" s="41">
        <v>5.22</v>
      </c>
      <c r="F961" s="42">
        <v>6.26</v>
      </c>
      <c r="G961" s="41">
        <v>14.12</v>
      </c>
      <c r="H961" s="42">
        <v>10.62</v>
      </c>
      <c r="I961" s="41">
        <v>8.82</v>
      </c>
      <c r="J961" s="42">
        <v>12.54</v>
      </c>
      <c r="K961" s="33"/>
      <c r="L961" s="41">
        <v>6.43</v>
      </c>
      <c r="M961" s="42">
        <v>4.8499999999999996</v>
      </c>
      <c r="N961" s="41">
        <v>7.56</v>
      </c>
      <c r="O961" s="42">
        <v>8.17</v>
      </c>
      <c r="P961" s="41">
        <v>10.5</v>
      </c>
      <c r="Q961" s="42">
        <v>12.57</v>
      </c>
      <c r="R961" s="41">
        <v>12.61</v>
      </c>
      <c r="S961" s="42">
        <v>11.72</v>
      </c>
      <c r="T961" s="41">
        <v>11.22</v>
      </c>
      <c r="U961" s="42">
        <v>6.62</v>
      </c>
    </row>
    <row r="962" spans="1:21" x14ac:dyDescent="0.25">
      <c r="A962" s="41">
        <v>11.63</v>
      </c>
      <c r="B962" s="42">
        <v>14.83</v>
      </c>
      <c r="C962" s="41">
        <v>4.87</v>
      </c>
      <c r="D962" s="42">
        <v>6.95</v>
      </c>
      <c r="E962" s="41">
        <v>7.48</v>
      </c>
      <c r="F962" s="42">
        <v>6.04</v>
      </c>
      <c r="G962" s="41">
        <v>9.59</v>
      </c>
      <c r="H962" s="42">
        <v>15.19</v>
      </c>
      <c r="I962" s="41">
        <v>15.75</v>
      </c>
      <c r="J962" s="42">
        <v>5.78</v>
      </c>
      <c r="K962" s="33"/>
      <c r="L962" s="41">
        <v>2.5</v>
      </c>
      <c r="M962" s="42">
        <v>8.7200000000000006</v>
      </c>
      <c r="N962" s="41">
        <v>13.62</v>
      </c>
      <c r="O962" s="42">
        <v>10.26</v>
      </c>
      <c r="P962" s="41">
        <v>9.1199999999999992</v>
      </c>
      <c r="Q962" s="42">
        <v>4</v>
      </c>
      <c r="R962" s="41">
        <v>8.7899999999999991</v>
      </c>
      <c r="S962" s="42">
        <v>6.07</v>
      </c>
      <c r="T962" s="41">
        <v>12.46</v>
      </c>
      <c r="U962" s="42">
        <v>11.94</v>
      </c>
    </row>
    <row r="963" spans="1:21" x14ac:dyDescent="0.25">
      <c r="A963" s="41">
        <v>5.77</v>
      </c>
      <c r="B963" s="42">
        <v>14.53</v>
      </c>
      <c r="C963" s="41">
        <v>13.3</v>
      </c>
      <c r="D963" s="42">
        <v>7.97</v>
      </c>
      <c r="E963" s="41">
        <v>13.95</v>
      </c>
      <c r="F963" s="42">
        <v>4.29</v>
      </c>
      <c r="G963" s="41">
        <v>7.77</v>
      </c>
      <c r="H963" s="42">
        <v>10.76</v>
      </c>
      <c r="I963" s="41">
        <v>9.23</v>
      </c>
      <c r="J963" s="42">
        <v>14.44</v>
      </c>
      <c r="K963" s="33"/>
      <c r="L963" s="41">
        <v>10.56</v>
      </c>
      <c r="M963" s="42">
        <v>14.27</v>
      </c>
      <c r="N963" s="41">
        <v>11.5</v>
      </c>
      <c r="O963" s="42">
        <v>10.32</v>
      </c>
      <c r="P963" s="41">
        <v>15.35</v>
      </c>
      <c r="Q963" s="42">
        <v>8.41</v>
      </c>
      <c r="R963" s="41">
        <v>6.54</v>
      </c>
      <c r="S963" s="42">
        <v>7.31</v>
      </c>
      <c r="T963" s="41">
        <v>14.83</v>
      </c>
      <c r="U963" s="42">
        <v>12.43</v>
      </c>
    </row>
    <row r="964" spans="1:21" x14ac:dyDescent="0.25">
      <c r="A964" s="41">
        <v>14.06</v>
      </c>
      <c r="B964" s="42">
        <v>15.21</v>
      </c>
      <c r="C964" s="41">
        <v>13.19</v>
      </c>
      <c r="D964" s="42">
        <v>7.26</v>
      </c>
      <c r="E964" s="41">
        <v>11.3</v>
      </c>
      <c r="F964" s="42">
        <v>13.38</v>
      </c>
      <c r="G964" s="41">
        <v>4.6399999999999997</v>
      </c>
      <c r="H964" s="42">
        <v>8.17</v>
      </c>
      <c r="I964" s="41">
        <v>15.46</v>
      </c>
      <c r="J964" s="42">
        <v>15.31</v>
      </c>
      <c r="K964" s="33"/>
      <c r="L964" s="41">
        <v>7.32</v>
      </c>
      <c r="M964" s="42">
        <v>11.15</v>
      </c>
      <c r="N964" s="41">
        <v>8.35</v>
      </c>
      <c r="O964" s="42">
        <v>11.74</v>
      </c>
      <c r="P964" s="41">
        <v>12.54</v>
      </c>
      <c r="Q964" s="42">
        <v>10.34</v>
      </c>
      <c r="R964" s="41">
        <v>8.43</v>
      </c>
      <c r="S964" s="42">
        <v>12.5</v>
      </c>
      <c r="T964" s="41">
        <v>9.93</v>
      </c>
      <c r="U964" s="42">
        <v>12.46</v>
      </c>
    </row>
    <row r="965" spans="1:21" x14ac:dyDescent="0.25">
      <c r="A965" s="41">
        <v>8.0399999999999991</v>
      </c>
      <c r="B965" s="42">
        <v>12.08</v>
      </c>
      <c r="C965" s="41">
        <v>13.32</v>
      </c>
      <c r="D965" s="42">
        <v>11.01</v>
      </c>
      <c r="E965" s="41">
        <v>15.38</v>
      </c>
      <c r="F965" s="42">
        <v>7.28</v>
      </c>
      <c r="G965" s="41">
        <v>13.18</v>
      </c>
      <c r="H965" s="42">
        <v>7.07</v>
      </c>
      <c r="I965" s="41">
        <v>8.58</v>
      </c>
      <c r="J965" s="42">
        <v>7.91</v>
      </c>
      <c r="K965" s="33"/>
      <c r="L965" s="41">
        <v>10.050000000000001</v>
      </c>
      <c r="M965" s="42">
        <v>9.9499999999999993</v>
      </c>
      <c r="N965" s="41">
        <v>13.01</v>
      </c>
      <c r="O965" s="42">
        <v>13.21</v>
      </c>
      <c r="P965" s="41">
        <v>18.04</v>
      </c>
      <c r="Q965" s="42">
        <v>13.87</v>
      </c>
      <c r="R965" s="41">
        <v>16.63</v>
      </c>
      <c r="S965" s="42">
        <v>10.44</v>
      </c>
      <c r="T965" s="41">
        <v>4.97</v>
      </c>
      <c r="U965" s="42">
        <v>8.76</v>
      </c>
    </row>
    <row r="966" spans="1:21" x14ac:dyDescent="0.25">
      <c r="A966" s="41">
        <v>14.81</v>
      </c>
      <c r="B966" s="42">
        <v>8.9600000000000009</v>
      </c>
      <c r="C966" s="41">
        <v>7.32</v>
      </c>
      <c r="D966" s="42">
        <v>5.23</v>
      </c>
      <c r="E966" s="41">
        <v>8.31</v>
      </c>
      <c r="F966" s="42">
        <v>15.15</v>
      </c>
      <c r="G966" s="41">
        <v>11.51</v>
      </c>
      <c r="H966" s="42">
        <v>10.79</v>
      </c>
      <c r="I966" s="41">
        <v>13.55</v>
      </c>
      <c r="J966" s="42">
        <v>13.31</v>
      </c>
      <c r="K966" s="33"/>
      <c r="L966" s="41">
        <v>1.43</v>
      </c>
      <c r="M966" s="42">
        <v>10.31</v>
      </c>
      <c r="N966" s="41">
        <v>6.89</v>
      </c>
      <c r="O966" s="42">
        <v>8.2100000000000009</v>
      </c>
      <c r="P966" s="41">
        <v>7.3</v>
      </c>
      <c r="Q966" s="42">
        <v>12.62</v>
      </c>
      <c r="R966" s="41">
        <v>6.63</v>
      </c>
      <c r="S966" s="42">
        <v>7.84</v>
      </c>
      <c r="T966" s="41">
        <v>11.5</v>
      </c>
      <c r="U966" s="42">
        <v>9.52</v>
      </c>
    </row>
    <row r="967" spans="1:21" x14ac:dyDescent="0.25">
      <c r="A967" s="41">
        <v>12.69</v>
      </c>
      <c r="B967" s="42">
        <v>4.6100000000000003</v>
      </c>
      <c r="C967" s="41">
        <v>12.17</v>
      </c>
      <c r="D967" s="42">
        <v>13.9</v>
      </c>
      <c r="E967" s="41">
        <v>12.32</v>
      </c>
      <c r="F967" s="42">
        <v>5.0999999999999996</v>
      </c>
      <c r="G967" s="41">
        <v>13.89</v>
      </c>
      <c r="H967" s="42">
        <v>9.3000000000000007</v>
      </c>
      <c r="I967" s="41">
        <v>9</v>
      </c>
      <c r="J967" s="42">
        <v>14.28</v>
      </c>
      <c r="K967" s="33"/>
      <c r="L967" s="41">
        <v>4.9800000000000004</v>
      </c>
      <c r="M967" s="42">
        <v>9.01</v>
      </c>
      <c r="N967" s="41">
        <v>11.99</v>
      </c>
      <c r="O967" s="42">
        <v>11.83</v>
      </c>
      <c r="P967" s="41">
        <v>3.67</v>
      </c>
      <c r="Q967" s="42">
        <v>5.86</v>
      </c>
      <c r="R967" s="41">
        <v>11.95</v>
      </c>
      <c r="S967" s="42">
        <v>13.38</v>
      </c>
      <c r="T967" s="41">
        <v>14.1</v>
      </c>
      <c r="U967" s="42">
        <v>11.97</v>
      </c>
    </row>
    <row r="968" spans="1:21" x14ac:dyDescent="0.25">
      <c r="A968" s="41">
        <v>5.39</v>
      </c>
      <c r="B968" s="42">
        <v>11.9</v>
      </c>
      <c r="C968" s="41">
        <v>11.98</v>
      </c>
      <c r="D968" s="42">
        <v>10.39</v>
      </c>
      <c r="E968" s="41">
        <v>6.3</v>
      </c>
      <c r="F968" s="42">
        <v>10.6</v>
      </c>
      <c r="G968" s="41">
        <v>5.51</v>
      </c>
      <c r="H968" s="42">
        <v>8.06</v>
      </c>
      <c r="I968" s="41">
        <v>6.6</v>
      </c>
      <c r="J968" s="42">
        <v>12.74</v>
      </c>
      <c r="K968" s="33"/>
      <c r="L968" s="41">
        <v>14.77</v>
      </c>
      <c r="M968" s="42">
        <v>11.59</v>
      </c>
      <c r="N968" s="41">
        <v>14.08</v>
      </c>
      <c r="O968" s="42">
        <v>6.51</v>
      </c>
      <c r="P968" s="41">
        <v>8.8699999999999992</v>
      </c>
      <c r="Q968" s="42">
        <v>10.87</v>
      </c>
      <c r="R968" s="41">
        <v>11.89</v>
      </c>
      <c r="S968" s="42">
        <v>5.71</v>
      </c>
      <c r="T968" s="41">
        <v>7.83</v>
      </c>
      <c r="U968" s="42">
        <v>6.09</v>
      </c>
    </row>
    <row r="969" spans="1:21" x14ac:dyDescent="0.25">
      <c r="A969" s="41">
        <v>8.5500000000000007</v>
      </c>
      <c r="B969" s="42">
        <v>7.39</v>
      </c>
      <c r="C969" s="41">
        <v>15.53</v>
      </c>
      <c r="D969" s="42">
        <v>14.27</v>
      </c>
      <c r="E969" s="41">
        <v>10.33</v>
      </c>
      <c r="F969" s="42">
        <v>7</v>
      </c>
      <c r="G969" s="41">
        <v>9.94</v>
      </c>
      <c r="H969" s="42">
        <v>9.81</v>
      </c>
      <c r="I969" s="41">
        <v>11.17</v>
      </c>
      <c r="J969" s="42">
        <v>15.16</v>
      </c>
      <c r="K969" s="33"/>
      <c r="L969" s="41">
        <v>7.44</v>
      </c>
      <c r="M969" s="42">
        <v>9.34</v>
      </c>
      <c r="N969" s="41">
        <v>6.58</v>
      </c>
      <c r="O969" s="42">
        <v>13.15</v>
      </c>
      <c r="P969" s="41">
        <v>8.56</v>
      </c>
      <c r="Q969" s="42">
        <v>4.5599999999999996</v>
      </c>
      <c r="R969" s="41">
        <v>11.73</v>
      </c>
      <c r="S969" s="42">
        <v>12.24</v>
      </c>
      <c r="T969" s="41">
        <v>10.43</v>
      </c>
      <c r="U969" s="42">
        <v>8.2100000000000009</v>
      </c>
    </row>
    <row r="970" spans="1:21" x14ac:dyDescent="0.25">
      <c r="A970" s="41">
        <v>10.61</v>
      </c>
      <c r="B970" s="42">
        <v>12.84</v>
      </c>
      <c r="C970" s="41">
        <v>11.45</v>
      </c>
      <c r="D970" s="42">
        <v>13.75</v>
      </c>
      <c r="E970" s="41">
        <v>5.62</v>
      </c>
      <c r="F970" s="42">
        <v>14.96</v>
      </c>
      <c r="G970" s="41">
        <v>13.57</v>
      </c>
      <c r="H970" s="42">
        <v>15.26</v>
      </c>
      <c r="I970" s="41">
        <v>12.41</v>
      </c>
      <c r="J970" s="42">
        <v>4.7699999999999996</v>
      </c>
      <c r="K970" s="33"/>
      <c r="L970" s="41">
        <v>11.01</v>
      </c>
      <c r="M970" s="42">
        <v>15.58</v>
      </c>
      <c r="N970" s="41">
        <v>8.17</v>
      </c>
      <c r="O970" s="42">
        <v>12.04</v>
      </c>
      <c r="P970" s="41">
        <v>6.54</v>
      </c>
      <c r="Q970" s="42">
        <v>10.37</v>
      </c>
      <c r="R970" s="41">
        <v>7.61</v>
      </c>
      <c r="S970" s="42">
        <v>10.37</v>
      </c>
      <c r="T970" s="41">
        <v>10.83</v>
      </c>
      <c r="U970" s="42">
        <v>8.51</v>
      </c>
    </row>
    <row r="971" spans="1:21" x14ac:dyDescent="0.25">
      <c r="A971" s="41">
        <v>5.47</v>
      </c>
      <c r="B971" s="42">
        <v>12.13</v>
      </c>
      <c r="C971" s="41">
        <v>5.05</v>
      </c>
      <c r="D971" s="42">
        <v>6.15</v>
      </c>
      <c r="E971" s="41">
        <v>6.52</v>
      </c>
      <c r="F971" s="42">
        <v>6.78</v>
      </c>
      <c r="G971" s="41">
        <v>11.37</v>
      </c>
      <c r="H971" s="42">
        <v>11.17</v>
      </c>
      <c r="I971" s="41">
        <v>12.42</v>
      </c>
      <c r="J971" s="42">
        <v>7.83</v>
      </c>
      <c r="K971" s="33"/>
      <c r="L971" s="41">
        <v>8.26</v>
      </c>
      <c r="M971" s="42">
        <v>9.77</v>
      </c>
      <c r="N971" s="41">
        <v>9.0299999999999994</v>
      </c>
      <c r="O971" s="42">
        <v>6.81</v>
      </c>
      <c r="P971" s="41">
        <v>6.45</v>
      </c>
      <c r="Q971" s="42">
        <v>13.13</v>
      </c>
      <c r="R971" s="41">
        <v>9.94</v>
      </c>
      <c r="S971" s="42">
        <v>6.49</v>
      </c>
      <c r="T971" s="41">
        <v>8.93</v>
      </c>
      <c r="U971" s="42">
        <v>14.64</v>
      </c>
    </row>
    <row r="972" spans="1:21" x14ac:dyDescent="0.25">
      <c r="A972" s="41">
        <v>10.67</v>
      </c>
      <c r="B972" s="42">
        <v>9.84</v>
      </c>
      <c r="C972" s="41">
        <v>13.42</v>
      </c>
      <c r="D972" s="42">
        <v>4.2699999999999996</v>
      </c>
      <c r="E972" s="41">
        <v>8.69</v>
      </c>
      <c r="F972" s="42">
        <v>9.9</v>
      </c>
      <c r="G972" s="41">
        <v>11.48</v>
      </c>
      <c r="H972" s="42">
        <v>8.56</v>
      </c>
      <c r="I972" s="41">
        <v>5.07</v>
      </c>
      <c r="J972" s="42">
        <v>8.0399999999999991</v>
      </c>
      <c r="K972" s="33"/>
      <c r="L972" s="41">
        <v>17.63</v>
      </c>
      <c r="M972" s="42">
        <v>7.52</v>
      </c>
      <c r="N972" s="41">
        <v>14.39</v>
      </c>
      <c r="O972" s="42">
        <v>7.65</v>
      </c>
      <c r="P972" s="41">
        <v>15.7</v>
      </c>
      <c r="Q972" s="42">
        <v>7.34</v>
      </c>
      <c r="R972" s="41">
        <v>12.42</v>
      </c>
      <c r="S972" s="42">
        <v>13.15</v>
      </c>
      <c r="T972" s="41">
        <v>8.7899999999999991</v>
      </c>
      <c r="U972" s="42">
        <v>8.3000000000000007</v>
      </c>
    </row>
    <row r="973" spans="1:21" x14ac:dyDescent="0.25">
      <c r="A973" s="41">
        <v>7.46</v>
      </c>
      <c r="B973" s="42">
        <v>7.28</v>
      </c>
      <c r="C973" s="41">
        <v>11.41</v>
      </c>
      <c r="D973" s="42">
        <v>7.73</v>
      </c>
      <c r="E973" s="41">
        <v>12.44</v>
      </c>
      <c r="F973" s="42">
        <v>6.54</v>
      </c>
      <c r="G973" s="41">
        <v>10.94</v>
      </c>
      <c r="H973" s="42">
        <v>11.33</v>
      </c>
      <c r="I973" s="41">
        <v>10.199999999999999</v>
      </c>
      <c r="J973" s="42">
        <v>9.51</v>
      </c>
      <c r="K973" s="33"/>
      <c r="L973" s="41">
        <v>6.3</v>
      </c>
      <c r="M973" s="42">
        <v>14.68</v>
      </c>
      <c r="N973" s="41">
        <v>10.72</v>
      </c>
      <c r="O973" s="42">
        <v>9.41</v>
      </c>
      <c r="P973" s="41">
        <v>9.9600000000000009</v>
      </c>
      <c r="Q973" s="42">
        <v>8.4700000000000006</v>
      </c>
      <c r="R973" s="41">
        <v>11.23</v>
      </c>
      <c r="S973" s="42">
        <v>8.06</v>
      </c>
      <c r="T973" s="41">
        <v>11.01</v>
      </c>
      <c r="U973" s="42">
        <v>13</v>
      </c>
    </row>
    <row r="974" spans="1:21" x14ac:dyDescent="0.25">
      <c r="A974" s="41">
        <v>14.09</v>
      </c>
      <c r="B974" s="42">
        <v>8.2899999999999991</v>
      </c>
      <c r="C974" s="41">
        <v>12.7</v>
      </c>
      <c r="D974" s="42">
        <v>7.68</v>
      </c>
      <c r="E974" s="41">
        <v>12.77</v>
      </c>
      <c r="F974" s="42">
        <v>11.55</v>
      </c>
      <c r="G974" s="41">
        <v>15.25</v>
      </c>
      <c r="H974" s="42">
        <v>10.72</v>
      </c>
      <c r="I974" s="41">
        <v>12.43</v>
      </c>
      <c r="J974" s="42">
        <v>10.49</v>
      </c>
      <c r="K974" s="33"/>
      <c r="L974" s="41">
        <v>9.31</v>
      </c>
      <c r="M974" s="42">
        <v>6.33</v>
      </c>
      <c r="N974" s="41">
        <v>10.4</v>
      </c>
      <c r="O974" s="42">
        <v>15.43</v>
      </c>
      <c r="P974" s="41">
        <v>10.69</v>
      </c>
      <c r="Q974" s="42">
        <v>9.4700000000000006</v>
      </c>
      <c r="R974" s="41">
        <v>9.14</v>
      </c>
      <c r="S974" s="42">
        <v>15.08</v>
      </c>
      <c r="T974" s="41">
        <v>11.4</v>
      </c>
      <c r="U974" s="42">
        <v>11.56</v>
      </c>
    </row>
    <row r="975" spans="1:21" x14ac:dyDescent="0.25">
      <c r="A975" s="41">
        <v>14.56</v>
      </c>
      <c r="B975" s="42">
        <v>5.29</v>
      </c>
      <c r="C975" s="41">
        <v>11.23</v>
      </c>
      <c r="D975" s="42">
        <v>6.77</v>
      </c>
      <c r="E975" s="41">
        <v>7.6</v>
      </c>
      <c r="F975" s="42">
        <v>7.24</v>
      </c>
      <c r="G975" s="41">
        <v>5.87</v>
      </c>
      <c r="H975" s="42">
        <v>4.59</v>
      </c>
      <c r="I975" s="41">
        <v>11.15</v>
      </c>
      <c r="J975" s="42">
        <v>11.12</v>
      </c>
      <c r="K975" s="33"/>
      <c r="L975" s="41">
        <v>15.93</v>
      </c>
      <c r="M975" s="42">
        <v>12.92</v>
      </c>
      <c r="N975" s="41">
        <v>6.68</v>
      </c>
      <c r="O975" s="42">
        <v>9.84</v>
      </c>
      <c r="P975" s="41">
        <v>8.25</v>
      </c>
      <c r="Q975" s="42">
        <v>9.6300000000000008</v>
      </c>
      <c r="R975" s="41">
        <v>14.91</v>
      </c>
      <c r="S975" s="42">
        <v>8.89</v>
      </c>
      <c r="T975" s="41">
        <v>10.92</v>
      </c>
      <c r="U975" s="42">
        <v>12.88</v>
      </c>
    </row>
    <row r="976" spans="1:21" x14ac:dyDescent="0.25">
      <c r="A976" s="41">
        <v>9.17</v>
      </c>
      <c r="B976" s="42">
        <v>8.61</v>
      </c>
      <c r="C976" s="41">
        <v>9.2799999999999994</v>
      </c>
      <c r="D976" s="42">
        <v>13.97</v>
      </c>
      <c r="E976" s="41">
        <v>14.08</v>
      </c>
      <c r="F976" s="42">
        <v>7</v>
      </c>
      <c r="G976" s="41">
        <v>13.35</v>
      </c>
      <c r="H976" s="42">
        <v>13.54</v>
      </c>
      <c r="I976" s="41">
        <v>11.26</v>
      </c>
      <c r="J976" s="42">
        <v>4.5999999999999996</v>
      </c>
      <c r="K976" s="33"/>
      <c r="L976" s="41">
        <v>7.63</v>
      </c>
      <c r="M976" s="42">
        <v>9.08</v>
      </c>
      <c r="N976" s="41">
        <v>7.35</v>
      </c>
      <c r="O976" s="42">
        <v>7.26</v>
      </c>
      <c r="P976" s="41">
        <v>10.02</v>
      </c>
      <c r="Q976" s="42">
        <v>5.85</v>
      </c>
      <c r="R976" s="41">
        <v>10.7</v>
      </c>
      <c r="S976" s="42">
        <v>13.55</v>
      </c>
      <c r="T976" s="41">
        <v>12.44</v>
      </c>
      <c r="U976" s="42">
        <v>9.76</v>
      </c>
    </row>
    <row r="977" spans="1:21" x14ac:dyDescent="0.25">
      <c r="A977" s="41">
        <v>10.43</v>
      </c>
      <c r="B977" s="42">
        <v>10.94</v>
      </c>
      <c r="C977" s="41">
        <v>8.83</v>
      </c>
      <c r="D977" s="42">
        <v>11.54</v>
      </c>
      <c r="E977" s="41">
        <v>11.57</v>
      </c>
      <c r="F977" s="42">
        <v>15.25</v>
      </c>
      <c r="G977" s="41">
        <v>14</v>
      </c>
      <c r="H977" s="42">
        <v>13.09</v>
      </c>
      <c r="I977" s="41">
        <v>14.38</v>
      </c>
      <c r="J977" s="42">
        <v>10.52</v>
      </c>
      <c r="K977" s="33"/>
      <c r="L977" s="41">
        <v>10.49</v>
      </c>
      <c r="M977" s="42">
        <v>11.22</v>
      </c>
      <c r="N977" s="41">
        <v>6.21</v>
      </c>
      <c r="O977" s="42">
        <v>8.49</v>
      </c>
      <c r="P977" s="41">
        <v>9.9600000000000009</v>
      </c>
      <c r="Q977" s="42">
        <v>3.39</v>
      </c>
      <c r="R977" s="41">
        <v>8.42</v>
      </c>
      <c r="S977" s="42">
        <v>8.92</v>
      </c>
      <c r="T977" s="41">
        <v>6.28</v>
      </c>
      <c r="U977" s="42">
        <v>4.0999999999999996</v>
      </c>
    </row>
    <row r="978" spans="1:21" x14ac:dyDescent="0.25">
      <c r="A978" s="41">
        <v>9.2100000000000009</v>
      </c>
      <c r="B978" s="42">
        <v>14.16</v>
      </c>
      <c r="C978" s="41">
        <v>7.87</v>
      </c>
      <c r="D978" s="42">
        <v>8.66</v>
      </c>
      <c r="E978" s="41">
        <v>7.64</v>
      </c>
      <c r="F978" s="42">
        <v>9.08</v>
      </c>
      <c r="G978" s="41">
        <v>13.09</v>
      </c>
      <c r="H978" s="42">
        <v>9.8699999999999992</v>
      </c>
      <c r="I978" s="41">
        <v>8.56</v>
      </c>
      <c r="J978" s="42">
        <v>8.3800000000000008</v>
      </c>
      <c r="K978" s="33"/>
      <c r="L978" s="41">
        <v>8.85</v>
      </c>
      <c r="M978" s="42">
        <v>14.47</v>
      </c>
      <c r="N978" s="41">
        <v>10.48</v>
      </c>
      <c r="O978" s="42">
        <v>14.37</v>
      </c>
      <c r="P978" s="41">
        <v>7.67</v>
      </c>
      <c r="Q978" s="42">
        <v>11.3</v>
      </c>
      <c r="R978" s="41">
        <v>11.55</v>
      </c>
      <c r="S978" s="42">
        <v>9.41</v>
      </c>
      <c r="T978" s="41">
        <v>16.59</v>
      </c>
      <c r="U978" s="42">
        <v>10.16</v>
      </c>
    </row>
    <row r="979" spans="1:21" x14ac:dyDescent="0.25">
      <c r="A979" s="41">
        <v>11.29</v>
      </c>
      <c r="B979" s="42">
        <v>6.15</v>
      </c>
      <c r="C979" s="41">
        <v>8.9600000000000009</v>
      </c>
      <c r="D979" s="42">
        <v>5.73</v>
      </c>
      <c r="E979" s="41">
        <v>15.14</v>
      </c>
      <c r="F979" s="42">
        <v>13.47</v>
      </c>
      <c r="G979" s="41">
        <v>9.66</v>
      </c>
      <c r="H979" s="42">
        <v>4.88</v>
      </c>
      <c r="I979" s="41">
        <v>9.8699999999999992</v>
      </c>
      <c r="J979" s="42">
        <v>4.54</v>
      </c>
      <c r="K979" s="33"/>
      <c r="L979" s="41">
        <v>12.75</v>
      </c>
      <c r="M979" s="42">
        <v>6.8</v>
      </c>
      <c r="N979" s="41">
        <v>14.36</v>
      </c>
      <c r="O979" s="42">
        <v>6.92</v>
      </c>
      <c r="P979" s="41">
        <v>10.51</v>
      </c>
      <c r="Q979" s="42">
        <v>7.05</v>
      </c>
      <c r="R979" s="41">
        <v>8.9700000000000006</v>
      </c>
      <c r="S979" s="42">
        <v>4.62</v>
      </c>
      <c r="T979" s="41">
        <v>15.51</v>
      </c>
      <c r="U979" s="42">
        <v>12.38</v>
      </c>
    </row>
    <row r="980" spans="1:21" x14ac:dyDescent="0.25">
      <c r="A980" s="41">
        <v>5.82</v>
      </c>
      <c r="B980" s="42">
        <v>12.15</v>
      </c>
      <c r="C980" s="41">
        <v>9.01</v>
      </c>
      <c r="D980" s="42">
        <v>14.79</v>
      </c>
      <c r="E980" s="41">
        <v>4.74</v>
      </c>
      <c r="F980" s="42">
        <v>9.16</v>
      </c>
      <c r="G980" s="41">
        <v>15.23</v>
      </c>
      <c r="H980" s="42">
        <v>7.42</v>
      </c>
      <c r="I980" s="41">
        <v>7.88</v>
      </c>
      <c r="J980" s="42">
        <v>13.01</v>
      </c>
      <c r="K980" s="33"/>
      <c r="L980" s="41">
        <v>3.55</v>
      </c>
      <c r="M980" s="42">
        <v>7.86</v>
      </c>
      <c r="N980" s="41">
        <v>14.84</v>
      </c>
      <c r="O980" s="42">
        <v>13.08</v>
      </c>
      <c r="P980" s="41">
        <v>5.54</v>
      </c>
      <c r="Q980" s="42">
        <v>8.24</v>
      </c>
      <c r="R980" s="41">
        <v>12.21</v>
      </c>
      <c r="S980" s="42">
        <v>14.22</v>
      </c>
      <c r="T980" s="41">
        <v>11.4</v>
      </c>
      <c r="U980" s="42">
        <v>9.93</v>
      </c>
    </row>
    <row r="981" spans="1:21" x14ac:dyDescent="0.25">
      <c r="A981" s="41">
        <v>11.7</v>
      </c>
      <c r="B981" s="42">
        <v>6.49</v>
      </c>
      <c r="C981" s="41">
        <v>4.95</v>
      </c>
      <c r="D981" s="42">
        <v>12.44</v>
      </c>
      <c r="E981" s="41">
        <v>10.71</v>
      </c>
      <c r="F981" s="42">
        <v>9.83</v>
      </c>
      <c r="G981" s="41">
        <v>7.76</v>
      </c>
      <c r="H981" s="42">
        <v>7.71</v>
      </c>
      <c r="I981" s="41">
        <v>12.36</v>
      </c>
      <c r="J981" s="42">
        <v>6.5</v>
      </c>
      <c r="K981" s="33"/>
      <c r="L981" s="41">
        <v>11.6</v>
      </c>
      <c r="M981" s="42">
        <v>4.66</v>
      </c>
      <c r="N981" s="41">
        <v>8.41</v>
      </c>
      <c r="O981" s="42">
        <v>8.2100000000000009</v>
      </c>
      <c r="P981" s="41">
        <v>15.66</v>
      </c>
      <c r="Q981" s="42">
        <v>9.8699999999999992</v>
      </c>
      <c r="R981" s="41">
        <v>6.86</v>
      </c>
      <c r="S981" s="42">
        <v>13.5</v>
      </c>
      <c r="T981" s="41">
        <v>18.2</v>
      </c>
      <c r="U981" s="42">
        <v>10.26</v>
      </c>
    </row>
    <row r="982" spans="1:21" x14ac:dyDescent="0.25">
      <c r="A982" s="41">
        <v>5.26</v>
      </c>
      <c r="B982" s="42">
        <v>10.130000000000001</v>
      </c>
      <c r="C982" s="41">
        <v>5.41</v>
      </c>
      <c r="D982" s="42">
        <v>8.4700000000000006</v>
      </c>
      <c r="E982" s="41">
        <v>12.29</v>
      </c>
      <c r="F982" s="42">
        <v>14.37</v>
      </c>
      <c r="G982" s="41">
        <v>10.95</v>
      </c>
      <c r="H982" s="42">
        <v>14.33</v>
      </c>
      <c r="I982" s="41">
        <v>12.45</v>
      </c>
      <c r="J982" s="42">
        <v>9.31</v>
      </c>
      <c r="K982" s="33"/>
      <c r="L982" s="41">
        <v>13.9</v>
      </c>
      <c r="M982" s="42">
        <v>12.18</v>
      </c>
      <c r="N982" s="41">
        <v>16.579999999999998</v>
      </c>
      <c r="O982" s="42">
        <v>11.88</v>
      </c>
      <c r="P982" s="41">
        <v>14.22</v>
      </c>
      <c r="Q982" s="42">
        <v>8.44</v>
      </c>
      <c r="R982" s="41">
        <v>12.11</v>
      </c>
      <c r="S982" s="42">
        <v>12.15</v>
      </c>
      <c r="T982" s="41">
        <v>11.56</v>
      </c>
      <c r="U982" s="42">
        <v>10</v>
      </c>
    </row>
    <row r="983" spans="1:21" x14ac:dyDescent="0.25">
      <c r="A983" s="41">
        <v>12.68</v>
      </c>
      <c r="B983" s="42">
        <v>4.8899999999999997</v>
      </c>
      <c r="C983" s="41">
        <v>5.57</v>
      </c>
      <c r="D983" s="42">
        <v>13.82</v>
      </c>
      <c r="E983" s="41">
        <v>6.56</v>
      </c>
      <c r="F983" s="42">
        <v>13.56</v>
      </c>
      <c r="G983" s="41">
        <v>7.76</v>
      </c>
      <c r="H983" s="42">
        <v>14.98</v>
      </c>
      <c r="I983" s="41">
        <v>15.72</v>
      </c>
      <c r="J983" s="42">
        <v>8.73</v>
      </c>
      <c r="K983" s="33"/>
      <c r="L983" s="41">
        <v>9.86</v>
      </c>
      <c r="M983" s="42">
        <v>13.56</v>
      </c>
      <c r="N983" s="41">
        <v>10.06</v>
      </c>
      <c r="O983" s="42">
        <v>10.050000000000001</v>
      </c>
      <c r="P983" s="41">
        <v>9.4</v>
      </c>
      <c r="Q983" s="42">
        <v>7.23</v>
      </c>
      <c r="R983" s="41">
        <v>5.82</v>
      </c>
      <c r="S983" s="42">
        <v>8.69</v>
      </c>
      <c r="T983" s="41">
        <v>10.56</v>
      </c>
      <c r="U983" s="42">
        <v>4.03</v>
      </c>
    </row>
    <row r="984" spans="1:21" x14ac:dyDescent="0.25">
      <c r="A984" s="41">
        <v>13.99</v>
      </c>
      <c r="B984" s="42">
        <v>5.83</v>
      </c>
      <c r="C984" s="41">
        <v>11.09</v>
      </c>
      <c r="D984" s="42">
        <v>13.24</v>
      </c>
      <c r="E984" s="41">
        <v>13.27</v>
      </c>
      <c r="F984" s="42">
        <v>12.32</v>
      </c>
      <c r="G984" s="41">
        <v>5.96</v>
      </c>
      <c r="H984" s="42">
        <v>13.03</v>
      </c>
      <c r="I984" s="41">
        <v>12.12</v>
      </c>
      <c r="J984" s="42">
        <v>5.13</v>
      </c>
      <c r="K984" s="33"/>
      <c r="L984" s="41">
        <v>8.8800000000000008</v>
      </c>
      <c r="M984" s="42">
        <v>13.92</v>
      </c>
      <c r="N984" s="41">
        <v>9.66</v>
      </c>
      <c r="O984" s="42">
        <v>8.1199999999999992</v>
      </c>
      <c r="P984" s="41">
        <v>7.03</v>
      </c>
      <c r="Q984" s="42">
        <v>13.84</v>
      </c>
      <c r="R984" s="41">
        <v>17.03</v>
      </c>
      <c r="S984" s="42">
        <v>14.81</v>
      </c>
      <c r="T984" s="41">
        <v>13.06</v>
      </c>
      <c r="U984" s="42">
        <v>16.079999999999998</v>
      </c>
    </row>
    <row r="985" spans="1:21" x14ac:dyDescent="0.25">
      <c r="A985" s="41">
        <v>8.01</v>
      </c>
      <c r="B985" s="42">
        <v>13.8</v>
      </c>
      <c r="C985" s="41">
        <v>11.72</v>
      </c>
      <c r="D985" s="42">
        <v>6.51</v>
      </c>
      <c r="E985" s="41">
        <v>5.27</v>
      </c>
      <c r="F985" s="42">
        <v>11.64</v>
      </c>
      <c r="G985" s="41">
        <v>8.5500000000000007</v>
      </c>
      <c r="H985" s="42">
        <v>10.119999999999999</v>
      </c>
      <c r="I985" s="41">
        <v>9.7100000000000009</v>
      </c>
      <c r="J985" s="42">
        <v>8.83</v>
      </c>
      <c r="K985" s="33"/>
      <c r="L985" s="41">
        <v>7.15</v>
      </c>
      <c r="M985" s="42">
        <v>12.09</v>
      </c>
      <c r="N985" s="41">
        <v>11.43</v>
      </c>
      <c r="O985" s="42">
        <v>10.56</v>
      </c>
      <c r="P985" s="41">
        <v>8.43</v>
      </c>
      <c r="Q985" s="42">
        <v>12.85</v>
      </c>
      <c r="R985" s="41">
        <v>11.17</v>
      </c>
      <c r="S985" s="42">
        <v>12.96</v>
      </c>
      <c r="T985" s="41">
        <v>9.33</v>
      </c>
      <c r="U985" s="42">
        <v>11.58</v>
      </c>
    </row>
    <row r="986" spans="1:21" x14ac:dyDescent="0.25">
      <c r="A986" s="41">
        <v>15.46</v>
      </c>
      <c r="B986" s="42">
        <v>13.28</v>
      </c>
      <c r="C986" s="41">
        <v>15.51</v>
      </c>
      <c r="D986" s="42">
        <v>11.08</v>
      </c>
      <c r="E986" s="41">
        <v>13.64</v>
      </c>
      <c r="F986" s="42">
        <v>9.59</v>
      </c>
      <c r="G986" s="41">
        <v>10.06</v>
      </c>
      <c r="H986" s="42">
        <v>10.48</v>
      </c>
      <c r="I986" s="41">
        <v>7.9</v>
      </c>
      <c r="J986" s="42">
        <v>6.76</v>
      </c>
      <c r="K986" s="33"/>
      <c r="L986" s="41">
        <v>9.94</v>
      </c>
      <c r="M986" s="42">
        <v>9.85</v>
      </c>
      <c r="N986" s="41">
        <v>12.89</v>
      </c>
      <c r="O986" s="42">
        <v>10.77</v>
      </c>
      <c r="P986" s="41">
        <v>5.23</v>
      </c>
      <c r="Q986" s="42">
        <v>4.07</v>
      </c>
      <c r="R986" s="41">
        <v>11.77</v>
      </c>
      <c r="S986" s="42">
        <v>11.55</v>
      </c>
      <c r="T986" s="41">
        <v>5.31</v>
      </c>
      <c r="U986" s="42">
        <v>6.35</v>
      </c>
    </row>
    <row r="987" spans="1:21" x14ac:dyDescent="0.25">
      <c r="A987" s="41">
        <v>4.4400000000000004</v>
      </c>
      <c r="B987" s="42">
        <v>15.53</v>
      </c>
      <c r="C987" s="41">
        <v>6.63</v>
      </c>
      <c r="D987" s="42">
        <v>14.45</v>
      </c>
      <c r="E987" s="41">
        <v>10.220000000000001</v>
      </c>
      <c r="F987" s="42">
        <v>9.3699999999999992</v>
      </c>
      <c r="G987" s="41">
        <v>8.0299999999999994</v>
      </c>
      <c r="H987" s="42">
        <v>11.89</v>
      </c>
      <c r="I987" s="41">
        <v>7.33</v>
      </c>
      <c r="J987" s="42">
        <v>13.4</v>
      </c>
      <c r="K987" s="33"/>
      <c r="L987" s="41">
        <v>4.71</v>
      </c>
      <c r="M987" s="42">
        <v>11.73</v>
      </c>
      <c r="N987" s="41">
        <v>7.57</v>
      </c>
      <c r="O987" s="42">
        <v>6.43</v>
      </c>
      <c r="P987" s="41">
        <v>3.05</v>
      </c>
      <c r="Q987" s="42">
        <v>9.3800000000000008</v>
      </c>
      <c r="R987" s="41">
        <v>2.57</v>
      </c>
      <c r="S987" s="42">
        <v>12.99</v>
      </c>
      <c r="T987" s="41">
        <v>9.56</v>
      </c>
      <c r="U987" s="42">
        <v>7.71</v>
      </c>
    </row>
    <row r="988" spans="1:21" x14ac:dyDescent="0.25">
      <c r="A988" s="41">
        <v>6.68</v>
      </c>
      <c r="B988" s="42">
        <v>5.69</v>
      </c>
      <c r="C988" s="41">
        <v>11.82</v>
      </c>
      <c r="D988" s="42">
        <v>15.51</v>
      </c>
      <c r="E988" s="41">
        <v>4.46</v>
      </c>
      <c r="F988" s="42">
        <v>15.64</v>
      </c>
      <c r="G988" s="41">
        <v>14.05</v>
      </c>
      <c r="H988" s="42">
        <v>13.91</v>
      </c>
      <c r="I988" s="41">
        <v>15.2</v>
      </c>
      <c r="J988" s="42">
        <v>9.43</v>
      </c>
      <c r="K988" s="33"/>
      <c r="L988" s="41">
        <v>10.220000000000001</v>
      </c>
      <c r="M988" s="42">
        <v>8.86</v>
      </c>
      <c r="N988" s="41">
        <v>11.22</v>
      </c>
      <c r="O988" s="42">
        <v>10.44</v>
      </c>
      <c r="P988" s="41">
        <v>9.36</v>
      </c>
      <c r="Q988" s="42">
        <v>8.52</v>
      </c>
      <c r="R988" s="41">
        <v>12.84</v>
      </c>
      <c r="S988" s="42">
        <v>5.63</v>
      </c>
      <c r="T988" s="41">
        <v>7.23</v>
      </c>
      <c r="U988" s="42">
        <v>7.01</v>
      </c>
    </row>
    <row r="989" spans="1:21" x14ac:dyDescent="0.25">
      <c r="A989" s="41">
        <v>15.36</v>
      </c>
      <c r="B989" s="42">
        <v>14.6</v>
      </c>
      <c r="C989" s="41">
        <v>14.88</v>
      </c>
      <c r="D989" s="42">
        <v>10.19</v>
      </c>
      <c r="E989" s="41">
        <v>11.33</v>
      </c>
      <c r="F989" s="42">
        <v>5.44</v>
      </c>
      <c r="G989" s="41">
        <v>8</v>
      </c>
      <c r="H989" s="42">
        <v>10.86</v>
      </c>
      <c r="I989" s="41">
        <v>11.09</v>
      </c>
      <c r="J989" s="42">
        <v>5.22</v>
      </c>
      <c r="K989" s="33"/>
      <c r="L989" s="41">
        <v>3.47</v>
      </c>
      <c r="M989" s="42">
        <v>12.12</v>
      </c>
      <c r="N989" s="41">
        <v>3.69</v>
      </c>
      <c r="O989" s="42">
        <v>17.93</v>
      </c>
      <c r="P989" s="41">
        <v>11.46</v>
      </c>
      <c r="Q989" s="42">
        <v>9.7899999999999991</v>
      </c>
      <c r="R989" s="41">
        <v>9.9600000000000009</v>
      </c>
      <c r="S989" s="42">
        <v>7.89</v>
      </c>
      <c r="T989" s="41">
        <v>14.38</v>
      </c>
      <c r="U989" s="42">
        <v>12.41</v>
      </c>
    </row>
    <row r="990" spans="1:21" x14ac:dyDescent="0.25">
      <c r="A990" s="41">
        <v>15.21</v>
      </c>
      <c r="B990" s="42">
        <v>7.64</v>
      </c>
      <c r="C990" s="41">
        <v>8.39</v>
      </c>
      <c r="D990" s="42">
        <v>8.31</v>
      </c>
      <c r="E990" s="41">
        <v>14.27</v>
      </c>
      <c r="F990" s="42">
        <v>8.81</v>
      </c>
      <c r="G990" s="41">
        <v>13.59</v>
      </c>
      <c r="H990" s="42">
        <v>14.4</v>
      </c>
      <c r="I990" s="41">
        <v>13.07</v>
      </c>
      <c r="J990" s="42">
        <v>10.16</v>
      </c>
      <c r="K990" s="33"/>
      <c r="L990" s="41">
        <v>8.9600000000000009</v>
      </c>
      <c r="M990" s="42">
        <v>5.51</v>
      </c>
      <c r="N990" s="41">
        <v>16.29</v>
      </c>
      <c r="O990" s="42">
        <v>14.27</v>
      </c>
      <c r="P990" s="41">
        <v>10.49</v>
      </c>
      <c r="Q990" s="42">
        <v>11.32</v>
      </c>
      <c r="R990" s="41">
        <v>11.87</v>
      </c>
      <c r="S990" s="42">
        <v>6.61</v>
      </c>
      <c r="T990" s="41">
        <v>6.73</v>
      </c>
      <c r="U990" s="42">
        <v>12.79</v>
      </c>
    </row>
    <row r="991" spans="1:21" x14ac:dyDescent="0.25">
      <c r="A991" s="41">
        <v>5.32</v>
      </c>
      <c r="B991" s="42">
        <v>7.62</v>
      </c>
      <c r="C991" s="41">
        <v>11.12</v>
      </c>
      <c r="D991" s="42">
        <v>10.76</v>
      </c>
      <c r="E991" s="41">
        <v>8.18</v>
      </c>
      <c r="F991" s="42">
        <v>5.9</v>
      </c>
      <c r="G991" s="41">
        <v>13.14</v>
      </c>
      <c r="H991" s="42">
        <v>5.35</v>
      </c>
      <c r="I991" s="41">
        <v>10.89</v>
      </c>
      <c r="J991" s="42">
        <v>12.78</v>
      </c>
      <c r="K991" s="33"/>
      <c r="L991" s="41">
        <v>17.55</v>
      </c>
      <c r="M991" s="42">
        <v>8.08</v>
      </c>
      <c r="N991" s="41">
        <v>8.33</v>
      </c>
      <c r="O991" s="42">
        <v>13.68</v>
      </c>
      <c r="P991" s="41">
        <v>8.07</v>
      </c>
      <c r="Q991" s="42">
        <v>6.63</v>
      </c>
      <c r="R991" s="41">
        <v>5.03</v>
      </c>
      <c r="S991" s="42">
        <v>8.84</v>
      </c>
      <c r="T991" s="41">
        <v>14.14</v>
      </c>
      <c r="U991" s="42">
        <v>12.24</v>
      </c>
    </row>
    <row r="992" spans="1:21" x14ac:dyDescent="0.25">
      <c r="A992" s="41">
        <v>9.0500000000000007</v>
      </c>
      <c r="B992" s="42">
        <v>6.68</v>
      </c>
      <c r="C992" s="41">
        <v>5.55</v>
      </c>
      <c r="D992" s="42">
        <v>10.25</v>
      </c>
      <c r="E992" s="41">
        <v>14</v>
      </c>
      <c r="F992" s="42">
        <v>4.43</v>
      </c>
      <c r="G992" s="41">
        <v>15.52</v>
      </c>
      <c r="H992" s="42">
        <v>6.39</v>
      </c>
      <c r="I992" s="41">
        <v>5.63</v>
      </c>
      <c r="J992" s="42">
        <v>13.12</v>
      </c>
      <c r="K992" s="33"/>
      <c r="L992" s="41">
        <v>12.98</v>
      </c>
      <c r="M992" s="42">
        <v>10.15</v>
      </c>
      <c r="N992" s="41">
        <v>15.24</v>
      </c>
      <c r="O992" s="42">
        <v>14.84</v>
      </c>
      <c r="P992" s="41">
        <v>7.88</v>
      </c>
      <c r="Q992" s="42">
        <v>15.02</v>
      </c>
      <c r="R992" s="41">
        <v>9.2899999999999991</v>
      </c>
      <c r="S992" s="42">
        <v>15.42</v>
      </c>
      <c r="T992" s="41">
        <v>5.85</v>
      </c>
      <c r="U992" s="42">
        <v>8.74</v>
      </c>
    </row>
    <row r="993" spans="1:21" x14ac:dyDescent="0.25">
      <c r="A993" s="41">
        <v>7.89</v>
      </c>
      <c r="B993" s="42">
        <v>12.65</v>
      </c>
      <c r="C993" s="41">
        <v>5.19</v>
      </c>
      <c r="D993" s="42">
        <v>4.88</v>
      </c>
      <c r="E993" s="41">
        <v>4.54</v>
      </c>
      <c r="F993" s="42">
        <v>10.91</v>
      </c>
      <c r="G993" s="41">
        <v>15.72</v>
      </c>
      <c r="H993" s="42">
        <v>13.09</v>
      </c>
      <c r="I993" s="41">
        <v>5.23</v>
      </c>
      <c r="J993" s="42">
        <v>8.23</v>
      </c>
      <c r="K993" s="33"/>
      <c r="L993" s="41">
        <v>9.89</v>
      </c>
      <c r="M993" s="42">
        <v>7.8</v>
      </c>
      <c r="N993" s="41">
        <v>7.45</v>
      </c>
      <c r="O993" s="42">
        <v>11.95</v>
      </c>
      <c r="P993" s="41">
        <v>9.94</v>
      </c>
      <c r="Q993" s="42">
        <v>8.94</v>
      </c>
      <c r="R993" s="41">
        <v>10.02</v>
      </c>
      <c r="S993" s="42">
        <v>15.12</v>
      </c>
      <c r="T993" s="41">
        <v>11.71</v>
      </c>
      <c r="U993" s="42">
        <v>13.49</v>
      </c>
    </row>
    <row r="994" spans="1:21" x14ac:dyDescent="0.25">
      <c r="A994" s="41">
        <v>7.27</v>
      </c>
      <c r="B994" s="42">
        <v>15</v>
      </c>
      <c r="C994" s="41">
        <v>14.1</v>
      </c>
      <c r="D994" s="42">
        <v>4.51</v>
      </c>
      <c r="E994" s="41">
        <v>5.13</v>
      </c>
      <c r="F994" s="42">
        <v>13.35</v>
      </c>
      <c r="G994" s="41">
        <v>10.89</v>
      </c>
      <c r="H994" s="42">
        <v>15.74</v>
      </c>
      <c r="I994" s="41">
        <v>7.09</v>
      </c>
      <c r="J994" s="42">
        <v>11.93</v>
      </c>
      <c r="K994" s="33"/>
      <c r="L994" s="41">
        <v>7.56</v>
      </c>
      <c r="M994" s="42">
        <v>12.86</v>
      </c>
      <c r="N994" s="41">
        <v>13.75</v>
      </c>
      <c r="O994" s="42">
        <v>11.49</v>
      </c>
      <c r="P994" s="41">
        <v>14.02</v>
      </c>
      <c r="Q994" s="42">
        <v>8.67</v>
      </c>
      <c r="R994" s="41">
        <v>7.48</v>
      </c>
      <c r="S994" s="42">
        <v>5.2</v>
      </c>
      <c r="T994" s="41">
        <v>8.6199999999999992</v>
      </c>
      <c r="U994" s="42">
        <v>10.56</v>
      </c>
    </row>
    <row r="995" spans="1:21" x14ac:dyDescent="0.25">
      <c r="A995" s="41">
        <v>7.46</v>
      </c>
      <c r="B995" s="42">
        <v>13.9</v>
      </c>
      <c r="C995" s="41">
        <v>9.4</v>
      </c>
      <c r="D995" s="42">
        <v>6.31</v>
      </c>
      <c r="E995" s="41">
        <v>15.01</v>
      </c>
      <c r="F995" s="42">
        <v>15.04</v>
      </c>
      <c r="G995" s="41">
        <v>7.02</v>
      </c>
      <c r="H995" s="42">
        <v>6.94</v>
      </c>
      <c r="I995" s="41">
        <v>5.69</v>
      </c>
      <c r="J995" s="42">
        <v>9.49</v>
      </c>
      <c r="K995" s="33"/>
      <c r="L995" s="41">
        <v>8.69</v>
      </c>
      <c r="M995" s="42">
        <v>10.83</v>
      </c>
      <c r="N995" s="41">
        <v>14.64</v>
      </c>
      <c r="O995" s="42">
        <v>6.36</v>
      </c>
      <c r="P995" s="41">
        <v>3.44</v>
      </c>
      <c r="Q995" s="42">
        <v>7.21</v>
      </c>
      <c r="R995" s="41">
        <v>12.86</v>
      </c>
      <c r="S995" s="42">
        <v>6.13</v>
      </c>
      <c r="T995" s="41">
        <v>5.97</v>
      </c>
      <c r="U995" s="42">
        <v>15.88</v>
      </c>
    </row>
    <row r="996" spans="1:21" x14ac:dyDescent="0.25">
      <c r="A996" s="41">
        <v>9.09</v>
      </c>
      <c r="B996" s="42">
        <v>14.59</v>
      </c>
      <c r="C996" s="41">
        <v>10.8</v>
      </c>
      <c r="D996" s="42">
        <v>12.16</v>
      </c>
      <c r="E996" s="41">
        <v>13.03</v>
      </c>
      <c r="F996" s="42">
        <v>5.12</v>
      </c>
      <c r="G996" s="41">
        <v>6.26</v>
      </c>
      <c r="H996" s="42">
        <v>8.5</v>
      </c>
      <c r="I996" s="41">
        <v>6.95</v>
      </c>
      <c r="J996" s="42">
        <v>5.56</v>
      </c>
      <c r="K996" s="33"/>
      <c r="L996" s="41">
        <v>5.79</v>
      </c>
      <c r="M996" s="42">
        <v>6.88</v>
      </c>
      <c r="N996" s="41">
        <v>6.13</v>
      </c>
      <c r="O996" s="42">
        <v>7.87</v>
      </c>
      <c r="P996" s="41">
        <v>13.48</v>
      </c>
      <c r="Q996" s="42">
        <v>10.72</v>
      </c>
      <c r="R996" s="41">
        <v>9.06</v>
      </c>
      <c r="S996" s="42">
        <v>10.34</v>
      </c>
      <c r="T996" s="41">
        <v>10.76</v>
      </c>
      <c r="U996" s="42">
        <v>9.59</v>
      </c>
    </row>
    <row r="997" spans="1:21" x14ac:dyDescent="0.25">
      <c r="A997" s="41">
        <v>9.64</v>
      </c>
      <c r="B997" s="42">
        <v>15.77</v>
      </c>
      <c r="C997" s="41">
        <v>12.54</v>
      </c>
      <c r="D997" s="42">
        <v>11.46</v>
      </c>
      <c r="E997" s="41">
        <v>11.95</v>
      </c>
      <c r="F997" s="42">
        <v>7.12</v>
      </c>
      <c r="G997" s="41">
        <v>12.61</v>
      </c>
      <c r="H997" s="42">
        <v>14.68</v>
      </c>
      <c r="I997" s="41">
        <v>10.59</v>
      </c>
      <c r="J997" s="42">
        <v>14.36</v>
      </c>
      <c r="K997" s="33"/>
      <c r="L997" s="41">
        <v>10.29</v>
      </c>
      <c r="M997" s="42">
        <v>10.15</v>
      </c>
      <c r="N997" s="41">
        <v>15.03</v>
      </c>
      <c r="O997" s="42">
        <v>9.07</v>
      </c>
      <c r="P997" s="41">
        <v>16.600000000000001</v>
      </c>
      <c r="Q997" s="42">
        <v>14.16</v>
      </c>
      <c r="R997" s="41">
        <v>11.18</v>
      </c>
      <c r="S997" s="42">
        <v>13.94</v>
      </c>
      <c r="T997" s="41">
        <v>6.94</v>
      </c>
      <c r="U997" s="42">
        <v>6.9</v>
      </c>
    </row>
    <row r="998" spans="1:21" x14ac:dyDescent="0.25">
      <c r="A998" s="41">
        <v>8.93</v>
      </c>
      <c r="B998" s="42">
        <v>7.12</v>
      </c>
      <c r="C998" s="41">
        <v>5.76</v>
      </c>
      <c r="D998" s="42">
        <v>9.56</v>
      </c>
      <c r="E998" s="41">
        <v>10.44</v>
      </c>
      <c r="F998" s="42">
        <v>4.8099999999999996</v>
      </c>
      <c r="G998" s="41">
        <v>10.92</v>
      </c>
      <c r="H998" s="42">
        <v>5.35</v>
      </c>
      <c r="I998" s="41">
        <v>9.6</v>
      </c>
      <c r="J998" s="42">
        <v>15.03</v>
      </c>
      <c r="K998" s="33"/>
      <c r="L998" s="41">
        <v>12.95</v>
      </c>
      <c r="M998" s="42">
        <v>5.32</v>
      </c>
      <c r="N998" s="41">
        <v>10.39</v>
      </c>
      <c r="O998" s="42">
        <v>6.7</v>
      </c>
      <c r="P998" s="41">
        <v>11.47</v>
      </c>
      <c r="Q998" s="42">
        <v>9.2899999999999991</v>
      </c>
      <c r="R998" s="41">
        <v>4.1500000000000004</v>
      </c>
      <c r="S998" s="42">
        <v>10.050000000000001</v>
      </c>
      <c r="T998" s="41">
        <v>5.73</v>
      </c>
      <c r="U998" s="42">
        <v>7.28</v>
      </c>
    </row>
    <row r="999" spans="1:21" x14ac:dyDescent="0.25">
      <c r="A999" s="41">
        <v>11.86</v>
      </c>
      <c r="B999" s="42">
        <v>9.9700000000000006</v>
      </c>
      <c r="C999" s="41">
        <v>7.22</v>
      </c>
      <c r="D999" s="42">
        <v>11.74</v>
      </c>
      <c r="E999" s="41">
        <v>9.4600000000000009</v>
      </c>
      <c r="F999" s="42">
        <v>4.54</v>
      </c>
      <c r="G999" s="41">
        <v>13.59</v>
      </c>
      <c r="H999" s="42">
        <v>13.69</v>
      </c>
      <c r="I999" s="41">
        <v>5.93</v>
      </c>
      <c r="J999" s="42">
        <v>9.6199999999999992</v>
      </c>
      <c r="K999" s="33"/>
      <c r="L999" s="41">
        <v>15.65</v>
      </c>
      <c r="M999" s="42">
        <v>7.52</v>
      </c>
      <c r="N999" s="41">
        <v>14.22</v>
      </c>
      <c r="O999" s="42">
        <v>13.19</v>
      </c>
      <c r="P999" s="41">
        <v>11.07</v>
      </c>
      <c r="Q999" s="42">
        <v>7.03</v>
      </c>
      <c r="R999" s="41">
        <v>9.4499999999999993</v>
      </c>
      <c r="S999" s="42">
        <v>15.28</v>
      </c>
      <c r="T999" s="41">
        <v>13.31</v>
      </c>
      <c r="U999" s="42">
        <v>6.21</v>
      </c>
    </row>
    <row r="1000" spans="1:21" x14ac:dyDescent="0.25">
      <c r="A1000" s="41">
        <v>9.76</v>
      </c>
      <c r="B1000" s="42">
        <v>11.57</v>
      </c>
      <c r="C1000" s="41">
        <v>6.97</v>
      </c>
      <c r="D1000" s="42">
        <v>4.32</v>
      </c>
      <c r="E1000" s="41">
        <v>6.42</v>
      </c>
      <c r="F1000" s="42">
        <v>4.66</v>
      </c>
      <c r="G1000" s="41">
        <v>7.97</v>
      </c>
      <c r="H1000" s="42">
        <v>13.89</v>
      </c>
      <c r="I1000" s="41">
        <v>14.38</v>
      </c>
      <c r="J1000" s="42">
        <v>13.12</v>
      </c>
      <c r="K1000" s="33"/>
      <c r="L1000" s="41">
        <v>14.8</v>
      </c>
      <c r="M1000" s="42">
        <v>10.81</v>
      </c>
      <c r="N1000" s="41">
        <v>7.36</v>
      </c>
      <c r="O1000" s="42">
        <v>8.24</v>
      </c>
      <c r="P1000" s="41">
        <v>12.93</v>
      </c>
      <c r="Q1000" s="42">
        <v>7.3</v>
      </c>
      <c r="R1000" s="41">
        <v>7.57</v>
      </c>
      <c r="S1000" s="42">
        <v>17.7</v>
      </c>
      <c r="T1000" s="41">
        <v>13.33</v>
      </c>
      <c r="U1000" s="42">
        <v>9.15</v>
      </c>
    </row>
    <row r="1001" spans="1:21" x14ac:dyDescent="0.25">
      <c r="A1001" s="41">
        <v>4.59</v>
      </c>
      <c r="B1001" s="42">
        <v>9.41</v>
      </c>
      <c r="C1001" s="41">
        <v>4.3499999999999996</v>
      </c>
      <c r="D1001" s="42">
        <v>6.05</v>
      </c>
      <c r="E1001" s="41">
        <v>10.41</v>
      </c>
      <c r="F1001" s="42">
        <v>9.91</v>
      </c>
      <c r="G1001" s="41">
        <v>10.92</v>
      </c>
      <c r="H1001" s="42">
        <v>4.82</v>
      </c>
      <c r="I1001" s="41">
        <v>8.44</v>
      </c>
      <c r="J1001" s="42">
        <v>12.09</v>
      </c>
      <c r="K1001" s="33"/>
      <c r="L1001" s="41">
        <v>11.35</v>
      </c>
      <c r="M1001" s="42">
        <v>8.3699999999999992</v>
      </c>
      <c r="N1001" s="41">
        <v>11.68</v>
      </c>
      <c r="O1001" s="42">
        <v>11.43</v>
      </c>
      <c r="P1001" s="41">
        <v>9.3000000000000007</v>
      </c>
      <c r="Q1001" s="42">
        <v>9.86</v>
      </c>
      <c r="R1001" s="41">
        <v>11.21</v>
      </c>
      <c r="S1001" s="42">
        <v>11.67</v>
      </c>
      <c r="T1001" s="41">
        <v>8.42</v>
      </c>
      <c r="U1001" s="42">
        <v>9.5299999999999994</v>
      </c>
    </row>
    <row r="1002" spans="1:21" x14ac:dyDescent="0.25">
      <c r="N1002" s="6"/>
    </row>
  </sheetData>
  <sortState ref="A2:A1001">
    <sortCondition ref="A2"/>
  </sortState>
  <mergeCells count="2">
    <mergeCell ref="W4:AG4"/>
    <mergeCell ref="W10:AG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N219"/>
  <sheetViews>
    <sheetView topLeftCell="AG1" zoomScaleNormal="100" workbookViewId="0">
      <selection activeCell="AJ6" sqref="AJ6:AQ15"/>
    </sheetView>
  </sheetViews>
  <sheetFormatPr defaultRowHeight="15" x14ac:dyDescent="0.25"/>
  <cols>
    <col min="19" max="19" width="9.140625" customWidth="1"/>
  </cols>
  <sheetData>
    <row r="2" spans="2:58" x14ac:dyDescent="0.25">
      <c r="B2" s="47" t="s">
        <v>104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0"/>
      <c r="Q2" s="47" t="s">
        <v>148</v>
      </c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0"/>
      <c r="AF2" s="47" t="s">
        <v>123</v>
      </c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</row>
    <row r="3" spans="2:58" x14ac:dyDescent="0.25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0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40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</row>
    <row r="4" spans="2:58" ht="15" customHeight="1" x14ac:dyDescent="0.25">
      <c r="B4" s="33"/>
      <c r="C4" s="28" t="s">
        <v>113</v>
      </c>
      <c r="D4" s="28" t="s">
        <v>1</v>
      </c>
      <c r="E4" s="34">
        <v>100</v>
      </c>
      <c r="F4" s="34">
        <v>200</v>
      </c>
      <c r="G4" s="34">
        <v>300</v>
      </c>
      <c r="H4" s="34">
        <v>400</v>
      </c>
      <c r="I4" s="34">
        <v>500</v>
      </c>
      <c r="J4" s="34">
        <v>600</v>
      </c>
      <c r="K4" s="34">
        <v>700</v>
      </c>
      <c r="L4" s="34">
        <v>800</v>
      </c>
      <c r="M4" s="34">
        <v>900</v>
      </c>
      <c r="N4" s="34">
        <v>1000</v>
      </c>
      <c r="O4" s="33"/>
      <c r="P4" s="40"/>
      <c r="Q4" s="33"/>
      <c r="R4" s="33"/>
      <c r="S4" s="54" t="s">
        <v>1</v>
      </c>
      <c r="T4" s="33"/>
      <c r="U4" s="54" t="s">
        <v>38</v>
      </c>
      <c r="V4" s="54" t="s">
        <v>39</v>
      </c>
      <c r="W4" s="33"/>
      <c r="X4" s="54" t="s">
        <v>132</v>
      </c>
      <c r="Y4" s="54" t="s">
        <v>27</v>
      </c>
      <c r="Z4" s="33"/>
      <c r="AA4" s="56" t="s">
        <v>133</v>
      </c>
      <c r="AB4" s="54" t="s">
        <v>28</v>
      </c>
      <c r="AC4" s="33"/>
      <c r="AD4" s="33"/>
      <c r="AE4" s="40"/>
      <c r="AF4" s="33"/>
      <c r="AG4" s="33"/>
      <c r="AH4" s="54" t="s">
        <v>1</v>
      </c>
      <c r="AI4" s="33"/>
      <c r="AJ4" s="52" t="s">
        <v>130</v>
      </c>
      <c r="AK4" s="52"/>
      <c r="AL4" s="52"/>
      <c r="AM4" s="52"/>
      <c r="AN4" s="52" t="s">
        <v>131</v>
      </c>
      <c r="AO4" s="52"/>
      <c r="AP4" s="52"/>
      <c r="AQ4" s="52"/>
      <c r="AR4" s="33"/>
      <c r="AS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</row>
    <row r="5" spans="2:58" x14ac:dyDescent="0.25">
      <c r="B5" s="33"/>
      <c r="C5" s="57" t="s">
        <v>105</v>
      </c>
      <c r="D5" s="28" t="s">
        <v>2</v>
      </c>
      <c r="E5" s="103">
        <f t="shared" ref="E5:M5" ca="1" si="0">INDIRECT("'"&amp;$C$5&amp;" "&amp;E$4&amp;"'!$D$11")</f>
        <v>4.24</v>
      </c>
      <c r="F5" s="103">
        <f t="shared" ca="1" si="0"/>
        <v>4.24</v>
      </c>
      <c r="G5" s="103">
        <f t="shared" ca="1" si="0"/>
        <v>4.24</v>
      </c>
      <c r="H5" s="103">
        <f t="shared" ca="1" si="0"/>
        <v>4.22</v>
      </c>
      <c r="I5" s="103">
        <f t="shared" ca="1" si="0"/>
        <v>4.22</v>
      </c>
      <c r="J5" s="103">
        <f t="shared" ca="1" si="0"/>
        <v>4.25</v>
      </c>
      <c r="K5" s="103">
        <f t="shared" ca="1" si="0"/>
        <v>4.24</v>
      </c>
      <c r="L5" s="103">
        <f t="shared" ca="1" si="0"/>
        <v>4.2300000000000004</v>
      </c>
      <c r="M5" s="103">
        <f t="shared" ca="1" si="0"/>
        <v>4.2300000000000004</v>
      </c>
      <c r="N5" s="103">
        <f ca="1">INDIRECT("'"&amp;$C$5&amp;" "&amp;N$4&amp;"'!$D$11")</f>
        <v>4.22</v>
      </c>
      <c r="O5" s="33"/>
      <c r="P5" s="40"/>
      <c r="Q5" s="33"/>
      <c r="R5" s="33"/>
      <c r="S5" s="54"/>
      <c r="T5" s="33"/>
      <c r="U5" s="54"/>
      <c r="V5" s="54"/>
      <c r="W5" s="33"/>
      <c r="X5" s="54"/>
      <c r="Y5" s="54"/>
      <c r="Z5" s="33"/>
      <c r="AA5" s="56"/>
      <c r="AB5" s="54"/>
      <c r="AC5" s="33"/>
      <c r="AD5" s="33"/>
      <c r="AE5" s="40"/>
      <c r="AF5" s="33"/>
      <c r="AG5" s="33"/>
      <c r="AH5" s="54"/>
      <c r="AI5" s="33"/>
      <c r="AJ5" s="53" t="s">
        <v>128</v>
      </c>
      <c r="AK5" s="53"/>
      <c r="AL5" s="27" t="s">
        <v>126</v>
      </c>
      <c r="AM5" s="27" t="s">
        <v>127</v>
      </c>
      <c r="AN5" s="53" t="s">
        <v>128</v>
      </c>
      <c r="AO5" s="53"/>
      <c r="AP5" s="27" t="s">
        <v>126</v>
      </c>
      <c r="AQ5" s="27" t="s">
        <v>129</v>
      </c>
      <c r="AR5" s="33"/>
      <c r="AS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</row>
    <row r="6" spans="2:58" x14ac:dyDescent="0.25">
      <c r="B6" s="33"/>
      <c r="C6" s="61"/>
      <c r="D6" s="28" t="s">
        <v>3</v>
      </c>
      <c r="E6" s="103">
        <f t="shared" ref="E6:M6" ca="1" si="1">INDIRECT("'"&amp;$C$5&amp;" "&amp;E$4&amp;"'!$D$12")</f>
        <v>15.7</v>
      </c>
      <c r="F6" s="103">
        <f t="shared" ca="1" si="1"/>
        <v>15.74</v>
      </c>
      <c r="G6" s="103">
        <f t="shared" ca="1" si="1"/>
        <v>15.75</v>
      </c>
      <c r="H6" s="103">
        <f t="shared" ca="1" si="1"/>
        <v>15.66</v>
      </c>
      <c r="I6" s="103">
        <f t="shared" ca="1" si="1"/>
        <v>15.74</v>
      </c>
      <c r="J6" s="103">
        <f t="shared" ca="1" si="1"/>
        <v>15.75</v>
      </c>
      <c r="K6" s="103">
        <f t="shared" ca="1" si="1"/>
        <v>15.76</v>
      </c>
      <c r="L6" s="103">
        <f t="shared" ca="1" si="1"/>
        <v>15.74</v>
      </c>
      <c r="M6" s="103">
        <f t="shared" ca="1" si="1"/>
        <v>15.71</v>
      </c>
      <c r="N6" s="103">
        <f ca="1">INDIRECT("'"&amp;$C$5&amp;" "&amp;N$4&amp;"'!$D$12")</f>
        <v>15.76</v>
      </c>
      <c r="O6" s="33"/>
      <c r="P6" s="40"/>
      <c r="Q6" s="33"/>
      <c r="R6" s="33"/>
      <c r="S6" s="34">
        <v>100</v>
      </c>
      <c r="T6" s="33"/>
      <c r="U6" s="36">
        <f t="shared" ref="U6:U15" ca="1" si="2">INDIRECT("'X "&amp;$S6&amp;"'!$E$114")</f>
        <v>4.24</v>
      </c>
      <c r="V6" s="36">
        <f t="shared" ref="V6:V15" ca="1" si="3">INDIRECT("'X "&amp;$S6&amp;"'!$E$115")</f>
        <v>15.7</v>
      </c>
      <c r="W6" s="33"/>
      <c r="X6" s="36">
        <f t="shared" ref="X6:X15" ca="1" si="4">INDIRECT("'X "&amp;$S6&amp;"'!$E$117")</f>
        <v>9.9380000000000006</v>
      </c>
      <c r="Y6" s="36">
        <f ca="1">Summary!$F16</f>
        <v>9.9380000000000006</v>
      </c>
      <c r="Z6" s="33"/>
      <c r="AA6" s="36">
        <f t="shared" ref="AA6:AA15" ca="1" si="5">INDIRECT("'X "&amp;$S6&amp;"'!$E$118")</f>
        <v>9.1950464646464294</v>
      </c>
      <c r="AB6" s="36">
        <f ca="1">Summary!$J16</f>
        <v>9.1950464646464329</v>
      </c>
      <c r="AC6" s="33"/>
      <c r="AD6" s="33"/>
      <c r="AE6" s="40"/>
      <c r="AF6" s="33"/>
      <c r="AG6" s="33"/>
      <c r="AH6" s="34">
        <v>100</v>
      </c>
      <c r="AI6" s="33"/>
      <c r="AJ6" s="36">
        <f t="shared" ref="AJ6:AJ15" ca="1" si="6">INDIRECT("'X "&amp;$AH6&amp;"'!$C$128")</f>
        <v>9.9380000000000006</v>
      </c>
      <c r="AK6" s="36">
        <f t="shared" ref="AK6:AK15" ca="1" si="7">INDIRECT("'X "&amp;$AH6&amp;"'!$D$128")</f>
        <v>9.8800000000000008</v>
      </c>
      <c r="AL6" s="36">
        <f t="shared" ref="AL6:AL15" ca="1" si="8">INDIRECT("'X "&amp;$AH6&amp;"'!$E$128")</f>
        <v>0.11600303882479764</v>
      </c>
      <c r="AM6" s="36">
        <f t="shared" ref="AM6:AM15" ca="1" si="9">INDIRECT("'X "&amp;$AH6&amp;"'!$F$128")</f>
        <v>-0.88519347779174851</v>
      </c>
      <c r="AN6" s="36">
        <f t="shared" ref="AN6:AN15" ca="1" si="10">INDIRECT("'Y "&amp;$AH6&amp;"'!$C$128")</f>
        <v>10.175299999999998</v>
      </c>
      <c r="AO6" s="36">
        <f t="shared" ref="AO6:AO15" ca="1" si="11">INDIRECT("'Y "&amp;$AH6&amp;"'!$D$128")</f>
        <v>9.995000000000001</v>
      </c>
      <c r="AP6" s="36">
        <f t="shared" ref="AP6:AP15" ca="1" si="12">INDIRECT("'Y "&amp;$AH6&amp;"'!$E$128")</f>
        <v>-4.5166388568572712E-2</v>
      </c>
      <c r="AQ6" s="36">
        <f t="shared" ref="AQ6:AQ15" ca="1" si="13">INDIRECT("'Y "&amp;$AH6&amp;"'!$F$128")</f>
        <v>-0.45872250690695138</v>
      </c>
      <c r="AR6" s="33"/>
      <c r="AS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</row>
    <row r="7" spans="2:58" x14ac:dyDescent="0.25">
      <c r="B7" s="33"/>
      <c r="C7" s="58"/>
      <c r="D7" s="28" t="s">
        <v>4</v>
      </c>
      <c r="E7" s="103">
        <f t="shared" ref="E7:M7" ca="1" si="14">INDIRECT("'"&amp;$C$5&amp;" "&amp;E$4&amp;"'!$D$14")</f>
        <v>11.459999999999999</v>
      </c>
      <c r="F7" s="103">
        <f t="shared" ca="1" si="14"/>
        <v>11.5</v>
      </c>
      <c r="G7" s="103">
        <f t="shared" ca="1" si="14"/>
        <v>11.51</v>
      </c>
      <c r="H7" s="103">
        <f t="shared" ca="1" si="14"/>
        <v>11.440000000000001</v>
      </c>
      <c r="I7" s="103">
        <f t="shared" ca="1" si="14"/>
        <v>11.52</v>
      </c>
      <c r="J7" s="103">
        <f t="shared" ca="1" si="14"/>
        <v>11.5</v>
      </c>
      <c r="K7" s="103">
        <f t="shared" ca="1" si="14"/>
        <v>11.52</v>
      </c>
      <c r="L7" s="103">
        <f t="shared" ca="1" si="14"/>
        <v>11.51</v>
      </c>
      <c r="M7" s="103">
        <f t="shared" ca="1" si="14"/>
        <v>11.48</v>
      </c>
      <c r="N7" s="103">
        <f ca="1">INDIRECT("'"&amp;$C$5&amp;" "&amp;N$4&amp;"'!$D$14")</f>
        <v>11.54</v>
      </c>
      <c r="O7" s="33"/>
      <c r="P7" s="40"/>
      <c r="Q7" s="33"/>
      <c r="R7" s="33"/>
      <c r="S7" s="34">
        <v>200</v>
      </c>
      <c r="T7" s="33"/>
      <c r="U7" s="36">
        <f t="shared" ca="1" si="2"/>
        <v>4.24</v>
      </c>
      <c r="V7" s="36">
        <f t="shared" ca="1" si="3"/>
        <v>15.74</v>
      </c>
      <c r="W7" s="33"/>
      <c r="X7" s="36">
        <f t="shared" ca="1" si="4"/>
        <v>9.93245000000001</v>
      </c>
      <c r="Y7" s="36">
        <f ca="1">Summary!$F17</f>
        <v>9.93245000000001</v>
      </c>
      <c r="Z7" s="33"/>
      <c r="AA7" s="36">
        <f t="shared" ca="1" si="5"/>
        <v>10.901485927135498</v>
      </c>
      <c r="AB7" s="36">
        <f ca="1">Summary!$J17</f>
        <v>10.9014859271355</v>
      </c>
      <c r="AC7" s="33"/>
      <c r="AD7" s="33"/>
      <c r="AE7" s="40"/>
      <c r="AF7" s="33"/>
      <c r="AG7" s="33"/>
      <c r="AH7" s="34">
        <v>200</v>
      </c>
      <c r="AI7" s="33"/>
      <c r="AJ7" s="36">
        <f t="shared" ca="1" si="6"/>
        <v>9.93245000000001</v>
      </c>
      <c r="AK7" s="36">
        <f t="shared" ca="1" si="7"/>
        <v>10.16</v>
      </c>
      <c r="AL7" s="36">
        <f t="shared" ca="1" si="8"/>
        <v>3.1638680601005512E-2</v>
      </c>
      <c r="AM7" s="36">
        <f t="shared" ca="1" si="9"/>
        <v>-1.2346565485666274</v>
      </c>
      <c r="AN7" s="36">
        <f t="shared" ca="1" si="10"/>
        <v>9.8344499999999968</v>
      </c>
      <c r="AO7" s="36">
        <f t="shared" ca="1" si="11"/>
        <v>9.61</v>
      </c>
      <c r="AP7" s="36">
        <f t="shared" ca="1" si="12"/>
        <v>0.11628701247426951</v>
      </c>
      <c r="AQ7" s="36">
        <f t="shared" ca="1" si="13"/>
        <v>-0.35331517116681077</v>
      </c>
      <c r="AR7" s="33"/>
      <c r="AS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</row>
    <row r="8" spans="2:58" x14ac:dyDescent="0.25">
      <c r="B8" s="33"/>
      <c r="C8" s="57" t="s">
        <v>106</v>
      </c>
      <c r="D8" s="28" t="s">
        <v>2</v>
      </c>
      <c r="E8" s="103">
        <f t="shared" ref="E8:M8" ca="1" si="15">INDIRECT("'"&amp;$C$8&amp;" "&amp;E$4&amp;"'!$D$11")</f>
        <v>3</v>
      </c>
      <c r="F8" s="103">
        <f t="shared" ca="1" si="15"/>
        <v>1.5</v>
      </c>
      <c r="G8" s="103">
        <f t="shared" ca="1" si="15"/>
        <v>0.61</v>
      </c>
      <c r="H8" s="103">
        <f t="shared" ca="1" si="15"/>
        <v>-0.91</v>
      </c>
      <c r="I8" s="103">
        <f t="shared" ca="1" si="15"/>
        <v>-0.75</v>
      </c>
      <c r="J8" s="103">
        <f t="shared" ca="1" si="15"/>
        <v>-0.52</v>
      </c>
      <c r="K8" s="103">
        <f t="shared" ca="1" si="15"/>
        <v>-0.13</v>
      </c>
      <c r="L8" s="103">
        <f t="shared" ca="1" si="15"/>
        <v>-0.01</v>
      </c>
      <c r="M8" s="103">
        <f t="shared" ca="1" si="15"/>
        <v>-3.45</v>
      </c>
      <c r="N8" s="103">
        <f ca="1">INDIRECT("'"&amp;$C$8&amp;" "&amp;N$4&amp;"'!$D$11")</f>
        <v>-0.09</v>
      </c>
      <c r="O8" s="33"/>
      <c r="P8" s="40"/>
      <c r="Q8" s="33"/>
      <c r="R8" s="33"/>
      <c r="S8" s="34">
        <v>300</v>
      </c>
      <c r="T8" s="33"/>
      <c r="U8" s="36">
        <f t="shared" ca="1" si="2"/>
        <v>4.24</v>
      </c>
      <c r="V8" s="36">
        <f t="shared" ca="1" si="3"/>
        <v>15.75</v>
      </c>
      <c r="W8" s="33"/>
      <c r="X8" s="36">
        <f t="shared" ca="1" si="4"/>
        <v>9.9655000000000022</v>
      </c>
      <c r="Y8" s="36">
        <f ca="1">Summary!$F18</f>
        <v>9.9655000000000022</v>
      </c>
      <c r="Z8" s="33"/>
      <c r="AA8" s="36">
        <f t="shared" ca="1" si="5"/>
        <v>11.146759280936463</v>
      </c>
      <c r="AB8" s="36">
        <f ca="1">Summary!$J18</f>
        <v>11.146759280936463</v>
      </c>
      <c r="AC8" s="33"/>
      <c r="AD8" s="33"/>
      <c r="AE8" s="40"/>
      <c r="AF8" s="33"/>
      <c r="AG8" s="33"/>
      <c r="AH8" s="34">
        <v>300</v>
      </c>
      <c r="AI8" s="33"/>
      <c r="AJ8" s="36">
        <f t="shared" ca="1" si="6"/>
        <v>9.9655000000000022</v>
      </c>
      <c r="AK8" s="36">
        <f t="shared" ca="1" si="7"/>
        <v>9.86</v>
      </c>
      <c r="AL8" s="36">
        <f t="shared" ca="1" si="8"/>
        <v>-1.1608567649340365E-2</v>
      </c>
      <c r="AM8" s="36">
        <f t="shared" ca="1" si="9"/>
        <v>-1.2220660666614578</v>
      </c>
      <c r="AN8" s="36">
        <f t="shared" ca="1" si="10"/>
        <v>9.9533999999999985</v>
      </c>
      <c r="AO8" s="36">
        <f t="shared" ca="1" si="11"/>
        <v>9.8949999999999996</v>
      </c>
      <c r="AP8" s="36">
        <f t="shared" ca="1" si="12"/>
        <v>0.12478311773679301</v>
      </c>
      <c r="AQ8" s="36">
        <f t="shared" ca="1" si="13"/>
        <v>0.4084132926333357</v>
      </c>
      <c r="AR8" s="33"/>
      <c r="AS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</row>
    <row r="9" spans="2:58" x14ac:dyDescent="0.25">
      <c r="B9" s="33"/>
      <c r="C9" s="61"/>
      <c r="D9" s="28" t="s">
        <v>3</v>
      </c>
      <c r="E9" s="103">
        <f t="shared" ref="E9:M9" ca="1" si="16">INDIRECT("'"&amp;$C$8&amp;" "&amp;E$4&amp;"'!$D$12")</f>
        <v>17.239999999999998</v>
      </c>
      <c r="F9" s="103">
        <f t="shared" ca="1" si="16"/>
        <v>17.05</v>
      </c>
      <c r="G9" s="103">
        <f t="shared" ca="1" si="16"/>
        <v>22.87</v>
      </c>
      <c r="H9" s="103">
        <f t="shared" ca="1" si="16"/>
        <v>21.68</v>
      </c>
      <c r="I9" s="103">
        <f t="shared" ca="1" si="16"/>
        <v>20.55</v>
      </c>
      <c r="J9" s="103">
        <f t="shared" ca="1" si="16"/>
        <v>22.83</v>
      </c>
      <c r="K9" s="103">
        <f t="shared" ca="1" si="16"/>
        <v>19.61</v>
      </c>
      <c r="L9" s="103">
        <f t="shared" ca="1" si="16"/>
        <v>20.13</v>
      </c>
      <c r="M9" s="103">
        <f t="shared" ca="1" si="16"/>
        <v>20.64</v>
      </c>
      <c r="N9" s="103">
        <f ca="1">INDIRECT("'"&amp;$C$8&amp;" "&amp;N$4&amp;"'!$D$12")</f>
        <v>21.53</v>
      </c>
      <c r="O9" s="33"/>
      <c r="P9" s="40"/>
      <c r="Q9" s="33"/>
      <c r="R9" s="33"/>
      <c r="S9" s="34">
        <v>400</v>
      </c>
      <c r="T9" s="33"/>
      <c r="U9" s="36">
        <f t="shared" ca="1" si="2"/>
        <v>4.22</v>
      </c>
      <c r="V9" s="36">
        <f t="shared" ca="1" si="3"/>
        <v>15.66</v>
      </c>
      <c r="W9" s="33"/>
      <c r="X9" s="36">
        <f t="shared" ca="1" si="4"/>
        <v>9.9121249999999979</v>
      </c>
      <c r="Y9" s="36">
        <f ca="1">Summary!$F19</f>
        <v>9.9121249999999979</v>
      </c>
      <c r="Z9" s="33"/>
      <c r="AA9" s="36">
        <f t="shared" ca="1" si="5"/>
        <v>9.6636899592732934</v>
      </c>
      <c r="AB9" s="36">
        <f ca="1">Summary!$J19</f>
        <v>9.6636899592732952</v>
      </c>
      <c r="AC9" s="33"/>
      <c r="AD9" s="33"/>
      <c r="AE9" s="40"/>
      <c r="AF9" s="33"/>
      <c r="AG9" s="33"/>
      <c r="AH9" s="34">
        <v>400</v>
      </c>
      <c r="AI9" s="33"/>
      <c r="AJ9" s="36">
        <f t="shared" ca="1" si="6"/>
        <v>9.9121249999999979</v>
      </c>
      <c r="AK9" s="36">
        <f t="shared" ca="1" si="7"/>
        <v>9.8550000000000004</v>
      </c>
      <c r="AL9" s="36">
        <f t="shared" ca="1" si="8"/>
        <v>8.8049475664042184E-2</v>
      </c>
      <c r="AM9" s="36">
        <f t="shared" ca="1" si="9"/>
        <v>-1.0436529653505375</v>
      </c>
      <c r="AN9" s="36">
        <f t="shared" ca="1" si="10"/>
        <v>9.8791999999999991</v>
      </c>
      <c r="AO9" s="36">
        <f t="shared" ca="1" si="11"/>
        <v>9.6649999999999991</v>
      </c>
      <c r="AP9" s="36">
        <f t="shared" ca="1" si="12"/>
        <v>0.21333204979104373</v>
      </c>
      <c r="AQ9" s="36">
        <f t="shared" ca="1" si="13"/>
        <v>5.1217217217879973E-2</v>
      </c>
      <c r="AR9" s="33"/>
      <c r="AS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</row>
    <row r="10" spans="2:58" x14ac:dyDescent="0.25">
      <c r="B10" s="33"/>
      <c r="C10" s="58"/>
      <c r="D10" s="28" t="s">
        <v>4</v>
      </c>
      <c r="E10" s="103">
        <f t="shared" ref="E10:M10" ca="1" si="17">INDIRECT("'"&amp;$C$8&amp;" "&amp;E$4&amp;"'!$D$14")</f>
        <v>14.239999999999998</v>
      </c>
      <c r="F10" s="103">
        <f t="shared" ca="1" si="17"/>
        <v>15.55</v>
      </c>
      <c r="G10" s="103">
        <f t="shared" ca="1" si="17"/>
        <v>22.26</v>
      </c>
      <c r="H10" s="103">
        <f t="shared" ca="1" si="17"/>
        <v>22.59</v>
      </c>
      <c r="I10" s="103">
        <f t="shared" ca="1" si="17"/>
        <v>21.3</v>
      </c>
      <c r="J10" s="103">
        <f t="shared" ca="1" si="17"/>
        <v>23.349999999999998</v>
      </c>
      <c r="K10" s="103">
        <f t="shared" ca="1" si="17"/>
        <v>19.739999999999998</v>
      </c>
      <c r="L10" s="103">
        <f t="shared" ca="1" si="17"/>
        <v>20.14</v>
      </c>
      <c r="M10" s="103">
        <f t="shared" ca="1" si="17"/>
        <v>24.09</v>
      </c>
      <c r="N10" s="103">
        <f ca="1">INDIRECT("'"&amp;$C$8&amp;" "&amp;N$4&amp;"'!$D$14")</f>
        <v>21.62</v>
      </c>
      <c r="O10" s="33"/>
      <c r="P10" s="40"/>
      <c r="Q10" s="33"/>
      <c r="R10" s="33"/>
      <c r="S10" s="34">
        <v>500</v>
      </c>
      <c r="T10" s="33"/>
      <c r="U10" s="36">
        <f t="shared" ca="1" si="2"/>
        <v>4.22</v>
      </c>
      <c r="V10" s="36">
        <f t="shared" ca="1" si="3"/>
        <v>15.74</v>
      </c>
      <c r="W10" s="33"/>
      <c r="X10" s="36">
        <f t="shared" ca="1" si="4"/>
        <v>9.8192200000000014</v>
      </c>
      <c r="Y10" s="36">
        <f ca="1">Summary!$F20</f>
        <v>9.8192200000000014</v>
      </c>
      <c r="Z10" s="33"/>
      <c r="AA10" s="36">
        <f t="shared" ca="1" si="5"/>
        <v>10.687819230060041</v>
      </c>
      <c r="AB10" s="36">
        <f ca="1">Summary!$J20</f>
        <v>10.68781923006004</v>
      </c>
      <c r="AC10" s="33"/>
      <c r="AD10" s="33"/>
      <c r="AE10" s="40"/>
      <c r="AF10" s="33"/>
      <c r="AG10" s="33"/>
      <c r="AH10" s="34">
        <v>500</v>
      </c>
      <c r="AI10" s="33"/>
      <c r="AJ10" s="36">
        <f t="shared" ca="1" si="6"/>
        <v>9.8192200000000014</v>
      </c>
      <c r="AK10" s="36">
        <f t="shared" ca="1" si="7"/>
        <v>9.6649999999999991</v>
      </c>
      <c r="AL10" s="36">
        <f t="shared" ca="1" si="8"/>
        <v>8.3623849643134046E-2</v>
      </c>
      <c r="AM10" s="36">
        <f t="shared" ca="1" si="9"/>
        <v>-1.1469091562111151</v>
      </c>
      <c r="AN10" s="36">
        <f t="shared" ca="1" si="10"/>
        <v>10.24490000000001</v>
      </c>
      <c r="AO10" s="36">
        <f t="shared" ca="1" si="11"/>
        <v>10.119999999999999</v>
      </c>
      <c r="AP10" s="36">
        <f t="shared" ca="1" si="12"/>
        <v>-2.4646366951472459E-2</v>
      </c>
      <c r="AQ10" s="36">
        <f t="shared" ca="1" si="13"/>
        <v>-6.7990852415382719E-3</v>
      </c>
      <c r="AR10" s="33"/>
      <c r="AS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</row>
    <row r="11" spans="2:58" x14ac:dyDescent="0.25">
      <c r="P11" s="40"/>
      <c r="Q11" s="33"/>
      <c r="R11" s="33"/>
      <c r="S11" s="34">
        <v>600</v>
      </c>
      <c r="T11" s="33"/>
      <c r="U11" s="36">
        <f t="shared" ca="1" si="2"/>
        <v>4.25</v>
      </c>
      <c r="V11" s="36">
        <f t="shared" ca="1" si="3"/>
        <v>15.75</v>
      </c>
      <c r="W11" s="33"/>
      <c r="X11" s="36">
        <f t="shared" ca="1" si="4"/>
        <v>9.8924333333333312</v>
      </c>
      <c r="Y11" s="36">
        <f ca="1">Summary!$F21</f>
        <v>9.8924333333333312</v>
      </c>
      <c r="Z11" s="33"/>
      <c r="AA11" s="36">
        <f t="shared" ca="1" si="5"/>
        <v>11.151960012242752</v>
      </c>
      <c r="AB11" s="36">
        <f ca="1">Summary!$J21</f>
        <v>11.151960012242746</v>
      </c>
      <c r="AC11" s="33"/>
      <c r="AD11" s="33"/>
      <c r="AE11" s="40"/>
      <c r="AF11" s="33"/>
      <c r="AG11" s="33"/>
      <c r="AH11" s="34">
        <v>600</v>
      </c>
      <c r="AI11" s="33"/>
      <c r="AJ11" s="36">
        <f t="shared" ca="1" si="6"/>
        <v>9.8924333333333312</v>
      </c>
      <c r="AK11" s="36">
        <f t="shared" ca="1" si="7"/>
        <v>9.86</v>
      </c>
      <c r="AL11" s="36">
        <f t="shared" ca="1" si="8"/>
        <v>8.3630644050917885E-2</v>
      </c>
      <c r="AM11" s="36">
        <f t="shared" ca="1" si="9"/>
        <v>-1.2253343053610726</v>
      </c>
      <c r="AN11" s="36">
        <f t="shared" ca="1" si="10"/>
        <v>10.123866666666666</v>
      </c>
      <c r="AO11" s="36">
        <f t="shared" ca="1" si="11"/>
        <v>10.065000000000001</v>
      </c>
      <c r="AP11" s="36">
        <f t="shared" ca="1" si="12"/>
        <v>0.10649923632865019</v>
      </c>
      <c r="AQ11" s="36">
        <f t="shared" ca="1" si="13"/>
        <v>0.13968450102709395</v>
      </c>
      <c r="AR11" s="33"/>
      <c r="AS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</row>
    <row r="12" spans="2:58" x14ac:dyDescent="0.25">
      <c r="B12" s="47" t="s">
        <v>107</v>
      </c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0"/>
      <c r="Q12" s="33"/>
      <c r="R12" s="33"/>
      <c r="S12" s="34">
        <v>700</v>
      </c>
      <c r="T12" s="33"/>
      <c r="U12" s="36">
        <f t="shared" ca="1" si="2"/>
        <v>4.24</v>
      </c>
      <c r="V12" s="36">
        <f t="shared" ca="1" si="3"/>
        <v>15.76</v>
      </c>
      <c r="W12" s="33"/>
      <c r="X12" s="36">
        <f t="shared" ca="1" si="4"/>
        <v>9.8285999999999927</v>
      </c>
      <c r="Y12" s="36">
        <f ca="1">Summary!$F22</f>
        <v>9.8285999999999927</v>
      </c>
      <c r="Z12" s="33"/>
      <c r="AA12" s="36">
        <f t="shared" ca="1" si="5"/>
        <v>11.061825505007329</v>
      </c>
      <c r="AB12" s="36">
        <f ca="1">Summary!$J22</f>
        <v>11.061825505007334</v>
      </c>
      <c r="AC12" s="33"/>
      <c r="AD12" s="33"/>
      <c r="AE12" s="40"/>
      <c r="AF12" s="33"/>
      <c r="AG12" s="33"/>
      <c r="AH12" s="34">
        <v>700</v>
      </c>
      <c r="AI12" s="33"/>
      <c r="AJ12" s="36">
        <f t="shared" ca="1" si="6"/>
        <v>9.8285999999999927</v>
      </c>
      <c r="AK12" s="36">
        <f t="shared" ca="1" si="7"/>
        <v>9.629999999999999</v>
      </c>
      <c r="AL12" s="36">
        <f t="shared" ca="1" si="8"/>
        <v>8.3583651906258882E-2</v>
      </c>
      <c r="AM12" s="36">
        <f t="shared" ca="1" si="9"/>
        <v>-1.2066230649342147</v>
      </c>
      <c r="AN12" s="36">
        <f t="shared" ca="1" si="10"/>
        <v>10.086885714285721</v>
      </c>
      <c r="AO12" s="36">
        <f t="shared" ca="1" si="11"/>
        <v>9.9349999999999987</v>
      </c>
      <c r="AP12" s="36">
        <f t="shared" ca="1" si="12"/>
        <v>7.3291711694650791E-2</v>
      </c>
      <c r="AQ12" s="36">
        <f t="shared" ca="1" si="13"/>
        <v>-7.912302214528788E-2</v>
      </c>
      <c r="AR12" s="33"/>
      <c r="AS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</row>
    <row r="13" spans="2:58" x14ac:dyDescent="0.25"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40"/>
      <c r="Q13" s="33"/>
      <c r="R13" s="33"/>
      <c r="S13" s="34">
        <v>800</v>
      </c>
      <c r="T13" s="33"/>
      <c r="U13" s="36">
        <f t="shared" ca="1" si="2"/>
        <v>4.2300000000000004</v>
      </c>
      <c r="V13" s="36">
        <f t="shared" ca="1" si="3"/>
        <v>15.74</v>
      </c>
      <c r="W13" s="33"/>
      <c r="X13" s="36">
        <f t="shared" ca="1" si="4"/>
        <v>10.063875000000007</v>
      </c>
      <c r="Y13" s="36">
        <f ca="1">Summary!$F23</f>
        <v>10.063875000000007</v>
      </c>
      <c r="Z13" s="33"/>
      <c r="AA13" s="36">
        <f t="shared" ca="1" si="5"/>
        <v>10.98299923341667</v>
      </c>
      <c r="AB13" s="36">
        <f ca="1">Summary!$J23</f>
        <v>10.982999233416672</v>
      </c>
      <c r="AC13" s="33"/>
      <c r="AD13" s="33"/>
      <c r="AE13" s="40"/>
      <c r="AF13" s="33"/>
      <c r="AG13" s="33"/>
      <c r="AH13" s="34">
        <v>800</v>
      </c>
      <c r="AI13" s="33"/>
      <c r="AJ13" s="36">
        <f t="shared" ca="1" si="6"/>
        <v>10.063875000000007</v>
      </c>
      <c r="AK13" s="36">
        <f t="shared" ca="1" si="7"/>
        <v>10.315000000000001</v>
      </c>
      <c r="AL13" s="36">
        <f t="shared" ca="1" si="8"/>
        <v>-7.4110536570400065E-2</v>
      </c>
      <c r="AM13" s="36">
        <f t="shared" ca="1" si="9"/>
        <v>-1.1880380652301799</v>
      </c>
      <c r="AN13" s="36">
        <f t="shared" ca="1" si="10"/>
        <v>10.107649999999996</v>
      </c>
      <c r="AO13" s="36">
        <f t="shared" ca="1" si="11"/>
        <v>10.135000000000002</v>
      </c>
      <c r="AP13" s="36">
        <f t="shared" ca="1" si="12"/>
        <v>-4.4002544778188379E-2</v>
      </c>
      <c r="AQ13" s="36">
        <f t="shared" ca="1" si="13"/>
        <v>-0.32064335670425104</v>
      </c>
      <c r="AR13" s="33"/>
      <c r="AS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</row>
    <row r="14" spans="2:58" x14ac:dyDescent="0.25">
      <c r="B14" s="33"/>
      <c r="C14" s="33"/>
      <c r="D14" s="51" t="s">
        <v>113</v>
      </c>
      <c r="E14" s="51" t="s">
        <v>1</v>
      </c>
      <c r="F14" s="52" t="s">
        <v>110</v>
      </c>
      <c r="G14" s="52"/>
      <c r="H14" s="52"/>
      <c r="I14" s="52"/>
      <c r="J14" s="52" t="s">
        <v>111</v>
      </c>
      <c r="K14" s="52"/>
      <c r="L14" s="52"/>
      <c r="M14" s="52"/>
      <c r="N14" s="33"/>
      <c r="O14" s="33"/>
      <c r="P14" s="40"/>
      <c r="Q14" s="33"/>
      <c r="R14" s="33"/>
      <c r="S14" s="34">
        <v>900</v>
      </c>
      <c r="T14" s="33"/>
      <c r="U14" s="36">
        <f t="shared" ca="1" si="2"/>
        <v>4.2300000000000004</v>
      </c>
      <c r="V14" s="36">
        <f t="shared" ca="1" si="3"/>
        <v>15.71</v>
      </c>
      <c r="W14" s="33"/>
      <c r="X14" s="36">
        <f t="shared" ca="1" si="4"/>
        <v>10.016277777777782</v>
      </c>
      <c r="Y14" s="36">
        <f ca="1">Summary!$F24</f>
        <v>10.016277777777782</v>
      </c>
      <c r="Z14" s="33"/>
      <c r="AA14" s="36">
        <f t="shared" ca="1" si="5"/>
        <v>11.085458765912705</v>
      </c>
      <c r="AB14" s="36">
        <f ca="1">Summary!$J24</f>
        <v>11.085458765912708</v>
      </c>
      <c r="AC14" s="33"/>
      <c r="AD14" s="33"/>
      <c r="AE14" s="40"/>
      <c r="AF14" s="33"/>
      <c r="AG14" s="33"/>
      <c r="AH14" s="34">
        <v>900</v>
      </c>
      <c r="AI14" s="33"/>
      <c r="AJ14" s="36">
        <f t="shared" ca="1" si="6"/>
        <v>10.016277777777782</v>
      </c>
      <c r="AK14" s="36">
        <f t="shared" ca="1" si="7"/>
        <v>10.01</v>
      </c>
      <c r="AL14" s="36">
        <f t="shared" ca="1" si="8"/>
        <v>-2.3916630639619123E-2</v>
      </c>
      <c r="AM14" s="36">
        <f t="shared" ca="1" si="9"/>
        <v>-1.1892066297110742</v>
      </c>
      <c r="AN14" s="36">
        <f t="shared" ca="1" si="10"/>
        <v>9.7500888888888912</v>
      </c>
      <c r="AO14" s="36">
        <f t="shared" ca="1" si="11"/>
        <v>9.81</v>
      </c>
      <c r="AP14" s="36">
        <f t="shared" ca="1" si="12"/>
        <v>-8.8654015386494839E-2</v>
      </c>
      <c r="AQ14" s="36">
        <f t="shared" ca="1" si="13"/>
        <v>0.24639317039083908</v>
      </c>
      <c r="AR14" s="33"/>
      <c r="AS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</row>
    <row r="15" spans="2:58" x14ac:dyDescent="0.25">
      <c r="B15" s="33"/>
      <c r="C15" s="33"/>
      <c r="D15" s="51"/>
      <c r="E15" s="51"/>
      <c r="F15" s="52" t="s">
        <v>108</v>
      </c>
      <c r="G15" s="52"/>
      <c r="H15" s="52" t="s">
        <v>109</v>
      </c>
      <c r="I15" s="52"/>
      <c r="J15" s="52" t="s">
        <v>108</v>
      </c>
      <c r="K15" s="52"/>
      <c r="L15" s="52" t="s">
        <v>109</v>
      </c>
      <c r="M15" s="52"/>
      <c r="N15" s="33"/>
      <c r="O15" s="33"/>
      <c r="P15" s="40"/>
      <c r="Q15" s="33"/>
      <c r="R15" s="33"/>
      <c r="S15" s="34">
        <v>1000</v>
      </c>
      <c r="T15" s="33"/>
      <c r="U15" s="36">
        <f t="shared" ca="1" si="2"/>
        <v>4.22</v>
      </c>
      <c r="V15" s="36">
        <f t="shared" ca="1" si="3"/>
        <v>15.76</v>
      </c>
      <c r="W15" s="33"/>
      <c r="X15" s="36">
        <f t="shared" ca="1" si="4"/>
        <v>10.197509999999992</v>
      </c>
      <c r="Y15" s="36">
        <f ca="1">Summary!$F25</f>
        <v>10.197509999999992</v>
      </c>
      <c r="Z15" s="33"/>
      <c r="AA15" s="36">
        <f t="shared" ca="1" si="5"/>
        <v>10.695480180080175</v>
      </c>
      <c r="AB15" s="36">
        <f ca="1">Summary!$J25</f>
        <v>10.695480180080171</v>
      </c>
      <c r="AC15" s="33"/>
      <c r="AD15" s="33"/>
      <c r="AE15" s="40"/>
      <c r="AF15" s="33"/>
      <c r="AG15" s="33"/>
      <c r="AH15" s="34">
        <v>1000</v>
      </c>
      <c r="AI15" s="33"/>
      <c r="AJ15" s="36">
        <f t="shared" ca="1" si="6"/>
        <v>10.197509999999992</v>
      </c>
      <c r="AK15" s="36">
        <f t="shared" ca="1" si="7"/>
        <v>10.414999999999999</v>
      </c>
      <c r="AL15" s="36">
        <f t="shared" ca="1" si="8"/>
        <v>-9.7901756721171213E-2</v>
      </c>
      <c r="AM15" s="36">
        <f t="shared" ca="1" si="9"/>
        <v>-1.1944288649751504</v>
      </c>
      <c r="AN15" s="36">
        <f t="shared" ca="1" si="10"/>
        <v>9.9985799999999987</v>
      </c>
      <c r="AO15" s="36">
        <f t="shared" ca="1" si="11"/>
        <v>10.01</v>
      </c>
      <c r="AP15" s="36">
        <f t="shared" ca="1" si="12"/>
        <v>7.7937224906816358E-2</v>
      </c>
      <c r="AQ15" s="36">
        <f t="shared" ca="1" si="13"/>
        <v>-0.17295350886736749</v>
      </c>
      <c r="AR15" s="33"/>
      <c r="AS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</row>
    <row r="16" spans="2:58" x14ac:dyDescent="0.25">
      <c r="B16" s="33"/>
      <c r="C16" s="33"/>
      <c r="D16" s="48" t="s">
        <v>105</v>
      </c>
      <c r="E16" s="34">
        <v>100</v>
      </c>
      <c r="F16" s="59">
        <f ca="1">INDIRECT("'"&amp;$D$16&amp;" "&amp;$E16&amp;"'!$D$77")</f>
        <v>9.9380000000000006</v>
      </c>
      <c r="G16" s="60"/>
      <c r="H16" s="59">
        <f ca="1">INDIRECT("'"&amp;$D$16&amp;" "&amp;$E16&amp;"'!$K$77")</f>
        <v>9.9843249999999983</v>
      </c>
      <c r="I16" s="60"/>
      <c r="J16" s="59">
        <f ca="1">INDIRECT("'"&amp;$D$16&amp;" "&amp;$E16&amp;"'!$D$78")</f>
        <v>9.1950464646464329</v>
      </c>
      <c r="K16" s="60"/>
      <c r="L16" s="59">
        <f ca="1">INDIRECT("'"&amp;$D$16&amp;" "&amp;$E16&amp;"'!$K$78")</f>
        <v>8.5568693568749978</v>
      </c>
      <c r="M16" s="60"/>
      <c r="N16" s="33"/>
      <c r="O16" s="33"/>
      <c r="P16" s="40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40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</row>
    <row r="17" spans="2:92" x14ac:dyDescent="0.25">
      <c r="B17" s="33"/>
      <c r="C17" s="33"/>
      <c r="D17" s="49"/>
      <c r="E17" s="34">
        <v>200</v>
      </c>
      <c r="F17" s="59">
        <f t="shared" ref="F17:F25" ca="1" si="18">INDIRECT("'"&amp;$D$16&amp;" "&amp;$E17&amp;"'!$D$77")</f>
        <v>9.93245000000001</v>
      </c>
      <c r="G17" s="60"/>
      <c r="H17" s="59">
        <f t="shared" ref="H17:H25" ca="1" si="19">INDIRECT("'"&amp;$D$16&amp;" "&amp;$E17&amp;"'!$K$77")</f>
        <v>9.9133333333333322</v>
      </c>
      <c r="I17" s="60"/>
      <c r="J17" s="59">
        <f t="shared" ref="J17:J25" ca="1" si="20">INDIRECT("'"&amp;$D$16&amp;" "&amp;$E17&amp;"'!$D$78")</f>
        <v>10.9014859271355</v>
      </c>
      <c r="K17" s="60"/>
      <c r="L17" s="59">
        <f t="shared" ref="L17:L25" ca="1" si="21">INDIRECT("'"&amp;$D$16&amp;" "&amp;$E17&amp;"'!$K$78")</f>
        <v>10.606776543209872</v>
      </c>
      <c r="M17" s="60"/>
      <c r="N17" s="33"/>
      <c r="O17" s="33"/>
      <c r="P17" s="40"/>
      <c r="Q17" s="33"/>
      <c r="R17" s="33"/>
      <c r="S17" s="54" t="s">
        <v>1</v>
      </c>
      <c r="T17" s="33"/>
      <c r="U17" s="54" t="s">
        <v>27</v>
      </c>
      <c r="V17" s="54" t="s">
        <v>140</v>
      </c>
      <c r="W17" s="33"/>
      <c r="X17" s="54" t="s">
        <v>149</v>
      </c>
      <c r="Y17" s="33"/>
      <c r="Z17" s="55" t="s">
        <v>147</v>
      </c>
      <c r="AA17" s="52"/>
      <c r="AB17" s="33"/>
      <c r="AC17" s="33"/>
      <c r="AD17" s="33"/>
      <c r="AE17" s="40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</row>
    <row r="18" spans="2:92" x14ac:dyDescent="0.25">
      <c r="B18" s="33"/>
      <c r="C18" s="33"/>
      <c r="D18" s="49"/>
      <c r="E18" s="34">
        <v>300</v>
      </c>
      <c r="F18" s="59">
        <f t="shared" ca="1" si="18"/>
        <v>9.9655000000000022</v>
      </c>
      <c r="G18" s="60"/>
      <c r="H18" s="59">
        <f t="shared" ca="1" si="19"/>
        <v>9.9911633333333327</v>
      </c>
      <c r="I18" s="60"/>
      <c r="J18" s="59">
        <f t="shared" ca="1" si="20"/>
        <v>11.146759280936463</v>
      </c>
      <c r="K18" s="60"/>
      <c r="L18" s="59">
        <f t="shared" ca="1" si="21"/>
        <v>10.947257543322223</v>
      </c>
      <c r="M18" s="60"/>
      <c r="N18" s="33"/>
      <c r="O18" s="33"/>
      <c r="P18" s="40"/>
      <c r="Q18" s="33"/>
      <c r="R18" s="33"/>
      <c r="S18" s="54"/>
      <c r="T18" s="33"/>
      <c r="U18" s="54"/>
      <c r="V18" s="54"/>
      <c r="W18" s="33"/>
      <c r="X18" s="54"/>
      <c r="Y18" s="33"/>
      <c r="Z18" s="26" t="s">
        <v>27</v>
      </c>
      <c r="AA18" s="26" t="s">
        <v>140</v>
      </c>
      <c r="AB18" s="33"/>
      <c r="AC18" s="33"/>
      <c r="AD18" s="33"/>
      <c r="AE18" s="40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</row>
    <row r="19" spans="2:92" ht="15" customHeight="1" x14ac:dyDescent="0.25">
      <c r="B19" s="33"/>
      <c r="C19" s="33"/>
      <c r="D19" s="49"/>
      <c r="E19" s="34">
        <v>400</v>
      </c>
      <c r="F19" s="59">
        <f t="shared" ca="1" si="18"/>
        <v>9.9121249999999979</v>
      </c>
      <c r="G19" s="60"/>
      <c r="H19" s="59">
        <f t="shared" ca="1" si="19"/>
        <v>9.9028199999999984</v>
      </c>
      <c r="I19" s="60"/>
      <c r="J19" s="59">
        <f t="shared" ca="1" si="20"/>
        <v>9.6636899592732952</v>
      </c>
      <c r="K19" s="60"/>
      <c r="L19" s="59">
        <f t="shared" ca="1" si="21"/>
        <v>9.388798447600001</v>
      </c>
      <c r="M19" s="60"/>
      <c r="N19" s="33"/>
      <c r="O19" s="33"/>
      <c r="P19" s="40"/>
      <c r="Q19" s="33"/>
      <c r="R19" s="33"/>
      <c r="S19" s="34">
        <v>100</v>
      </c>
      <c r="T19" s="33"/>
      <c r="U19" s="36">
        <f ca="1">Summary!$F16</f>
        <v>9.9380000000000006</v>
      </c>
      <c r="V19" s="36">
        <f ca="1">Summary!$J16</f>
        <v>9.1950464646464329</v>
      </c>
      <c r="W19" s="33"/>
      <c r="X19" s="36">
        <f t="shared" ref="X19:X28" ca="1" si="22">INDIRECT("'X "&amp;$S19&amp;"'!$I$121")</f>
        <v>-68.539133092073484</v>
      </c>
      <c r="Y19" s="33"/>
      <c r="Z19" s="36">
        <f t="shared" ref="Z19:Z28" ca="1" si="23">INDIRECT("'X "&amp;$S19&amp;"'!$J$118")</f>
        <v>0</v>
      </c>
      <c r="AA19" s="36">
        <f t="shared" ref="AA19:AA28" ca="1" si="24">INDIRECT("'X "&amp;$S19&amp;"'!$J$119")</f>
        <v>-8.0699999999999999E-4</v>
      </c>
      <c r="AB19" s="33"/>
      <c r="AC19" s="33"/>
      <c r="AD19" s="33"/>
      <c r="AE19" s="40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</row>
    <row r="20" spans="2:92" x14ac:dyDescent="0.25">
      <c r="B20" s="33"/>
      <c r="C20" s="33"/>
      <c r="D20" s="49"/>
      <c r="E20" s="34">
        <v>500</v>
      </c>
      <c r="F20" s="59">
        <f t="shared" ca="1" si="18"/>
        <v>9.8192200000000014</v>
      </c>
      <c r="G20" s="60"/>
      <c r="H20" s="59">
        <f t="shared" ca="1" si="19"/>
        <v>9.8532800000000016</v>
      </c>
      <c r="I20" s="60"/>
      <c r="J20" s="59">
        <f t="shared" ca="1" si="20"/>
        <v>10.68781923006004</v>
      </c>
      <c r="K20" s="60"/>
      <c r="L20" s="59">
        <f t="shared" ca="1" si="21"/>
        <v>10.645895577599999</v>
      </c>
      <c r="M20" s="60"/>
      <c r="N20" s="33"/>
      <c r="O20" s="33"/>
      <c r="P20" s="40"/>
      <c r="Q20" s="33"/>
      <c r="R20" s="33"/>
      <c r="S20" s="34">
        <v>200</v>
      </c>
      <c r="T20" s="33"/>
      <c r="U20" s="36">
        <f ca="1">Summary!$F17</f>
        <v>9.93245000000001</v>
      </c>
      <c r="V20" s="36">
        <f ca="1">Summary!$J17</f>
        <v>10.9014859271355</v>
      </c>
      <c r="W20" s="33"/>
      <c r="X20" s="36">
        <f t="shared" ca="1" si="22"/>
        <v>-154.60197115902827</v>
      </c>
      <c r="Y20" s="33"/>
      <c r="Z20" s="36">
        <f t="shared" ca="1" si="23"/>
        <v>0</v>
      </c>
      <c r="AA20" s="36">
        <f t="shared" ca="1" si="24"/>
        <v>-8.0699999999999999E-4</v>
      </c>
      <c r="AB20" s="33"/>
      <c r="AC20" s="33"/>
      <c r="AD20" s="33"/>
      <c r="AE20" s="40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</row>
    <row r="21" spans="2:92" x14ac:dyDescent="0.25">
      <c r="B21" s="33"/>
      <c r="C21" s="33"/>
      <c r="D21" s="49"/>
      <c r="E21" s="34">
        <v>600</v>
      </c>
      <c r="F21" s="59">
        <f t="shared" ca="1" si="18"/>
        <v>9.8924333333333312</v>
      </c>
      <c r="G21" s="60"/>
      <c r="H21" s="59">
        <f t="shared" ca="1" si="19"/>
        <v>9.8797727272727283</v>
      </c>
      <c r="I21" s="60"/>
      <c r="J21" s="59">
        <f t="shared" ca="1" si="20"/>
        <v>11.151960012242746</v>
      </c>
      <c r="K21" s="60"/>
      <c r="L21" s="59">
        <f t="shared" ca="1" si="21"/>
        <v>10.975411105371901</v>
      </c>
      <c r="M21" s="60"/>
      <c r="N21" s="33"/>
      <c r="O21" s="33"/>
      <c r="P21" s="40"/>
      <c r="Q21" s="33"/>
      <c r="R21" s="33"/>
      <c r="S21" s="34">
        <v>300</v>
      </c>
      <c r="T21" s="33"/>
      <c r="U21" s="36">
        <f ca="1">Summary!$F18</f>
        <v>9.9655000000000022</v>
      </c>
      <c r="V21" s="36">
        <f ca="1">Summary!$J18</f>
        <v>11.146759280936463</v>
      </c>
      <c r="W21" s="33"/>
      <c r="X21" s="36">
        <f t="shared" ca="1" si="22"/>
        <v>-235.49053700447075</v>
      </c>
      <c r="Y21" s="33"/>
      <c r="Z21" s="36">
        <f t="shared" ca="1" si="23"/>
        <v>0</v>
      </c>
      <c r="AA21" s="36">
        <f t="shared" ca="1" si="24"/>
        <v>-8.0699999999999999E-4</v>
      </c>
      <c r="AB21" s="33"/>
      <c r="AC21" s="33"/>
      <c r="AD21" s="33"/>
      <c r="AE21" s="40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</row>
    <row r="22" spans="2:92" x14ac:dyDescent="0.25">
      <c r="B22" s="33"/>
      <c r="C22" s="33"/>
      <c r="D22" s="49"/>
      <c r="E22" s="34">
        <v>700</v>
      </c>
      <c r="F22" s="59">
        <f t="shared" ca="1" si="18"/>
        <v>9.8285999999999927</v>
      </c>
      <c r="G22" s="60"/>
      <c r="H22" s="59">
        <f t="shared" ca="1" si="19"/>
        <v>9.8414129870129869</v>
      </c>
      <c r="I22" s="60"/>
      <c r="J22" s="59">
        <f t="shared" ca="1" si="20"/>
        <v>11.061825505007334</v>
      </c>
      <c r="K22" s="60"/>
      <c r="L22" s="59">
        <f t="shared" ca="1" si="21"/>
        <v>10.992790334046211</v>
      </c>
      <c r="M22" s="60"/>
      <c r="N22" s="33"/>
      <c r="O22" s="33"/>
      <c r="P22" s="40"/>
      <c r="Q22" s="33"/>
      <c r="R22" s="33"/>
      <c r="S22" s="34">
        <v>400</v>
      </c>
      <c r="T22" s="33"/>
      <c r="U22" s="36">
        <f ca="1">Summary!$F19</f>
        <v>9.9121249999999979</v>
      </c>
      <c r="V22" s="36">
        <f ca="1">Summary!$J19</f>
        <v>9.6636899592732952</v>
      </c>
      <c r="W22" s="33"/>
      <c r="X22" s="36">
        <f t="shared" ca="1" si="22"/>
        <v>-285.59946571658787</v>
      </c>
      <c r="Y22" s="33"/>
      <c r="Z22" s="36">
        <f t="shared" ca="1" si="23"/>
        <v>0</v>
      </c>
      <c r="AA22" s="36">
        <f t="shared" ca="1" si="24"/>
        <v>-8.0699999999999999E-4</v>
      </c>
      <c r="AB22" s="33"/>
      <c r="AC22" s="33"/>
      <c r="AD22" s="33"/>
      <c r="AE22" s="40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</row>
    <row r="23" spans="2:92" x14ac:dyDescent="0.25">
      <c r="B23" s="33"/>
      <c r="C23" s="33"/>
      <c r="D23" s="49"/>
      <c r="E23" s="34">
        <v>800</v>
      </c>
      <c r="F23" s="59">
        <f t="shared" ca="1" si="18"/>
        <v>10.063875000000007</v>
      </c>
      <c r="G23" s="60"/>
      <c r="H23" s="59">
        <f t="shared" ca="1" si="19"/>
        <v>10.058245454545455</v>
      </c>
      <c r="I23" s="60"/>
      <c r="J23" s="59">
        <f t="shared" ca="1" si="20"/>
        <v>10.982999233416672</v>
      </c>
      <c r="K23" s="60"/>
      <c r="L23" s="59">
        <f t="shared" ca="1" si="21"/>
        <v>10.872236702561985</v>
      </c>
      <c r="M23" s="60"/>
      <c r="N23" s="33"/>
      <c r="O23" s="33"/>
      <c r="P23" s="40"/>
      <c r="Q23" s="33"/>
      <c r="R23" s="33"/>
      <c r="S23" s="34">
        <v>500</v>
      </c>
      <c r="T23" s="33"/>
      <c r="U23" s="36">
        <f ca="1">Summary!$F20</f>
        <v>9.8192200000000014</v>
      </c>
      <c r="V23" s="36">
        <f ca="1">Summary!$J20</f>
        <v>10.68781923006004</v>
      </c>
      <c r="W23" s="33"/>
      <c r="X23" s="36">
        <f t="shared" ca="1" si="22"/>
        <v>-382.30669276203412</v>
      </c>
      <c r="Y23" s="33"/>
      <c r="Z23" s="36">
        <f t="shared" ca="1" si="23"/>
        <v>0</v>
      </c>
      <c r="AA23" s="36">
        <f t="shared" ca="1" si="24"/>
        <v>-8.0699999999999999E-4</v>
      </c>
      <c r="AB23" s="33"/>
      <c r="AC23" s="33"/>
      <c r="AD23" s="33"/>
      <c r="AE23" s="40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</row>
    <row r="24" spans="2:92" x14ac:dyDescent="0.25">
      <c r="B24" s="33"/>
      <c r="C24" s="33"/>
      <c r="D24" s="49"/>
      <c r="E24" s="34">
        <v>900</v>
      </c>
      <c r="F24" s="59">
        <f t="shared" ca="1" si="18"/>
        <v>10.016277777777782</v>
      </c>
      <c r="G24" s="60"/>
      <c r="H24" s="59">
        <f t="shared" ca="1" si="19"/>
        <v>10.024501010101011</v>
      </c>
      <c r="I24" s="60"/>
      <c r="J24" s="59">
        <f t="shared" ca="1" si="20"/>
        <v>11.085458765912708</v>
      </c>
      <c r="K24" s="60"/>
      <c r="L24" s="59">
        <f t="shared" ca="1" si="21"/>
        <v>10.904530789576574</v>
      </c>
      <c r="M24" s="60"/>
      <c r="N24" s="33"/>
      <c r="O24" s="33"/>
      <c r="P24" s="40"/>
      <c r="Q24" s="33"/>
      <c r="R24" s="33"/>
      <c r="S24" s="34">
        <v>600</v>
      </c>
      <c r="T24" s="33"/>
      <c r="U24" s="36">
        <f ca="1">Summary!$F21</f>
        <v>9.8924333333333312</v>
      </c>
      <c r="V24" s="36">
        <f ca="1">Summary!$J21</f>
        <v>11.151960012242746</v>
      </c>
      <c r="W24" s="33"/>
      <c r="X24" s="36">
        <f t="shared" ca="1" si="22"/>
        <v>-471.62125387881196</v>
      </c>
      <c r="Y24" s="33"/>
      <c r="Z24" s="36">
        <f t="shared" ca="1" si="23"/>
        <v>0</v>
      </c>
      <c r="AA24" s="36">
        <f t="shared" ca="1" si="24"/>
        <v>-8.0699999999999999E-4</v>
      </c>
      <c r="AB24" s="33"/>
      <c r="AC24" s="33"/>
      <c r="AD24" s="33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</row>
    <row r="25" spans="2:92" x14ac:dyDescent="0.25">
      <c r="B25" s="33"/>
      <c r="C25" s="33"/>
      <c r="D25" s="50"/>
      <c r="E25" s="34">
        <v>1000</v>
      </c>
      <c r="F25" s="59">
        <f t="shared" ca="1" si="18"/>
        <v>10.197509999999992</v>
      </c>
      <c r="G25" s="60"/>
      <c r="H25" s="59">
        <f t="shared" ca="1" si="19"/>
        <v>10.202965454545453</v>
      </c>
      <c r="I25" s="60"/>
      <c r="J25" s="59">
        <f t="shared" ca="1" si="20"/>
        <v>10.695480180080171</v>
      </c>
      <c r="K25" s="60"/>
      <c r="L25" s="59">
        <f t="shared" ca="1" si="21"/>
        <v>10.60287075649256</v>
      </c>
      <c r="M25" s="60"/>
      <c r="N25" s="33"/>
      <c r="O25" s="33"/>
      <c r="P25" s="40"/>
      <c r="Q25" s="33"/>
      <c r="R25" s="33"/>
      <c r="S25" s="34">
        <v>700</v>
      </c>
      <c r="T25" s="33"/>
      <c r="U25" s="36">
        <f ca="1">Summary!$F22</f>
        <v>9.8285999999999927</v>
      </c>
      <c r="V25" s="36">
        <f ca="1">Summary!$J22</f>
        <v>11.061825505007334</v>
      </c>
      <c r="W25" s="33"/>
      <c r="X25" s="36">
        <f t="shared" ca="1" si="22"/>
        <v>-547.46783826956721</v>
      </c>
      <c r="Y25" s="33"/>
      <c r="Z25" s="36">
        <f t="shared" ca="1" si="23"/>
        <v>0</v>
      </c>
      <c r="AA25" s="36">
        <f t="shared" ca="1" si="24"/>
        <v>-8.0699999999999999E-4</v>
      </c>
      <c r="AB25" s="33"/>
      <c r="AC25" s="33"/>
      <c r="AD25" s="33"/>
      <c r="AE25" s="40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</row>
    <row r="26" spans="2:92" x14ac:dyDescent="0.25">
      <c r="B26" s="33"/>
      <c r="C26" s="33"/>
      <c r="D26" s="48" t="s">
        <v>106</v>
      </c>
      <c r="E26" s="34">
        <v>100</v>
      </c>
      <c r="F26" s="59">
        <f ca="1">INDIRECT("'"&amp;$D$26&amp;" "&amp;$E26&amp;"'!$D$77")</f>
        <v>10.175299999999998</v>
      </c>
      <c r="G26" s="60"/>
      <c r="H26" s="59">
        <f ca="1">INDIRECT("'"&amp;$D$26&amp;" "&amp;$E26&amp;"'!$K$77")</f>
        <v>10.2624</v>
      </c>
      <c r="I26" s="60"/>
      <c r="J26" s="59">
        <f ca="1">INDIRECT("'"&amp;$D$26&amp;" "&amp;$E26&amp;"'!$D$78")</f>
        <v>10.366744353535408</v>
      </c>
      <c r="K26" s="60"/>
      <c r="L26" s="59">
        <f ca="1">INDIRECT("'"&amp;$D$26&amp;" "&amp;$E26&amp;"'!$K$78")</f>
        <v>9.8968142399999994</v>
      </c>
      <c r="M26" s="60"/>
      <c r="N26" s="33"/>
      <c r="O26" s="33"/>
      <c r="P26" s="40"/>
      <c r="Q26" s="33"/>
      <c r="R26" s="33"/>
      <c r="S26" s="34">
        <v>800</v>
      </c>
      <c r="T26" s="33"/>
      <c r="U26" s="36">
        <f ca="1">Summary!$F23</f>
        <v>10.063875000000007</v>
      </c>
      <c r="V26" s="36">
        <f ca="1">Summary!$J23</f>
        <v>10.982999233416672</v>
      </c>
      <c r="W26" s="33"/>
      <c r="X26" s="36">
        <f t="shared" ca="1" si="22"/>
        <v>-622.88839849910551</v>
      </c>
      <c r="Y26" s="33"/>
      <c r="Z26" s="36">
        <f t="shared" ca="1" si="23"/>
        <v>0</v>
      </c>
      <c r="AA26" s="36">
        <f t="shared" ca="1" si="24"/>
        <v>-8.0699999999999999E-4</v>
      </c>
      <c r="AB26" s="33"/>
      <c r="AC26" s="33"/>
      <c r="AD26" s="33"/>
      <c r="AE26" s="40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</row>
    <row r="27" spans="2:92" x14ac:dyDescent="0.25">
      <c r="B27" s="33"/>
      <c r="C27" s="33"/>
      <c r="D27" s="49"/>
      <c r="E27" s="34">
        <v>200</v>
      </c>
      <c r="F27" s="59">
        <f t="shared" ref="F27:F35" ca="1" si="25">INDIRECT("'"&amp;$D$26&amp;" "&amp;$E27&amp;"'!$D$77")</f>
        <v>9.8344499999999968</v>
      </c>
      <c r="G27" s="60"/>
      <c r="H27" s="59">
        <f t="shared" ref="H27:H35" ca="1" si="26">INDIRECT("'"&amp;$D$26&amp;" "&amp;$E27&amp;"'!$K$77")</f>
        <v>9.8970000000000002</v>
      </c>
      <c r="I27" s="60"/>
      <c r="J27" s="59">
        <f t="shared" ref="J27:J35" ca="1" si="27">INDIRECT("'"&amp;$D$26&amp;" "&amp;$E27&amp;"'!$D$78")</f>
        <v>9.299281103015085</v>
      </c>
      <c r="K27" s="60"/>
      <c r="L27" s="59">
        <f t="shared" ref="L27:L35" ca="1" si="28">INDIRECT("'"&amp;$D$26&amp;" "&amp;$E27&amp;"'!$K$78")</f>
        <v>9.3150681604938264</v>
      </c>
      <c r="M27" s="60"/>
      <c r="N27" s="33"/>
      <c r="O27" s="33"/>
      <c r="P27" s="40"/>
      <c r="Q27" s="33"/>
      <c r="R27" s="33"/>
      <c r="S27" s="34">
        <v>900</v>
      </c>
      <c r="T27" s="33"/>
      <c r="U27" s="36">
        <f ca="1">Summary!$F24</f>
        <v>10.016277777777782</v>
      </c>
      <c r="V27" s="36">
        <f ca="1">Summary!$J24</f>
        <v>11.085458765912708</v>
      </c>
      <c r="W27" s="33"/>
      <c r="X27" s="36">
        <f t="shared" ca="1" si="22"/>
        <v>-704.99053332300582</v>
      </c>
      <c r="Y27" s="33"/>
      <c r="Z27" s="36">
        <f t="shared" ca="1" si="23"/>
        <v>0</v>
      </c>
      <c r="AA27" s="36">
        <f t="shared" ca="1" si="24"/>
        <v>-8.0699999999999999E-4</v>
      </c>
      <c r="AB27" s="33"/>
      <c r="AC27" s="33"/>
      <c r="AD27" s="33"/>
      <c r="AE27" s="40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CC27" s="33"/>
      <c r="CD27" s="33"/>
      <c r="CE27" s="33"/>
      <c r="CF27" s="33"/>
      <c r="CG27" s="33"/>
      <c r="CH27" s="33"/>
      <c r="CI27" s="33"/>
      <c r="CJ27" s="33"/>
      <c r="CK27" s="33"/>
      <c r="CL27" s="33"/>
      <c r="CM27" s="33"/>
      <c r="CN27" s="33"/>
    </row>
    <row r="28" spans="2:92" x14ac:dyDescent="0.25">
      <c r="B28" s="33"/>
      <c r="C28" s="33"/>
      <c r="D28" s="49"/>
      <c r="E28" s="34">
        <v>300</v>
      </c>
      <c r="F28" s="59">
        <f t="shared" ca="1" si="25"/>
        <v>9.9533999999999985</v>
      </c>
      <c r="G28" s="60"/>
      <c r="H28" s="59">
        <f t="shared" ca="1" si="26"/>
        <v>9.884999999999998</v>
      </c>
      <c r="I28" s="60"/>
      <c r="J28" s="59">
        <f t="shared" ca="1" si="27"/>
        <v>11.644631210702363</v>
      </c>
      <c r="K28" s="60"/>
      <c r="L28" s="59">
        <f t="shared" ca="1" si="28"/>
        <v>12.002295200000001</v>
      </c>
      <c r="M28" s="60"/>
      <c r="N28" s="33"/>
      <c r="O28" s="33"/>
      <c r="P28" s="40"/>
      <c r="Q28" s="33"/>
      <c r="R28" s="33"/>
      <c r="S28" s="34">
        <v>1000</v>
      </c>
      <c r="T28" s="33"/>
      <c r="U28" s="36">
        <f ca="1">Summary!$F25</f>
        <v>10.197509999999992</v>
      </c>
      <c r="V28" s="36">
        <f ca="1">Summary!$J25</f>
        <v>10.695480180080171</v>
      </c>
      <c r="W28" s="33"/>
      <c r="X28" s="36">
        <f t="shared" ca="1" si="22"/>
        <v>-765.47190043475211</v>
      </c>
      <c r="Y28" s="33"/>
      <c r="Z28" s="36">
        <f t="shared" ca="1" si="23"/>
        <v>0</v>
      </c>
      <c r="AA28" s="36">
        <f t="shared" ca="1" si="24"/>
        <v>-8.0699999999999999E-4</v>
      </c>
      <c r="AB28" s="33"/>
      <c r="AC28" s="33"/>
      <c r="AD28" s="33"/>
      <c r="AE28" s="40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</row>
    <row r="29" spans="2:92" x14ac:dyDescent="0.25">
      <c r="B29" s="33"/>
      <c r="C29" s="33"/>
      <c r="D29" s="49"/>
      <c r="E29" s="34">
        <v>400</v>
      </c>
      <c r="F29" s="59">
        <f t="shared" ca="1" si="25"/>
        <v>9.8791999999999991</v>
      </c>
      <c r="G29" s="60"/>
      <c r="H29" s="59">
        <f t="shared" ca="1" si="26"/>
        <v>9.8597824999999979</v>
      </c>
      <c r="I29" s="60"/>
      <c r="J29" s="59">
        <f t="shared" ca="1" si="27"/>
        <v>12.755777303258178</v>
      </c>
      <c r="K29" s="60"/>
      <c r="L29" s="59">
        <f t="shared" ca="1" si="28"/>
        <v>13.145249607693748</v>
      </c>
      <c r="M29" s="60"/>
      <c r="N29" s="33"/>
      <c r="O29" s="33"/>
      <c r="P29" s="40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40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CC29" s="33"/>
      <c r="CD29" s="33"/>
      <c r="CE29" s="33"/>
      <c r="CF29" s="33"/>
      <c r="CG29" s="33"/>
      <c r="CH29" s="33"/>
      <c r="CI29" s="33"/>
      <c r="CJ29" s="33"/>
      <c r="CK29" s="33"/>
      <c r="CL29" s="33"/>
      <c r="CM29" s="33"/>
      <c r="CN29" s="33"/>
    </row>
    <row r="30" spans="2:92" x14ac:dyDescent="0.25">
      <c r="B30" s="33"/>
      <c r="C30" s="33"/>
      <c r="D30" s="49"/>
      <c r="E30" s="34">
        <v>500</v>
      </c>
      <c r="F30" s="59">
        <f t="shared" ca="1" si="25"/>
        <v>10.24490000000001</v>
      </c>
      <c r="G30" s="60"/>
      <c r="H30" s="59">
        <f t="shared" ca="1" si="26"/>
        <v>10.245059999999999</v>
      </c>
      <c r="I30" s="60"/>
      <c r="J30" s="59">
        <f t="shared" ca="1" si="27"/>
        <v>11.307577344689209</v>
      </c>
      <c r="K30" s="60"/>
      <c r="L30" s="59">
        <f t="shared" ca="1" si="28"/>
        <v>11.068928996399997</v>
      </c>
      <c r="M30" s="60"/>
      <c r="N30" s="33"/>
      <c r="O30" s="33"/>
      <c r="P30" s="40"/>
      <c r="Q30" s="47" t="s">
        <v>122</v>
      </c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0"/>
      <c r="AT30" s="33"/>
      <c r="AU30" s="33"/>
      <c r="AV30" s="33"/>
      <c r="AW30" s="33"/>
      <c r="AX30" s="33"/>
      <c r="AY30" s="33"/>
      <c r="AZ30" s="33"/>
      <c r="CC30" s="33"/>
      <c r="CD30" s="33"/>
      <c r="CE30" s="33"/>
      <c r="CF30" s="33"/>
      <c r="CG30" s="33"/>
      <c r="CH30" s="33"/>
      <c r="CI30" s="33"/>
      <c r="CJ30" s="33"/>
      <c r="CK30" s="33"/>
      <c r="CL30" s="33"/>
      <c r="CM30" s="33"/>
      <c r="CN30" s="33"/>
    </row>
    <row r="31" spans="2:92" x14ac:dyDescent="0.25">
      <c r="B31" s="33"/>
      <c r="C31" s="33"/>
      <c r="D31" s="49"/>
      <c r="E31" s="34">
        <v>600</v>
      </c>
      <c r="F31" s="59">
        <f t="shared" ca="1" si="25"/>
        <v>10.123866666666666</v>
      </c>
      <c r="G31" s="60"/>
      <c r="H31" s="59">
        <f t="shared" ca="1" si="26"/>
        <v>10.139628787878788</v>
      </c>
      <c r="I31" s="60"/>
      <c r="J31" s="59">
        <f t="shared" ca="1" si="27"/>
        <v>11.78057300389538</v>
      </c>
      <c r="K31" s="60"/>
      <c r="L31" s="59">
        <f t="shared" ca="1" si="28"/>
        <v>11.99878765834481</v>
      </c>
      <c r="M31" s="60"/>
      <c r="N31" s="33"/>
      <c r="O31" s="33"/>
      <c r="P31" s="40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40"/>
      <c r="AT31" s="33"/>
      <c r="AU31" s="33"/>
      <c r="AV31" s="33"/>
      <c r="AW31" s="33"/>
      <c r="AX31" s="33"/>
      <c r="AY31" s="33"/>
      <c r="AZ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</row>
    <row r="32" spans="2:92" x14ac:dyDescent="0.25">
      <c r="B32" s="33"/>
      <c r="C32" s="33"/>
      <c r="D32" s="49"/>
      <c r="E32" s="34">
        <v>700</v>
      </c>
      <c r="F32" s="59">
        <f t="shared" ca="1" si="25"/>
        <v>10.086885714285721</v>
      </c>
      <c r="G32" s="60"/>
      <c r="H32" s="59">
        <f t="shared" ca="1" si="26"/>
        <v>10.09121818181818</v>
      </c>
      <c r="I32" s="60"/>
      <c r="J32" s="59">
        <f t="shared" ca="1" si="27"/>
        <v>11.465410888207508</v>
      </c>
      <c r="K32" s="60"/>
      <c r="L32" s="59">
        <f t="shared" ca="1" si="28"/>
        <v>11.520668168925615</v>
      </c>
      <c r="M32" s="60"/>
      <c r="N32" s="33"/>
      <c r="O32" s="33"/>
      <c r="P32" s="40"/>
      <c r="Q32" s="33"/>
      <c r="R32" s="33"/>
      <c r="S32" s="51" t="s">
        <v>113</v>
      </c>
      <c r="T32" s="54" t="s">
        <v>1</v>
      </c>
      <c r="U32" s="33"/>
      <c r="V32" s="54" t="s">
        <v>38</v>
      </c>
      <c r="W32" s="54" t="s">
        <v>39</v>
      </c>
      <c r="X32" s="33"/>
      <c r="Y32" s="54" t="s">
        <v>132</v>
      </c>
      <c r="Z32" s="54" t="s">
        <v>27</v>
      </c>
      <c r="AA32" s="56" t="s">
        <v>133</v>
      </c>
      <c r="AB32" s="54" t="s">
        <v>28</v>
      </c>
      <c r="AC32" s="33"/>
      <c r="AD32" s="33"/>
      <c r="AE32" s="40"/>
      <c r="AT32" s="33"/>
      <c r="AU32" s="33"/>
      <c r="AV32" s="33"/>
      <c r="AW32" s="33"/>
      <c r="AX32" s="33"/>
      <c r="AY32" s="33"/>
      <c r="AZ32" s="33"/>
      <c r="CC32" s="33"/>
      <c r="CD32" s="33"/>
      <c r="CE32" s="33"/>
      <c r="CF32" s="33"/>
      <c r="CG32" s="33"/>
      <c r="CH32" s="33"/>
      <c r="CI32" s="33"/>
      <c r="CJ32" s="33"/>
      <c r="CK32" s="33"/>
      <c r="CL32" s="33"/>
      <c r="CM32" s="33"/>
      <c r="CN32" s="33"/>
    </row>
    <row r="33" spans="1:92" x14ac:dyDescent="0.25">
      <c r="B33" s="33"/>
      <c r="C33" s="33"/>
      <c r="D33" s="49"/>
      <c r="E33" s="34">
        <v>800</v>
      </c>
      <c r="F33" s="59">
        <f t="shared" ca="1" si="25"/>
        <v>10.107649999999996</v>
      </c>
      <c r="G33" s="60"/>
      <c r="H33" s="59">
        <f t="shared" ca="1" si="26"/>
        <v>10.089752272727274</v>
      </c>
      <c r="I33" s="60"/>
      <c r="J33" s="59">
        <f t="shared" ca="1" si="27"/>
        <v>11.431595722152885</v>
      </c>
      <c r="K33" s="60"/>
      <c r="L33" s="59">
        <f t="shared" ca="1" si="28"/>
        <v>11.568492029540291</v>
      </c>
      <c r="M33" s="60"/>
      <c r="N33" s="33"/>
      <c r="O33" s="33"/>
      <c r="P33" s="40"/>
      <c r="Q33" s="33"/>
      <c r="R33" s="33"/>
      <c r="S33" s="51"/>
      <c r="T33" s="54"/>
      <c r="U33" s="33"/>
      <c r="V33" s="54"/>
      <c r="W33" s="54"/>
      <c r="X33" s="33"/>
      <c r="Y33" s="54"/>
      <c r="Z33" s="54"/>
      <c r="AA33" s="56"/>
      <c r="AB33" s="54"/>
      <c r="AC33" s="33"/>
      <c r="AD33" s="33"/>
      <c r="AE33" s="40"/>
      <c r="AT33" s="33"/>
      <c r="AU33" s="33"/>
      <c r="AV33" s="33"/>
      <c r="AW33" s="33"/>
      <c r="AX33" s="33"/>
      <c r="AY33" s="33"/>
      <c r="AZ33" s="33"/>
      <c r="CC33" s="33"/>
      <c r="CD33" s="33"/>
      <c r="CE33" s="33"/>
      <c r="CF33" s="33"/>
      <c r="CG33" s="33"/>
      <c r="CH33" s="33"/>
      <c r="CI33" s="33"/>
      <c r="CJ33" s="33"/>
      <c r="CK33" s="33"/>
      <c r="CL33" s="33"/>
      <c r="CM33" s="33"/>
      <c r="CN33" s="33"/>
    </row>
    <row r="34" spans="1:92" x14ac:dyDescent="0.25">
      <c r="B34" s="33"/>
      <c r="C34" s="33"/>
      <c r="D34" s="49"/>
      <c r="E34" s="34">
        <v>900</v>
      </c>
      <c r="F34" s="59">
        <f t="shared" ca="1" si="25"/>
        <v>9.7500888888888912</v>
      </c>
      <c r="G34" s="60"/>
      <c r="H34" s="59">
        <f t="shared" ca="1" si="26"/>
        <v>9.7629999999999981</v>
      </c>
      <c r="I34" s="60"/>
      <c r="J34" s="59">
        <f t="shared" ca="1" si="27"/>
        <v>10.608842706216766</v>
      </c>
      <c r="K34" s="60"/>
      <c r="L34" s="59">
        <f t="shared" ca="1" si="28"/>
        <v>10.913792000000001</v>
      </c>
      <c r="M34" s="60"/>
      <c r="N34" s="33"/>
      <c r="O34" s="33"/>
      <c r="P34" s="40"/>
      <c r="Q34" s="33"/>
      <c r="R34" s="33"/>
      <c r="S34" s="48" t="s">
        <v>105</v>
      </c>
      <c r="T34" s="34">
        <v>100</v>
      </c>
      <c r="U34" s="33"/>
      <c r="V34" s="36">
        <f ca="1">INDIRECT("'X "&amp;$T34&amp;"'!$E$102")</f>
        <v>4.6858443098153222</v>
      </c>
      <c r="W34" s="36">
        <f t="shared" ref="W34:W43" ca="1" si="29">INDIRECT("'X "&amp;$T34&amp;"'!$E$103")</f>
        <v>15.190155690184678</v>
      </c>
      <c r="X34" s="33"/>
      <c r="Y34" s="36">
        <f t="shared" ref="Y34:Y43" ca="1" si="30">INDIRECT("'X "&amp;$T34&amp;"'!$E$105")</f>
        <v>9.9380000000000006</v>
      </c>
      <c r="Z34" s="36">
        <f ca="1">Summary!$F16</f>
        <v>9.9380000000000006</v>
      </c>
      <c r="AA34" s="36">
        <f t="shared" ref="AA34:AA43" ca="1" si="31">INDIRECT("'X "&amp;$T34&amp;"'!$E$106")</f>
        <v>9.1950464646464294</v>
      </c>
      <c r="AB34" s="36">
        <f ca="1">Summary!$F17</f>
        <v>9.93245000000001</v>
      </c>
      <c r="AC34" s="33"/>
      <c r="AD34" s="33"/>
      <c r="AE34" s="40"/>
      <c r="AT34" s="33"/>
      <c r="AU34" s="33"/>
      <c r="AV34" s="33"/>
      <c r="AW34" s="33"/>
      <c r="AX34" s="33"/>
      <c r="AY34" s="33"/>
      <c r="AZ34" s="33"/>
      <c r="CC34" s="33"/>
      <c r="CD34" s="33"/>
      <c r="CE34" s="33"/>
      <c r="CF34" s="33"/>
      <c r="CG34" s="33"/>
      <c r="CH34" s="33"/>
      <c r="CI34" s="33"/>
      <c r="CJ34" s="33"/>
      <c r="CK34" s="33"/>
      <c r="CL34" s="33"/>
      <c r="CM34" s="33"/>
      <c r="CN34" s="33"/>
    </row>
    <row r="35" spans="1:92" x14ac:dyDescent="0.25">
      <c r="B35" s="33"/>
      <c r="C35" s="33"/>
      <c r="D35" s="50"/>
      <c r="E35" s="34">
        <v>1000</v>
      </c>
      <c r="F35" s="59">
        <f t="shared" ca="1" si="25"/>
        <v>9.9985799999999987</v>
      </c>
      <c r="G35" s="60"/>
      <c r="H35" s="59">
        <f t="shared" ca="1" si="26"/>
        <v>10.010470909090909</v>
      </c>
      <c r="I35" s="60"/>
      <c r="J35" s="59">
        <f t="shared" ca="1" si="27"/>
        <v>11.485551334934966</v>
      </c>
      <c r="K35" s="60"/>
      <c r="L35" s="59">
        <f t="shared" ca="1" si="28"/>
        <v>11.661191903864463</v>
      </c>
      <c r="M35" s="60"/>
      <c r="N35" s="33"/>
      <c r="O35" s="33"/>
      <c r="P35" s="40"/>
      <c r="Q35" s="33"/>
      <c r="R35" s="33"/>
      <c r="S35" s="49"/>
      <c r="T35" s="34">
        <v>200</v>
      </c>
      <c r="U35" s="33"/>
      <c r="V35" s="36">
        <f t="shared" ref="V35:V42" ca="1" si="32">INDIRECT("'X "&amp;$T35&amp;"'!$E$92")</f>
        <v>0</v>
      </c>
      <c r="W35" s="36">
        <f t="shared" ca="1" si="29"/>
        <v>15.651231144737627</v>
      </c>
      <c r="X35" s="33"/>
      <c r="Y35" s="36">
        <f t="shared" ca="1" si="30"/>
        <v>9.93245000000001</v>
      </c>
      <c r="Z35" s="36">
        <f ca="1">Summary!$F17</f>
        <v>9.93245000000001</v>
      </c>
      <c r="AA35" s="36">
        <f t="shared" ca="1" si="31"/>
        <v>10.901485927135498</v>
      </c>
      <c r="AB35" s="36">
        <f ca="1">Summary!$F18</f>
        <v>9.9655000000000022</v>
      </c>
      <c r="AC35" s="33"/>
      <c r="AD35" s="33"/>
      <c r="AE35" s="40"/>
      <c r="AT35" s="33"/>
      <c r="AU35" s="33"/>
      <c r="AV35" s="33"/>
      <c r="AW35" s="33"/>
      <c r="AX35" s="33"/>
      <c r="AY35" s="33"/>
      <c r="AZ35" s="33"/>
      <c r="CC35" s="33"/>
      <c r="CD35" s="33"/>
      <c r="CE35" s="33"/>
      <c r="CF35" s="33"/>
      <c r="CG35" s="33"/>
      <c r="CH35" s="33"/>
      <c r="CI35" s="33"/>
      <c r="CJ35" s="33"/>
      <c r="CK35" s="33"/>
      <c r="CL35" s="33"/>
      <c r="CM35" s="33"/>
      <c r="CN35" s="33"/>
    </row>
    <row r="36" spans="1:92" x14ac:dyDescent="0.25">
      <c r="P36" s="40"/>
      <c r="Q36" s="33"/>
      <c r="R36" s="33"/>
      <c r="S36" s="49"/>
      <c r="T36" s="34">
        <v>300</v>
      </c>
      <c r="U36" s="33"/>
      <c r="V36" s="36">
        <f t="shared" ca="1" si="32"/>
        <v>0</v>
      </c>
      <c r="W36" s="36">
        <f t="shared" ca="1" si="29"/>
        <v>15.748256941356727</v>
      </c>
      <c r="X36" s="33"/>
      <c r="Y36" s="36">
        <f t="shared" ca="1" si="30"/>
        <v>9.9655000000000022</v>
      </c>
      <c r="Z36" s="36">
        <f ca="1">Summary!$F18</f>
        <v>9.9655000000000022</v>
      </c>
      <c r="AA36" s="36">
        <f t="shared" ca="1" si="31"/>
        <v>11.146759280936463</v>
      </c>
      <c r="AB36" s="36">
        <f ca="1">Summary!$F19</f>
        <v>9.9121249999999979</v>
      </c>
      <c r="AC36" s="33"/>
      <c r="AD36" s="33"/>
      <c r="AE36" s="40"/>
      <c r="AT36" s="33"/>
      <c r="AU36" s="33"/>
      <c r="AV36" s="33"/>
      <c r="AW36" s="33"/>
      <c r="AX36" s="33"/>
      <c r="AY36" s="33"/>
      <c r="AZ36" s="33"/>
      <c r="CC36" s="33"/>
      <c r="CD36" s="33"/>
      <c r="CE36" s="33"/>
      <c r="CF36" s="33"/>
      <c r="CG36" s="33"/>
      <c r="CH36" s="33"/>
      <c r="CI36" s="33"/>
      <c r="CJ36" s="33"/>
      <c r="CK36" s="33"/>
      <c r="CL36" s="33"/>
      <c r="CM36" s="33"/>
      <c r="CN36" s="33"/>
    </row>
    <row r="37" spans="1:92" x14ac:dyDescent="0.25">
      <c r="A37" s="33"/>
      <c r="B37" s="47" t="s">
        <v>112</v>
      </c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0"/>
      <c r="Q37" s="33"/>
      <c r="R37" s="33"/>
      <c r="S37" s="49"/>
      <c r="T37" s="34">
        <v>400</v>
      </c>
      <c r="U37" s="33"/>
      <c r="V37" s="36">
        <f t="shared" ca="1" si="32"/>
        <v>0</v>
      </c>
      <c r="W37" s="36">
        <f t="shared" ca="1" si="29"/>
        <v>15.296460602265135</v>
      </c>
      <c r="X37" s="33"/>
      <c r="Y37" s="36">
        <f t="shared" ca="1" si="30"/>
        <v>9.9121249999999979</v>
      </c>
      <c r="Z37" s="36">
        <f ca="1">Summary!$F19</f>
        <v>9.9121249999999979</v>
      </c>
      <c r="AA37" s="36">
        <f t="shared" ca="1" si="31"/>
        <v>9.6636899592732934</v>
      </c>
      <c r="AB37" s="36">
        <f ca="1">Summary!$F20</f>
        <v>9.8192200000000014</v>
      </c>
      <c r="AC37" s="33"/>
      <c r="AD37" s="33"/>
      <c r="AE37" s="40"/>
      <c r="AT37" s="33"/>
      <c r="AU37" s="33"/>
      <c r="AV37" s="33"/>
      <c r="AW37" s="33"/>
      <c r="AX37" s="33"/>
      <c r="AY37" s="33"/>
      <c r="AZ37" s="33"/>
      <c r="CC37" s="33"/>
      <c r="CD37" s="33"/>
      <c r="CE37" s="33"/>
      <c r="CF37" s="33"/>
      <c r="CG37" s="33"/>
      <c r="CH37" s="33"/>
      <c r="CI37" s="33"/>
      <c r="CJ37" s="33"/>
      <c r="CK37" s="33"/>
      <c r="CL37" s="33"/>
      <c r="CM37" s="33"/>
      <c r="CN37" s="33"/>
    </row>
    <row r="38" spans="1:9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40"/>
      <c r="Q38" s="33"/>
      <c r="R38" s="33"/>
      <c r="S38" s="49"/>
      <c r="T38" s="34">
        <v>500</v>
      </c>
      <c r="U38" s="33"/>
      <c r="V38" s="36">
        <f t="shared" ca="1" si="32"/>
        <v>0</v>
      </c>
      <c r="W38" s="36">
        <f t="shared" ca="1" si="29"/>
        <v>15.481680391930361</v>
      </c>
      <c r="X38" s="33"/>
      <c r="Y38" s="36">
        <f t="shared" ca="1" si="30"/>
        <v>9.8192200000000014</v>
      </c>
      <c r="Z38" s="36">
        <f ca="1">Summary!$F20</f>
        <v>9.8192200000000014</v>
      </c>
      <c r="AA38" s="36">
        <f t="shared" ca="1" si="31"/>
        <v>10.687819230060041</v>
      </c>
      <c r="AB38" s="36">
        <f ca="1">Summary!$F21</f>
        <v>9.8924333333333312</v>
      </c>
      <c r="AC38" s="33"/>
      <c r="AD38" s="33"/>
      <c r="AE38" s="40"/>
      <c r="AT38" s="33"/>
      <c r="AU38" s="33"/>
      <c r="AV38" s="33"/>
      <c r="AW38" s="33"/>
      <c r="AX38" s="33"/>
      <c r="AY38" s="33"/>
      <c r="AZ38" s="33"/>
      <c r="CC38" s="33"/>
      <c r="CD38" s="33"/>
      <c r="CE38" s="33"/>
      <c r="CF38" s="33"/>
      <c r="CG38" s="33"/>
      <c r="CH38" s="33"/>
      <c r="CI38" s="33"/>
      <c r="CJ38" s="33"/>
      <c r="CK38" s="33"/>
      <c r="CL38" s="33"/>
      <c r="CM38" s="33"/>
      <c r="CN38" s="33"/>
    </row>
    <row r="39" spans="1:92" x14ac:dyDescent="0.25">
      <c r="A39" s="33"/>
      <c r="B39" s="33"/>
      <c r="C39" s="28" t="s">
        <v>113</v>
      </c>
      <c r="D39" s="28" t="s">
        <v>1</v>
      </c>
      <c r="E39" s="34">
        <v>100</v>
      </c>
      <c r="F39" s="34">
        <v>200</v>
      </c>
      <c r="G39" s="34">
        <v>300</v>
      </c>
      <c r="H39" s="34">
        <v>400</v>
      </c>
      <c r="I39" s="34">
        <v>500</v>
      </c>
      <c r="J39" s="34">
        <v>600</v>
      </c>
      <c r="K39" s="34">
        <v>700</v>
      </c>
      <c r="L39" s="34">
        <v>800</v>
      </c>
      <c r="M39" s="34">
        <v>900</v>
      </c>
      <c r="N39" s="34">
        <v>1000</v>
      </c>
      <c r="O39" s="33"/>
      <c r="P39" s="40"/>
      <c r="Q39" s="33"/>
      <c r="R39" s="33"/>
      <c r="S39" s="49"/>
      <c r="T39" s="34">
        <v>600</v>
      </c>
      <c r="U39" s="33"/>
      <c r="V39" s="36">
        <f t="shared" ca="1" si="32"/>
        <v>0</v>
      </c>
      <c r="W39" s="36">
        <f t="shared" ca="1" si="29"/>
        <v>15.676539144669103</v>
      </c>
      <c r="X39" s="33"/>
      <c r="Y39" s="36">
        <f t="shared" ca="1" si="30"/>
        <v>9.8924333333333312</v>
      </c>
      <c r="Z39" s="36">
        <f ca="1">Summary!$F21</f>
        <v>9.8924333333333312</v>
      </c>
      <c r="AA39" s="36">
        <f t="shared" ca="1" si="31"/>
        <v>11.151960012242752</v>
      </c>
      <c r="AB39" s="36">
        <f ca="1">Summary!$F22</f>
        <v>9.8285999999999927</v>
      </c>
      <c r="AC39" s="33"/>
      <c r="AD39" s="33"/>
      <c r="AE39" s="40"/>
      <c r="AT39" s="33"/>
      <c r="AU39" s="33"/>
      <c r="AV39" s="33"/>
      <c r="AW39" s="33"/>
      <c r="AX39" s="33"/>
      <c r="AY39" s="33"/>
      <c r="AZ39" s="33"/>
      <c r="CC39" s="33"/>
      <c r="CD39" s="33"/>
      <c r="CE39" s="33"/>
      <c r="CF39" s="33"/>
      <c r="CG39" s="33"/>
      <c r="CH39" s="33"/>
      <c r="CI39" s="33"/>
      <c r="CJ39" s="33"/>
      <c r="CK39" s="33"/>
      <c r="CL39" s="33"/>
      <c r="CM39" s="33"/>
      <c r="CN39" s="33"/>
    </row>
    <row r="40" spans="1:92" x14ac:dyDescent="0.25">
      <c r="A40" s="33"/>
      <c r="B40" s="33"/>
      <c r="C40" s="28" t="s">
        <v>105</v>
      </c>
      <c r="D40" s="57" t="s">
        <v>114</v>
      </c>
      <c r="E40" s="35">
        <f t="shared" ref="E40:M40" ca="1" si="33">INDIRECT("'"&amp;$C$40&amp;" "&amp;E$39&amp;"'!$D$84")</f>
        <v>0.30512512593619934</v>
      </c>
      <c r="F40" s="35">
        <f t="shared" ca="1" si="33"/>
        <v>0.33241947690155166</v>
      </c>
      <c r="G40" s="35">
        <f t="shared" ca="1" si="33"/>
        <v>0.33502345860724314</v>
      </c>
      <c r="H40" s="35">
        <f t="shared" ca="1" si="33"/>
        <v>0.31362070286392313</v>
      </c>
      <c r="I40" s="35">
        <f t="shared" ca="1" si="33"/>
        <v>0.33294121443012648</v>
      </c>
      <c r="J40" s="35">
        <f t="shared" ca="1" si="33"/>
        <v>0.33757670480764629</v>
      </c>
      <c r="K40" s="35">
        <f t="shared" ca="1" si="33"/>
        <v>0.33839328857319234</v>
      </c>
      <c r="L40" s="35">
        <f t="shared" ca="1" si="33"/>
        <v>0.32930266297164279</v>
      </c>
      <c r="M40" s="35">
        <f t="shared" ca="1" si="33"/>
        <v>0.33240724068959965</v>
      </c>
      <c r="N40" s="35">
        <f ca="1">INDIRECT("'"&amp;$C$40&amp;" "&amp;N$39&amp;"'!$D$84")</f>
        <v>0.32070520148070153</v>
      </c>
      <c r="O40" s="33"/>
      <c r="P40" s="40"/>
      <c r="Q40" s="33"/>
      <c r="R40" s="33"/>
      <c r="S40" s="49"/>
      <c r="T40" s="34">
        <v>700</v>
      </c>
      <c r="U40" s="33"/>
      <c r="V40" s="36">
        <f t="shared" ca="1" si="32"/>
        <v>0</v>
      </c>
      <c r="W40" s="36">
        <f t="shared" ca="1" si="29"/>
        <v>15.589283684687253</v>
      </c>
      <c r="X40" s="33"/>
      <c r="Y40" s="36">
        <f t="shared" ca="1" si="30"/>
        <v>9.8285999999999927</v>
      </c>
      <c r="Z40" s="36">
        <f ca="1">Summary!$F22</f>
        <v>9.8285999999999927</v>
      </c>
      <c r="AA40" s="36">
        <f t="shared" ca="1" si="31"/>
        <v>11.061825505007329</v>
      </c>
      <c r="AB40" s="36">
        <f ca="1">Summary!$F23</f>
        <v>10.063875000000007</v>
      </c>
      <c r="AC40" s="33"/>
      <c r="AD40" s="33"/>
      <c r="AE40" s="40"/>
      <c r="AT40" s="33"/>
      <c r="AU40" s="33"/>
      <c r="AV40" s="33"/>
      <c r="AW40" s="33"/>
      <c r="AX40" s="33"/>
      <c r="AY40" s="33"/>
      <c r="AZ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</row>
    <row r="41" spans="1:92" x14ac:dyDescent="0.25">
      <c r="A41" s="33"/>
      <c r="B41" s="33"/>
      <c r="C41" s="28" t="s">
        <v>106</v>
      </c>
      <c r="D41" s="58"/>
      <c r="E41" s="35">
        <f t="shared" ref="E41:M41" ca="1" si="34">INDIRECT("'"&amp;$C$41&amp;" "&amp;E$39&amp;"'!$D$84")</f>
        <v>0.3164273192707599</v>
      </c>
      <c r="F41" s="35">
        <f t="shared" ca="1" si="34"/>
        <v>0.31008061114891866</v>
      </c>
      <c r="G41" s="35">
        <f t="shared" ca="1" si="34"/>
        <v>0.34283994115558997</v>
      </c>
      <c r="H41" s="35">
        <f t="shared" ca="1" si="34"/>
        <v>0.36151946583926398</v>
      </c>
      <c r="I41" s="35">
        <f t="shared" ca="1" si="34"/>
        <v>0.32822908334538969</v>
      </c>
      <c r="J41" s="35">
        <f t="shared" ca="1" si="34"/>
        <v>0.33902895475152728</v>
      </c>
      <c r="K41" s="35">
        <f t="shared" ca="1" si="34"/>
        <v>0.3356894645778048</v>
      </c>
      <c r="L41" s="35">
        <f t="shared" ca="1" si="34"/>
        <v>0.33450547737398528</v>
      </c>
      <c r="M41" s="35">
        <f t="shared" ca="1" si="34"/>
        <v>0.33406073329684649</v>
      </c>
      <c r="N41" s="35">
        <f ca="1">INDIRECT("'"&amp;$C$41&amp;" "&amp;N$39&amp;"'!$D$84")</f>
        <v>0.33895152937300094</v>
      </c>
      <c r="O41" s="33"/>
      <c r="P41" s="40"/>
      <c r="Q41" s="33"/>
      <c r="R41" s="33"/>
      <c r="S41" s="49"/>
      <c r="T41" s="34">
        <v>800</v>
      </c>
      <c r="U41" s="33"/>
      <c r="V41" s="36">
        <f t="shared" ca="1" si="32"/>
        <v>0</v>
      </c>
      <c r="W41" s="36">
        <f t="shared" ca="1" si="29"/>
        <v>15.803996749601666</v>
      </c>
      <c r="X41" s="33"/>
      <c r="Y41" s="36">
        <f t="shared" ca="1" si="30"/>
        <v>10.063875000000007</v>
      </c>
      <c r="Z41" s="36">
        <f ca="1">Summary!$F23</f>
        <v>10.063875000000007</v>
      </c>
      <c r="AA41" s="36">
        <f t="shared" ca="1" si="31"/>
        <v>10.98299923341667</v>
      </c>
      <c r="AB41" s="36">
        <f ca="1">Summary!$F24</f>
        <v>10.016277777777782</v>
      </c>
      <c r="AC41" s="33"/>
      <c r="AD41" s="33"/>
      <c r="AE41" s="40"/>
      <c r="AT41" s="33"/>
      <c r="AU41" s="33"/>
      <c r="AV41" s="33"/>
      <c r="AW41" s="33"/>
      <c r="AX41" s="33"/>
      <c r="AY41" s="33"/>
      <c r="AZ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</row>
    <row r="42" spans="1:92" x14ac:dyDescent="0.25">
      <c r="P42" s="40"/>
      <c r="Q42" s="33"/>
      <c r="R42" s="33"/>
      <c r="S42" s="49"/>
      <c r="T42" s="34">
        <v>900</v>
      </c>
      <c r="U42" s="33"/>
      <c r="V42" s="36">
        <f t="shared" ca="1" si="32"/>
        <v>0</v>
      </c>
      <c r="W42" s="36">
        <f t="shared" ca="1" si="29"/>
        <v>15.783111943742512</v>
      </c>
      <c r="X42" s="33"/>
      <c r="Y42" s="36">
        <f t="shared" ca="1" si="30"/>
        <v>10.016277777777782</v>
      </c>
      <c r="Z42" s="36">
        <f ca="1">Summary!$F24</f>
        <v>10.016277777777782</v>
      </c>
      <c r="AA42" s="36">
        <f t="shared" ca="1" si="31"/>
        <v>11.085458765912705</v>
      </c>
      <c r="AB42" s="36">
        <f ca="1">Summary!$F25</f>
        <v>10.197509999999992</v>
      </c>
      <c r="AC42" s="33"/>
      <c r="AD42" s="33"/>
      <c r="AE42" s="40"/>
      <c r="AT42" s="33"/>
      <c r="AU42" s="33"/>
      <c r="AV42" s="33"/>
      <c r="AW42" s="33"/>
      <c r="AX42" s="33"/>
      <c r="AY42" s="33"/>
      <c r="AZ42" s="33"/>
      <c r="CC42" s="33"/>
      <c r="CD42" s="33"/>
      <c r="CE42" s="33"/>
      <c r="CF42" s="33"/>
      <c r="CG42" s="33"/>
      <c r="CH42" s="33"/>
      <c r="CI42" s="33"/>
      <c r="CJ42" s="33"/>
      <c r="CK42" s="33"/>
      <c r="CL42" s="33"/>
      <c r="CM42" s="33"/>
      <c r="CN42" s="33"/>
    </row>
    <row r="43" spans="1:92" s="33" customFormat="1" x14ac:dyDescent="0.25">
      <c r="B43" s="47" t="s">
        <v>152</v>
      </c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0"/>
      <c r="S43" s="50"/>
      <c r="T43" s="34">
        <v>1000</v>
      </c>
      <c r="V43" s="36">
        <f ca="1">INDIRECT("'X "&amp;$T43&amp;"'!$E$102")</f>
        <v>4.5330205666758809</v>
      </c>
      <c r="W43" s="36">
        <f t="shared" ca="1" si="29"/>
        <v>15.861999433324105</v>
      </c>
      <c r="Y43" s="36">
        <f t="shared" ca="1" si="30"/>
        <v>10.197509999999992</v>
      </c>
      <c r="Z43" s="36">
        <f ca="1">Summary!$F25</f>
        <v>10.197509999999992</v>
      </c>
      <c r="AA43" s="36">
        <f t="shared" ca="1" si="31"/>
        <v>10.695480180080175</v>
      </c>
      <c r="AB43" s="36">
        <f ca="1">Summary!$F26</f>
        <v>10.175299999999998</v>
      </c>
      <c r="AE43" s="40"/>
    </row>
    <row r="44" spans="1:92" s="33" customFormat="1" x14ac:dyDescent="0.25">
      <c r="P44" s="40"/>
      <c r="Q44" s="40"/>
      <c r="R44" s="40"/>
      <c r="S44" s="40"/>
      <c r="T44" s="40"/>
      <c r="U44" s="40"/>
      <c r="V44" s="40"/>
      <c r="AE44" s="40"/>
    </row>
    <row r="45" spans="1:92" s="33" customFormat="1" x14ac:dyDescent="0.25">
      <c r="D45" s="57" t="s">
        <v>113</v>
      </c>
      <c r="E45" s="57" t="s">
        <v>1</v>
      </c>
      <c r="F45" s="62" t="s">
        <v>153</v>
      </c>
      <c r="G45" s="63"/>
      <c r="H45" s="63"/>
      <c r="I45" s="64"/>
      <c r="J45" s="62" t="s">
        <v>154</v>
      </c>
      <c r="K45" s="63"/>
      <c r="L45" s="63"/>
      <c r="M45" s="64"/>
      <c r="P45" s="40"/>
      <c r="Q45" s="40"/>
      <c r="R45" s="40"/>
      <c r="S45" s="40"/>
      <c r="T45" s="40"/>
      <c r="U45" s="40"/>
      <c r="V45" s="40"/>
      <c r="AD45" s="40"/>
      <c r="AE45" s="40"/>
    </row>
    <row r="46" spans="1:92" s="33" customFormat="1" x14ac:dyDescent="0.25">
      <c r="D46" s="61"/>
      <c r="E46" s="61"/>
      <c r="F46" s="52" t="s">
        <v>52</v>
      </c>
      <c r="G46" s="52"/>
      <c r="H46" s="52" t="s">
        <v>53</v>
      </c>
      <c r="I46" s="52"/>
      <c r="J46" s="52" t="s">
        <v>52</v>
      </c>
      <c r="K46" s="52"/>
      <c r="L46" s="52" t="s">
        <v>53</v>
      </c>
      <c r="M46" s="52"/>
      <c r="P46" s="40"/>
      <c r="Q46" s="40"/>
      <c r="R46" s="40"/>
      <c r="S46" s="40"/>
      <c r="T46" s="40"/>
      <c r="U46" s="40"/>
      <c r="V46" s="40"/>
      <c r="AD46" s="40"/>
      <c r="AE46" s="40"/>
    </row>
    <row r="47" spans="1:92" s="33" customFormat="1" x14ac:dyDescent="0.25">
      <c r="D47" s="58"/>
      <c r="E47" s="58"/>
      <c r="F47" s="65" t="s">
        <v>155</v>
      </c>
      <c r="G47" s="66"/>
      <c r="H47" s="66"/>
      <c r="I47" s="66"/>
      <c r="J47" s="66"/>
      <c r="K47" s="66"/>
      <c r="L47" s="66"/>
      <c r="M47" s="67"/>
      <c r="P47" s="40"/>
      <c r="Q47" s="40"/>
      <c r="R47" s="40"/>
      <c r="S47" s="40"/>
      <c r="T47" s="40"/>
      <c r="U47" s="40"/>
      <c r="V47" s="40"/>
      <c r="AD47" s="40"/>
      <c r="AE47" s="40"/>
    </row>
    <row r="48" spans="1:92" s="33" customFormat="1" x14ac:dyDescent="0.25">
      <c r="D48" s="48" t="s">
        <v>105</v>
      </c>
      <c r="E48" s="34">
        <v>100</v>
      </c>
      <c r="F48" s="39">
        <f t="shared" ref="F48:F57" ca="1" si="35">INDIRECT("'"&amp;$D$48&amp;" "&amp;$E48&amp;"'!$D$147")</f>
        <v>9.5492548451007835</v>
      </c>
      <c r="G48" s="39">
        <f t="shared" ref="G48:G57" ca="1" si="36">INDIRECT("'"&amp;$D$48&amp;" "&amp;$E48&amp;"'!$E$147")</f>
        <v>10.326745154899218</v>
      </c>
      <c r="H48" s="39">
        <f t="shared" ref="H48:H57" ca="1" si="37">INDIRECT("'"&amp;$D$48&amp;" "&amp;$E48&amp;"'!$F$147")</f>
        <v>9.5467800236905695</v>
      </c>
      <c r="I48" s="39">
        <f t="shared" ref="I48:I57" ca="1" si="38">INDIRECT("'"&amp;$D$48&amp;" "&amp;$E48&amp;"'!$G$147")</f>
        <v>10.329219976309432</v>
      </c>
      <c r="J48" s="39">
        <f t="shared" ref="J48:J57" ca="1" si="39">INDIRECT("'"&amp;$D$48&amp;" "&amp;$E48&amp;"'!$M$147")</f>
        <v>8.1274616919647293</v>
      </c>
      <c r="K48" s="39">
        <f t="shared" ref="K48:K57" ca="1" si="40">INDIRECT("'"&amp;$D$48&amp;" "&amp;$E48&amp;"'!$N$147")</f>
        <v>10.262631237328137</v>
      </c>
      <c r="L48" s="39">
        <f t="shared" ref="L48:L57" ca="1" si="41">INDIRECT("'"&amp;$D$48&amp;" "&amp;$E48&amp;"'!$O$147")</f>
        <v>7.7534602341143328</v>
      </c>
      <c r="M48" s="39">
        <f t="shared" ref="M48:M57" ca="1" si="42">INDIRECT("'"&amp;$D$48&amp;" "&amp;$E48&amp;"'!$P$147")</f>
        <v>11.176402106267528</v>
      </c>
      <c r="P48" s="40"/>
      <c r="Q48" s="40"/>
      <c r="R48" s="40"/>
      <c r="S48" s="40"/>
      <c r="T48" s="40"/>
      <c r="U48" s="40"/>
      <c r="V48" s="40"/>
    </row>
    <row r="49" spans="4:22" s="33" customFormat="1" x14ac:dyDescent="0.25">
      <c r="D49" s="49"/>
      <c r="E49" s="34">
        <v>200</v>
      </c>
      <c r="F49" s="39">
        <f t="shared" ca="1" si="35"/>
        <v>9.6331436873626934</v>
      </c>
      <c r="G49" s="39">
        <f t="shared" ca="1" si="36"/>
        <v>10.231756312637327</v>
      </c>
      <c r="H49" s="39">
        <f t="shared" ca="1" si="37"/>
        <v>9.6322517897441777</v>
      </c>
      <c r="I49" s="39">
        <f t="shared" ca="1" si="38"/>
        <v>10.232648210255842</v>
      </c>
      <c r="J49" s="39">
        <f t="shared" ca="1" si="39"/>
        <v>10.012049921415011</v>
      </c>
      <c r="K49" s="39">
        <f t="shared" ca="1" si="40"/>
        <v>11.790921932855989</v>
      </c>
      <c r="L49" s="39">
        <f t="shared" ca="1" si="41"/>
        <v>9.6436105086238459</v>
      </c>
      <c r="M49" s="39">
        <f t="shared" ca="1" si="42"/>
        <v>12.474994887488622</v>
      </c>
      <c r="P49" s="40"/>
      <c r="Q49" s="40"/>
      <c r="R49" s="40"/>
      <c r="S49" s="40"/>
      <c r="T49" s="40"/>
      <c r="U49" s="40"/>
      <c r="V49" s="40"/>
    </row>
    <row r="50" spans="4:22" s="33" customFormat="1" x14ac:dyDescent="0.25">
      <c r="D50" s="49"/>
      <c r="E50" s="34">
        <v>300</v>
      </c>
      <c r="F50" s="39">
        <f t="shared" ca="1" si="35"/>
        <v>9.7183835200393585</v>
      </c>
      <c r="G50" s="39">
        <f t="shared" ca="1" si="36"/>
        <v>10.212616479960646</v>
      </c>
      <c r="H50" s="39">
        <f t="shared" ca="1" si="37"/>
        <v>9.7179229527225761</v>
      </c>
      <c r="I50" s="39">
        <f t="shared" ca="1" si="38"/>
        <v>10.213077047277428</v>
      </c>
      <c r="J50" s="39">
        <f t="shared" ca="1" si="39"/>
        <v>10.4057407343651</v>
      </c>
      <c r="K50" s="39">
        <f t="shared" ca="1" si="40"/>
        <v>11.887777827507826</v>
      </c>
      <c r="L50" s="39">
        <f t="shared" ca="1" si="41"/>
        <v>10.077161149647274</v>
      </c>
      <c r="M50" s="39">
        <f t="shared" ca="1" si="42"/>
        <v>12.430544537798404</v>
      </c>
      <c r="P50" s="40"/>
      <c r="Q50" s="40"/>
      <c r="R50" s="40"/>
      <c r="S50" s="40"/>
      <c r="T50" s="40"/>
      <c r="U50" s="40"/>
      <c r="V50" s="40"/>
    </row>
    <row r="51" spans="4:22" s="33" customFormat="1" x14ac:dyDescent="0.25">
      <c r="D51" s="49"/>
      <c r="E51" s="34">
        <v>400</v>
      </c>
      <c r="F51" s="39">
        <f t="shared" ca="1" si="35"/>
        <v>9.712860688239056</v>
      </c>
      <c r="G51" s="39">
        <f t="shared" ca="1" si="36"/>
        <v>10.11138931176094</v>
      </c>
      <c r="H51" s="39">
        <f t="shared" ca="1" si="37"/>
        <v>9.712600040272541</v>
      </c>
      <c r="I51" s="39">
        <f t="shared" ca="1" si="38"/>
        <v>10.111649959727455</v>
      </c>
      <c r="J51" s="39">
        <f t="shared" ca="1" si="39"/>
        <v>9.1079106969746135</v>
      </c>
      <c r="K51" s="39">
        <f t="shared" ca="1" si="40"/>
        <v>10.219469221571977</v>
      </c>
      <c r="L51" s="39">
        <f t="shared" ca="1" si="41"/>
        <v>8.8516536080259343</v>
      </c>
      <c r="M51" s="39">
        <f t="shared" ca="1" si="42"/>
        <v>10.614680261716392</v>
      </c>
      <c r="P51" s="40"/>
      <c r="Q51" s="40"/>
      <c r="R51" s="40"/>
      <c r="S51" s="40"/>
      <c r="T51" s="40"/>
      <c r="U51" s="40"/>
      <c r="V51" s="40"/>
    </row>
    <row r="52" spans="4:22" s="33" customFormat="1" x14ac:dyDescent="0.25">
      <c r="D52" s="49"/>
      <c r="E52" s="34">
        <v>500</v>
      </c>
      <c r="F52" s="39">
        <f t="shared" ca="1" si="35"/>
        <v>9.6317863455392025</v>
      </c>
      <c r="G52" s="39">
        <f t="shared" ca="1" si="36"/>
        <v>10.0066536544608</v>
      </c>
      <c r="H52" s="39">
        <f t="shared" ca="1" si="37"/>
        <v>9.6316035285701194</v>
      </c>
      <c r="I52" s="39">
        <f t="shared" ca="1" si="38"/>
        <v>10.006836471429883</v>
      </c>
      <c r="J52" s="39">
        <f t="shared" ca="1" si="39"/>
        <v>10.138376650969091</v>
      </c>
      <c r="K52" s="39">
        <f t="shared" ca="1" si="40"/>
        <v>11.237261809150988</v>
      </c>
      <c r="L52" s="39">
        <f t="shared" ca="1" si="41"/>
        <v>9.8783537185516295</v>
      </c>
      <c r="M52" s="39">
        <f t="shared" ca="1" si="42"/>
        <v>11.620062863147526</v>
      </c>
      <c r="P52" s="40"/>
      <c r="Q52" s="40"/>
      <c r="R52" s="40"/>
      <c r="S52" s="40"/>
      <c r="T52" s="40"/>
      <c r="U52" s="40"/>
      <c r="V52" s="40"/>
    </row>
    <row r="53" spans="4:22" s="33" customFormat="1" x14ac:dyDescent="0.25">
      <c r="D53" s="49"/>
      <c r="E53" s="34">
        <v>600</v>
      </c>
      <c r="F53" s="39">
        <f t="shared" ca="1" si="35"/>
        <v>9.717654835765881</v>
      </c>
      <c r="G53" s="39">
        <f t="shared" ca="1" si="36"/>
        <v>10.067211830900781</v>
      </c>
      <c r="H53" s="39">
        <f t="shared" ca="1" si="37"/>
        <v>9.7175230718630292</v>
      </c>
      <c r="I53" s="39">
        <f t="shared" ca="1" si="38"/>
        <v>10.067343594803633</v>
      </c>
      <c r="J53" s="39">
        <f t="shared" ca="1" si="39"/>
        <v>10.628825946444397</v>
      </c>
      <c r="K53" s="39">
        <f t="shared" ca="1" si="40"/>
        <v>11.675094078041095</v>
      </c>
      <c r="L53" s="39">
        <f t="shared" ca="1" si="41"/>
        <v>10.376520123183507</v>
      </c>
      <c r="M53" s="39">
        <f t="shared" ca="1" si="42"/>
        <v>12.034062341551341</v>
      </c>
      <c r="P53" s="40"/>
      <c r="Q53" s="40"/>
      <c r="R53" s="40"/>
      <c r="S53" s="40"/>
      <c r="T53" s="40"/>
      <c r="U53" s="40"/>
      <c r="V53" s="40"/>
    </row>
    <row r="54" spans="4:22" s="33" customFormat="1" x14ac:dyDescent="0.25">
      <c r="D54" s="49"/>
      <c r="E54" s="34">
        <v>700</v>
      </c>
      <c r="F54" s="39">
        <f t="shared" ca="1" si="35"/>
        <v>9.6674418004333571</v>
      </c>
      <c r="G54" s="39">
        <f t="shared" ca="1" si="36"/>
        <v>9.9897581995666282</v>
      </c>
      <c r="H54" s="39">
        <f t="shared" ca="1" si="37"/>
        <v>9.6673457753224756</v>
      </c>
      <c r="I54" s="39">
        <f t="shared" ca="1" si="38"/>
        <v>9.9898542246775097</v>
      </c>
      <c r="J54" s="39">
        <f t="shared" ca="1" si="39"/>
        <v>10.581554849738747</v>
      </c>
      <c r="K54" s="39">
        <f t="shared" ca="1" si="40"/>
        <v>11.542096160275921</v>
      </c>
      <c r="L54" s="39">
        <f t="shared" ca="1" si="41"/>
        <v>10.3465263799217</v>
      </c>
      <c r="M54" s="39">
        <f t="shared" ca="1" si="42"/>
        <v>11.867752483064256</v>
      </c>
      <c r="P54" s="40"/>
      <c r="Q54" s="40"/>
      <c r="R54" s="40"/>
      <c r="S54" s="40"/>
      <c r="T54" s="40"/>
      <c r="U54" s="40"/>
      <c r="V54" s="40"/>
    </row>
    <row r="55" spans="4:22" s="33" customFormat="1" x14ac:dyDescent="0.25">
      <c r="D55" s="49"/>
      <c r="E55" s="34">
        <v>800</v>
      </c>
      <c r="F55" s="39">
        <f t="shared" ca="1" si="35"/>
        <v>9.9136633874657978</v>
      </c>
      <c r="G55" s="39">
        <f t="shared" ca="1" si="36"/>
        <v>10.214086612534215</v>
      </c>
      <c r="H55" s="39">
        <f t="shared" ca="1" si="37"/>
        <v>9.9135916777419055</v>
      </c>
      <c r="I55" s="39">
        <f t="shared" ca="1" si="38"/>
        <v>10.214158322258108</v>
      </c>
      <c r="J55" s="39">
        <f t="shared" ca="1" si="39"/>
        <v>10.537048017742855</v>
      </c>
      <c r="K55" s="39">
        <f t="shared" ca="1" si="40"/>
        <v>11.42895044909049</v>
      </c>
      <c r="L55" s="39">
        <f t="shared" ca="1" si="41"/>
        <v>10.316261972934074</v>
      </c>
      <c r="M55" s="39">
        <f t="shared" ca="1" si="42"/>
        <v>11.728432920390059</v>
      </c>
      <c r="P55" s="40"/>
      <c r="Q55" s="40"/>
      <c r="R55" s="40"/>
      <c r="S55" s="40"/>
      <c r="T55" s="40"/>
      <c r="U55" s="40"/>
      <c r="V55" s="40"/>
    </row>
    <row r="56" spans="4:22" s="33" customFormat="1" x14ac:dyDescent="0.25">
      <c r="D56" s="49"/>
      <c r="E56" s="34">
        <v>900</v>
      </c>
      <c r="F56" s="39">
        <f t="shared" ca="1" si="35"/>
        <v>9.8739978598819977</v>
      </c>
      <c r="G56" s="39">
        <f t="shared" ca="1" si="36"/>
        <v>10.158557695673567</v>
      </c>
      <c r="H56" s="39">
        <f t="shared" ca="1" si="37"/>
        <v>9.8739430379044268</v>
      </c>
      <c r="I56" s="39">
        <f t="shared" ca="1" si="38"/>
        <v>10.158612517651138</v>
      </c>
      <c r="J56" s="39">
        <f t="shared" ca="1" si="39"/>
        <v>10.661163237824224</v>
      </c>
      <c r="K56" s="39">
        <f t="shared" ca="1" si="40"/>
        <v>11.509754294001192</v>
      </c>
      <c r="L56" s="39">
        <f t="shared" ca="1" si="41"/>
        <v>10.449080128966022</v>
      </c>
      <c r="M56" s="39">
        <f t="shared" ca="1" si="42"/>
        <v>11.792415963693536</v>
      </c>
      <c r="P56" s="40"/>
      <c r="Q56" s="40"/>
      <c r="R56" s="40"/>
      <c r="S56" s="40"/>
      <c r="T56" s="40"/>
      <c r="U56" s="40"/>
      <c r="V56" s="40"/>
    </row>
    <row r="57" spans="4:22" s="33" customFormat="1" x14ac:dyDescent="0.25">
      <c r="D57" s="50"/>
      <c r="E57" s="34">
        <v>1000</v>
      </c>
      <c r="F57" s="39">
        <f t="shared" ca="1" si="35"/>
        <v>10.064926900143766</v>
      </c>
      <c r="G57" s="39">
        <f t="shared" ca="1" si="36"/>
        <v>10.330093099856219</v>
      </c>
      <c r="H57" s="39">
        <f t="shared" ca="1" si="37"/>
        <v>10.064885577028187</v>
      </c>
      <c r="I57" s="39">
        <f t="shared" ca="1" si="38"/>
        <v>10.330134422971797</v>
      </c>
      <c r="J57" s="39">
        <f t="shared" ca="1" si="39"/>
        <v>10.307172447795697</v>
      </c>
      <c r="K57" s="39">
        <f t="shared" ca="1" si="40"/>
        <v>11.083787912364645</v>
      </c>
      <c r="L57" s="39">
        <f t="shared" ca="1" si="41"/>
        <v>10.111510304646899</v>
      </c>
      <c r="M57" s="39">
        <f t="shared" ca="1" si="42"/>
        <v>11.340717819691898</v>
      </c>
      <c r="P57" s="40"/>
      <c r="Q57" s="40"/>
      <c r="R57" s="40"/>
      <c r="S57" s="40"/>
      <c r="T57" s="40"/>
      <c r="U57" s="40"/>
      <c r="V57" s="40"/>
    </row>
    <row r="58" spans="4:22" s="33" customFormat="1" x14ac:dyDescent="0.25">
      <c r="D58" s="48" t="s">
        <v>106</v>
      </c>
      <c r="E58" s="34">
        <v>100</v>
      </c>
      <c r="F58" s="39">
        <f ca="1">INDIRECT("'"&amp;$D$58&amp;" "&amp;$E58&amp;"'!$D$147")</f>
        <v>9.7625289599923448</v>
      </c>
      <c r="G58" s="39">
        <f ca="1">INDIRECT("'"&amp;$D$58&amp;" "&amp;$E58&amp;"'!$E$147")</f>
        <v>10.588071040007652</v>
      </c>
      <c r="H58" s="39">
        <f ca="1">INDIRECT("'"&amp;$D$58&amp;" "&amp;$E58&amp;"'!$F$147")</f>
        <v>9.7599011854864663</v>
      </c>
      <c r="I58" s="39">
        <f ca="1">INDIRECT("'"&amp;$D$58&amp;" "&amp;$E58&amp;"'!$G$147")</f>
        <v>10.59069881451353</v>
      </c>
      <c r="J58" s="39">
        <f ca="1">INDIRECT("'"&amp;$D$58&amp;" "&amp;$E58&amp;"'!$M$147")</f>
        <v>8.4777623752821327</v>
      </c>
      <c r="K58" s="39">
        <f ca="1">INDIRECT("'"&amp;$D$58&amp;" "&amp;$E58&amp;"'!$N$147")</f>
        <v>12.255726331788683</v>
      </c>
      <c r="L58" s="39">
        <f ca="1">INDIRECT("'"&amp;$D$58&amp;" "&amp;$E58&amp;"'!$O$147")</f>
        <v>8.7414610041839271</v>
      </c>
      <c r="M58" s="39">
        <f ca="1">INDIRECT("'"&amp;$D$58&amp;" "&amp;$E58&amp;"'!$P$147")</f>
        <v>12.60057835199262</v>
      </c>
      <c r="P58" s="40"/>
      <c r="Q58" s="40"/>
      <c r="R58" s="40"/>
      <c r="S58" s="40"/>
      <c r="T58" s="40"/>
      <c r="U58" s="40"/>
      <c r="V58" s="40"/>
    </row>
    <row r="59" spans="4:22" s="33" customFormat="1" x14ac:dyDescent="0.25">
      <c r="D59" s="49"/>
      <c r="E59" s="34">
        <v>200</v>
      </c>
      <c r="F59" s="39">
        <f t="shared" ref="F59:F67" ca="1" si="43">INDIRECT("'"&amp;$D$58&amp;" "&amp;$E59&amp;"'!$D$147")</f>
        <v>9.558012017121813</v>
      </c>
      <c r="G59" s="39">
        <f t="shared" ref="G59:G67" ca="1" si="44">INDIRECT("'"&amp;$D$58&amp;" "&amp;$E59&amp;"'!$E$147")</f>
        <v>10.110887982878181</v>
      </c>
      <c r="H59" s="39">
        <f t="shared" ref="H59:H67" ca="1" si="45">INDIRECT("'"&amp;$D$58&amp;" "&amp;$E59&amp;"'!$F$147")</f>
        <v>9.5571882644370678</v>
      </c>
      <c r="I59" s="39">
        <f t="shared" ref="I59:I67" ca="1" si="46">INDIRECT("'"&amp;$D$58&amp;" "&amp;$E59&amp;"'!$G$147")</f>
        <v>10.111711735562926</v>
      </c>
      <c r="J59" s="39">
        <f t="shared" ref="J59:J67" ca="1" si="47">INDIRECT("'"&amp;$D$58&amp;" "&amp;$E59&amp;"'!$M$147")</f>
        <v>8.1041216226678419</v>
      </c>
      <c r="K59" s="39">
        <f t="shared" ref="K59:K67" ca="1" si="48">INDIRECT("'"&amp;$D$58&amp;" "&amp;$E59&amp;"'!$N$147")</f>
        <v>10.494440583362328</v>
      </c>
      <c r="L59" s="39">
        <f t="shared" ref="L59:L67" ca="1" si="49">INDIRECT("'"&amp;$D$58&amp;" "&amp;$E59&amp;"'!$O$147")</f>
        <v>8.2262771852467633</v>
      </c>
      <c r="M59" s="39">
        <f t="shared" ref="M59:M67" ca="1" si="50">INDIRECT("'"&amp;$D$58&amp;" "&amp;$E59&amp;"'!$P$147")</f>
        <v>10.641529511923647</v>
      </c>
      <c r="P59" s="40"/>
      <c r="Q59" s="40"/>
      <c r="R59" s="40"/>
      <c r="S59" s="40"/>
      <c r="T59" s="40"/>
      <c r="U59" s="40"/>
      <c r="V59" s="40"/>
    </row>
    <row r="60" spans="4:22" s="33" customFormat="1" x14ac:dyDescent="0.25">
      <c r="D60" s="49"/>
      <c r="E60" s="34">
        <v>300</v>
      </c>
      <c r="F60" s="39">
        <f t="shared" ca="1" si="43"/>
        <v>9.700825054911494</v>
      </c>
      <c r="G60" s="39">
        <f t="shared" ca="1" si="44"/>
        <v>10.205974945088503</v>
      </c>
      <c r="H60" s="39">
        <f t="shared" ca="1" si="45"/>
        <v>9.7003543142924773</v>
      </c>
      <c r="I60" s="39">
        <f t="shared" ca="1" si="46"/>
        <v>10.20644568570752</v>
      </c>
      <c r="J60" s="39">
        <f t="shared" ca="1" si="47"/>
        <v>10.423694456298158</v>
      </c>
      <c r="K60" s="39">
        <f t="shared" ca="1" si="48"/>
        <v>12.865567965106568</v>
      </c>
      <c r="L60" s="39">
        <f t="shared" ca="1" si="49"/>
        <v>10.527259294021604</v>
      </c>
      <c r="M60" s="39">
        <f t="shared" ca="1" si="50"/>
        <v>12.985756957937321</v>
      </c>
      <c r="P60" s="40"/>
      <c r="Q60" s="40"/>
      <c r="R60" s="40"/>
      <c r="S60" s="40"/>
      <c r="T60" s="40"/>
      <c r="U60" s="40"/>
      <c r="V60" s="40"/>
    </row>
    <row r="61" spans="4:22" s="33" customFormat="1" x14ac:dyDescent="0.25">
      <c r="D61" s="49"/>
      <c r="E61" s="34">
        <v>400</v>
      </c>
      <c r="F61" s="39">
        <f t="shared" ca="1" si="43"/>
        <v>9.6502653688464743</v>
      </c>
      <c r="G61" s="39">
        <f t="shared" ca="1" si="44"/>
        <v>10.108134631153524</v>
      </c>
      <c r="H61" s="39">
        <f t="shared" ca="1" si="45"/>
        <v>9.6499659105764621</v>
      </c>
      <c r="I61" s="39">
        <f t="shared" ca="1" si="46"/>
        <v>10.108434089423536</v>
      </c>
      <c r="J61" s="39">
        <f t="shared" ca="1" si="47"/>
        <v>11.59800407305536</v>
      </c>
      <c r="K61" s="39">
        <f t="shared" ca="1" si="48"/>
        <v>13.913550533460995</v>
      </c>
      <c r="L61" s="39">
        <f t="shared" ca="1" si="49"/>
        <v>11.683913977518721</v>
      </c>
      <c r="M61" s="39">
        <f t="shared" ca="1" si="50"/>
        <v>14.011055625166852</v>
      </c>
      <c r="P61" s="40"/>
      <c r="Q61" s="40"/>
      <c r="R61" s="40"/>
      <c r="S61" s="40"/>
      <c r="T61" s="40"/>
      <c r="U61" s="40"/>
      <c r="V61" s="40"/>
    </row>
    <row r="62" spans="4:22" s="33" customFormat="1" x14ac:dyDescent="0.25">
      <c r="D62" s="49"/>
      <c r="E62" s="34">
        <v>500</v>
      </c>
      <c r="F62" s="39">
        <f t="shared" ca="1" si="43"/>
        <v>10.05210853365436</v>
      </c>
      <c r="G62" s="39">
        <f t="shared" ca="1" si="44"/>
        <v>10.43769146634566</v>
      </c>
      <c r="H62" s="39">
        <f t="shared" ca="1" si="45"/>
        <v>10.051920490841859</v>
      </c>
      <c r="I62" s="39">
        <f t="shared" ca="1" si="46"/>
        <v>10.437879509158162</v>
      </c>
      <c r="J62" s="39">
        <f t="shared" ca="1" si="47"/>
        <v>10.389831731544639</v>
      </c>
      <c r="K62" s="39">
        <f t="shared" ca="1" si="48"/>
        <v>12.225322957833779</v>
      </c>
      <c r="L62" s="39">
        <f t="shared" ca="1" si="49"/>
        <v>10.451173088384405</v>
      </c>
      <c r="M62" s="39">
        <f t="shared" ca="1" si="50"/>
        <v>12.293879298186189</v>
      </c>
      <c r="P62" s="40"/>
      <c r="Q62" s="40"/>
      <c r="R62" s="40"/>
      <c r="S62" s="40"/>
      <c r="T62" s="40"/>
      <c r="U62" s="40"/>
      <c r="V62" s="40"/>
    </row>
    <row r="63" spans="4:22" s="33" customFormat="1" x14ac:dyDescent="0.25">
      <c r="D63" s="49"/>
      <c r="E63" s="34">
        <v>600</v>
      </c>
      <c r="F63" s="39">
        <f t="shared" ca="1" si="43"/>
        <v>9.9442297436540983</v>
      </c>
      <c r="G63" s="39">
        <f t="shared" ca="1" si="44"/>
        <v>10.303503589679234</v>
      </c>
      <c r="H63" s="39">
        <f t="shared" ca="1" si="45"/>
        <v>9.9440943170289593</v>
      </c>
      <c r="I63" s="39">
        <f t="shared" ca="1" si="46"/>
        <v>10.303639016304373</v>
      </c>
      <c r="J63" s="39">
        <f ca="1">INDIRECT("'"&amp;$D$58&amp;" "&amp;$E63&amp;"'!$M$147")</f>
        <v>10.907890986853912</v>
      </c>
      <c r="K63" s="39">
        <f t="shared" ca="1" si="48"/>
        <v>12.653255020936848</v>
      </c>
      <c r="L63" s="39">
        <f t="shared" ca="1" si="49"/>
        <v>10.961423167170153</v>
      </c>
      <c r="M63" s="39">
        <f t="shared" ca="1" si="50"/>
        <v>12.712397622699426</v>
      </c>
      <c r="P63" s="40"/>
      <c r="Q63" s="40"/>
      <c r="R63" s="40"/>
      <c r="S63" s="40"/>
      <c r="T63" s="40"/>
      <c r="U63" s="40"/>
      <c r="V63" s="40"/>
    </row>
    <row r="64" spans="4:22" s="33" customFormat="1" x14ac:dyDescent="0.25">
      <c r="D64" s="49"/>
      <c r="E64" s="34">
        <v>700</v>
      </c>
      <c r="F64" s="39">
        <f t="shared" ca="1" si="43"/>
        <v>9.9228139618434685</v>
      </c>
      <c r="G64" s="39">
        <f t="shared" ca="1" si="44"/>
        <v>10.250957466727973</v>
      </c>
      <c r="H64" s="39">
        <f t="shared" ca="1" si="45"/>
        <v>9.9227162007102265</v>
      </c>
      <c r="I64" s="39">
        <f t="shared" ca="1" si="46"/>
        <v>10.251055227861215</v>
      </c>
      <c r="J64" s="39">
        <f t="shared" ca="1" si="47"/>
        <v>10.679172836931167</v>
      </c>
      <c r="K64" s="39">
        <f t="shared" ca="1" si="48"/>
        <v>12.251648939483848</v>
      </c>
      <c r="L64" s="39">
        <f t="shared" ca="1" si="49"/>
        <v>10.724014418576912</v>
      </c>
      <c r="M64" s="39">
        <f t="shared" ca="1" si="50"/>
        <v>12.300741724436232</v>
      </c>
      <c r="P64" s="40"/>
      <c r="Q64" s="40"/>
      <c r="R64" s="40"/>
      <c r="S64" s="40"/>
      <c r="T64" s="40"/>
      <c r="U64" s="40"/>
      <c r="V64" s="40"/>
    </row>
    <row r="65" spans="4:92" s="33" customFormat="1" x14ac:dyDescent="0.25">
      <c r="D65" s="49"/>
      <c r="E65" s="34">
        <v>800</v>
      </c>
      <c r="F65" s="39">
        <f t="shared" ca="1" si="43"/>
        <v>9.9544014195512052</v>
      </c>
      <c r="G65" s="39">
        <f t="shared" ca="1" si="44"/>
        <v>10.260898580448787</v>
      </c>
      <c r="H65" s="39">
        <f t="shared" ca="1" si="45"/>
        <v>9.9543282600051128</v>
      </c>
      <c r="I65" s="39">
        <f t="shared" ca="1" si="46"/>
        <v>10.260971739994879</v>
      </c>
      <c r="J65" s="39">
        <f t="shared" ca="1" si="47"/>
        <v>10.698372028256872</v>
      </c>
      <c r="K65" s="39">
        <f t="shared" ca="1" si="48"/>
        <v>12.164819416048898</v>
      </c>
      <c r="L65" s="39">
        <f t="shared" ca="1" si="49"/>
        <v>10.737625828069433</v>
      </c>
      <c r="M65" s="39">
        <f t="shared" ca="1" si="50"/>
        <v>12.207476368782292</v>
      </c>
      <c r="P65" s="40"/>
      <c r="Q65" s="40"/>
      <c r="R65" s="40"/>
      <c r="S65" s="40"/>
      <c r="T65" s="40"/>
      <c r="U65" s="40"/>
      <c r="V65" s="40"/>
    </row>
    <row r="66" spans="4:92" s="33" customFormat="1" x14ac:dyDescent="0.25">
      <c r="D66" s="49"/>
      <c r="E66" s="34">
        <v>900</v>
      </c>
      <c r="F66" s="39">
        <f t="shared" ca="1" si="43"/>
        <v>9.6109012154248781</v>
      </c>
      <c r="G66" s="39">
        <f t="shared" ca="1" si="44"/>
        <v>9.8892765623529044</v>
      </c>
      <c r="H66" s="39">
        <f t="shared" ca="1" si="45"/>
        <v>9.610847584922233</v>
      </c>
      <c r="I66" s="39">
        <f t="shared" ca="1" si="46"/>
        <v>9.8893301928555495</v>
      </c>
      <c r="J66" s="39">
        <f t="shared" ca="1" si="47"/>
        <v>9.9673507907410048</v>
      </c>
      <c r="K66" s="39">
        <f t="shared" ca="1" si="48"/>
        <v>11.250334621692527</v>
      </c>
      <c r="L66" s="39">
        <f t="shared" ca="1" si="49"/>
        <v>9.999824982771365</v>
      </c>
      <c r="M66" s="39">
        <f t="shared" ca="1" si="50"/>
        <v>11.285404485901225</v>
      </c>
      <c r="P66" s="40"/>
      <c r="Q66" s="40"/>
      <c r="R66" s="40"/>
      <c r="S66" s="40"/>
      <c r="T66" s="40"/>
      <c r="U66" s="40"/>
      <c r="V66" s="40"/>
    </row>
    <row r="67" spans="4:92" s="33" customFormat="1" x14ac:dyDescent="0.25">
      <c r="D67" s="50"/>
      <c r="E67" s="34">
        <v>1000</v>
      </c>
      <c r="F67" s="39">
        <f t="shared" ca="1" si="43"/>
        <v>9.8611872080777232</v>
      </c>
      <c r="G67" s="39">
        <f t="shared" ca="1" si="44"/>
        <v>10.135972791922274</v>
      </c>
      <c r="H67" s="39">
        <f t="shared" ca="1" si="45"/>
        <v>9.8611443858912864</v>
      </c>
      <c r="I67" s="39">
        <f t="shared" ca="1" si="46"/>
        <v>10.136015614108711</v>
      </c>
      <c r="J67" s="39">
        <f t="shared" ca="1" si="47"/>
        <v>10.826723216813591</v>
      </c>
      <c r="K67" s="39">
        <f t="shared" ca="1" si="48"/>
        <v>12.144379453056342</v>
      </c>
      <c r="L67" s="39">
        <f t="shared" ca="1" si="49"/>
        <v>10.858443821348406</v>
      </c>
      <c r="M67" s="39">
        <f t="shared" ca="1" si="50"/>
        <v>12.17845243972082</v>
      </c>
      <c r="P67" s="40"/>
      <c r="Q67" s="40"/>
      <c r="R67" s="40"/>
      <c r="S67" s="40"/>
      <c r="T67" s="40"/>
      <c r="U67" s="40"/>
      <c r="V67" s="40"/>
      <c r="CC67"/>
      <c r="CD67"/>
      <c r="CE67"/>
      <c r="CF67"/>
      <c r="CG67"/>
      <c r="CH67"/>
      <c r="CI67"/>
      <c r="CJ67"/>
      <c r="CK67"/>
      <c r="CL67"/>
      <c r="CM67"/>
      <c r="CN67"/>
    </row>
    <row r="68" spans="4:92" s="33" customFormat="1" x14ac:dyDescent="0.25">
      <c r="D68" s="52"/>
      <c r="E68" s="52"/>
      <c r="F68" s="65" t="s">
        <v>156</v>
      </c>
      <c r="G68" s="66"/>
      <c r="H68" s="66"/>
      <c r="I68" s="66"/>
      <c r="J68" s="66"/>
      <c r="K68" s="66"/>
      <c r="L68" s="66"/>
      <c r="M68" s="67"/>
      <c r="P68" s="40"/>
      <c r="Q68" s="40"/>
      <c r="R68" s="40"/>
      <c r="S68" s="40"/>
      <c r="T68" s="40"/>
      <c r="U68" s="40"/>
      <c r="V68" s="40"/>
      <c r="CC68"/>
      <c r="CD68"/>
      <c r="CE68"/>
      <c r="CF68"/>
      <c r="CG68"/>
      <c r="CH68"/>
      <c r="CI68"/>
      <c r="CJ68"/>
      <c r="CK68"/>
      <c r="CL68"/>
      <c r="CM68"/>
      <c r="CN68"/>
    </row>
    <row r="69" spans="4:92" s="33" customFormat="1" x14ac:dyDescent="0.25">
      <c r="D69" s="48" t="s">
        <v>105</v>
      </c>
      <c r="E69" s="34">
        <v>100</v>
      </c>
      <c r="F69" s="39">
        <f t="shared" ref="F69:F78" ca="1" si="51">INDIRECT("'"&amp;$D$69&amp;" "&amp;$E69&amp;"'!$D$148")</f>
        <v>9.4391811389943765</v>
      </c>
      <c r="G69" s="39">
        <f t="shared" ref="G69:G78" ca="1" si="52">INDIRECT("'"&amp;$D$69&amp;" "&amp;$E69&amp;"'!$E$148")</f>
        <v>10.436818861005625</v>
      </c>
      <c r="H69" s="39">
        <f t="shared" ref="H69:H78" ca="1" si="53">INDIRECT("'"&amp;$D$69&amp;" "&amp;$E69&amp;"'!$F$148")</f>
        <v>9.4345140271925789</v>
      </c>
      <c r="I69" s="39">
        <f ca="1">INDIRECT("'"&amp;$D$69&amp;" "&amp;$E69&amp;"'!$G$148")</f>
        <v>10.441485972807422</v>
      </c>
      <c r="J69" s="39">
        <f t="shared" ref="J69:J78" ca="1" si="54">INDIRECT("'"&amp;$D$69&amp;" "&amp;$E69&amp;"'!$M$148")</f>
        <v>7.825173647905868</v>
      </c>
      <c r="K69" s="39">
        <f t="shared" ref="K69:K78" ca="1" si="55">INDIRECT("'"&amp;$D$69&amp;" "&amp;$E69&amp;"'!$N$148")</f>
        <v>10.564919281386997</v>
      </c>
      <c r="L69" s="39">
        <f t="shared" ref="L69:L78" ca="1" si="56">INDIRECT("'"&amp;$D$69&amp;" "&amp;$E69&amp;"'!$O$148")</f>
        <v>7.3873642851965196</v>
      </c>
      <c r="M69" s="39">
        <f t="shared" ref="M69:M78" ca="1" si="57">INDIRECT("'"&amp;$D$69&amp;" "&amp;$E69&amp;"'!$P$148")</f>
        <v>11.815093307877158</v>
      </c>
      <c r="P69" s="40"/>
      <c r="Q69" s="40"/>
      <c r="R69" s="40"/>
      <c r="S69" s="40"/>
      <c r="T69" s="40"/>
      <c r="U69" s="40"/>
      <c r="V69" s="40"/>
      <c r="CC69"/>
      <c r="CD69"/>
      <c r="CE69"/>
      <c r="CF69"/>
      <c r="CG69"/>
      <c r="CH69"/>
      <c r="CI69"/>
      <c r="CJ69"/>
      <c r="CK69"/>
      <c r="CL69"/>
      <c r="CM69"/>
      <c r="CN69"/>
    </row>
    <row r="70" spans="4:92" s="33" customFormat="1" x14ac:dyDescent="0.25">
      <c r="D70" s="49"/>
      <c r="E70" s="34">
        <v>200</v>
      </c>
      <c r="F70" s="39">
        <f t="shared" ca="1" si="51"/>
        <v>9.5483947080433911</v>
      </c>
      <c r="G70" s="39">
        <f t="shared" ca="1" si="52"/>
        <v>10.316505291956629</v>
      </c>
      <c r="H70" s="39">
        <f t="shared" ca="1" si="53"/>
        <v>9.5466327823276949</v>
      </c>
      <c r="I70" s="39">
        <f t="shared" ref="I70:I78" ca="1" si="58">INDIRECT("'"&amp;$D$69&amp;" "&amp;$E70&amp;"'!$G$148")</f>
        <v>10.318267217672325</v>
      </c>
      <c r="J70" s="39">
        <f t="shared" ca="1" si="54"/>
        <v>9.7602049369559332</v>
      </c>
      <c r="K70" s="39">
        <f t="shared" ca="1" si="55"/>
        <v>12.042766917315067</v>
      </c>
      <c r="L70" s="39">
        <f t="shared" ca="1" si="56"/>
        <v>9.3142361045822533</v>
      </c>
      <c r="M70" s="39">
        <f t="shared" ca="1" si="57"/>
        <v>12.962373312917457</v>
      </c>
      <c r="P70" s="40"/>
      <c r="Q70" s="40"/>
      <c r="R70" s="40"/>
      <c r="S70" s="40"/>
      <c r="T70" s="40"/>
      <c r="U70" s="40"/>
      <c r="V70" s="40"/>
      <c r="CC70"/>
      <c r="CD70"/>
      <c r="CE70"/>
      <c r="CF70"/>
      <c r="CG70"/>
      <c r="CH70"/>
      <c r="CI70"/>
      <c r="CJ70"/>
      <c r="CK70"/>
      <c r="CL70"/>
      <c r="CM70"/>
      <c r="CN70"/>
    </row>
    <row r="71" spans="4:92" s="33" customFormat="1" x14ac:dyDescent="0.25">
      <c r="D71" s="49"/>
      <c r="E71" s="34">
        <v>300</v>
      </c>
      <c r="F71" s="39">
        <f t="shared" ca="1" si="51"/>
        <v>9.6484121610489417</v>
      </c>
      <c r="G71" s="39">
        <f t="shared" ca="1" si="52"/>
        <v>10.282587838951063</v>
      </c>
      <c r="H71" s="39">
        <f t="shared" ca="1" si="53"/>
        <v>9.6474549668471372</v>
      </c>
      <c r="I71" s="39">
        <f t="shared" ca="1" si="58"/>
        <v>10.283545033152867</v>
      </c>
      <c r="J71" s="39">
        <f t="shared" ca="1" si="54"/>
        <v>10.195920350273521</v>
      </c>
      <c r="K71" s="39">
        <f t="shared" ca="1" si="55"/>
        <v>12.097598211599404</v>
      </c>
      <c r="L71" s="39">
        <f t="shared" ca="1" si="56"/>
        <v>9.7931480529247601</v>
      </c>
      <c r="M71" s="39">
        <f t="shared" ca="1" si="57"/>
        <v>12.821466525122318</v>
      </c>
      <c r="P71" s="40"/>
      <c r="Q71" s="40"/>
      <c r="R71" s="40"/>
      <c r="S71" s="40"/>
      <c r="T71" s="40"/>
      <c r="U71" s="40"/>
      <c r="V71" s="40"/>
      <c r="CC71"/>
      <c r="CD71"/>
      <c r="CE71"/>
      <c r="CF71"/>
      <c r="CG71"/>
      <c r="CH71"/>
      <c r="CI71"/>
      <c r="CJ71"/>
      <c r="CK71"/>
      <c r="CL71"/>
      <c r="CM71"/>
      <c r="CN71"/>
    </row>
    <row r="72" spans="4:92" s="33" customFormat="1" x14ac:dyDescent="0.25">
      <c r="D72" s="49"/>
      <c r="E72" s="34">
        <v>400</v>
      </c>
      <c r="F72" s="39">
        <f t="shared" ca="1" si="51"/>
        <v>9.6564387341288995</v>
      </c>
      <c r="G72" s="39">
        <f t="shared" ca="1" si="52"/>
        <v>10.167811265871096</v>
      </c>
      <c r="H72" s="39">
        <f t="shared" ca="1" si="53"/>
        <v>9.6558665046046013</v>
      </c>
      <c r="I72" s="39">
        <f t="shared" ca="1" si="58"/>
        <v>10.168383495395394</v>
      </c>
      <c r="J72" s="39">
        <f t="shared" ca="1" si="54"/>
        <v>8.9505410618619603</v>
      </c>
      <c r="K72" s="39">
        <f t="shared" ca="1" si="55"/>
        <v>10.37683885668463</v>
      </c>
      <c r="L72" s="39">
        <f t="shared" ca="1" si="56"/>
        <v>8.634202187739179</v>
      </c>
      <c r="M72" s="39">
        <f t="shared" ca="1" si="57"/>
        <v>10.901388262407323</v>
      </c>
      <c r="P72" s="40"/>
      <c r="Q72" s="40"/>
      <c r="R72" s="40"/>
      <c r="S72" s="40"/>
      <c r="T72" s="40"/>
      <c r="U72" s="40"/>
      <c r="V72" s="40"/>
      <c r="CC72"/>
      <c r="CD72"/>
      <c r="CE72"/>
      <c r="CF72"/>
      <c r="CG72"/>
      <c r="CH72"/>
      <c r="CI72"/>
      <c r="CJ72"/>
      <c r="CK72"/>
      <c r="CL72"/>
      <c r="CM72"/>
      <c r="CN72"/>
    </row>
    <row r="73" spans="4:92" s="33" customFormat="1" x14ac:dyDescent="0.25">
      <c r="D73" s="49"/>
      <c r="E73" s="34">
        <v>500</v>
      </c>
      <c r="F73" s="39">
        <f t="shared" ca="1" si="51"/>
        <v>9.578714257731658</v>
      </c>
      <c r="G73" s="39">
        <f t="shared" ca="1" si="52"/>
        <v>10.059725742268345</v>
      </c>
      <c r="H73" s="39">
        <f t="shared" ca="1" si="53"/>
        <v>9.578288367522843</v>
      </c>
      <c r="I73" s="39">
        <f t="shared" ca="1" si="58"/>
        <v>10.06015163247716</v>
      </c>
      <c r="J73" s="39">
        <f t="shared" ca="1" si="54"/>
        <v>9.9828012561094841</v>
      </c>
      <c r="K73" s="39">
        <f t="shared" ca="1" si="55"/>
        <v>11.392837204010595</v>
      </c>
      <c r="L73" s="39">
        <f t="shared" ca="1" si="56"/>
        <v>9.6603256461422617</v>
      </c>
      <c r="M73" s="39">
        <f t="shared" ca="1" si="57"/>
        <v>11.89923207946992</v>
      </c>
      <c r="P73" s="40"/>
      <c r="Q73" s="40"/>
      <c r="R73" s="40"/>
      <c r="S73" s="40"/>
      <c r="T73" s="40"/>
      <c r="U73" s="40"/>
      <c r="V73" s="40"/>
      <c r="CC73"/>
      <c r="CD73"/>
      <c r="CE73"/>
      <c r="CF73"/>
      <c r="CG73"/>
      <c r="CH73"/>
      <c r="CI73"/>
      <c r="CJ73"/>
      <c r="CK73"/>
      <c r="CL73"/>
      <c r="CM73"/>
      <c r="CN73"/>
    </row>
    <row r="74" spans="4:92" s="33" customFormat="1" x14ac:dyDescent="0.25">
      <c r="D74" s="49"/>
      <c r="E74" s="34">
        <v>600</v>
      </c>
      <c r="F74" s="39">
        <f t="shared" ca="1" si="51"/>
        <v>9.668166072414099</v>
      </c>
      <c r="G74" s="39">
        <f t="shared" ca="1" si="52"/>
        <v>10.116700594252563</v>
      </c>
      <c r="H74" s="39">
        <f t="shared" ca="1" si="53"/>
        <v>9.6678386770155953</v>
      </c>
      <c r="I74" s="39">
        <f t="shared" ca="1" si="58"/>
        <v>10.117027989651067</v>
      </c>
      <c r="J74" s="39">
        <f t="shared" ca="1" si="54"/>
        <v>10.480699842010075</v>
      </c>
      <c r="K74" s="39">
        <f t="shared" ca="1" si="55"/>
        <v>11.823220182475417</v>
      </c>
      <c r="L74" s="39">
        <f t="shared" ca="1" si="56"/>
        <v>10.16675168268463</v>
      </c>
      <c r="M74" s="39">
        <f t="shared" ca="1" si="57"/>
        <v>12.296915881686104</v>
      </c>
      <c r="P74" s="40"/>
      <c r="Q74" s="40"/>
      <c r="R74" s="40"/>
      <c r="S74" s="40"/>
      <c r="T74" s="40"/>
      <c r="U74" s="40"/>
      <c r="V74" s="40"/>
      <c r="CC74"/>
      <c r="CD74"/>
      <c r="CE74"/>
      <c r="CF74"/>
      <c r="CG74"/>
      <c r="CH74"/>
      <c r="CI74"/>
      <c r="CJ74"/>
      <c r="CK74"/>
      <c r="CL74"/>
      <c r="CM74"/>
      <c r="CN74"/>
    </row>
    <row r="75" spans="4:92" s="33" customFormat="1" x14ac:dyDescent="0.25">
      <c r="D75" s="49"/>
      <c r="E75" s="34">
        <v>700</v>
      </c>
      <c r="F75" s="39">
        <f t="shared" ca="1" si="51"/>
        <v>9.6218096425217432</v>
      </c>
      <c r="G75" s="39">
        <f t="shared" ca="1" si="52"/>
        <v>10.035390357478242</v>
      </c>
      <c r="H75" s="39">
        <f t="shared" ca="1" si="53"/>
        <v>9.6215536418727545</v>
      </c>
      <c r="I75" s="39">
        <f t="shared" ca="1" si="58"/>
        <v>10.035646358127231</v>
      </c>
      <c r="J75" s="39">
        <f t="shared" ca="1" si="54"/>
        <v>10.445565576835083</v>
      </c>
      <c r="K75" s="39">
        <f t="shared" ca="1" si="55"/>
        <v>11.678085433179586</v>
      </c>
      <c r="L75" s="39">
        <f t="shared" ca="1" si="56"/>
        <v>10.152372268243061</v>
      </c>
      <c r="M75" s="39">
        <f t="shared" ca="1" si="57"/>
        <v>12.106992763224561</v>
      </c>
      <c r="P75" s="40"/>
      <c r="Q75" s="40"/>
      <c r="R75" s="40"/>
      <c r="S75" s="40"/>
      <c r="T75" s="40"/>
      <c r="U75" s="40"/>
      <c r="V75" s="40"/>
      <c r="CC75"/>
      <c r="CD75"/>
      <c r="CE75"/>
      <c r="CF75"/>
      <c r="CG75"/>
      <c r="CH75"/>
      <c r="CI75"/>
      <c r="CJ75"/>
      <c r="CK75"/>
      <c r="CL75"/>
      <c r="CM75"/>
      <c r="CN75"/>
    </row>
    <row r="76" spans="4:92" s="33" customFormat="1" x14ac:dyDescent="0.25">
      <c r="D76" s="49"/>
      <c r="E76" s="34">
        <v>800</v>
      </c>
      <c r="F76" s="39">
        <f t="shared" ca="1" si="51"/>
        <v>9.8711307701881701</v>
      </c>
      <c r="G76" s="39">
        <f t="shared" ca="1" si="52"/>
        <v>10.256619229811843</v>
      </c>
      <c r="H76" s="39">
        <f t="shared" ca="1" si="53"/>
        <v>9.87092420592659</v>
      </c>
      <c r="I76" s="39">
        <f t="shared" ca="1" si="58"/>
        <v>10.256825794073423</v>
      </c>
      <c r="J76" s="39">
        <f t="shared" ca="1" si="54"/>
        <v>10.410776339669848</v>
      </c>
      <c r="K76" s="39">
        <f t="shared" ca="1" si="55"/>
        <v>11.555222127163496</v>
      </c>
      <c r="L76" s="39">
        <f t="shared" ca="1" si="56"/>
        <v>10.134793674081424</v>
      </c>
      <c r="M76" s="39">
        <f t="shared" ca="1" si="57"/>
        <v>11.94903953267405</v>
      </c>
      <c r="P76" s="40"/>
      <c r="Q76" s="40"/>
      <c r="R76" s="40"/>
      <c r="S76" s="40"/>
      <c r="T76" s="40"/>
      <c r="U76" s="40"/>
      <c r="V76" s="40"/>
      <c r="CC76"/>
      <c r="CD76"/>
      <c r="CE76"/>
      <c r="CF76"/>
      <c r="CG76"/>
      <c r="CH76"/>
      <c r="CI76"/>
      <c r="CJ76"/>
      <c r="CK76"/>
      <c r="CL76"/>
      <c r="CM76"/>
      <c r="CN76"/>
    </row>
    <row r="77" spans="4:92" s="33" customFormat="1" x14ac:dyDescent="0.25">
      <c r="D77" s="49"/>
      <c r="E77" s="34">
        <v>900</v>
      </c>
      <c r="F77" s="39">
        <f t="shared" ca="1" si="51"/>
        <v>9.8337111124590884</v>
      </c>
      <c r="G77" s="39">
        <f t="shared" ca="1" si="52"/>
        <v>10.198844443096476</v>
      </c>
      <c r="H77" s="39">
        <f t="shared" ca="1" si="53"/>
        <v>9.8335390507946165</v>
      </c>
      <c r="I77" s="39">
        <f t="shared" ca="1" si="58"/>
        <v>10.199016504760948</v>
      </c>
      <c r="J77" s="39">
        <f t="shared" ca="1" si="54"/>
        <v>10.541023396407596</v>
      </c>
      <c r="K77" s="39">
        <f t="shared" ca="1" si="55"/>
        <v>11.629894135417821</v>
      </c>
      <c r="L77" s="39">
        <f t="shared" ca="1" si="56"/>
        <v>10.275480746560296</v>
      </c>
      <c r="M77" s="39">
        <f t="shared" ca="1" si="57"/>
        <v>12.001107925353367</v>
      </c>
      <c r="P77" s="40"/>
      <c r="Q77" s="40"/>
      <c r="R77" s="40"/>
      <c r="S77" s="40"/>
      <c r="T77" s="40"/>
      <c r="U77" s="40"/>
      <c r="V77" s="40"/>
      <c r="CC77"/>
      <c r="CD77"/>
      <c r="CE77"/>
      <c r="CF77"/>
      <c r="CG77"/>
      <c r="CH77"/>
      <c r="CI77"/>
      <c r="CJ77"/>
      <c r="CK77"/>
      <c r="CL77"/>
      <c r="CM77"/>
      <c r="CN77"/>
    </row>
    <row r="78" spans="4:92" s="33" customFormat="1" x14ac:dyDescent="0.25">
      <c r="D78" s="50"/>
      <c r="E78" s="34">
        <v>1000</v>
      </c>
      <c r="F78" s="39">
        <f t="shared" ca="1" si="51"/>
        <v>10.027385819607252</v>
      </c>
      <c r="G78" s="39">
        <f t="shared" ca="1" si="52"/>
        <v>10.367634180392733</v>
      </c>
      <c r="H78" s="39">
        <f t="shared" ca="1" si="53"/>
        <v>10.027243065726092</v>
      </c>
      <c r="I78" s="39">
        <f t="shared" ca="1" si="58"/>
        <v>10.367776934273893</v>
      </c>
      <c r="J78" s="39">
        <f t="shared" ca="1" si="54"/>
        <v>10.197222598482698</v>
      </c>
      <c r="K78" s="39">
        <f t="shared" ca="1" si="55"/>
        <v>11.193737761677644</v>
      </c>
      <c r="L78" s="39">
        <f t="shared" ca="1" si="56"/>
        <v>9.9519003770551286</v>
      </c>
      <c r="M78" s="39">
        <f t="shared" ca="1" si="57"/>
        <v>11.530785009740853</v>
      </c>
      <c r="P78" s="40"/>
      <c r="Q78" s="40"/>
      <c r="R78" s="40"/>
      <c r="S78" s="40"/>
      <c r="T78" s="40"/>
      <c r="U78" s="40"/>
      <c r="V78" s="40"/>
      <c r="CC78"/>
      <c r="CD78"/>
      <c r="CE78"/>
      <c r="CF78"/>
      <c r="CG78"/>
      <c r="CH78"/>
      <c r="CI78"/>
      <c r="CJ78"/>
      <c r="CK78"/>
      <c r="CL78"/>
      <c r="CM78"/>
      <c r="CN78"/>
    </row>
    <row r="79" spans="4:92" s="33" customFormat="1" x14ac:dyDescent="0.25">
      <c r="D79" s="48" t="s">
        <v>106</v>
      </c>
      <c r="E79" s="34">
        <v>100</v>
      </c>
      <c r="F79" s="39">
        <f ca="1">INDIRECT("'"&amp;$D$79&amp;" "&amp;$E79&amp;"'!$D$148")</f>
        <v>9.6456522926578856</v>
      </c>
      <c r="G79" s="39">
        <f ca="1">INDIRECT("'"&amp;$D$79&amp;" "&amp;$E79&amp;"'!$E$148")</f>
        <v>10.704947707342111</v>
      </c>
      <c r="H79" s="39">
        <f ca="1">INDIRECT("'"&amp;$D$79&amp;" "&amp;$E79&amp;"'!$F$148")</f>
        <v>9.6406967361243012</v>
      </c>
      <c r="I79" s="39">
        <f ca="1">INDIRECT("'"&amp;$D$79&amp;" "&amp;$E79&amp;"'!$G$148")</f>
        <v>10.709903263875695</v>
      </c>
      <c r="J79" s="39">
        <f ca="1">INDIRECT("'"&amp;$D$79&amp;" "&amp;$E79&amp;"'!$M$148")</f>
        <v>7.9428946232494209</v>
      </c>
      <c r="K79" s="39">
        <f ca="1">INDIRECT("'"&amp;$D$79&amp;" "&amp;$E79&amp;"'!$N$148")</f>
        <v>12.790594083821395</v>
      </c>
      <c r="L79" s="39">
        <f ca="1">INDIRECT("'"&amp;$D$79&amp;" "&amp;$E79&amp;"'!$O$148")</f>
        <v>8.3287145187922551</v>
      </c>
      <c r="M79" s="39">
        <f ca="1">INDIRECT("'"&amp;$D$79&amp;" "&amp;$E79&amp;"'!$P$148")</f>
        <v>13.320656106183066</v>
      </c>
      <c r="P79" s="40"/>
      <c r="Q79" s="40"/>
      <c r="R79" s="40"/>
      <c r="S79" s="40"/>
      <c r="T79" s="40"/>
      <c r="U79" s="40"/>
      <c r="V79" s="40"/>
      <c r="CC79"/>
      <c r="CD79"/>
      <c r="CE79"/>
      <c r="CF79"/>
      <c r="CG79"/>
      <c r="CH79"/>
      <c r="CI79"/>
      <c r="CJ79"/>
      <c r="CK79"/>
      <c r="CL79"/>
      <c r="CM79"/>
      <c r="CN79"/>
    </row>
    <row r="80" spans="4:92" s="33" customFormat="1" x14ac:dyDescent="0.25">
      <c r="D80" s="49"/>
      <c r="E80" s="34">
        <v>200</v>
      </c>
      <c r="F80" s="39">
        <f t="shared" ref="F80:F88" ca="1" si="59">INDIRECT("'"&amp;$D$79&amp;" "&amp;$E80&amp;"'!$D$148")</f>
        <v>9.4797382356984272</v>
      </c>
      <c r="G80" s="39">
        <f t="shared" ref="G80:G88" ca="1" si="60">INDIRECT("'"&amp;$D$79&amp;" "&amp;$E80&amp;"'!$E$148")</f>
        <v>10.189161764301566</v>
      </c>
      <c r="H80" s="39">
        <f t="shared" ref="H80:H88" ca="1" si="61">INDIRECT("'"&amp;$D$79&amp;" "&amp;$E80&amp;"'!$F$148")</f>
        <v>9.478110928921847</v>
      </c>
      <c r="I80" s="39">
        <f t="shared" ref="I80:I88" ca="1" si="62">INDIRECT("'"&amp;$D$79&amp;" "&amp;$E80&amp;"'!$G$148")</f>
        <v>10.190789071078147</v>
      </c>
      <c r="J80" s="39">
        <f t="shared" ref="J80:J88" ca="1" si="63">INDIRECT("'"&amp;$D$79&amp;" "&amp;$E80&amp;"'!$M$148")</f>
        <v>7.7657106309626558</v>
      </c>
      <c r="K80" s="39">
        <f t="shared" ref="K80:K88" ca="1" si="64">INDIRECT("'"&amp;$D$79&amp;" "&amp;$E80&amp;"'!$N$148")</f>
        <v>10.832851575067515</v>
      </c>
      <c r="L80" s="39">
        <f t="shared" ref="L80:L88" ca="1" si="65">INDIRECT("'"&amp;$D$79&amp;" "&amp;$E80&amp;"'!$O$148")</f>
        <v>7.9453113433612375</v>
      </c>
      <c r="M80" s="39">
        <f t="shared" ref="M80:M88" ca="1" si="66">INDIRECT("'"&amp;$D$79&amp;" "&amp;$E80&amp;"'!$P$148")</f>
        <v>11.057277329413928</v>
      </c>
      <c r="P80" s="40"/>
      <c r="Q80" s="40"/>
      <c r="R80" s="40"/>
      <c r="S80" s="40"/>
      <c r="T80" s="40"/>
      <c r="U80" s="40"/>
      <c r="V80" s="40"/>
      <c r="CC80"/>
      <c r="CD80"/>
      <c r="CE80"/>
      <c r="CF80"/>
      <c r="CG80"/>
      <c r="CH80"/>
      <c r="CI80"/>
      <c r="CJ80"/>
      <c r="CK80"/>
      <c r="CL80"/>
      <c r="CM80"/>
      <c r="CN80"/>
    </row>
    <row r="81" spans="4:92" s="33" customFormat="1" x14ac:dyDescent="0.25">
      <c r="D81" s="49"/>
      <c r="E81" s="34">
        <v>300</v>
      </c>
      <c r="F81" s="39">
        <f t="shared" ca="1" si="59"/>
        <v>9.6293081242819092</v>
      </c>
      <c r="G81" s="39">
        <f t="shared" ca="1" si="60"/>
        <v>10.277491875718088</v>
      </c>
      <c r="H81" s="39">
        <f t="shared" ca="1" si="61"/>
        <v>9.6283297869690827</v>
      </c>
      <c r="I81" s="39">
        <f t="shared" ca="1" si="62"/>
        <v>10.278470213030914</v>
      </c>
      <c r="J81" s="39">
        <f t="shared" ca="1" si="63"/>
        <v>10.077984595261711</v>
      </c>
      <c r="K81" s="39">
        <f t="shared" ca="1" si="64"/>
        <v>13.211277826143014</v>
      </c>
      <c r="L81" s="39">
        <f t="shared" ca="1" si="65"/>
        <v>10.230560703248289</v>
      </c>
      <c r="M81" s="39">
        <f t="shared" ca="1" si="66"/>
        <v>13.3941395433877</v>
      </c>
      <c r="P81" s="40"/>
      <c r="Q81" s="40"/>
      <c r="R81" s="40"/>
      <c r="S81" s="40"/>
      <c r="T81" s="40"/>
      <c r="U81" s="40"/>
      <c r="V81" s="40"/>
      <c r="CC81"/>
      <c r="CD81"/>
      <c r="CE81"/>
      <c r="CF81"/>
      <c r="CG81"/>
      <c r="CH81"/>
      <c r="CI81"/>
      <c r="CJ81"/>
      <c r="CK81"/>
      <c r="CL81"/>
      <c r="CM81"/>
      <c r="CN81"/>
    </row>
    <row r="82" spans="4:92" s="33" customFormat="1" x14ac:dyDescent="0.25">
      <c r="D82" s="49"/>
      <c r="E82" s="34">
        <v>400</v>
      </c>
      <c r="F82" s="39">
        <f t="shared" ca="1" si="59"/>
        <v>9.5854422244558908</v>
      </c>
      <c r="G82" s="39">
        <f t="shared" ca="1" si="60"/>
        <v>10.172957775544107</v>
      </c>
      <c r="H82" s="39">
        <f t="shared" ca="1" si="61"/>
        <v>9.5847847903477827</v>
      </c>
      <c r="I82" s="39">
        <f t="shared" ca="1" si="62"/>
        <v>10.173615209652215</v>
      </c>
      <c r="J82" s="39">
        <f t="shared" ca="1" si="63"/>
        <v>11.27017904765472</v>
      </c>
      <c r="K82" s="39">
        <f t="shared" ca="1" si="64"/>
        <v>14.241375558861636</v>
      </c>
      <c r="L82" s="39">
        <f t="shared" ca="1" si="65"/>
        <v>11.39688470576592</v>
      </c>
      <c r="M82" s="39">
        <f t="shared" ca="1" si="66"/>
        <v>14.389501480041</v>
      </c>
      <c r="P82" s="40"/>
      <c r="Q82" s="40"/>
      <c r="R82" s="40"/>
      <c r="S82" s="40"/>
      <c r="T82" s="40"/>
      <c r="U82" s="40"/>
      <c r="V82" s="40"/>
      <c r="CC82"/>
      <c r="CD82"/>
      <c r="CE82"/>
      <c r="CF82"/>
      <c r="CG82"/>
      <c r="CH82"/>
      <c r="CI82"/>
      <c r="CJ82"/>
      <c r="CK82"/>
      <c r="CL82"/>
      <c r="CM82"/>
      <c r="CN82"/>
    </row>
    <row r="83" spans="4:92" s="33" customFormat="1" x14ac:dyDescent="0.25">
      <c r="D83" s="49"/>
      <c r="E83" s="34">
        <v>500</v>
      </c>
      <c r="F83" s="39">
        <f t="shared" ca="1" si="59"/>
        <v>9.9975193743068793</v>
      </c>
      <c r="G83" s="39">
        <f t="shared" ca="1" si="60"/>
        <v>10.492280625693141</v>
      </c>
      <c r="H83" s="39">
        <f t="shared" ca="1" si="61"/>
        <v>9.9970813099790181</v>
      </c>
      <c r="I83" s="39">
        <f t="shared" ca="1" si="62"/>
        <v>10.492718690021002</v>
      </c>
      <c r="J83" s="39">
        <f t="shared" ca="1" si="63"/>
        <v>10.129970844203394</v>
      </c>
      <c r="K83" s="39">
        <f t="shared" ca="1" si="64"/>
        <v>12.485183845175024</v>
      </c>
      <c r="L83" s="39">
        <f t="shared" ca="1" si="65"/>
        <v>10.220502149906284</v>
      </c>
      <c r="M83" s="39">
        <f t="shared" ca="1" si="66"/>
        <v>12.589236792345829</v>
      </c>
      <c r="P83" s="40"/>
      <c r="Q83" s="40"/>
      <c r="R83" s="40"/>
      <c r="S83" s="40"/>
      <c r="T83" s="40"/>
      <c r="U83" s="40"/>
      <c r="V83" s="40"/>
      <c r="CC83"/>
      <c r="CD83"/>
      <c r="CE83"/>
      <c r="CF83"/>
      <c r="CG83"/>
      <c r="CH83"/>
      <c r="CI83"/>
      <c r="CJ83"/>
      <c r="CK83"/>
      <c r="CL83"/>
      <c r="CM83"/>
      <c r="CN83"/>
    </row>
    <row r="84" spans="4:92" s="33" customFormat="1" x14ac:dyDescent="0.25">
      <c r="D84" s="49"/>
      <c r="E84" s="34">
        <v>600</v>
      </c>
      <c r="F84" s="39">
        <f t="shared" ca="1" si="59"/>
        <v>9.8933653106949997</v>
      </c>
      <c r="G84" s="39">
        <f t="shared" ca="1" si="60"/>
        <v>10.354368022638333</v>
      </c>
      <c r="H84" s="39">
        <f t="shared" ca="1" si="61"/>
        <v>9.893028814485147</v>
      </c>
      <c r="I84" s="39">
        <f t="shared" ca="1" si="62"/>
        <v>10.354704518848186</v>
      </c>
      <c r="J84" s="39">
        <f t="shared" ca="1" si="63"/>
        <v>10.660789916505976</v>
      </c>
      <c r="K84" s="39">
        <f t="shared" ca="1" si="64"/>
        <v>12.900356091284785</v>
      </c>
      <c r="L84" s="39">
        <f t="shared" ca="1" si="65"/>
        <v>10.739830512202111</v>
      </c>
      <c r="M84" s="39">
        <f t="shared" ca="1" si="66"/>
        <v>12.990067674913609</v>
      </c>
      <c r="P84" s="40"/>
      <c r="Q84" s="40"/>
      <c r="R84" s="40"/>
      <c r="S84" s="40"/>
      <c r="T84" s="40"/>
      <c r="U84" s="40"/>
      <c r="V84" s="40"/>
      <c r="CC84"/>
      <c r="CD84"/>
      <c r="CE84"/>
      <c r="CF84"/>
      <c r="CG84"/>
      <c r="CH84"/>
      <c r="CI84"/>
      <c r="CJ84"/>
      <c r="CK84"/>
      <c r="CL84"/>
      <c r="CM84"/>
      <c r="CN84"/>
    </row>
    <row r="85" spans="4:92" s="33" customFormat="1" x14ac:dyDescent="0.25">
      <c r="D85" s="49"/>
      <c r="E85" s="34">
        <v>700</v>
      </c>
      <c r="F85" s="39">
        <f t="shared" ca="1" si="59"/>
        <v>9.8763568275715983</v>
      </c>
      <c r="G85" s="39">
        <f t="shared" ca="1" si="60"/>
        <v>10.297414600999844</v>
      </c>
      <c r="H85" s="39">
        <f t="shared" ca="1" si="61"/>
        <v>9.8760961987285167</v>
      </c>
      <c r="I85" s="39">
        <f t="shared" ca="1" si="62"/>
        <v>10.297675229842925</v>
      </c>
      <c r="J85" s="39">
        <f t="shared" ca="1" si="63"/>
        <v>10.456548490118912</v>
      </c>
      <c r="K85" s="39">
        <f t="shared" ca="1" si="64"/>
        <v>12.474273286296103</v>
      </c>
      <c r="L85" s="39">
        <f t="shared" ca="1" si="65"/>
        <v>10.522776687514993</v>
      </c>
      <c r="M85" s="39">
        <f t="shared" ca="1" si="66"/>
        <v>12.548710571152004</v>
      </c>
      <c r="P85" s="40"/>
      <c r="Q85" s="40"/>
      <c r="R85" s="40"/>
      <c r="S85" s="40"/>
      <c r="T85" s="40"/>
      <c r="U85" s="40"/>
      <c r="V85" s="40"/>
      <c r="W85"/>
      <c r="X85"/>
      <c r="Y85"/>
      <c r="Z85"/>
      <c r="AA85"/>
      <c r="AB85"/>
      <c r="AC85"/>
      <c r="CC85"/>
      <c r="CD85"/>
      <c r="CE85"/>
      <c r="CF85"/>
      <c r="CG85"/>
      <c r="CH85"/>
      <c r="CI85"/>
      <c r="CJ85"/>
      <c r="CK85"/>
      <c r="CL85"/>
      <c r="CM85"/>
      <c r="CN85"/>
    </row>
    <row r="86" spans="4:92" s="33" customFormat="1" x14ac:dyDescent="0.25">
      <c r="D86" s="49"/>
      <c r="E86" s="34">
        <v>800</v>
      </c>
      <c r="F86" s="39">
        <f t="shared" ca="1" si="59"/>
        <v>9.9110088807813845</v>
      </c>
      <c r="G86" s="39">
        <f t="shared" ca="1" si="60"/>
        <v>10.304291119218608</v>
      </c>
      <c r="H86" s="39">
        <f t="shared" ca="1" si="61"/>
        <v>9.9107981402179579</v>
      </c>
      <c r="I86" s="39">
        <f t="shared" ca="1" si="62"/>
        <v>10.304501859782034</v>
      </c>
      <c r="J86" s="39">
        <f t="shared" ca="1" si="63"/>
        <v>10.490758767036706</v>
      </c>
      <c r="K86" s="39">
        <f t="shared" ca="1" si="64"/>
        <v>12.372432677269064</v>
      </c>
      <c r="L86" s="39">
        <f t="shared" ca="1" si="65"/>
        <v>10.548745524540086</v>
      </c>
      <c r="M86" s="39">
        <f t="shared" ca="1" si="66"/>
        <v>12.4370935754913</v>
      </c>
      <c r="P86" s="40"/>
      <c r="Q86" s="40"/>
      <c r="R86" s="40"/>
      <c r="S86" s="40"/>
      <c r="T86" s="40"/>
      <c r="U86" s="40"/>
      <c r="V86" s="40"/>
      <c r="W86"/>
      <c r="X86"/>
      <c r="Y86"/>
      <c r="Z86"/>
      <c r="AA86"/>
      <c r="AB86"/>
      <c r="AC86"/>
      <c r="CC86"/>
      <c r="CD86"/>
      <c r="CE86"/>
      <c r="CF86"/>
      <c r="CG86"/>
      <c r="CH86"/>
      <c r="CI86"/>
      <c r="CJ86"/>
      <c r="CK86"/>
      <c r="CL86"/>
      <c r="CM86"/>
      <c r="CN86"/>
    </row>
    <row r="87" spans="4:92" s="33" customFormat="1" x14ac:dyDescent="0.25">
      <c r="D87" s="49"/>
      <c r="E87" s="34">
        <v>900</v>
      </c>
      <c r="F87" s="39">
        <f t="shared" ca="1" si="59"/>
        <v>9.5714900411133055</v>
      </c>
      <c r="G87" s="39">
        <f t="shared" ca="1" si="60"/>
        <v>9.928687736664477</v>
      </c>
      <c r="H87" s="39">
        <f t="shared" ca="1" si="61"/>
        <v>9.5713217189556552</v>
      </c>
      <c r="I87" s="39">
        <f t="shared" ca="1" si="62"/>
        <v>9.9288560588221273</v>
      </c>
      <c r="J87" s="39">
        <f t="shared" ca="1" si="63"/>
        <v>9.7857115042217373</v>
      </c>
      <c r="K87" s="39">
        <f t="shared" ca="1" si="64"/>
        <v>11.431973908211795</v>
      </c>
      <c r="L87" s="39">
        <f t="shared" ca="1" si="65"/>
        <v>9.8336894550743228</v>
      </c>
      <c r="M87" s="39">
        <f t="shared" ca="1" si="66"/>
        <v>11.485123797663842</v>
      </c>
      <c r="P87" s="40"/>
      <c r="Q87" s="40"/>
      <c r="R87" s="40"/>
      <c r="S87" s="40"/>
      <c r="T87" s="40"/>
      <c r="U87" s="40"/>
      <c r="V87" s="40"/>
      <c r="W87"/>
      <c r="X87"/>
      <c r="Y87"/>
      <c r="Z87"/>
      <c r="AA87"/>
      <c r="AB87"/>
      <c r="AC87"/>
      <c r="CC87"/>
      <c r="CD87"/>
      <c r="CE87"/>
      <c r="CF87"/>
      <c r="CG87"/>
      <c r="CH87"/>
      <c r="CI87"/>
      <c r="CJ87"/>
      <c r="CK87"/>
      <c r="CL87"/>
      <c r="CM87"/>
      <c r="CN87"/>
    </row>
    <row r="88" spans="4:92" s="33" customFormat="1" x14ac:dyDescent="0.25">
      <c r="D88" s="50"/>
      <c r="E88" s="34">
        <v>1000</v>
      </c>
      <c r="F88" s="39">
        <f t="shared" ca="1" si="59"/>
        <v>9.8222842568548021</v>
      </c>
      <c r="G88" s="39">
        <f t="shared" ca="1" si="60"/>
        <v>10.174875743145195</v>
      </c>
      <c r="H88" s="39">
        <f t="shared" ca="1" si="61"/>
        <v>9.8221363243180626</v>
      </c>
      <c r="I88" s="39">
        <f t="shared" ca="1" si="62"/>
        <v>10.175023675681935</v>
      </c>
      <c r="J88" s="39">
        <f t="shared" ca="1" si="63"/>
        <v>10.640175161526493</v>
      </c>
      <c r="K88" s="39">
        <f t="shared" ca="1" si="64"/>
        <v>12.330927508343439</v>
      </c>
      <c r="L88" s="39">
        <f t="shared" ca="1" si="65"/>
        <v>10.687043567591234</v>
      </c>
      <c r="M88" s="39">
        <f t="shared" ca="1" si="66"/>
        <v>12.382559822618868</v>
      </c>
      <c r="P88" s="40"/>
      <c r="Q88" s="40"/>
      <c r="R88" s="40"/>
      <c r="S88" s="40"/>
      <c r="T88" s="40"/>
      <c r="U88" s="40"/>
      <c r="V88" s="40"/>
      <c r="W88"/>
      <c r="X88"/>
      <c r="Y88"/>
      <c r="Z88"/>
      <c r="AA88"/>
      <c r="AB88"/>
      <c r="AC88"/>
      <c r="CC88"/>
      <c r="CD88"/>
      <c r="CE88"/>
      <c r="CF88"/>
      <c r="CG88"/>
      <c r="CH88"/>
      <c r="CI88"/>
      <c r="CJ88"/>
      <c r="CK88"/>
      <c r="CL88"/>
      <c r="CM88"/>
      <c r="CN88"/>
    </row>
    <row r="89" spans="4:92" s="33" customFormat="1" x14ac:dyDescent="0.25">
      <c r="D89" s="52"/>
      <c r="E89" s="52"/>
      <c r="F89" s="65" t="s">
        <v>157</v>
      </c>
      <c r="G89" s="66"/>
      <c r="H89" s="66"/>
      <c r="I89" s="66"/>
      <c r="J89" s="66"/>
      <c r="K89" s="66"/>
      <c r="L89" s="66"/>
      <c r="M89" s="67"/>
      <c r="P89" s="40"/>
      <c r="Q89" s="40"/>
      <c r="R89" s="40"/>
      <c r="S89" s="40"/>
      <c r="T89" s="40"/>
      <c r="U89" s="40"/>
      <c r="V89" s="40"/>
      <c r="W89"/>
      <c r="X89"/>
      <c r="Y89"/>
      <c r="Z89"/>
      <c r="AA89"/>
      <c r="AB89"/>
      <c r="AC89"/>
      <c r="CC89"/>
      <c r="CD89"/>
      <c r="CE89"/>
      <c r="CF89"/>
      <c r="CG89"/>
      <c r="CH89"/>
      <c r="CI89"/>
      <c r="CJ89"/>
      <c r="CK89"/>
      <c r="CL89"/>
      <c r="CM89"/>
      <c r="CN89"/>
    </row>
    <row r="90" spans="4:92" s="33" customFormat="1" x14ac:dyDescent="0.25">
      <c r="D90" s="48" t="s">
        <v>105</v>
      </c>
      <c r="E90" s="34">
        <v>100</v>
      </c>
      <c r="F90" s="39">
        <f t="shared" ref="F90:F99" ca="1" si="67">INDIRECT("'"&amp;$D$90&amp;" "&amp;$E90&amp;"'!$D$149")</f>
        <v>9.1568708899997038</v>
      </c>
      <c r="G90" s="39">
        <f t="shared" ref="G90:G99" ca="1" si="68">INDIRECT("'"&amp;$D$90&amp;" "&amp;$E90&amp;"'!$E$149")</f>
        <v>10.719129110000297</v>
      </c>
      <c r="H90" s="39">
        <f t="shared" ref="H90:H99" ca="1" si="69">INDIRECT("'"&amp;$D$90&amp;" "&amp;$E90&amp;"'!$F$149")</f>
        <v>9.3363192463353268</v>
      </c>
      <c r="I90" s="39">
        <f ca="1">INDIRECT("'"&amp;$D$90&amp;" "&amp;$E90&amp;"'!$G$149")</f>
        <v>10.539680753664674</v>
      </c>
      <c r="J90" s="39">
        <f t="shared" ref="J90:J99" ca="1" si="70">INDIRECT("'"&amp;$D$90&amp;" "&amp;$E90&amp;"'!$M$149")</f>
        <v>7.0498839260909953</v>
      </c>
      <c r="K90" s="39">
        <f t="shared" ref="K90:K99" ca="1" si="71">INDIRECT("'"&amp;$D$90&amp;" "&amp;$E90&amp;"'!$N$149")</f>
        <v>11.340209003201871</v>
      </c>
      <c r="L90" s="39">
        <f t="shared" ref="L90:L99" ca="1" si="72">INDIRECT("'"&amp;$D$90&amp;" "&amp;$E90&amp;"'!$O$149")</f>
        <v>7.0884247286078716</v>
      </c>
      <c r="M90" s="39">
        <f t="shared" ref="M90:M99" ca="1" si="73">INDIRECT("'"&amp;$D$90&amp;" "&amp;$E90&amp;"'!$P$149")</f>
        <v>12.408617725181129</v>
      </c>
      <c r="P90" s="40"/>
      <c r="Q90" s="40"/>
      <c r="R90" s="40"/>
      <c r="S90" s="40"/>
      <c r="T90" s="40"/>
      <c r="U90" s="40"/>
      <c r="V90" s="40"/>
      <c r="W90"/>
      <c r="X90"/>
      <c r="Y90"/>
      <c r="Z90"/>
      <c r="AA90"/>
      <c r="AB90"/>
      <c r="AC90"/>
      <c r="CC90"/>
      <c r="CD90"/>
      <c r="CE90"/>
      <c r="CF90"/>
      <c r="CG90"/>
      <c r="CH90"/>
      <c r="CI90"/>
      <c r="CJ90"/>
      <c r="CK90"/>
      <c r="CL90"/>
      <c r="CM90"/>
      <c r="CN90"/>
    </row>
    <row r="91" spans="4:92" s="33" customFormat="1" x14ac:dyDescent="0.25">
      <c r="D91" s="49"/>
      <c r="E91" s="34">
        <v>200</v>
      </c>
      <c r="F91" s="39">
        <f t="shared" ca="1" si="67"/>
        <v>9.3310357555743249</v>
      </c>
      <c r="G91" s="39">
        <f t="shared" ca="1" si="68"/>
        <v>10.533864244425695</v>
      </c>
      <c r="H91" s="39">
        <f t="shared" ca="1" si="69"/>
        <v>9.4720607317152847</v>
      </c>
      <c r="I91" s="39">
        <f t="shared" ref="I91:I99" ca="1" si="74">INDIRECT("'"&amp;$D$90&amp;" "&amp;$E91&amp;"'!$G$149")</f>
        <v>10.392839268284735</v>
      </c>
      <c r="J91" s="39">
        <f t="shared" ca="1" si="70"/>
        <v>9.1142884616628166</v>
      </c>
      <c r="K91" s="39">
        <f t="shared" ca="1" si="71"/>
        <v>12.688683392608183</v>
      </c>
      <c r="L91" s="39">
        <f t="shared" ca="1" si="72"/>
        <v>9.0406675112120549</v>
      </c>
      <c r="M91" s="39">
        <f t="shared" ca="1" si="73"/>
        <v>13.405715116129025</v>
      </c>
      <c r="P91" s="40"/>
      <c r="Q91" s="40"/>
      <c r="R91" s="40"/>
      <c r="S91" s="40"/>
      <c r="T91" s="40"/>
      <c r="U91" s="40"/>
      <c r="V91" s="40"/>
      <c r="W91"/>
      <c r="X91"/>
      <c r="Y91"/>
      <c r="Z91"/>
      <c r="AA91"/>
      <c r="AB91"/>
      <c r="AC91"/>
      <c r="CC91"/>
      <c r="CD91"/>
      <c r="CE91"/>
      <c r="CF91"/>
      <c r="CG91"/>
      <c r="CH91"/>
      <c r="CI91"/>
      <c r="CJ91"/>
      <c r="CK91"/>
      <c r="CL91"/>
      <c r="CM91"/>
      <c r="CN91"/>
    </row>
    <row r="92" spans="4:92" s="33" customFormat="1" x14ac:dyDescent="0.25">
      <c r="D92" s="49"/>
      <c r="E92" s="34">
        <v>300</v>
      </c>
      <c r="F92" s="39">
        <f t="shared" ca="1" si="67"/>
        <v>9.4689539373021709</v>
      </c>
      <c r="G92" s="39">
        <f t="shared" ca="1" si="68"/>
        <v>10.462046062697834</v>
      </c>
      <c r="H92" s="39">
        <f t="shared" ca="1" si="69"/>
        <v>9.5861647015369584</v>
      </c>
      <c r="I92" s="39">
        <f t="shared" ca="1" si="74"/>
        <v>10.344835298463046</v>
      </c>
      <c r="J92" s="39">
        <f t="shared" ca="1" si="70"/>
        <v>9.6577859767493894</v>
      </c>
      <c r="K92" s="39">
        <f t="shared" ca="1" si="71"/>
        <v>12.635732585123536</v>
      </c>
      <c r="L92" s="39">
        <f t="shared" ca="1" si="72"/>
        <v>9.5554333050926861</v>
      </c>
      <c r="M92" s="39">
        <f t="shared" ca="1" si="73"/>
        <v>13.173836009074416</v>
      </c>
      <c r="P92" s="40"/>
      <c r="Q92" s="40"/>
      <c r="R92" s="40"/>
      <c r="S92" s="40"/>
      <c r="T92" s="40"/>
      <c r="U92" s="40"/>
      <c r="V92" s="40"/>
      <c r="W92"/>
      <c r="X92"/>
      <c r="Y92"/>
      <c r="Z92"/>
      <c r="AA92"/>
      <c r="AB92"/>
      <c r="AC92"/>
      <c r="CC92"/>
      <c r="CD92"/>
      <c r="CE92"/>
      <c r="CF92"/>
      <c r="CG92"/>
      <c r="CH92"/>
      <c r="CI92"/>
      <c r="CJ92"/>
      <c r="CK92"/>
      <c r="CL92"/>
      <c r="CM92"/>
      <c r="CN92"/>
    </row>
    <row r="93" spans="4:92" s="33" customFormat="1" x14ac:dyDescent="0.25">
      <c r="D93" s="49"/>
      <c r="E93" s="34">
        <v>400</v>
      </c>
      <c r="F93" s="39">
        <f t="shared" ca="1" si="67"/>
        <v>9.5117311879124902</v>
      </c>
      <c r="G93" s="39">
        <f t="shared" ca="1" si="68"/>
        <v>10.312518812087506</v>
      </c>
      <c r="H93" s="39">
        <f t="shared" ca="1" si="69"/>
        <v>9.6065562405665155</v>
      </c>
      <c r="I93" s="39">
        <f t="shared" ca="1" si="74"/>
        <v>10.21769375943348</v>
      </c>
      <c r="J93" s="39">
        <f t="shared" ca="1" si="70"/>
        <v>8.5469291326887369</v>
      </c>
      <c r="K93" s="39">
        <f t="shared" ca="1" si="71"/>
        <v>10.780450785857854</v>
      </c>
      <c r="L93" s="39">
        <f t="shared" ca="1" si="72"/>
        <v>8.451352705234159</v>
      </c>
      <c r="M93" s="39">
        <f t="shared" ca="1" si="73"/>
        <v>11.158442066400362</v>
      </c>
      <c r="P93" s="40"/>
      <c r="Q93" s="40"/>
      <c r="R93" s="40"/>
      <c r="S93" s="40"/>
      <c r="T93" s="40"/>
      <c r="U93" s="40"/>
      <c r="V93" s="40"/>
      <c r="W93"/>
      <c r="X93"/>
      <c r="Y93"/>
      <c r="Z93"/>
      <c r="AA93"/>
      <c r="AB93"/>
      <c r="AC93"/>
      <c r="CC93"/>
      <c r="CD93"/>
      <c r="CE93"/>
      <c r="CF93"/>
      <c r="CG93"/>
      <c r="CH93"/>
      <c r="CI93"/>
      <c r="CJ93"/>
      <c r="CK93"/>
      <c r="CL93"/>
      <c r="CM93"/>
      <c r="CN93"/>
    </row>
    <row r="94" spans="4:92" s="33" customFormat="1" x14ac:dyDescent="0.25">
      <c r="D94" s="49"/>
      <c r="E94" s="34">
        <v>500</v>
      </c>
      <c r="F94" s="39">
        <f t="shared" ca="1" si="67"/>
        <v>9.4425982418946823</v>
      </c>
      <c r="G94" s="39">
        <f t="shared" ca="1" si="68"/>
        <v>10.19584175810532</v>
      </c>
      <c r="H94" s="39">
        <f t="shared" ca="1" si="69"/>
        <v>9.5319685103125114</v>
      </c>
      <c r="I94" s="39">
        <f t="shared" ca="1" si="74"/>
        <v>10.106471489687491</v>
      </c>
      <c r="J94" s="39">
        <f t="shared" ca="1" si="70"/>
        <v>9.5837910836183191</v>
      </c>
      <c r="K94" s="39">
        <f t="shared" ca="1" si="71"/>
        <v>11.79184737650176</v>
      </c>
      <c r="L94" s="39">
        <f t="shared" ca="1" si="72"/>
        <v>9.4764060697050159</v>
      </c>
      <c r="M94" s="39">
        <f t="shared" ca="1" si="73"/>
        <v>12.148623737225511</v>
      </c>
      <c r="P94" s="40"/>
      <c r="Q94" s="40"/>
      <c r="R94" s="40"/>
      <c r="S94" s="40"/>
      <c r="T94" s="40"/>
      <c r="U94" s="40"/>
      <c r="V94" s="40"/>
      <c r="W94"/>
      <c r="X94"/>
      <c r="Y94"/>
      <c r="Z94"/>
      <c r="AA94"/>
      <c r="AB94"/>
      <c r="AC94"/>
      <c r="CC94"/>
      <c r="CD94"/>
      <c r="CE94"/>
      <c r="CF94"/>
      <c r="CG94"/>
      <c r="CH94"/>
      <c r="CI94"/>
      <c r="CJ94"/>
      <c r="CK94"/>
      <c r="CL94"/>
      <c r="CM94"/>
      <c r="CN94"/>
    </row>
    <row r="95" spans="4:92" s="33" customFormat="1" x14ac:dyDescent="0.25">
      <c r="D95" s="49"/>
      <c r="E95" s="34">
        <v>600</v>
      </c>
      <c r="F95" s="39">
        <f t="shared" ca="1" si="67"/>
        <v>9.5412403460215103</v>
      </c>
      <c r="G95" s="39">
        <f t="shared" ca="1" si="68"/>
        <v>10.243626320645152</v>
      </c>
      <c r="H95" s="39">
        <f t="shared" ca="1" si="69"/>
        <v>9.6246851837273084</v>
      </c>
      <c r="I95" s="39">
        <f t="shared" ca="1" si="74"/>
        <v>10.160181482939354</v>
      </c>
      <c r="J95" s="39">
        <f t="shared" ca="1" si="70"/>
        <v>10.100795149920947</v>
      </c>
      <c r="K95" s="39">
        <f t="shared" ca="1" si="71"/>
        <v>12.203124874564546</v>
      </c>
      <c r="L95" s="39">
        <f t="shared" ca="1" si="72"/>
        <v>9.9893806789348805</v>
      </c>
      <c r="M95" s="39">
        <f t="shared" ca="1" si="73"/>
        <v>12.531110871922891</v>
      </c>
      <c r="P95" s="40"/>
      <c r="Q95" s="40"/>
      <c r="R95" s="40"/>
      <c r="S95" s="40"/>
      <c r="T95" s="40"/>
      <c r="U95" s="40"/>
      <c r="V95" s="40"/>
      <c r="W95"/>
      <c r="X95"/>
      <c r="Y95"/>
      <c r="Z95"/>
      <c r="AA95"/>
      <c r="AB95"/>
      <c r="AC95"/>
      <c r="CC95"/>
      <c r="CD95"/>
      <c r="CE95"/>
      <c r="CF95"/>
      <c r="CG95"/>
      <c r="CH95"/>
      <c r="CI95"/>
      <c r="CJ95"/>
      <c r="CK95"/>
      <c r="CL95"/>
      <c r="CM95"/>
      <c r="CN95"/>
    </row>
    <row r="96" spans="4:92" s="33" customFormat="1" x14ac:dyDescent="0.25">
      <c r="D96" s="49"/>
      <c r="E96" s="34">
        <v>700</v>
      </c>
      <c r="F96" s="39">
        <f t="shared" ca="1" si="67"/>
        <v>9.504775099778735</v>
      </c>
      <c r="G96" s="39">
        <f t="shared" ca="1" si="68"/>
        <v>10.15242490022125</v>
      </c>
      <c r="H96" s="39">
        <f t="shared" ca="1" si="69"/>
        <v>9.5817886591340606</v>
      </c>
      <c r="I96" s="39">
        <f t="shared" ca="1" si="74"/>
        <v>10.075411340865925</v>
      </c>
      <c r="J96" s="39">
        <f t="shared" ca="1" si="70"/>
        <v>10.096788681316319</v>
      </c>
      <c r="K96" s="39">
        <f t="shared" ca="1" si="71"/>
        <v>12.02686232869835</v>
      </c>
      <c r="L96" s="39">
        <f t="shared" ca="1" si="72"/>
        <v>9.9879008830232312</v>
      </c>
      <c r="M96" s="39">
        <f t="shared" ca="1" si="73"/>
        <v>12.319712855284852</v>
      </c>
      <c r="P96" s="40"/>
      <c r="Q96" s="40"/>
      <c r="R96" s="40"/>
      <c r="S96" s="40"/>
      <c r="T96" s="40"/>
      <c r="U96" s="40"/>
      <c r="V96" s="40"/>
      <c r="W96"/>
      <c r="X96"/>
      <c r="Y96"/>
      <c r="Z96"/>
      <c r="AA96"/>
      <c r="AB96"/>
      <c r="AC96"/>
      <c r="CC96"/>
      <c r="CD96"/>
      <c r="CE96"/>
      <c r="CF96"/>
      <c r="CG96"/>
      <c r="CH96"/>
      <c r="CI96"/>
      <c r="CJ96"/>
      <c r="CK96"/>
      <c r="CL96"/>
      <c r="CM96"/>
      <c r="CN96"/>
    </row>
    <row r="97" spans="2:92" s="33" customFormat="1" x14ac:dyDescent="0.25">
      <c r="D97" s="49"/>
      <c r="E97" s="34">
        <v>800</v>
      </c>
      <c r="F97" s="39">
        <f t="shared" ca="1" si="67"/>
        <v>9.7620457379967913</v>
      </c>
      <c r="G97" s="39">
        <f t="shared" ca="1" si="68"/>
        <v>10.365704262003222</v>
      </c>
      <c r="H97" s="39">
        <f t="shared" ca="1" si="69"/>
        <v>9.8338781190823159</v>
      </c>
      <c r="I97" s="39">
        <f t="shared" ca="1" si="74"/>
        <v>10.293871880917697</v>
      </c>
      <c r="J97" s="39">
        <f t="shared" ca="1" si="70"/>
        <v>10.086922531719516</v>
      </c>
      <c r="K97" s="39">
        <f t="shared" ca="1" si="71"/>
        <v>11.879075935113828</v>
      </c>
      <c r="L97" s="39">
        <f t="shared" ca="1" si="72"/>
        <v>9.9808391476498333</v>
      </c>
      <c r="M97" s="39">
        <f t="shared" ca="1" si="73"/>
        <v>12.144869266389399</v>
      </c>
      <c r="P97" s="40"/>
      <c r="Q97" s="40"/>
      <c r="R97" s="40"/>
      <c r="S97" s="40"/>
      <c r="T97" s="40"/>
      <c r="U97" s="40"/>
      <c r="V97" s="40"/>
      <c r="W97"/>
      <c r="X97"/>
      <c r="Y97"/>
      <c r="Z97"/>
      <c r="AA97"/>
      <c r="AB97"/>
      <c r="AC97"/>
      <c r="CC97"/>
      <c r="CD97"/>
      <c r="CE97"/>
      <c r="CF97"/>
      <c r="CG97"/>
      <c r="CH97"/>
      <c r="CI97"/>
      <c r="CJ97"/>
      <c r="CK97"/>
      <c r="CL97"/>
      <c r="CM97"/>
      <c r="CN97"/>
    </row>
    <row r="98" spans="2:92" s="33" customFormat="1" x14ac:dyDescent="0.25">
      <c r="D98" s="49"/>
      <c r="E98" s="34">
        <v>900</v>
      </c>
      <c r="F98" s="39">
        <f t="shared" ca="1" si="67"/>
        <v>9.7303861486829781</v>
      </c>
      <c r="G98" s="39">
        <f t="shared" ca="1" si="68"/>
        <v>10.302169406872586</v>
      </c>
      <c r="H98" s="39">
        <f t="shared" ca="1" si="69"/>
        <v>9.7984622872498921</v>
      </c>
      <c r="I98" s="39">
        <f t="shared" ca="1" si="74"/>
        <v>10.234093268305672</v>
      </c>
      <c r="J98" s="39">
        <f t="shared" ca="1" si="70"/>
        <v>10.232896144730233</v>
      </c>
      <c r="K98" s="39">
        <f t="shared" ca="1" si="71"/>
        <v>11.938021387095183</v>
      </c>
      <c r="L98" s="39">
        <f t="shared" ca="1" si="72"/>
        <v>10.128019479425975</v>
      </c>
      <c r="M98" s="39">
        <f t="shared" ca="1" si="73"/>
        <v>12.186109872707579</v>
      </c>
      <c r="P98" s="40"/>
      <c r="Q98" s="40"/>
      <c r="R98" s="40"/>
      <c r="S98" s="40"/>
      <c r="T98" s="40"/>
      <c r="U98" s="40"/>
      <c r="V98" s="40"/>
      <c r="W98"/>
      <c r="X98"/>
      <c r="Y98"/>
      <c r="Z98"/>
      <c r="AA98"/>
      <c r="AB98"/>
      <c r="AC98"/>
      <c r="CC98"/>
      <c r="CD98"/>
      <c r="CE98"/>
      <c r="CF98"/>
      <c r="CG98"/>
      <c r="CH98"/>
      <c r="CI98"/>
      <c r="CJ98"/>
      <c r="CK98"/>
      <c r="CL98"/>
      <c r="CM98"/>
      <c r="CN98"/>
    </row>
    <row r="99" spans="2:92" s="33" customFormat="1" x14ac:dyDescent="0.25">
      <c r="D99" s="50"/>
      <c r="E99" s="34">
        <v>1000</v>
      </c>
      <c r="F99" s="39">
        <f t="shared" ca="1" si="67"/>
        <v>9.9311027728317871</v>
      </c>
      <c r="G99" s="39">
        <f t="shared" ca="1" si="68"/>
        <v>10.463917227168197</v>
      </c>
      <c r="H99" s="39">
        <f t="shared" ca="1" si="69"/>
        <v>9.994566697430983</v>
      </c>
      <c r="I99" s="39">
        <f t="shared" ca="1" si="74"/>
        <v>10.400453302569002</v>
      </c>
      <c r="J99" s="39">
        <f t="shared" ca="1" si="70"/>
        <v>9.9152300097488109</v>
      </c>
      <c r="K99" s="39">
        <f t="shared" ca="1" si="71"/>
        <v>11.475730350411531</v>
      </c>
      <c r="L99" s="39">
        <f t="shared" ca="1" si="72"/>
        <v>9.8161797385638394</v>
      </c>
      <c r="M99" s="39">
        <f t="shared" ca="1" si="73"/>
        <v>11.699083565838434</v>
      </c>
      <c r="P99" s="40"/>
      <c r="Q99" s="40"/>
      <c r="R99" s="40"/>
      <c r="S99" s="40"/>
      <c r="T99" s="40"/>
      <c r="U99" s="40"/>
      <c r="V99" s="40"/>
      <c r="W99"/>
      <c r="X99"/>
      <c r="Y99"/>
      <c r="Z99"/>
      <c r="AA99"/>
      <c r="AB99"/>
      <c r="AC99"/>
      <c r="CC99"/>
      <c r="CD99"/>
      <c r="CE99"/>
      <c r="CF99"/>
      <c r="CG99"/>
      <c r="CH99"/>
      <c r="CI99"/>
      <c r="CJ99"/>
      <c r="CK99"/>
      <c r="CL99"/>
      <c r="CM99"/>
      <c r="CN99"/>
    </row>
    <row r="100" spans="2:92" x14ac:dyDescent="0.25">
      <c r="B100" s="33"/>
      <c r="C100" s="33"/>
      <c r="D100" s="48" t="s">
        <v>106</v>
      </c>
      <c r="E100" s="34">
        <v>100</v>
      </c>
      <c r="F100" s="39">
        <f ca="1">INDIRECT("'"&amp;$D$100&amp;" "&amp;$E100&amp;"'!$D$149")</f>
        <v>9.3458942285025621</v>
      </c>
      <c r="G100" s="39">
        <f ca="1">INDIRECT("'"&amp;$D$100&amp;" "&amp;$E100&amp;"'!$E$149")</f>
        <v>11.004705771497434</v>
      </c>
      <c r="H100" s="39">
        <f ca="1">INDIRECT("'"&amp;$D$100&amp;" "&amp;$E100&amp;"'!$F$149")</f>
        <v>9.5364331554546471</v>
      </c>
      <c r="I100" s="39">
        <f ca="1">INDIRECT("'"&amp;$D$100&amp;" "&amp;$E100&amp;"'!$G$149")</f>
        <v>10.814166844545349</v>
      </c>
      <c r="J100" s="39">
        <f ca="1">INDIRECT("'"&amp;$D$100&amp;" "&amp;$E100&amp;"'!$M$149")</f>
        <v>6.5710988184492658</v>
      </c>
      <c r="K100" s="39">
        <f ca="1">INDIRECT("'"&amp;$D$100&amp;" "&amp;$E100&amp;"'!$N$149")</f>
        <v>14.162389888621551</v>
      </c>
      <c r="L100" s="39">
        <f ca="1">INDIRECT("'"&amp;$D$100&amp;" "&amp;$E100&amp;"'!$O$149")</f>
        <v>7.9916819684697487</v>
      </c>
      <c r="M100" s="39">
        <f ca="1">INDIRECT("'"&amp;$D$100&amp;" "&amp;$E100&amp;"'!$P$149")</f>
        <v>13.989811604790752</v>
      </c>
      <c r="N100" s="33"/>
      <c r="O100" s="33"/>
      <c r="P100" s="40"/>
      <c r="Q100" s="40"/>
      <c r="R100" s="40"/>
      <c r="S100" s="40"/>
      <c r="T100" s="40"/>
      <c r="U100" s="40"/>
      <c r="V100" s="40"/>
    </row>
    <row r="101" spans="2:92" x14ac:dyDescent="0.25">
      <c r="B101" s="33"/>
      <c r="C101" s="33"/>
      <c r="D101" s="49"/>
      <c r="E101" s="34">
        <v>200</v>
      </c>
      <c r="F101" s="39">
        <f t="shared" ref="F101:F109" ca="1" si="75">INDIRECT("'"&amp;$D$100&amp;" "&amp;$E101&amp;"'!$D$149")</f>
        <v>9.2789864712213692</v>
      </c>
      <c r="G101" s="39">
        <f t="shared" ref="G101:G109" ca="1" si="76">INDIRECT("'"&amp;$D$100&amp;" "&amp;$E101&amp;"'!$E$149")</f>
        <v>10.389913528778624</v>
      </c>
      <c r="H101" s="39">
        <f t="shared" ref="H101:H109" ca="1" si="77">INDIRECT("'"&amp;$D$100&amp;" "&amp;$E101&amp;"'!$F$149")</f>
        <v>9.4092365137157632</v>
      </c>
      <c r="I101" s="39">
        <f t="shared" ref="I101:I109" ca="1" si="78">INDIRECT("'"&amp;$D$100&amp;" "&amp;$E101&amp;"'!$G$149")</f>
        <v>10.25966348628423</v>
      </c>
      <c r="J101" s="39">
        <f t="shared" ref="J101:J109" ca="1" si="79">INDIRECT("'"&amp;$D$100&amp;" "&amp;$E101&amp;"'!$M$149")</f>
        <v>6.8977750020989408</v>
      </c>
      <c r="K101" s="39">
        <f t="shared" ref="K101:K109" ca="1" si="80">INDIRECT("'"&amp;$D$100&amp;" "&amp;$E101&amp;"'!$N$149")</f>
        <v>11.700787203931229</v>
      </c>
      <c r="L101" s="39">
        <f t="shared" ref="L101:L109" ca="1" si="81">INDIRECT("'"&amp;$D$100&amp;" "&amp;$E101&amp;"'!$O$149")</f>
        <v>7.7119494633652712</v>
      </c>
      <c r="M101" s="39">
        <f t="shared" ref="M101:M109" ca="1" si="82">INDIRECT("'"&amp;$D$100&amp;" "&amp;$E101&amp;"'!$P$149")</f>
        <v>11.435460641334718</v>
      </c>
      <c r="N101" s="33"/>
      <c r="O101" s="33"/>
      <c r="P101" s="40"/>
      <c r="Q101" s="40"/>
      <c r="R101" s="40"/>
      <c r="S101" s="40"/>
      <c r="T101" s="40"/>
      <c r="U101" s="40"/>
      <c r="V101" s="40"/>
    </row>
    <row r="102" spans="2:92" x14ac:dyDescent="0.25">
      <c r="B102" s="33"/>
      <c r="C102" s="33"/>
      <c r="D102" s="49"/>
      <c r="E102" s="34">
        <v>300</v>
      </c>
      <c r="F102" s="39">
        <f t="shared" ca="1" si="75"/>
        <v>9.4458859137691178</v>
      </c>
      <c r="G102" s="39">
        <f t="shared" ca="1" si="76"/>
        <v>10.460914086230879</v>
      </c>
      <c r="H102" s="39">
        <f t="shared" ca="1" si="77"/>
        <v>9.5656857035083451</v>
      </c>
      <c r="I102" s="39">
        <f t="shared" ca="1" si="78"/>
        <v>10.341114296491652</v>
      </c>
      <c r="J102" s="39">
        <f t="shared" ca="1" si="79"/>
        <v>9.1913292767357238</v>
      </c>
      <c r="K102" s="39">
        <f t="shared" ca="1" si="80"/>
        <v>14.097933144669001</v>
      </c>
      <c r="L102" s="39">
        <f t="shared" ca="1" si="81"/>
        <v>9.9822283851203011</v>
      </c>
      <c r="M102" s="39">
        <f t="shared" ca="1" si="82"/>
        <v>13.76224767124017</v>
      </c>
      <c r="N102" s="33"/>
      <c r="O102" s="33"/>
      <c r="P102" s="40"/>
      <c r="Q102" s="40"/>
      <c r="R102" s="40"/>
      <c r="S102" s="40"/>
      <c r="T102" s="40"/>
      <c r="U102" s="40"/>
      <c r="V102" s="40"/>
    </row>
    <row r="103" spans="2:92" x14ac:dyDescent="0.25">
      <c r="B103" s="33"/>
      <c r="C103" s="33"/>
      <c r="D103" s="49"/>
      <c r="E103" s="34">
        <v>400</v>
      </c>
      <c r="F103" s="39">
        <f t="shared" ca="1" si="75"/>
        <v>9.419187823828798</v>
      </c>
      <c r="G103" s="39">
        <f t="shared" ca="1" si="76"/>
        <v>10.3392121761712</v>
      </c>
      <c r="H103" s="39">
        <f t="shared" ca="1" si="77"/>
        <v>9.5281322618047604</v>
      </c>
      <c r="I103" s="39">
        <f t="shared" ca="1" si="78"/>
        <v>10.230267738195238</v>
      </c>
      <c r="J103" s="39">
        <f t="shared" ca="1" si="79"/>
        <v>10.429393651930209</v>
      </c>
      <c r="K103" s="39">
        <f t="shared" ca="1" si="80"/>
        <v>15.082160954586147</v>
      </c>
      <c r="L103" s="39">
        <f t="shared" ca="1" si="81"/>
        <v>11.155528941179139</v>
      </c>
      <c r="M103" s="39">
        <f t="shared" ca="1" si="82"/>
        <v>14.72880469573907</v>
      </c>
      <c r="N103" s="33"/>
      <c r="O103" s="33"/>
      <c r="P103" s="40"/>
      <c r="Q103" s="40"/>
      <c r="R103" s="40"/>
      <c r="S103" s="40"/>
      <c r="T103" s="40"/>
      <c r="U103" s="40"/>
      <c r="V103" s="40"/>
    </row>
    <row r="104" spans="2:92" x14ac:dyDescent="0.25">
      <c r="B104" s="33"/>
      <c r="C104" s="33"/>
      <c r="D104" s="49"/>
      <c r="E104" s="34">
        <v>500</v>
      </c>
      <c r="F104" s="39">
        <f t="shared" ca="1" si="75"/>
        <v>9.8575124669997027</v>
      </c>
      <c r="G104" s="39">
        <f t="shared" ca="1" si="76"/>
        <v>10.632287533000317</v>
      </c>
      <c r="H104" s="39">
        <f t="shared" ca="1" si="77"/>
        <v>9.9494373944922785</v>
      </c>
      <c r="I104" s="39">
        <f t="shared" ca="1" si="78"/>
        <v>10.540362605507742</v>
      </c>
      <c r="J104" s="39">
        <f t="shared" ca="1" si="79"/>
        <v>9.4634956758433351</v>
      </c>
      <c r="K104" s="39">
        <f t="shared" ca="1" si="80"/>
        <v>13.151659013535083</v>
      </c>
      <c r="L104" s="39">
        <f t="shared" ca="1" si="81"/>
        <v>10.025917568056565</v>
      </c>
      <c r="M104" s="39">
        <f t="shared" ca="1" si="82"/>
        <v>12.853090006784578</v>
      </c>
      <c r="N104" s="33"/>
      <c r="O104" s="33"/>
      <c r="P104" s="40"/>
      <c r="Q104" s="40"/>
      <c r="R104" s="40"/>
      <c r="S104" s="40"/>
      <c r="T104" s="40"/>
      <c r="U104" s="40"/>
      <c r="V104" s="40"/>
    </row>
    <row r="105" spans="2:92" x14ac:dyDescent="0.25">
      <c r="B105" s="33"/>
      <c r="C105" s="33"/>
      <c r="D105" s="49"/>
      <c r="E105" s="34">
        <v>600</v>
      </c>
      <c r="F105" s="39">
        <f t="shared" ca="1" si="75"/>
        <v>9.7629113517833765</v>
      </c>
      <c r="G105" s="39">
        <f t="shared" ca="1" si="76"/>
        <v>10.484821981549956</v>
      </c>
      <c r="H105" s="39">
        <f t="shared" ca="1" si="77"/>
        <v>9.8486757569898451</v>
      </c>
      <c r="I105" s="39">
        <f t="shared" ca="1" si="78"/>
        <v>10.399057576343488</v>
      </c>
      <c r="J105" s="39">
        <f t="shared" ca="1" si="79"/>
        <v>10.027040339387719</v>
      </c>
      <c r="K105" s="39">
        <f t="shared" ca="1" si="80"/>
        <v>13.534105668403042</v>
      </c>
      <c r="L105" s="39">
        <f t="shared" ca="1" si="81"/>
        <v>10.552461470692439</v>
      </c>
      <c r="M105" s="39">
        <f t="shared" ca="1" si="82"/>
        <v>13.23746375386316</v>
      </c>
      <c r="N105" s="33"/>
      <c r="O105" s="33"/>
      <c r="P105" s="40"/>
      <c r="Q105" s="40"/>
      <c r="R105" s="40"/>
      <c r="S105" s="40"/>
      <c r="T105" s="40"/>
      <c r="U105" s="40"/>
      <c r="V105" s="40"/>
    </row>
    <row r="106" spans="2:92" x14ac:dyDescent="0.25">
      <c r="B106" s="33"/>
      <c r="C106" s="33"/>
      <c r="D106" s="49"/>
      <c r="E106" s="34">
        <v>700</v>
      </c>
      <c r="F106" s="39">
        <f t="shared" ca="1" si="75"/>
        <v>9.7572064363674347</v>
      </c>
      <c r="G106" s="39">
        <f t="shared" ca="1" si="76"/>
        <v>10.416564992204007</v>
      </c>
      <c r="H106" s="39">
        <f t="shared" ca="1" si="77"/>
        <v>9.8356123113351508</v>
      </c>
      <c r="I106" s="39">
        <f t="shared" ca="1" si="78"/>
        <v>10.338159117236291</v>
      </c>
      <c r="J106" s="39">
        <f t="shared" ca="1" si="79"/>
        <v>9.8855753031155782</v>
      </c>
      <c r="K106" s="39">
        <f t="shared" ca="1" si="80"/>
        <v>13.045246473299438</v>
      </c>
      <c r="L106" s="39">
        <f t="shared" ca="1" si="81"/>
        <v>10.352304642910385</v>
      </c>
      <c r="M106" s="39">
        <f t="shared" ca="1" si="82"/>
        <v>12.769191653460211</v>
      </c>
      <c r="N106" s="33"/>
      <c r="O106" s="33"/>
      <c r="P106" s="40"/>
      <c r="Q106" s="40"/>
      <c r="R106" s="40"/>
      <c r="S106" s="40"/>
      <c r="T106" s="40"/>
      <c r="U106" s="40"/>
      <c r="V106" s="40"/>
    </row>
    <row r="107" spans="2:92" x14ac:dyDescent="0.25">
      <c r="B107" s="33"/>
      <c r="C107" s="33"/>
      <c r="D107" s="49"/>
      <c r="E107" s="34">
        <v>800</v>
      </c>
      <c r="F107" s="39">
        <f t="shared" ca="1" si="75"/>
        <v>9.7997183750108494</v>
      </c>
      <c r="G107" s="39">
        <f t="shared" ca="1" si="76"/>
        <v>10.415581624989143</v>
      </c>
      <c r="H107" s="39">
        <f t="shared" ca="1" si="77"/>
        <v>9.8730030581714558</v>
      </c>
      <c r="I107" s="39">
        <f t="shared" ca="1" si="78"/>
        <v>10.342296941828536</v>
      </c>
      <c r="J107" s="39">
        <f t="shared" ca="1" si="79"/>
        <v>9.9582850860560619</v>
      </c>
      <c r="K107" s="39">
        <f t="shared" ca="1" si="80"/>
        <v>12.904906358249708</v>
      </c>
      <c r="L107" s="39">
        <f t="shared" ca="1" si="81"/>
        <v>10.388502783157874</v>
      </c>
      <c r="M107" s="39">
        <f t="shared" ca="1" si="82"/>
        <v>12.640921901309577</v>
      </c>
      <c r="N107" s="33"/>
      <c r="O107" s="33"/>
      <c r="P107" s="40"/>
      <c r="Q107" s="40"/>
      <c r="R107" s="40"/>
      <c r="S107" s="40"/>
      <c r="T107" s="40"/>
      <c r="U107" s="40"/>
      <c r="V107" s="40"/>
    </row>
    <row r="108" spans="2:92" x14ac:dyDescent="0.25">
      <c r="B108" s="33"/>
      <c r="C108" s="33"/>
      <c r="D108" s="49"/>
      <c r="E108" s="34">
        <v>900</v>
      </c>
      <c r="F108" s="39">
        <f t="shared" ca="1" si="75"/>
        <v>9.4704106932232932</v>
      </c>
      <c r="G108" s="39">
        <f t="shared" ca="1" si="76"/>
        <v>10.029767084554489</v>
      </c>
      <c r="H108" s="39">
        <f t="shared" ca="1" si="77"/>
        <v>9.537007297197178</v>
      </c>
      <c r="I108" s="39">
        <f t="shared" ca="1" si="78"/>
        <v>9.9631704805806045</v>
      </c>
      <c r="J108" s="39">
        <f t="shared" ca="1" si="79"/>
        <v>9.3198542707522112</v>
      </c>
      <c r="K108" s="39">
        <f t="shared" ca="1" si="80"/>
        <v>11.897831141681321</v>
      </c>
      <c r="L108" s="39">
        <f t="shared" ca="1" si="81"/>
        <v>9.6925682420219701</v>
      </c>
      <c r="M108" s="39">
        <f t="shared" ca="1" si="82"/>
        <v>11.662171640362036</v>
      </c>
      <c r="N108" s="33"/>
      <c r="O108" s="33"/>
      <c r="P108" s="40"/>
      <c r="Q108" s="40"/>
      <c r="R108" s="40"/>
      <c r="S108" s="40"/>
      <c r="T108" s="40"/>
      <c r="U108" s="40"/>
      <c r="V108" s="40"/>
    </row>
    <row r="109" spans="2:92" x14ac:dyDescent="0.25">
      <c r="B109" s="33"/>
      <c r="C109" s="33"/>
      <c r="D109" s="50"/>
      <c r="E109" s="34">
        <v>1000</v>
      </c>
      <c r="F109" s="39">
        <f t="shared" ca="1" si="75"/>
        <v>9.7225083681811366</v>
      </c>
      <c r="G109" s="39">
        <f t="shared" ca="1" si="76"/>
        <v>10.274651631818861</v>
      </c>
      <c r="H109" s="39">
        <f t="shared" ca="1" si="77"/>
        <v>9.7882745615834903</v>
      </c>
      <c r="I109" s="39">
        <f t="shared" ca="1" si="78"/>
        <v>10.208885438416507</v>
      </c>
      <c r="J109" s="39">
        <f t="shared" ca="1" si="79"/>
        <v>10.161728220831487</v>
      </c>
      <c r="K109" s="39">
        <f t="shared" ca="1" si="80"/>
        <v>12.809374449038446</v>
      </c>
      <c r="L109" s="39">
        <f t="shared" ca="1" si="81"/>
        <v>10.541297295861883</v>
      </c>
      <c r="M109" s="39">
        <f t="shared" ca="1" si="82"/>
        <v>12.563290530647697</v>
      </c>
      <c r="N109" s="33"/>
      <c r="O109" s="33"/>
      <c r="P109" s="40"/>
      <c r="Q109" s="40"/>
      <c r="R109" s="40"/>
      <c r="S109" s="40"/>
      <c r="T109" s="40"/>
      <c r="U109" s="40"/>
      <c r="V109" s="40"/>
    </row>
    <row r="110" spans="2:92" x14ac:dyDescent="0.25">
      <c r="B110" s="33"/>
      <c r="C110" s="33"/>
      <c r="D110" s="52"/>
      <c r="E110" s="52"/>
      <c r="F110" s="65" t="s">
        <v>158</v>
      </c>
      <c r="G110" s="66"/>
      <c r="H110" s="66"/>
      <c r="I110" s="66"/>
      <c r="J110" s="66"/>
      <c r="K110" s="66"/>
      <c r="L110" s="66"/>
      <c r="M110" s="67"/>
      <c r="N110" s="33"/>
      <c r="O110" s="33"/>
      <c r="P110" s="40"/>
      <c r="Q110" s="40"/>
      <c r="R110" s="40"/>
      <c r="S110" s="40"/>
      <c r="T110" s="40"/>
      <c r="U110" s="40"/>
      <c r="V110" s="40"/>
    </row>
    <row r="111" spans="2:92" x14ac:dyDescent="0.25">
      <c r="B111" s="33"/>
      <c r="C111" s="33"/>
      <c r="D111" s="48" t="s">
        <v>105</v>
      </c>
      <c r="E111" s="34">
        <v>100</v>
      </c>
      <c r="F111" s="39">
        <f t="shared" ref="F111:F120" ca="1" si="83">INDIRECT("'"&amp;$D$111&amp;" "&amp;$E111&amp;"'!$D$150")</f>
        <v>9.0010089480198303</v>
      </c>
      <c r="G111" s="39">
        <f t="shared" ref="G111:G120" ca="1" si="84">INDIRECT("'"&amp;$D$111&amp;" "&amp;$E111&amp;"'!$E$150")</f>
        <v>10.874991051980171</v>
      </c>
      <c r="H111" s="39">
        <f t="shared" ref="H111:H120" ca="1" si="85">INDIRECT("'"&amp;$D$111&amp;" "&amp;$E111&amp;"'!$F$150")</f>
        <v>9.1415862743223233</v>
      </c>
      <c r="I111" s="39">
        <f ca="1">INDIRECT("'"&amp;$D$111&amp;" "&amp;$E111&amp;"'!$G$150")</f>
        <v>10.734413725677678</v>
      </c>
      <c r="J111" s="39">
        <f t="shared" ref="J111:J120" ca="1" si="86">INDIRECT("'"&amp;$D$111&amp;" "&amp;$E111&amp;"'!$M$150")</f>
        <v>6.621850717699111</v>
      </c>
      <c r="K111" s="39">
        <f t="shared" ref="K111:K120" ca="1" si="87">INDIRECT("'"&amp;$D$111&amp;" "&amp;$E111&amp;"'!$N$150")</f>
        <v>11.768242211593755</v>
      </c>
      <c r="L111" s="39">
        <f t="shared" ref="L111:L120" ca="1" si="88">INDIRECT("'"&amp;$D$111&amp;" "&amp;$E111&amp;"'!$O$150")</f>
        <v>6.5496126854487864</v>
      </c>
      <c r="M111" s="39">
        <f t="shared" ref="M111:M120" ca="1" si="89">INDIRECT("'"&amp;$D$111&amp;" "&amp;$E111&amp;"'!$P$150")</f>
        <v>13.686786329237972</v>
      </c>
      <c r="N111" s="33"/>
      <c r="O111" s="33"/>
      <c r="P111" s="40"/>
      <c r="Q111" s="40"/>
      <c r="R111" s="40"/>
      <c r="S111" s="40"/>
      <c r="T111" s="40"/>
      <c r="U111" s="40"/>
      <c r="V111" s="40"/>
    </row>
    <row r="112" spans="2:92" x14ac:dyDescent="0.25">
      <c r="B112" s="33"/>
      <c r="C112" s="33"/>
      <c r="D112" s="49"/>
      <c r="E112" s="34">
        <v>200</v>
      </c>
      <c r="F112" s="39">
        <f t="shared" ca="1" si="83"/>
        <v>9.2110330686042925</v>
      </c>
      <c r="G112" s="39">
        <f t="shared" ca="1" si="84"/>
        <v>10.653866931395727</v>
      </c>
      <c r="H112" s="39">
        <f t="shared" ca="1" si="85"/>
        <v>9.3252550309498492</v>
      </c>
      <c r="I112" s="39">
        <f t="shared" ref="I112:I120" ca="1" si="90">INDIRECT("'"&amp;$D$111&amp;" "&amp;$E112&amp;"'!$G$150")</f>
        <v>10.539644969050171</v>
      </c>
      <c r="J112" s="39">
        <f t="shared" ca="1" si="86"/>
        <v>8.7576815139714519</v>
      </c>
      <c r="K112" s="39">
        <f t="shared" ca="1" si="87"/>
        <v>13.045290340299548</v>
      </c>
      <c r="L112" s="39">
        <f t="shared" ca="1" si="88"/>
        <v>8.5363851531906718</v>
      </c>
      <c r="M112" s="39">
        <f t="shared" ca="1" si="89"/>
        <v>14.331747511924995</v>
      </c>
      <c r="N112" s="33"/>
      <c r="O112" s="33"/>
      <c r="P112" s="40"/>
      <c r="Q112" s="40"/>
      <c r="R112" s="40"/>
      <c r="S112" s="40"/>
      <c r="T112" s="40"/>
      <c r="U112" s="40"/>
      <c r="V112" s="40"/>
    </row>
    <row r="113" spans="2:22" x14ac:dyDescent="0.25">
      <c r="B113" s="33"/>
      <c r="C113" s="33"/>
      <c r="D113" s="49"/>
      <c r="E113" s="34">
        <v>300</v>
      </c>
      <c r="F113" s="39">
        <f t="shared" ca="1" si="83"/>
        <v>9.3698760350402601</v>
      </c>
      <c r="G113" s="39">
        <f t="shared" ca="1" si="84"/>
        <v>10.561123964959744</v>
      </c>
      <c r="H113" s="39">
        <f t="shared" ca="1" si="85"/>
        <v>9.4657981164176714</v>
      </c>
      <c r="I113" s="39">
        <f t="shared" ca="1" si="90"/>
        <v>10.465201883582333</v>
      </c>
      <c r="J113" s="39">
        <f t="shared" ca="1" si="86"/>
        <v>9.3606849370164085</v>
      </c>
      <c r="K113" s="39">
        <f t="shared" ca="1" si="87"/>
        <v>12.932833624856517</v>
      </c>
      <c r="L113" s="39">
        <f t="shared" ca="1" si="88"/>
        <v>9.1127261205379924</v>
      </c>
      <c r="M113" s="39">
        <f t="shared" ca="1" si="89"/>
        <v>13.900404722643566</v>
      </c>
      <c r="N113" s="33"/>
      <c r="O113" s="33"/>
      <c r="P113" s="40"/>
      <c r="Q113" s="40"/>
      <c r="R113" s="40"/>
      <c r="S113" s="40"/>
      <c r="T113" s="40"/>
      <c r="U113" s="40"/>
      <c r="V113" s="40"/>
    </row>
    <row r="114" spans="2:22" x14ac:dyDescent="0.25">
      <c r="B114" s="33"/>
      <c r="C114" s="33"/>
      <c r="D114" s="49"/>
      <c r="E114" s="34">
        <v>400</v>
      </c>
      <c r="F114" s="39">
        <f t="shared" ca="1" si="83"/>
        <v>9.4318389443515507</v>
      </c>
      <c r="G114" s="39">
        <f t="shared" ca="1" si="84"/>
        <v>10.392411055648445</v>
      </c>
      <c r="H114" s="39">
        <f t="shared" ca="1" si="85"/>
        <v>9.5098337993483835</v>
      </c>
      <c r="I114" s="39">
        <f t="shared" ca="1" si="90"/>
        <v>10.314416200651612</v>
      </c>
      <c r="J114" s="39">
        <f t="shared" ca="1" si="86"/>
        <v>8.3240971975705449</v>
      </c>
      <c r="K114" s="39">
        <f t="shared" ca="1" si="87"/>
        <v>11.003282720976046</v>
      </c>
      <c r="L114" s="39">
        <f t="shared" ca="1" si="88"/>
        <v>8.108703055975365</v>
      </c>
      <c r="M114" s="39">
        <f t="shared" ca="1" si="89"/>
        <v>11.684496516003438</v>
      </c>
      <c r="N114" s="33"/>
      <c r="O114" s="33"/>
      <c r="P114" s="40"/>
      <c r="Q114" s="40"/>
      <c r="R114" s="40"/>
      <c r="S114" s="40"/>
      <c r="T114" s="40"/>
      <c r="U114" s="40"/>
      <c r="V114" s="40"/>
    </row>
    <row r="115" spans="2:22" x14ac:dyDescent="0.25">
      <c r="B115" s="33"/>
      <c r="C115" s="33"/>
      <c r="D115" s="49"/>
      <c r="E115" s="34">
        <v>500</v>
      </c>
      <c r="F115" s="39">
        <f t="shared" ca="1" si="83"/>
        <v>9.3674493351919903</v>
      </c>
      <c r="G115" s="39">
        <f t="shared" ca="1" si="84"/>
        <v>10.270990664808012</v>
      </c>
      <c r="H115" s="39">
        <f t="shared" ca="1" si="85"/>
        <v>9.4411774767944276</v>
      </c>
      <c r="I115" s="39">
        <f t="shared" ca="1" si="90"/>
        <v>10.197262523205575</v>
      </c>
      <c r="J115" s="39">
        <f t="shared" ca="1" si="86"/>
        <v>9.3634997531559581</v>
      </c>
      <c r="K115" s="39">
        <f t="shared" ca="1" si="87"/>
        <v>12.012138706964121</v>
      </c>
      <c r="L115" s="39">
        <f t="shared" ca="1" si="88"/>
        <v>9.1302730537032701</v>
      </c>
      <c r="M115" s="39">
        <f t="shared" ca="1" si="89"/>
        <v>12.65641530274169</v>
      </c>
      <c r="N115" s="33"/>
      <c r="O115" s="33"/>
      <c r="P115" s="40"/>
      <c r="Q115" s="40"/>
      <c r="R115" s="40"/>
      <c r="S115" s="40"/>
      <c r="T115" s="40"/>
      <c r="U115" s="40"/>
      <c r="V115" s="40"/>
    </row>
    <row r="116" spans="2:22" x14ac:dyDescent="0.25">
      <c r="B116" s="33"/>
      <c r="C116" s="33"/>
      <c r="D116" s="49"/>
      <c r="E116" s="34">
        <v>600</v>
      </c>
      <c r="F116" s="39">
        <f t="shared" ca="1" si="83"/>
        <v>9.4711653477768394</v>
      </c>
      <c r="G116" s="39">
        <f t="shared" ca="1" si="84"/>
        <v>10.313701318889823</v>
      </c>
      <c r="H116" s="39">
        <f t="shared" ca="1" si="85"/>
        <v>9.5401412443452767</v>
      </c>
      <c r="I116" s="39">
        <f t="shared" ca="1" si="90"/>
        <v>10.244725422321386</v>
      </c>
      <c r="J116" s="39">
        <f t="shared" ca="1" si="86"/>
        <v>9.8910518505290952</v>
      </c>
      <c r="K116" s="39">
        <f t="shared" ca="1" si="87"/>
        <v>12.412868173956397</v>
      </c>
      <c r="L116" s="39">
        <f t="shared" ca="1" si="88"/>
        <v>9.6545081489876825</v>
      </c>
      <c r="M116" s="39">
        <f t="shared" ca="1" si="89"/>
        <v>13.006194353723254</v>
      </c>
      <c r="N116" s="33"/>
      <c r="O116" s="33"/>
      <c r="P116" s="40"/>
      <c r="Q116" s="40"/>
      <c r="R116" s="40"/>
      <c r="S116" s="40"/>
      <c r="T116" s="40"/>
      <c r="U116" s="40"/>
      <c r="V116" s="40"/>
    </row>
    <row r="117" spans="2:22" x14ac:dyDescent="0.25">
      <c r="B117" s="33"/>
      <c r="C117" s="33"/>
      <c r="D117" s="49"/>
      <c r="E117" s="34">
        <v>700</v>
      </c>
      <c r="F117" s="39">
        <f t="shared" ca="1" si="83"/>
        <v>9.4401609698432818</v>
      </c>
      <c r="G117" s="39">
        <f t="shared" ca="1" si="84"/>
        <v>10.217039030156704</v>
      </c>
      <c r="H117" s="39">
        <f t="shared" ca="1" si="85"/>
        <v>9.5039100864786938</v>
      </c>
      <c r="I117" s="39">
        <f t="shared" ca="1" si="90"/>
        <v>10.153289913521292</v>
      </c>
      <c r="J117" s="39">
        <f t="shared" ca="1" si="86"/>
        <v>9.9042308678934994</v>
      </c>
      <c r="K117" s="39">
        <f t="shared" ca="1" si="87"/>
        <v>12.219420142121169</v>
      </c>
      <c r="L117" s="39">
        <f t="shared" ca="1" si="88"/>
        <v>9.6766094662443969</v>
      </c>
      <c r="M117" s="39">
        <f t="shared" ca="1" si="89"/>
        <v>12.749998887868434</v>
      </c>
      <c r="N117" s="33"/>
      <c r="O117" s="33"/>
      <c r="P117" s="40"/>
      <c r="Q117" s="40"/>
      <c r="R117" s="40"/>
      <c r="S117" s="40"/>
      <c r="T117" s="40"/>
      <c r="U117" s="40"/>
      <c r="V117" s="40"/>
    </row>
    <row r="118" spans="2:22" x14ac:dyDescent="0.25">
      <c r="B118" s="33"/>
      <c r="C118" s="33"/>
      <c r="D118" s="49"/>
      <c r="E118" s="34">
        <v>800</v>
      </c>
      <c r="F118" s="39">
        <f t="shared" ca="1" si="83"/>
        <v>9.7018204892896271</v>
      </c>
      <c r="G118" s="39">
        <f t="shared" ca="1" si="84"/>
        <v>10.425929510710386</v>
      </c>
      <c r="H118" s="39">
        <f t="shared" ca="1" si="85"/>
        <v>9.7613431246441493</v>
      </c>
      <c r="I118" s="39">
        <f t="shared" ca="1" si="90"/>
        <v>10.366406875355864</v>
      </c>
      <c r="J118" s="39">
        <f t="shared" ca="1" si="86"/>
        <v>9.9081246184150373</v>
      </c>
      <c r="K118" s="39">
        <f t="shared" ca="1" si="87"/>
        <v>12.057873848418307</v>
      </c>
      <c r="L118" s="39">
        <f t="shared" ca="1" si="88"/>
        <v>9.6888655556176762</v>
      </c>
      <c r="M118" s="39">
        <f t="shared" ca="1" si="89"/>
        <v>12.540081490968383</v>
      </c>
      <c r="N118" s="33"/>
      <c r="O118" s="33"/>
      <c r="P118" s="40"/>
      <c r="Q118" s="40"/>
      <c r="R118" s="40"/>
      <c r="S118" s="40"/>
      <c r="T118" s="40"/>
      <c r="U118" s="40"/>
      <c r="V118" s="40"/>
    </row>
    <row r="119" spans="2:22" x14ac:dyDescent="0.25">
      <c r="B119" s="33"/>
      <c r="C119" s="33"/>
      <c r="D119" s="49"/>
      <c r="E119" s="34">
        <v>900</v>
      </c>
      <c r="F119" s="39">
        <f t="shared" ca="1" si="83"/>
        <v>9.6733410021943413</v>
      </c>
      <c r="G119" s="39">
        <f t="shared" ca="1" si="84"/>
        <v>10.359214553361223</v>
      </c>
      <c r="H119" s="39">
        <f t="shared" ca="1" si="85"/>
        <v>9.7297969234936019</v>
      </c>
      <c r="I119" s="39">
        <f t="shared" ca="1" si="90"/>
        <v>10.302758632061963</v>
      </c>
      <c r="J119" s="39">
        <f t="shared" ca="1" si="86"/>
        <v>10.062780776994289</v>
      </c>
      <c r="K119" s="39">
        <f t="shared" ca="1" si="87"/>
        <v>12.108136754831127</v>
      </c>
      <c r="L119" s="39">
        <f t="shared" ca="1" si="88"/>
        <v>9.847891878242077</v>
      </c>
      <c r="M119" s="39">
        <f t="shared" ca="1" si="89"/>
        <v>12.558763914212982</v>
      </c>
      <c r="N119" s="33"/>
      <c r="O119" s="33"/>
      <c r="P119" s="40"/>
      <c r="Q119" s="40"/>
      <c r="R119" s="40"/>
      <c r="S119" s="40"/>
      <c r="T119" s="40"/>
      <c r="U119" s="40"/>
      <c r="V119" s="40"/>
    </row>
    <row r="120" spans="2:22" x14ac:dyDescent="0.25">
      <c r="B120" s="33"/>
      <c r="C120" s="33"/>
      <c r="D120" s="50"/>
      <c r="E120" s="34">
        <v>1000</v>
      </c>
      <c r="F120" s="39">
        <f t="shared" ca="1" si="83"/>
        <v>9.8779454301437219</v>
      </c>
      <c r="G120" s="39">
        <f t="shared" ca="1" si="84"/>
        <v>10.517074569856263</v>
      </c>
      <c r="H120" s="39">
        <f t="shared" ca="1" si="85"/>
        <v>9.9306105361210744</v>
      </c>
      <c r="I120" s="39">
        <f t="shared" ca="1" si="90"/>
        <v>10.46440946387891</v>
      </c>
      <c r="J120" s="39">
        <f t="shared" ca="1" si="86"/>
        <v>9.75954344625878</v>
      </c>
      <c r="K120" s="39">
        <f t="shared" ca="1" si="87"/>
        <v>11.631416913901562</v>
      </c>
      <c r="L120" s="39">
        <f t="shared" ca="1" si="88"/>
        <v>9.5579890447205003</v>
      </c>
      <c r="M120" s="39">
        <f t="shared" ca="1" si="89"/>
        <v>12.037551018072254</v>
      </c>
      <c r="N120" s="33"/>
      <c r="O120" s="33"/>
      <c r="P120" s="40"/>
      <c r="Q120" s="40"/>
      <c r="R120" s="40"/>
      <c r="S120" s="40"/>
      <c r="T120" s="40"/>
      <c r="U120" s="40"/>
      <c r="V120" s="40"/>
    </row>
    <row r="121" spans="2:22" x14ac:dyDescent="0.25">
      <c r="B121" s="33"/>
      <c r="C121" s="33"/>
      <c r="D121" s="48" t="s">
        <v>106</v>
      </c>
      <c r="E121" s="34">
        <v>100</v>
      </c>
      <c r="F121" s="39">
        <f ca="1">INDIRECT("'"&amp;$D$121&amp;" "&amp;$E121&amp;"'!$D$150")</f>
        <v>9.1803994433512877</v>
      </c>
      <c r="G121" s="39">
        <f ca="1">INDIRECT("'"&amp;$D$121&amp;" "&amp;$E121&amp;"'!$E$150")</f>
        <v>11.170200556648709</v>
      </c>
      <c r="H121" s="39">
        <f ca="1">INDIRECT("'"&amp;$D$121&amp;" "&amp;$E121&amp;"'!$F$150")</f>
        <v>9.3296649671734908</v>
      </c>
      <c r="I121" s="39">
        <f ca="1">INDIRECT("'"&amp;$D$121&amp;" "&amp;$E121&amp;"'!$G$150")</f>
        <v>11.020935032826506</v>
      </c>
      <c r="J121" s="39">
        <f ca="1">INDIRECT("'"&amp;$D$121&amp;" "&amp;$E121&amp;"'!$M$150")</f>
        <v>5.813737869289997</v>
      </c>
      <c r="K121" s="39">
        <f ca="1">INDIRECT("'"&amp;$D$121&amp;" "&amp;$E121&amp;"'!$N$150")</f>
        <v>14.919750837780818</v>
      </c>
      <c r="L121" s="39">
        <f ca="1">INDIRECT("'"&amp;$D$121&amp;" "&amp;$E121&amp;"'!$O$150")</f>
        <v>7.3842106818903277</v>
      </c>
      <c r="M121" s="39">
        <f ca="1">INDIRECT("'"&amp;$D$121&amp;" "&amp;$E121&amp;"'!$P$150")</f>
        <v>15.430853497283463</v>
      </c>
      <c r="N121" s="33"/>
      <c r="O121" s="33"/>
      <c r="P121" s="40"/>
      <c r="Q121" s="40"/>
      <c r="R121" s="40"/>
      <c r="S121" s="40"/>
      <c r="T121" s="40"/>
      <c r="U121" s="40"/>
      <c r="V121" s="40"/>
    </row>
    <row r="122" spans="2:22" x14ac:dyDescent="0.25">
      <c r="B122" s="33"/>
      <c r="C122" s="33"/>
      <c r="D122" s="49"/>
      <c r="E122" s="34">
        <v>200</v>
      </c>
      <c r="F122" s="39">
        <f t="shared" ref="F122:F130" ca="1" si="91">INDIRECT("'"&amp;$D$121&amp;" "&amp;$E122&amp;"'!$D$150")</f>
        <v>9.168152521767869</v>
      </c>
      <c r="G122" s="39">
        <f t="shared" ref="G122:G130" ca="1" si="92">INDIRECT("'"&amp;$D$121&amp;" "&amp;$E122&amp;"'!$E$150")</f>
        <v>10.500747478232125</v>
      </c>
      <c r="H122" s="39">
        <f t="shared" ref="H122:H130" ca="1" si="93">INDIRECT("'"&amp;$D$121&amp;" "&amp;$E122&amp;"'!$F$150")</f>
        <v>9.2736474195966849</v>
      </c>
      <c r="I122" s="39">
        <f t="shared" ref="I122:I130" ca="1" si="94">INDIRECT("'"&amp;$D$121&amp;" "&amp;$E122&amp;"'!$G$150")</f>
        <v>10.395252580403309</v>
      </c>
      <c r="J122" s="39">
        <f t="shared" ref="J122:J130" ca="1" si="95">INDIRECT("'"&amp;$D$121&amp;" "&amp;$E122&amp;"'!$M$150")</f>
        <v>6.4185924959378777</v>
      </c>
      <c r="K122" s="39">
        <f t="shared" ref="K122:K130" ca="1" si="96">INDIRECT("'"&amp;$D$121&amp;" "&amp;$E122&amp;"'!$N$150")</f>
        <v>12.179969710092292</v>
      </c>
      <c r="L122" s="39">
        <f t="shared" ref="L122:L130" ca="1" si="97">INDIRECT("'"&amp;$D$121&amp;" "&amp;$E122&amp;"'!$O$150")</f>
        <v>7.2817821050917235</v>
      </c>
      <c r="M122" s="39">
        <f t="shared" ref="M122:M130" ca="1" si="98">INDIRECT("'"&amp;$D$121&amp;" "&amp;$E122&amp;"'!$P$150")</f>
        <v>12.225392914472826</v>
      </c>
      <c r="N122" s="33"/>
      <c r="O122" s="33"/>
      <c r="P122" s="40"/>
      <c r="Q122" s="40"/>
      <c r="R122" s="40"/>
      <c r="S122" s="40"/>
      <c r="T122" s="40"/>
      <c r="U122" s="40"/>
      <c r="V122" s="40"/>
    </row>
    <row r="123" spans="2:22" x14ac:dyDescent="0.25">
      <c r="B123" s="33"/>
      <c r="C123" s="33"/>
      <c r="D123" s="49"/>
      <c r="E123" s="34">
        <v>300</v>
      </c>
      <c r="F123" s="39">
        <f t="shared" ca="1" si="91"/>
        <v>9.3446195161283292</v>
      </c>
      <c r="G123" s="39">
        <f t="shared" ca="1" si="92"/>
        <v>10.562180483871668</v>
      </c>
      <c r="H123" s="39">
        <f t="shared" ca="1" si="93"/>
        <v>9.4426603851166426</v>
      </c>
      <c r="I123" s="39">
        <f t="shared" ca="1" si="94"/>
        <v>10.464139614883354</v>
      </c>
      <c r="J123" s="39">
        <f t="shared" ca="1" si="95"/>
        <v>8.7018117324582178</v>
      </c>
      <c r="K123" s="39">
        <f t="shared" ca="1" si="96"/>
        <v>14.587450688946507</v>
      </c>
      <c r="L123" s="39">
        <f t="shared" ca="1" si="97"/>
        <v>9.5197476076548497</v>
      </c>
      <c r="M123" s="39">
        <f t="shared" ca="1" si="98"/>
        <v>14.521268701973005</v>
      </c>
      <c r="N123" s="33"/>
      <c r="O123" s="33"/>
      <c r="P123" s="40"/>
      <c r="Q123" s="40"/>
      <c r="R123" s="40"/>
      <c r="S123" s="40"/>
      <c r="T123" s="40"/>
      <c r="U123" s="40"/>
      <c r="V123" s="40"/>
    </row>
    <row r="124" spans="2:22" x14ac:dyDescent="0.25">
      <c r="B124" s="33"/>
      <c r="C124" s="33"/>
      <c r="D124" s="49"/>
      <c r="E124" s="34">
        <v>400</v>
      </c>
      <c r="F124" s="39">
        <f t="shared" ca="1" si="91"/>
        <v>9.3273996799809744</v>
      </c>
      <c r="G124" s="39">
        <f t="shared" ca="1" si="92"/>
        <v>10.431000320019024</v>
      </c>
      <c r="H124" s="39">
        <f t="shared" ca="1" si="93"/>
        <v>9.4170079154084707</v>
      </c>
      <c r="I124" s="39">
        <f t="shared" ca="1" si="94"/>
        <v>10.341392084591527</v>
      </c>
      <c r="J124" s="39">
        <f t="shared" ca="1" si="95"/>
        <v>9.9652006407568479</v>
      </c>
      <c r="K124" s="39">
        <f t="shared" ca="1" si="96"/>
        <v>15.546353965759508</v>
      </c>
      <c r="L124" s="39">
        <f t="shared" ca="1" si="97"/>
        <v>10.703241808892725</v>
      </c>
      <c r="M124" s="39">
        <f t="shared" ca="1" si="98"/>
        <v>15.423180595297575</v>
      </c>
      <c r="N124" s="33"/>
      <c r="O124" s="33"/>
      <c r="P124" s="40"/>
      <c r="Q124" s="40"/>
      <c r="R124" s="40"/>
      <c r="S124" s="40"/>
      <c r="T124" s="40"/>
      <c r="U124" s="40"/>
      <c r="V124" s="40"/>
    </row>
    <row r="125" spans="2:22" x14ac:dyDescent="0.25">
      <c r="B125" s="33"/>
      <c r="C125" s="33"/>
      <c r="D125" s="49"/>
      <c r="E125" s="34">
        <v>500</v>
      </c>
      <c r="F125" s="39">
        <f t="shared" ca="1" si="91"/>
        <v>9.780215420430542</v>
      </c>
      <c r="G125" s="39">
        <f t="shared" ca="1" si="92"/>
        <v>10.709584579569478</v>
      </c>
      <c r="H125" s="39">
        <f t="shared" ca="1" si="93"/>
        <v>9.8560510891708439</v>
      </c>
      <c r="I125" s="39">
        <f t="shared" ca="1" si="94"/>
        <v>10.633748910829176</v>
      </c>
      <c r="J125" s="39">
        <f t="shared" ca="1" si="95"/>
        <v>9.0955383863298351</v>
      </c>
      <c r="K125" s="39">
        <f t="shared" ca="1" si="96"/>
        <v>13.519616303048583</v>
      </c>
      <c r="L125" s="39">
        <f t="shared" ca="1" si="97"/>
        <v>9.659713222180077</v>
      </c>
      <c r="M125" s="39">
        <f t="shared" ca="1" si="98"/>
        <v>13.390327050044595</v>
      </c>
      <c r="N125" s="33"/>
      <c r="O125" s="33"/>
      <c r="P125" s="40"/>
      <c r="Q125" s="40"/>
      <c r="R125" s="40"/>
      <c r="S125" s="40"/>
      <c r="T125" s="40"/>
      <c r="U125" s="40"/>
      <c r="V125" s="40"/>
    </row>
    <row r="126" spans="2:22" x14ac:dyDescent="0.25">
      <c r="B126" s="33"/>
      <c r="C126" s="33"/>
      <c r="D126" s="49"/>
      <c r="E126" s="34">
        <v>600</v>
      </c>
      <c r="F126" s="39">
        <f t="shared" ca="1" si="91"/>
        <v>9.6908884356925338</v>
      </c>
      <c r="G126" s="39">
        <f t="shared" ca="1" si="92"/>
        <v>10.556844897640799</v>
      </c>
      <c r="H126" s="39">
        <f t="shared" ca="1" si="93"/>
        <v>9.7617816977015277</v>
      </c>
      <c r="I126" s="39">
        <f t="shared" ca="1" si="94"/>
        <v>10.485951635631805</v>
      </c>
      <c r="J126" s="39">
        <f t="shared" ca="1" si="95"/>
        <v>9.6771506695286593</v>
      </c>
      <c r="K126" s="39">
        <f t="shared" ca="1" si="96"/>
        <v>13.883995338262102</v>
      </c>
      <c r="L126" s="39">
        <f t="shared" ca="1" si="97"/>
        <v>10.198712866706122</v>
      </c>
      <c r="M126" s="39">
        <f t="shared" ca="1" si="98"/>
        <v>13.739326711957503</v>
      </c>
      <c r="N126" s="33"/>
      <c r="O126" s="33"/>
      <c r="P126" s="40"/>
      <c r="Q126" s="40"/>
      <c r="R126" s="40"/>
      <c r="S126" s="40"/>
      <c r="T126" s="40"/>
      <c r="U126" s="40"/>
      <c r="V126" s="40"/>
    </row>
    <row r="127" spans="2:22" x14ac:dyDescent="0.25">
      <c r="B127" s="33"/>
      <c r="C127" s="33"/>
      <c r="D127" s="49"/>
      <c r="E127" s="34">
        <v>700</v>
      </c>
      <c r="F127" s="39">
        <f t="shared" ca="1" si="91"/>
        <v>9.6914241580871554</v>
      </c>
      <c r="G127" s="39">
        <f t="shared" ca="1" si="92"/>
        <v>10.482347270484286</v>
      </c>
      <c r="H127" s="39">
        <f t="shared" ca="1" si="93"/>
        <v>9.7563257846326472</v>
      </c>
      <c r="I127" s="39">
        <f t="shared" ca="1" si="94"/>
        <v>10.417445643938795</v>
      </c>
      <c r="J127" s="39">
        <f t="shared" ca="1" si="95"/>
        <v>9.5703441343511173</v>
      </c>
      <c r="K127" s="39">
        <f t="shared" ca="1" si="96"/>
        <v>13.360477642063898</v>
      </c>
      <c r="L127" s="39">
        <f t="shared" ca="1" si="97"/>
        <v>10.029655908510625</v>
      </c>
      <c r="M127" s="39">
        <f t="shared" ca="1" si="98"/>
        <v>13.215176464990119</v>
      </c>
      <c r="N127" s="33"/>
      <c r="O127" s="33"/>
      <c r="P127" s="40"/>
      <c r="Q127" s="40"/>
      <c r="R127" s="40"/>
      <c r="S127" s="40"/>
      <c r="T127" s="40"/>
      <c r="U127" s="40"/>
      <c r="V127" s="40"/>
    </row>
    <row r="128" spans="2:22" x14ac:dyDescent="0.25">
      <c r="B128" s="33"/>
      <c r="C128" s="33"/>
      <c r="D128" s="49"/>
      <c r="E128" s="34">
        <v>800</v>
      </c>
      <c r="F128" s="39">
        <f t="shared" ca="1" si="91"/>
        <v>9.7382754964221778</v>
      </c>
      <c r="G128" s="39">
        <f t="shared" ca="1" si="92"/>
        <v>10.477024503577814</v>
      </c>
      <c r="H128" s="39">
        <f t="shared" ca="1" si="93"/>
        <v>9.7990015562704063</v>
      </c>
      <c r="I128" s="39">
        <f t="shared" ca="1" si="94"/>
        <v>10.416298443729586</v>
      </c>
      <c r="J128" s="39">
        <f t="shared" ca="1" si="95"/>
        <v>9.6643092836671762</v>
      </c>
      <c r="K128" s="39">
        <f t="shared" ca="1" si="96"/>
        <v>13.198882160638593</v>
      </c>
      <c r="L128" s="39">
        <f t="shared" ca="1" si="97"/>
        <v>10.084603639151641</v>
      </c>
      <c r="M128" s="39">
        <f t="shared" ca="1" si="98"/>
        <v>13.052276421129038</v>
      </c>
      <c r="N128" s="33"/>
      <c r="O128" s="33"/>
      <c r="P128" s="40"/>
      <c r="Q128" s="40"/>
      <c r="R128" s="40"/>
      <c r="S128" s="40"/>
      <c r="T128" s="40"/>
      <c r="U128" s="40"/>
      <c r="V128" s="40"/>
    </row>
    <row r="129" spans="2:22" x14ac:dyDescent="0.25">
      <c r="B129" s="33"/>
      <c r="C129" s="33"/>
      <c r="D129" s="49"/>
      <c r="E129" s="34">
        <v>900</v>
      </c>
      <c r="F129" s="39">
        <f t="shared" ca="1" si="91"/>
        <v>9.4146053389639306</v>
      </c>
      <c r="G129" s="39">
        <f t="shared" ca="1" si="92"/>
        <v>10.085572438813852</v>
      </c>
      <c r="H129" s="39">
        <f t="shared" ca="1" si="93"/>
        <v>9.469834273975458</v>
      </c>
      <c r="I129" s="39">
        <f t="shared" ca="1" si="94"/>
        <v>10.030343503802325</v>
      </c>
      <c r="J129" s="39">
        <f t="shared" ca="1" si="95"/>
        <v>9.0626570441106047</v>
      </c>
      <c r="K129" s="39">
        <f t="shared" ca="1" si="96"/>
        <v>12.155028368322927</v>
      </c>
      <c r="L129" s="39">
        <f t="shared" ca="1" si="97"/>
        <v>9.4244846451781434</v>
      </c>
      <c r="M129" s="39">
        <f t="shared" ca="1" si="98"/>
        <v>12.018803530268425</v>
      </c>
      <c r="N129" s="33"/>
      <c r="O129" s="33"/>
      <c r="P129" s="40"/>
      <c r="Q129" s="40"/>
      <c r="R129" s="40"/>
      <c r="S129" s="40"/>
      <c r="T129" s="40"/>
      <c r="U129" s="40"/>
      <c r="V129" s="40"/>
    </row>
    <row r="130" spans="2:22" x14ac:dyDescent="0.25">
      <c r="B130" s="33"/>
      <c r="C130" s="33"/>
      <c r="D130" s="50"/>
      <c r="E130" s="34">
        <v>1000</v>
      </c>
      <c r="F130" s="39">
        <f t="shared" ca="1" si="91"/>
        <v>9.6674226466147957</v>
      </c>
      <c r="G130" s="39">
        <f t="shared" ca="1" si="92"/>
        <v>10.329737353385202</v>
      </c>
      <c r="H130" s="39">
        <f t="shared" ca="1" si="93"/>
        <v>9.7219982746922629</v>
      </c>
      <c r="I130" s="39">
        <f t="shared" ca="1" si="94"/>
        <v>10.275161725307735</v>
      </c>
      <c r="J130" s="39">
        <f t="shared" ca="1" si="95"/>
        <v>9.8975802857968631</v>
      </c>
      <c r="K130" s="39">
        <f t="shared" ca="1" si="96"/>
        <v>13.073522384073069</v>
      </c>
      <c r="L130" s="39">
        <f t="shared" ca="1" si="97"/>
        <v>10.264034151205397</v>
      </c>
      <c r="M130" s="39">
        <f t="shared" ca="1" si="98"/>
        <v>12.926760448069118</v>
      </c>
      <c r="N130" s="33"/>
      <c r="O130" s="33"/>
      <c r="P130" s="40"/>
      <c r="Q130" s="40"/>
      <c r="R130" s="40"/>
      <c r="S130" s="40"/>
      <c r="T130" s="40"/>
      <c r="U130" s="40"/>
      <c r="V130" s="40"/>
    </row>
    <row r="131" spans="2:22" x14ac:dyDescent="0.25">
      <c r="P131" s="40"/>
      <c r="Q131" s="40"/>
      <c r="R131" s="40"/>
      <c r="S131" s="40"/>
      <c r="T131" s="40"/>
      <c r="U131" s="40"/>
      <c r="V131" s="40"/>
    </row>
    <row r="132" spans="2:22" x14ac:dyDescent="0.25">
      <c r="B132" s="47" t="s">
        <v>159</v>
      </c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0"/>
      <c r="Q132" s="40"/>
      <c r="R132" s="40"/>
      <c r="S132" s="40"/>
      <c r="T132" s="40"/>
      <c r="U132" s="40"/>
      <c r="V132" s="40"/>
    </row>
    <row r="133" spans="2:22" x14ac:dyDescent="0.25"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40"/>
      <c r="Q133" s="40"/>
      <c r="R133" s="40"/>
      <c r="S133" s="40"/>
      <c r="T133" s="40"/>
      <c r="U133" s="40"/>
      <c r="V133" s="40"/>
    </row>
    <row r="134" spans="2:22" x14ac:dyDescent="0.25">
      <c r="B134" s="33"/>
      <c r="C134" s="33"/>
      <c r="D134" s="57" t="s">
        <v>113</v>
      </c>
      <c r="E134" s="57" t="s">
        <v>1</v>
      </c>
      <c r="F134" s="62" t="s">
        <v>160</v>
      </c>
      <c r="G134" s="63"/>
      <c r="H134" s="63"/>
      <c r="I134" s="64"/>
      <c r="J134" s="62" t="s">
        <v>161</v>
      </c>
      <c r="K134" s="63"/>
      <c r="L134" s="63"/>
      <c r="M134" s="64"/>
      <c r="N134" s="33"/>
      <c r="O134" s="33"/>
      <c r="P134" s="40"/>
      <c r="Q134" s="40"/>
      <c r="R134" s="40"/>
      <c r="S134" s="40"/>
      <c r="T134" s="40"/>
      <c r="U134" s="40"/>
      <c r="V134" s="40"/>
    </row>
    <row r="135" spans="2:22" x14ac:dyDescent="0.25">
      <c r="B135" s="33"/>
      <c r="C135" s="33"/>
      <c r="D135" s="58"/>
      <c r="E135" s="58"/>
      <c r="F135" s="62" t="s">
        <v>52</v>
      </c>
      <c r="G135" s="64"/>
      <c r="H135" s="62" t="s">
        <v>53</v>
      </c>
      <c r="I135" s="64"/>
      <c r="J135" s="62" t="s">
        <v>52</v>
      </c>
      <c r="K135" s="64"/>
      <c r="L135" s="62" t="s">
        <v>53</v>
      </c>
      <c r="M135" s="64"/>
      <c r="N135" s="33"/>
      <c r="O135" s="33"/>
      <c r="P135" s="40"/>
      <c r="Q135" s="40"/>
      <c r="R135" s="40"/>
      <c r="S135" s="40"/>
      <c r="T135" s="40"/>
      <c r="U135" s="40"/>
      <c r="V135" s="40"/>
    </row>
    <row r="136" spans="2:22" x14ac:dyDescent="0.25">
      <c r="B136" s="33"/>
      <c r="C136" s="33"/>
      <c r="D136" s="52"/>
      <c r="E136" s="52"/>
      <c r="F136" s="65" t="s">
        <v>155</v>
      </c>
      <c r="G136" s="66"/>
      <c r="H136" s="66"/>
      <c r="I136" s="66"/>
      <c r="J136" s="66"/>
      <c r="K136" s="66"/>
      <c r="L136" s="66"/>
      <c r="M136" s="67"/>
      <c r="N136" s="33"/>
      <c r="O136" s="33"/>
      <c r="P136" s="40"/>
      <c r="Q136" s="40"/>
      <c r="R136" s="40"/>
      <c r="S136" s="40"/>
      <c r="T136" s="40"/>
      <c r="U136" s="40"/>
      <c r="V136" s="40"/>
    </row>
    <row r="137" spans="2:22" x14ac:dyDescent="0.25">
      <c r="B137" s="33"/>
      <c r="C137" s="33"/>
      <c r="D137" s="48" t="s">
        <v>105</v>
      </c>
      <c r="E137" s="34">
        <v>100</v>
      </c>
      <c r="F137" s="59">
        <f ca="1">ABS(G48-F48)</f>
        <v>0.77749030979843425</v>
      </c>
      <c r="G137" s="60"/>
      <c r="H137" s="59">
        <f t="shared" ref="H137" ca="1" si="99">ABS(I48-H48)</f>
        <v>0.78243995261886212</v>
      </c>
      <c r="I137" s="60"/>
      <c r="J137" s="59">
        <f t="shared" ref="J137" ca="1" si="100">ABS(K48-J48)</f>
        <v>2.1351695453634072</v>
      </c>
      <c r="K137" s="60"/>
      <c r="L137" s="59">
        <f t="shared" ref="L137" ca="1" si="101">ABS(M48-L48)</f>
        <v>3.4229418721531948</v>
      </c>
      <c r="M137" s="60"/>
      <c r="N137" s="33"/>
      <c r="O137" s="33"/>
      <c r="P137" s="40"/>
      <c r="Q137" s="40"/>
      <c r="R137" s="40"/>
      <c r="S137" s="40"/>
      <c r="T137" s="40"/>
      <c r="U137" s="40"/>
      <c r="V137" s="40"/>
    </row>
    <row r="138" spans="2:22" x14ac:dyDescent="0.25">
      <c r="B138" s="33"/>
      <c r="C138" s="33"/>
      <c r="D138" s="49"/>
      <c r="E138" s="34">
        <v>200</v>
      </c>
      <c r="F138" s="59">
        <f t="shared" ref="F138:F156" ca="1" si="102">ABS(G49-F49)</f>
        <v>0.5986126252746331</v>
      </c>
      <c r="G138" s="60"/>
      <c r="H138" s="59">
        <f t="shared" ref="H138" ca="1" si="103">ABS(I49-H49)</f>
        <v>0.60039642051166453</v>
      </c>
      <c r="I138" s="60"/>
      <c r="J138" s="59">
        <f t="shared" ref="J138" ca="1" si="104">ABS(K49-J49)</f>
        <v>1.7788720114409777</v>
      </c>
      <c r="K138" s="60"/>
      <c r="L138" s="59">
        <f t="shared" ref="L138" ca="1" si="105">ABS(M49-L49)</f>
        <v>2.8313843788647759</v>
      </c>
      <c r="M138" s="60"/>
      <c r="N138" s="33"/>
      <c r="O138" s="33"/>
      <c r="P138" s="40"/>
      <c r="Q138" s="40"/>
      <c r="R138" s="40"/>
      <c r="S138" s="40"/>
      <c r="T138" s="40"/>
      <c r="U138" s="40"/>
      <c r="V138" s="40"/>
    </row>
    <row r="139" spans="2:22" x14ac:dyDescent="0.25">
      <c r="B139" s="33"/>
      <c r="C139" s="33"/>
      <c r="D139" s="49"/>
      <c r="E139" s="34">
        <v>300</v>
      </c>
      <c r="F139" s="59">
        <f t="shared" ca="1" si="102"/>
        <v>0.49423295992128757</v>
      </c>
      <c r="G139" s="60"/>
      <c r="H139" s="59">
        <f t="shared" ref="H139" ca="1" si="106">ABS(I50-H50)</f>
        <v>0.49515409455485226</v>
      </c>
      <c r="I139" s="60"/>
      <c r="J139" s="59">
        <f t="shared" ref="J139" ca="1" si="107">ABS(K50-J50)</f>
        <v>1.4820370931427256</v>
      </c>
      <c r="K139" s="60"/>
      <c r="L139" s="59">
        <f t="shared" ref="L139" ca="1" si="108">ABS(M50-L50)</f>
        <v>2.3533833881511299</v>
      </c>
      <c r="M139" s="60"/>
      <c r="N139" s="33"/>
      <c r="O139" s="33"/>
      <c r="P139" s="40"/>
      <c r="Q139" s="40"/>
      <c r="R139" s="40"/>
      <c r="S139" s="40"/>
      <c r="T139" s="40"/>
      <c r="U139" s="40"/>
      <c r="V139" s="40"/>
    </row>
    <row r="140" spans="2:22" x14ac:dyDescent="0.25">
      <c r="B140" s="33"/>
      <c r="C140" s="33"/>
      <c r="D140" s="49"/>
      <c r="E140" s="34">
        <v>400</v>
      </c>
      <c r="F140" s="59">
        <f t="shared" ca="1" si="102"/>
        <v>0.39852862352188367</v>
      </c>
      <c r="G140" s="60"/>
      <c r="H140" s="59">
        <f t="shared" ref="H140" ca="1" si="109">ABS(I51-H51)</f>
        <v>0.39904991945491375</v>
      </c>
      <c r="I140" s="60"/>
      <c r="J140" s="59">
        <f t="shared" ref="J140" ca="1" si="110">ABS(K51-J51)</f>
        <v>1.1115585245973634</v>
      </c>
      <c r="K140" s="60"/>
      <c r="L140" s="59">
        <f t="shared" ref="L140" ca="1" si="111">ABS(M51-L51)</f>
        <v>1.7630266536904582</v>
      </c>
      <c r="M140" s="60"/>
      <c r="N140" s="33"/>
      <c r="O140" s="33"/>
      <c r="P140" s="40"/>
      <c r="Q140" s="40"/>
      <c r="R140" s="40"/>
      <c r="S140" s="40"/>
      <c r="T140" s="40"/>
      <c r="U140" s="40"/>
      <c r="V140" s="40"/>
    </row>
    <row r="141" spans="2:22" x14ac:dyDescent="0.25">
      <c r="B141" s="33"/>
      <c r="C141" s="33"/>
      <c r="D141" s="49"/>
      <c r="E141" s="34">
        <v>500</v>
      </c>
      <c r="F141" s="59">
        <f t="shared" ca="1" si="102"/>
        <v>0.3748673089215977</v>
      </c>
      <c r="G141" s="60"/>
      <c r="H141" s="59">
        <f t="shared" ref="H141" ca="1" si="112">ABS(I52-H52)</f>
        <v>0.37523294285976405</v>
      </c>
      <c r="I141" s="60"/>
      <c r="J141" s="59">
        <f t="shared" ref="J141" ca="1" si="113">ABS(K52-J52)</f>
        <v>1.098885158181897</v>
      </c>
      <c r="K141" s="60"/>
      <c r="L141" s="59">
        <f t="shared" ref="L141" ca="1" si="114">ABS(M52-L52)</f>
        <v>1.7417091445958963</v>
      </c>
      <c r="M141" s="60"/>
      <c r="N141" s="33"/>
      <c r="O141" s="33"/>
      <c r="P141" s="40"/>
      <c r="Q141" s="40"/>
      <c r="R141" s="40"/>
      <c r="S141" s="40"/>
      <c r="T141" s="40"/>
      <c r="U141" s="40"/>
      <c r="V141" s="40"/>
    </row>
    <row r="142" spans="2:22" x14ac:dyDescent="0.25">
      <c r="B142" s="33"/>
      <c r="C142" s="33"/>
      <c r="D142" s="49"/>
      <c r="E142" s="34">
        <v>600</v>
      </c>
      <c r="F142" s="59">
        <f t="shared" ca="1" si="102"/>
        <v>0.34955699513490046</v>
      </c>
      <c r="G142" s="60"/>
      <c r="H142" s="59">
        <f t="shared" ref="H142" ca="1" si="115">ABS(I53-H53)</f>
        <v>0.34982052294060395</v>
      </c>
      <c r="I142" s="60"/>
      <c r="J142" s="59">
        <f t="shared" ref="J142" ca="1" si="116">ABS(K53-J53)</f>
        <v>1.0462681315966975</v>
      </c>
      <c r="K142" s="60"/>
      <c r="L142" s="59">
        <f t="shared" ref="L142" ca="1" si="117">ABS(M53-L53)</f>
        <v>1.6575422183678334</v>
      </c>
      <c r="M142" s="60"/>
      <c r="N142" s="33"/>
      <c r="O142" s="33"/>
      <c r="P142" s="40"/>
      <c r="Q142" s="40"/>
      <c r="R142" s="40"/>
      <c r="S142" s="40"/>
      <c r="T142" s="40"/>
      <c r="U142" s="40"/>
      <c r="V142" s="40"/>
    </row>
    <row r="143" spans="2:22" x14ac:dyDescent="0.25">
      <c r="B143" s="33"/>
      <c r="C143" s="33"/>
      <c r="D143" s="49"/>
      <c r="E143" s="34">
        <v>700</v>
      </c>
      <c r="F143" s="59">
        <f t="shared" ca="1" si="102"/>
        <v>0.32231639913327115</v>
      </c>
      <c r="G143" s="60"/>
      <c r="H143" s="59">
        <f t="shared" ref="H143" ca="1" si="118">ABS(I54-H54)</f>
        <v>0.32250844935503409</v>
      </c>
      <c r="I143" s="60"/>
      <c r="J143" s="59">
        <f t="shared" ref="J143" ca="1" si="119">ABS(K54-J54)</f>
        <v>0.96054131053717384</v>
      </c>
      <c r="K143" s="60"/>
      <c r="L143" s="59">
        <f t="shared" ref="L143" ca="1" si="120">ABS(M54-L54)</f>
        <v>1.5212261031425562</v>
      </c>
      <c r="M143" s="60"/>
      <c r="N143" s="33"/>
      <c r="O143" s="33"/>
      <c r="P143" s="40"/>
      <c r="Q143" s="40"/>
      <c r="R143" s="40"/>
      <c r="S143" s="40"/>
      <c r="T143" s="40"/>
      <c r="U143" s="40"/>
      <c r="V143" s="40"/>
    </row>
    <row r="144" spans="2:22" x14ac:dyDescent="0.25">
      <c r="B144" s="33"/>
      <c r="C144" s="33"/>
      <c r="D144" s="49"/>
      <c r="E144" s="34">
        <v>800</v>
      </c>
      <c r="F144" s="59">
        <f t="shared" ca="1" si="102"/>
        <v>0.30042322506841757</v>
      </c>
      <c r="G144" s="60"/>
      <c r="H144" s="59">
        <f t="shared" ref="H144" ca="1" si="121">ABS(I55-H55)</f>
        <v>0.30056664451620208</v>
      </c>
      <c r="I144" s="60"/>
      <c r="J144" s="59">
        <f t="shared" ref="J144" ca="1" si="122">ABS(K55-J55)</f>
        <v>0.89190243134763492</v>
      </c>
      <c r="K144" s="60"/>
      <c r="L144" s="59">
        <f t="shared" ref="L144" ca="1" si="123">ABS(M55-L55)</f>
        <v>1.4121709474559854</v>
      </c>
      <c r="M144" s="60"/>
      <c r="N144" s="33"/>
      <c r="O144" s="33"/>
      <c r="P144" s="40"/>
      <c r="Q144" s="40"/>
      <c r="R144" s="40"/>
      <c r="S144" s="40"/>
      <c r="T144" s="40"/>
      <c r="U144" s="40"/>
      <c r="V144" s="40"/>
    </row>
    <row r="145" spans="2:22" x14ac:dyDescent="0.25">
      <c r="B145" s="33"/>
      <c r="C145" s="33"/>
      <c r="D145" s="49"/>
      <c r="E145" s="34">
        <v>900</v>
      </c>
      <c r="F145" s="59">
        <f t="shared" ca="1" si="102"/>
        <v>0.28455983579156907</v>
      </c>
      <c r="G145" s="60"/>
      <c r="H145" s="59">
        <f t="shared" ref="H145" ca="1" si="124">ABS(I56-H56)</f>
        <v>0.28466947974671086</v>
      </c>
      <c r="I145" s="60"/>
      <c r="J145" s="59">
        <f t="shared" ref="J145" ca="1" si="125">ABS(K56-J56)</f>
        <v>0.84859105617696784</v>
      </c>
      <c r="K145" s="60"/>
      <c r="L145" s="59">
        <f t="shared" ref="L145" ca="1" si="126">ABS(M56-L56)</f>
        <v>1.3433358347275135</v>
      </c>
      <c r="M145" s="60"/>
      <c r="N145" s="33"/>
      <c r="O145" s="33"/>
      <c r="P145" s="40"/>
      <c r="Q145" s="40"/>
      <c r="R145" s="40"/>
      <c r="S145" s="40"/>
      <c r="T145" s="40"/>
      <c r="U145" s="40"/>
      <c r="V145" s="40"/>
    </row>
    <row r="146" spans="2:22" x14ac:dyDescent="0.25">
      <c r="B146" s="33"/>
      <c r="C146" s="33"/>
      <c r="D146" s="50"/>
      <c r="E146" s="34">
        <v>1000</v>
      </c>
      <c r="F146" s="59">
        <f t="shared" ca="1" si="102"/>
        <v>0.26516619971245348</v>
      </c>
      <c r="G146" s="60"/>
      <c r="H146" s="59">
        <f t="shared" ref="H146" ca="1" si="127">ABS(I57-H57)</f>
        <v>0.26524884594360998</v>
      </c>
      <c r="I146" s="60"/>
      <c r="J146" s="59">
        <f t="shared" ref="J146" ca="1" si="128">ABS(K57-J57)</f>
        <v>0.77661546456894825</v>
      </c>
      <c r="K146" s="60"/>
      <c r="L146" s="59">
        <f t="shared" ref="L146" ca="1" si="129">ABS(M57-L57)</f>
        <v>1.2292075150449993</v>
      </c>
      <c r="M146" s="60"/>
      <c r="N146" s="33"/>
      <c r="O146" s="33"/>
      <c r="P146" s="40"/>
      <c r="Q146" s="40"/>
      <c r="R146" s="40"/>
      <c r="S146" s="40"/>
      <c r="T146" s="40"/>
      <c r="U146" s="40"/>
      <c r="V146" s="40"/>
    </row>
    <row r="147" spans="2:22" x14ac:dyDescent="0.25">
      <c r="B147" s="33"/>
      <c r="C147" s="33"/>
      <c r="D147" s="48" t="s">
        <v>106</v>
      </c>
      <c r="E147" s="34">
        <v>100</v>
      </c>
      <c r="F147" s="59">
        <f t="shared" ca="1" si="102"/>
        <v>0.82554208001530682</v>
      </c>
      <c r="G147" s="60"/>
      <c r="H147" s="59">
        <f t="shared" ref="H147" ca="1" si="130">ABS(I58-H58)</f>
        <v>0.83079762902706378</v>
      </c>
      <c r="I147" s="60"/>
      <c r="J147" s="59">
        <f t="shared" ref="J147" ca="1" si="131">ABS(K58-J58)</f>
        <v>3.7779639565065501</v>
      </c>
      <c r="K147" s="60"/>
      <c r="L147" s="59">
        <f t="shared" ref="L147" ca="1" si="132">ABS(M58-L58)</f>
        <v>3.8591173478086933</v>
      </c>
      <c r="M147" s="60"/>
      <c r="N147" s="33"/>
      <c r="O147" s="33"/>
      <c r="P147" s="40"/>
      <c r="Q147" s="40"/>
      <c r="R147" s="40"/>
      <c r="S147" s="40"/>
      <c r="T147" s="40"/>
      <c r="U147" s="40"/>
      <c r="V147" s="40"/>
    </row>
    <row r="148" spans="2:22" x14ac:dyDescent="0.25">
      <c r="B148" s="33"/>
      <c r="C148" s="33"/>
      <c r="D148" s="49"/>
      <c r="E148" s="34">
        <v>200</v>
      </c>
      <c r="F148" s="59">
        <f t="shared" ca="1" si="102"/>
        <v>0.55287596575636755</v>
      </c>
      <c r="G148" s="60"/>
      <c r="H148" s="59">
        <f t="shared" ref="H148" ca="1" si="133">ABS(I59-H59)</f>
        <v>0.55452347112585798</v>
      </c>
      <c r="I148" s="60"/>
      <c r="J148" s="59">
        <f t="shared" ref="J148" ca="1" si="134">ABS(K59-J59)</f>
        <v>2.3903189606944863</v>
      </c>
      <c r="K148" s="60"/>
      <c r="L148" s="59">
        <f t="shared" ref="L148" ca="1" si="135">ABS(M59-L59)</f>
        <v>2.4152523266768835</v>
      </c>
      <c r="M148" s="60"/>
      <c r="N148" s="33"/>
      <c r="O148" s="33"/>
      <c r="P148" s="40"/>
      <c r="Q148" s="40"/>
      <c r="R148" s="40"/>
      <c r="S148" s="40"/>
      <c r="T148" s="40"/>
      <c r="U148" s="40"/>
      <c r="V148" s="40"/>
    </row>
    <row r="149" spans="2:22" x14ac:dyDescent="0.25">
      <c r="B149" s="33"/>
      <c r="C149" s="33"/>
      <c r="D149" s="49"/>
      <c r="E149" s="34">
        <v>300</v>
      </c>
      <c r="F149" s="59">
        <f t="shared" ca="1" si="102"/>
        <v>0.50514989017700884</v>
      </c>
      <c r="G149" s="60"/>
      <c r="H149" s="59">
        <f t="shared" ref="H149" ca="1" si="136">ABS(I60-H60)</f>
        <v>0.50609137141504235</v>
      </c>
      <c r="I149" s="60"/>
      <c r="J149" s="59">
        <f t="shared" ref="J149" ca="1" si="137">ABS(K60-J60)</f>
        <v>2.4418735088084098</v>
      </c>
      <c r="K149" s="60"/>
      <c r="L149" s="59">
        <f t="shared" ref="L149" ca="1" si="138">ABS(M60-L60)</f>
        <v>2.4584976639157166</v>
      </c>
      <c r="M149" s="60"/>
      <c r="N149" s="33"/>
      <c r="O149" s="33"/>
      <c r="P149" s="40"/>
      <c r="Q149" s="40"/>
      <c r="R149" s="40"/>
      <c r="S149" s="40"/>
      <c r="T149" s="40"/>
      <c r="U149" s="40"/>
      <c r="V149" s="40"/>
    </row>
    <row r="150" spans="2:22" x14ac:dyDescent="0.25">
      <c r="B150" s="33"/>
      <c r="C150" s="33"/>
      <c r="D150" s="49"/>
      <c r="E150" s="34">
        <v>400</v>
      </c>
      <c r="F150" s="59">
        <f t="shared" ca="1" si="102"/>
        <v>0.4578692623070495</v>
      </c>
      <c r="G150" s="60"/>
      <c r="H150" s="59">
        <f t="shared" ref="H150" ca="1" si="139">ABS(I61-H61)</f>
        <v>0.45846817884707391</v>
      </c>
      <c r="I150" s="60"/>
      <c r="J150" s="59">
        <f t="shared" ref="J150" ca="1" si="140">ABS(K61-J61)</f>
        <v>2.3155464604056348</v>
      </c>
      <c r="K150" s="60"/>
      <c r="L150" s="59">
        <f t="shared" ref="L150" ca="1" si="141">ABS(M61-L61)</f>
        <v>2.3271416476481317</v>
      </c>
      <c r="M150" s="60"/>
      <c r="N150" s="33"/>
      <c r="O150" s="33"/>
      <c r="P150" s="40"/>
      <c r="Q150" s="40"/>
      <c r="R150" s="40"/>
      <c r="S150" s="40"/>
      <c r="T150" s="40"/>
      <c r="U150" s="40"/>
      <c r="V150" s="40"/>
    </row>
    <row r="151" spans="2:22" x14ac:dyDescent="0.25">
      <c r="B151" s="33"/>
      <c r="C151" s="33"/>
      <c r="D151" s="49"/>
      <c r="E151" s="34">
        <v>500</v>
      </c>
      <c r="F151" s="59">
        <f t="shared" ca="1" si="102"/>
        <v>0.38558293269129962</v>
      </c>
      <c r="G151" s="60"/>
      <c r="H151" s="59">
        <f t="shared" ref="H151" ca="1" si="142">ABS(I62-H62)</f>
        <v>0.38595901831630286</v>
      </c>
      <c r="I151" s="60"/>
      <c r="J151" s="59">
        <f t="shared" ref="J151" ca="1" si="143">ABS(K62-J62)</f>
        <v>1.8354912262891396</v>
      </c>
      <c r="K151" s="60"/>
      <c r="L151" s="59">
        <f t="shared" ref="L151" ca="1" si="144">ABS(M62-L62)</f>
        <v>1.8427062098017846</v>
      </c>
      <c r="M151" s="60"/>
      <c r="N151" s="33"/>
      <c r="O151" s="33"/>
      <c r="P151" s="40"/>
      <c r="Q151" s="40"/>
      <c r="R151" s="40"/>
      <c r="S151" s="40"/>
      <c r="T151" s="40"/>
      <c r="U151" s="40"/>
      <c r="V151" s="40"/>
    </row>
    <row r="152" spans="2:22" x14ac:dyDescent="0.25">
      <c r="B152" s="33"/>
      <c r="C152" s="33"/>
      <c r="D152" s="49"/>
      <c r="E152" s="34">
        <v>600</v>
      </c>
      <c r="F152" s="59">
        <f t="shared" ca="1" si="102"/>
        <v>0.35927384602513612</v>
      </c>
      <c r="G152" s="60"/>
      <c r="H152" s="59">
        <f t="shared" ref="H152" ca="1" si="145">ABS(I63-H63)</f>
        <v>0.3595446992754141</v>
      </c>
      <c r="I152" s="60"/>
      <c r="J152" s="59">
        <f t="shared" ref="J152" ca="1" si="146">ABS(K63-J63)</f>
        <v>1.7453640340829359</v>
      </c>
      <c r="K152" s="60"/>
      <c r="L152" s="59">
        <f t="shared" ref="L152" ca="1" si="147">ABS(M63-L63)</f>
        <v>1.7509744555292723</v>
      </c>
      <c r="M152" s="60"/>
      <c r="N152" s="33"/>
      <c r="O152" s="33"/>
      <c r="P152" s="40"/>
      <c r="Q152" s="40"/>
      <c r="R152" s="40"/>
      <c r="S152" s="40"/>
      <c r="T152" s="40"/>
      <c r="U152" s="40"/>
      <c r="V152" s="40"/>
    </row>
    <row r="153" spans="2:22" x14ac:dyDescent="0.25">
      <c r="B153" s="33"/>
      <c r="C153" s="33"/>
      <c r="D153" s="49"/>
      <c r="E153" s="34">
        <v>700</v>
      </c>
      <c r="F153" s="59">
        <f t="shared" ca="1" si="102"/>
        <v>0.32814350488450472</v>
      </c>
      <c r="G153" s="60"/>
      <c r="H153" s="59">
        <f t="shared" ref="H153" ca="1" si="148">ABS(I64-H64)</f>
        <v>0.32833902715098873</v>
      </c>
      <c r="I153" s="60"/>
      <c r="J153" s="59">
        <f t="shared" ref="J153" ca="1" si="149">ABS(K64-J64)</f>
        <v>1.572476102552681</v>
      </c>
      <c r="K153" s="60"/>
      <c r="L153" s="59">
        <f t="shared" ref="L153" ca="1" si="150">ABS(M64-L64)</f>
        <v>1.5767273058593201</v>
      </c>
      <c r="M153" s="60"/>
      <c r="N153" s="33"/>
      <c r="O153" s="33"/>
      <c r="P153" s="40"/>
      <c r="Q153" s="40"/>
      <c r="R153" s="40"/>
      <c r="S153" s="40"/>
      <c r="T153" s="40"/>
      <c r="U153" s="40"/>
      <c r="V153" s="40"/>
    </row>
    <row r="154" spans="2:22" x14ac:dyDescent="0.25">
      <c r="B154" s="33"/>
      <c r="C154" s="33"/>
      <c r="D154" s="49"/>
      <c r="E154" s="34">
        <v>800</v>
      </c>
      <c r="F154" s="59">
        <f t="shared" ca="1" si="102"/>
        <v>0.30649716089758172</v>
      </c>
      <c r="G154" s="60"/>
      <c r="H154" s="59">
        <f t="shared" ref="H154" ca="1" si="151">ABS(I65-H65)</f>
        <v>0.30664347998976638</v>
      </c>
      <c r="I154" s="60"/>
      <c r="J154" s="59">
        <f t="shared" ref="J154" ca="1" si="152">ABS(K65-J65)</f>
        <v>1.4664473877920265</v>
      </c>
      <c r="K154" s="60"/>
      <c r="L154" s="59">
        <f t="shared" ref="L154" ca="1" si="153">ABS(M65-L65)</f>
        <v>1.4698505407128586</v>
      </c>
      <c r="M154" s="60"/>
      <c r="N154" s="33"/>
      <c r="O154" s="33"/>
      <c r="P154" s="40"/>
      <c r="Q154" s="40"/>
      <c r="R154" s="40"/>
      <c r="S154" s="40"/>
      <c r="T154" s="40"/>
      <c r="U154" s="40"/>
      <c r="V154" s="40"/>
    </row>
    <row r="155" spans="2:22" x14ac:dyDescent="0.25">
      <c r="B155" s="33"/>
      <c r="C155" s="33"/>
      <c r="D155" s="49"/>
      <c r="E155" s="34">
        <v>900</v>
      </c>
      <c r="F155" s="59">
        <f t="shared" ca="1" si="102"/>
        <v>0.27837534692802635</v>
      </c>
      <c r="G155" s="60"/>
      <c r="H155" s="59">
        <f t="shared" ref="H155" ca="1" si="154">ABS(I66-H66)</f>
        <v>0.27848260793331647</v>
      </c>
      <c r="I155" s="60"/>
      <c r="J155" s="59">
        <f t="shared" ref="J155" ca="1" si="155">ABS(K66-J66)</f>
        <v>1.2829838309515225</v>
      </c>
      <c r="K155" s="60"/>
      <c r="L155" s="59">
        <f t="shared" ref="L155" ca="1" si="156">ABS(M66-L66)</f>
        <v>1.2855795031298598</v>
      </c>
      <c r="M155" s="60"/>
      <c r="N155" s="33"/>
      <c r="O155" s="33"/>
      <c r="P155" s="40"/>
      <c r="Q155" s="40"/>
      <c r="R155" s="40"/>
      <c r="S155" s="40"/>
      <c r="T155" s="40"/>
      <c r="U155" s="40"/>
      <c r="V155" s="40"/>
    </row>
    <row r="156" spans="2:22" x14ac:dyDescent="0.25">
      <c r="B156" s="33"/>
      <c r="C156" s="33"/>
      <c r="D156" s="50"/>
      <c r="E156" s="34">
        <v>1000</v>
      </c>
      <c r="F156" s="59">
        <f t="shared" ca="1" si="102"/>
        <v>0.27478558384455098</v>
      </c>
      <c r="G156" s="60"/>
      <c r="H156" s="59">
        <f t="shared" ref="H156" ca="1" si="157">ABS(I67-H67)</f>
        <v>0.2748712282174246</v>
      </c>
      <c r="I156" s="60"/>
      <c r="J156" s="59">
        <f t="shared" ref="J156" ca="1" si="158">ABS(K67-J67)</f>
        <v>1.3176562362427511</v>
      </c>
      <c r="K156" s="60"/>
      <c r="L156" s="59">
        <f t="shared" ref="L156" ca="1" si="159">ABS(M67-L67)</f>
        <v>1.3200086183724142</v>
      </c>
      <c r="M156" s="60"/>
      <c r="N156" s="33"/>
      <c r="O156" s="33"/>
      <c r="P156" s="40"/>
      <c r="Q156" s="40"/>
      <c r="R156" s="40"/>
      <c r="S156" s="40"/>
      <c r="T156" s="40"/>
      <c r="U156" s="40"/>
      <c r="V156" s="40"/>
    </row>
    <row r="157" spans="2:22" x14ac:dyDescent="0.25">
      <c r="B157" s="33"/>
      <c r="C157" s="33"/>
      <c r="D157" s="52"/>
      <c r="E157" s="52"/>
      <c r="F157" s="65" t="s">
        <v>156</v>
      </c>
      <c r="G157" s="66"/>
      <c r="H157" s="66"/>
      <c r="I157" s="66"/>
      <c r="J157" s="66"/>
      <c r="K157" s="66"/>
      <c r="L157" s="66"/>
      <c r="M157" s="67"/>
      <c r="N157" s="33"/>
      <c r="O157" s="33"/>
      <c r="P157" s="40"/>
      <c r="Q157" s="40"/>
      <c r="R157" s="40"/>
      <c r="S157" s="40"/>
      <c r="T157" s="40"/>
      <c r="U157" s="40"/>
      <c r="V157" s="40"/>
    </row>
    <row r="158" spans="2:22" x14ac:dyDescent="0.25">
      <c r="B158" s="33"/>
      <c r="C158" s="33"/>
      <c r="D158" s="48" t="s">
        <v>105</v>
      </c>
      <c r="E158" s="34">
        <v>100</v>
      </c>
      <c r="F158" s="59">
        <f ca="1">ABS(G69-F69)</f>
        <v>0.99763772201124823</v>
      </c>
      <c r="G158" s="60"/>
      <c r="H158" s="59">
        <f t="shared" ref="H158" ca="1" si="160">ABS(I69-H69)</f>
        <v>1.0069719456148434</v>
      </c>
      <c r="I158" s="60"/>
      <c r="J158" s="59">
        <f t="shared" ref="J158" ca="1" si="161">ABS(K69-J69)</f>
        <v>2.739745633481129</v>
      </c>
      <c r="K158" s="60"/>
      <c r="L158" s="59">
        <f t="shared" ref="L158" ca="1" si="162">ABS(M69-L69)</f>
        <v>4.4277290226806381</v>
      </c>
      <c r="M158" s="60"/>
      <c r="N158" s="33"/>
      <c r="O158" s="33"/>
      <c r="P158" s="40"/>
      <c r="Q158" s="40"/>
      <c r="R158" s="40"/>
      <c r="S158" s="40"/>
      <c r="T158" s="40"/>
      <c r="U158" s="40"/>
      <c r="V158" s="40"/>
    </row>
    <row r="159" spans="2:22" x14ac:dyDescent="0.25">
      <c r="B159" s="33"/>
      <c r="C159" s="33"/>
      <c r="D159" s="49"/>
      <c r="E159" s="34">
        <v>200</v>
      </c>
      <c r="F159" s="59">
        <f t="shared" ref="F159:F177" ca="1" si="163">ABS(G70-F70)</f>
        <v>0.76811058391323783</v>
      </c>
      <c r="G159" s="60"/>
      <c r="H159" s="59">
        <f t="shared" ref="H159" ca="1" si="164">ABS(I70-H70)</f>
        <v>0.77163443534463028</v>
      </c>
      <c r="I159" s="60"/>
      <c r="J159" s="59">
        <f t="shared" ref="J159" ca="1" si="165">ABS(K70-J70)</f>
        <v>2.2825619803591337</v>
      </c>
      <c r="K159" s="60"/>
      <c r="L159" s="59">
        <f t="shared" ref="L159" ca="1" si="166">ABS(M70-L70)</f>
        <v>3.6481372083352035</v>
      </c>
      <c r="M159" s="60"/>
      <c r="N159" s="33"/>
      <c r="O159" s="33"/>
      <c r="P159" s="40"/>
      <c r="Q159" s="40"/>
      <c r="R159" s="40"/>
      <c r="S159" s="40"/>
      <c r="T159" s="40"/>
      <c r="U159" s="40"/>
      <c r="V159" s="40"/>
    </row>
    <row r="160" spans="2:22" x14ac:dyDescent="0.25">
      <c r="B160" s="33"/>
      <c r="C160" s="33"/>
      <c r="D160" s="49"/>
      <c r="E160" s="34">
        <v>300</v>
      </c>
      <c r="F160" s="59">
        <f t="shared" ca="1" si="163"/>
        <v>0.63417567790212104</v>
      </c>
      <c r="G160" s="60"/>
      <c r="H160" s="59">
        <f t="shared" ref="H160" ca="1" si="167">ABS(I71-H71)</f>
        <v>0.63609006630573006</v>
      </c>
      <c r="I160" s="60"/>
      <c r="J160" s="59">
        <f t="shared" ref="J160" ca="1" si="168">ABS(K71-J71)</f>
        <v>1.9016778613258829</v>
      </c>
      <c r="K160" s="60"/>
      <c r="L160" s="59">
        <f t="shared" ref="L160" ca="1" si="169">ABS(M71-L71)</f>
        <v>3.028318472197558</v>
      </c>
      <c r="M160" s="60"/>
      <c r="N160" s="33"/>
      <c r="O160" s="33"/>
      <c r="P160" s="40"/>
      <c r="Q160" s="40"/>
      <c r="R160" s="40"/>
      <c r="S160" s="40"/>
      <c r="T160" s="40"/>
      <c r="U160" s="40"/>
      <c r="V160" s="40"/>
    </row>
    <row r="161" spans="2:22" x14ac:dyDescent="0.25">
      <c r="B161" s="33"/>
      <c r="C161" s="33"/>
      <c r="D161" s="49"/>
      <c r="E161" s="34">
        <v>400</v>
      </c>
      <c r="F161" s="59">
        <f t="shared" ca="1" si="163"/>
        <v>0.51137253174219666</v>
      </c>
      <c r="G161" s="60"/>
      <c r="H161" s="59">
        <f t="shared" ref="H161" ca="1" si="170">ABS(I72-H72)</f>
        <v>0.51251699079079316</v>
      </c>
      <c r="I161" s="60"/>
      <c r="J161" s="59">
        <f t="shared" ref="J161" ca="1" si="171">ABS(K72-J72)</f>
        <v>1.4262977948226698</v>
      </c>
      <c r="K161" s="60"/>
      <c r="L161" s="59">
        <f t="shared" ref="L161" ca="1" si="172">ABS(M72-L72)</f>
        <v>2.2671860746681443</v>
      </c>
      <c r="M161" s="60"/>
      <c r="N161" s="33"/>
      <c r="O161" s="33"/>
      <c r="P161" s="40"/>
      <c r="Q161" s="40"/>
      <c r="R161" s="40"/>
      <c r="S161" s="40"/>
      <c r="T161" s="40"/>
      <c r="U161" s="40"/>
      <c r="V161" s="40"/>
    </row>
    <row r="162" spans="2:22" x14ac:dyDescent="0.25">
      <c r="B162" s="33"/>
      <c r="C162" s="33"/>
      <c r="D162" s="49"/>
      <c r="E162" s="34">
        <v>500</v>
      </c>
      <c r="F162" s="59">
        <f t="shared" ca="1" si="163"/>
        <v>0.48101148453668685</v>
      </c>
      <c r="G162" s="60"/>
      <c r="H162" s="59">
        <f t="shared" ref="H162" ca="1" si="173">ABS(I73-H73)</f>
        <v>0.48186326495431686</v>
      </c>
      <c r="I162" s="60"/>
      <c r="J162" s="59">
        <f t="shared" ref="J162" ca="1" si="174">ABS(K73-J73)</f>
        <v>1.4100359479011111</v>
      </c>
      <c r="K162" s="60"/>
      <c r="L162" s="59">
        <f t="shared" ref="L162" ca="1" si="175">ABS(M73-L73)</f>
        <v>2.2389064333276583</v>
      </c>
      <c r="M162" s="60"/>
      <c r="N162" s="33"/>
      <c r="O162" s="33"/>
      <c r="P162" s="40"/>
      <c r="Q162" s="40"/>
      <c r="R162" s="40"/>
      <c r="S162" s="40"/>
      <c r="T162" s="40"/>
      <c r="U162" s="40"/>
      <c r="V162" s="40"/>
    </row>
    <row r="163" spans="2:22" x14ac:dyDescent="0.25">
      <c r="B163" s="33"/>
      <c r="C163" s="33"/>
      <c r="D163" s="49"/>
      <c r="E163" s="34">
        <v>600</v>
      </c>
      <c r="F163" s="59">
        <f t="shared" ca="1" si="163"/>
        <v>0.44853452183846443</v>
      </c>
      <c r="G163" s="60"/>
      <c r="H163" s="59">
        <f t="shared" ref="H163" ca="1" si="176">ABS(I74-H74)</f>
        <v>0.44918931263547179</v>
      </c>
      <c r="I163" s="60"/>
      <c r="J163" s="59">
        <f t="shared" ref="J163" ca="1" si="177">ABS(K74-J74)</f>
        <v>1.3425203404653416</v>
      </c>
      <c r="K163" s="60"/>
      <c r="L163" s="59">
        <f t="shared" ref="L163" ca="1" si="178">ABS(M74-L74)</f>
        <v>2.1301641990014737</v>
      </c>
      <c r="M163" s="60"/>
      <c r="N163" s="33"/>
      <c r="O163" s="33"/>
      <c r="P163" s="40"/>
      <c r="Q163" s="40"/>
      <c r="R163" s="40"/>
      <c r="S163" s="40"/>
      <c r="T163" s="40"/>
      <c r="U163" s="40"/>
      <c r="V163" s="40"/>
    </row>
    <row r="164" spans="2:22" x14ac:dyDescent="0.25">
      <c r="B164" s="33"/>
      <c r="C164" s="33"/>
      <c r="D164" s="49"/>
      <c r="E164" s="34">
        <v>700</v>
      </c>
      <c r="F164" s="59">
        <f t="shared" ca="1" si="163"/>
        <v>0.41358071495649895</v>
      </c>
      <c r="G164" s="60"/>
      <c r="H164" s="59">
        <f t="shared" ref="H164" ca="1" si="179">ABS(I75-H75)</f>
        <v>0.4140927162544763</v>
      </c>
      <c r="I164" s="60"/>
      <c r="J164" s="59">
        <f t="shared" ref="J164" ca="1" si="180">ABS(K75-J75)</f>
        <v>1.2325198563445028</v>
      </c>
      <c r="K164" s="60"/>
      <c r="L164" s="59">
        <f t="shared" ref="L164" ca="1" si="181">ABS(M75-L75)</f>
        <v>1.9546204949814996</v>
      </c>
      <c r="M164" s="60"/>
      <c r="N164" s="33"/>
      <c r="O164" s="33"/>
      <c r="P164" s="40"/>
      <c r="Q164" s="40"/>
      <c r="R164" s="40"/>
      <c r="S164" s="40"/>
      <c r="T164" s="40"/>
      <c r="U164" s="40"/>
      <c r="V164" s="40"/>
    </row>
    <row r="165" spans="2:22" x14ac:dyDescent="0.25">
      <c r="B165" s="33"/>
      <c r="C165" s="33"/>
      <c r="D165" s="49"/>
      <c r="E165" s="34">
        <v>800</v>
      </c>
      <c r="F165" s="59">
        <f t="shared" ca="1" si="163"/>
        <v>0.38548845962367295</v>
      </c>
      <c r="G165" s="60"/>
      <c r="H165" s="59">
        <f t="shared" ref="H165" ca="1" si="182">ABS(I76-H76)</f>
        <v>0.38590158814683306</v>
      </c>
      <c r="I165" s="60"/>
      <c r="J165" s="59">
        <f t="shared" ref="J165" ca="1" si="183">ABS(K76-J76)</f>
        <v>1.1444457874936482</v>
      </c>
      <c r="K165" s="60"/>
      <c r="L165" s="59">
        <f t="shared" ref="L165" ca="1" si="184">ABS(M76-L76)</f>
        <v>1.814245858592626</v>
      </c>
      <c r="M165" s="60"/>
      <c r="N165" s="33"/>
      <c r="O165" s="33"/>
      <c r="P165" s="40"/>
      <c r="Q165" s="40"/>
      <c r="R165" s="40"/>
      <c r="S165" s="40"/>
      <c r="T165" s="40"/>
      <c r="U165" s="40"/>
      <c r="V165" s="40"/>
    </row>
    <row r="166" spans="2:22" x14ac:dyDescent="0.25">
      <c r="B166" s="33"/>
      <c r="C166" s="33"/>
      <c r="D166" s="49"/>
      <c r="E166" s="34">
        <v>900</v>
      </c>
      <c r="F166" s="59">
        <f t="shared" ca="1" si="163"/>
        <v>0.36513333063738784</v>
      </c>
      <c r="G166" s="60"/>
      <c r="H166" s="59">
        <f t="shared" ref="H166" ca="1" si="185">ABS(I77-H77)</f>
        <v>0.36547745396633147</v>
      </c>
      <c r="I166" s="60"/>
      <c r="J166" s="59">
        <f t="shared" ref="J166" ca="1" si="186">ABS(K77-J77)</f>
        <v>1.0888707390102255</v>
      </c>
      <c r="K166" s="60"/>
      <c r="L166" s="59">
        <f t="shared" ref="L166" ca="1" si="187">ABS(M77-L77)</f>
        <v>1.7256271787930704</v>
      </c>
      <c r="M166" s="60"/>
      <c r="N166" s="33"/>
      <c r="O166" s="33"/>
      <c r="P166" s="40"/>
      <c r="Q166" s="40"/>
      <c r="R166" s="40"/>
      <c r="S166" s="40"/>
      <c r="T166" s="40"/>
      <c r="U166" s="40"/>
      <c r="V166" s="40"/>
    </row>
    <row r="167" spans="2:22" x14ac:dyDescent="0.25">
      <c r="B167" s="33"/>
      <c r="C167" s="33"/>
      <c r="D167" s="50"/>
      <c r="E167" s="34">
        <v>1000</v>
      </c>
      <c r="F167" s="59">
        <f t="shared" ca="1" si="163"/>
        <v>0.34024836078548049</v>
      </c>
      <c r="G167" s="60"/>
      <c r="H167" s="59">
        <f t="shared" ref="H167" ca="1" si="188">ABS(I78-H78)</f>
        <v>0.34053386854780143</v>
      </c>
      <c r="I167" s="60"/>
      <c r="J167" s="59">
        <f t="shared" ref="J167" ca="1" si="189">ABS(K78-J78)</f>
        <v>0.99651516319494604</v>
      </c>
      <c r="K167" s="60"/>
      <c r="L167" s="59">
        <f t="shared" ref="L167" ca="1" si="190">ABS(M78-L78)</f>
        <v>1.5788846326857247</v>
      </c>
      <c r="M167" s="60"/>
      <c r="N167" s="33"/>
      <c r="O167" s="33"/>
      <c r="P167" s="40"/>
      <c r="Q167" s="40"/>
      <c r="R167" s="40"/>
      <c r="S167" s="40"/>
      <c r="T167" s="40"/>
      <c r="U167" s="40"/>
      <c r="V167" s="40"/>
    </row>
    <row r="168" spans="2:22" x14ac:dyDescent="0.25">
      <c r="B168" s="33"/>
      <c r="C168" s="33"/>
      <c r="D168" s="48" t="s">
        <v>106</v>
      </c>
      <c r="E168" s="34">
        <v>100</v>
      </c>
      <c r="F168" s="59">
        <f t="shared" ca="1" si="163"/>
        <v>1.0592954146842253</v>
      </c>
      <c r="G168" s="60"/>
      <c r="H168" s="59">
        <f t="shared" ref="H168" ca="1" si="191">ABS(I79-H79)</f>
        <v>1.069206527751394</v>
      </c>
      <c r="I168" s="60"/>
      <c r="J168" s="59">
        <f t="shared" ref="J168" ca="1" si="192">ABS(K79-J79)</f>
        <v>4.8476994605719739</v>
      </c>
      <c r="K168" s="60"/>
      <c r="L168" s="59">
        <f t="shared" ref="L168" ca="1" si="193">ABS(M79-L79)</f>
        <v>4.9919415873908104</v>
      </c>
      <c r="M168" s="60"/>
      <c r="N168" s="33"/>
      <c r="O168" s="33"/>
      <c r="P168" s="40"/>
      <c r="Q168" s="40"/>
      <c r="R168" s="40"/>
      <c r="S168" s="40"/>
      <c r="T168" s="40"/>
      <c r="U168" s="40"/>
      <c r="V168" s="40"/>
    </row>
    <row r="169" spans="2:22" x14ac:dyDescent="0.25">
      <c r="B169" s="33"/>
      <c r="C169" s="33"/>
      <c r="D169" s="49"/>
      <c r="E169" s="34">
        <v>200</v>
      </c>
      <c r="F169" s="59">
        <f t="shared" ca="1" si="163"/>
        <v>0.70942352860313918</v>
      </c>
      <c r="G169" s="60"/>
      <c r="H169" s="59">
        <f t="shared" ref="H169" ca="1" si="194">ABS(I80-H80)</f>
        <v>0.71267814215629954</v>
      </c>
      <c r="I169" s="60"/>
      <c r="J169" s="59">
        <f t="shared" ref="J169" ca="1" si="195">ABS(K80-J80)</f>
        <v>3.0671409441048594</v>
      </c>
      <c r="K169" s="60"/>
      <c r="L169" s="59">
        <f t="shared" ref="L169" ca="1" si="196">ABS(M80-L80)</f>
        <v>3.1119659860526907</v>
      </c>
      <c r="M169" s="60"/>
      <c r="N169" s="33"/>
      <c r="O169" s="33"/>
      <c r="P169" s="40"/>
      <c r="Q169" s="40"/>
      <c r="R169" s="40"/>
      <c r="S169" s="40"/>
      <c r="T169" s="40"/>
      <c r="U169" s="40"/>
      <c r="V169" s="40"/>
    </row>
    <row r="170" spans="2:22" x14ac:dyDescent="0.25">
      <c r="B170" s="33"/>
      <c r="C170" s="33"/>
      <c r="D170" s="49"/>
      <c r="E170" s="34">
        <v>300</v>
      </c>
      <c r="F170" s="59">
        <f t="shared" ca="1" si="163"/>
        <v>0.64818375143617857</v>
      </c>
      <c r="G170" s="60"/>
      <c r="H170" s="59">
        <f t="shared" ref="H170" ca="1" si="197">ABS(I81-H81)</f>
        <v>0.65014042606183153</v>
      </c>
      <c r="I170" s="60"/>
      <c r="J170" s="59">
        <f t="shared" ref="J170" ca="1" si="198">ABS(K81-J81)</f>
        <v>3.1332932308813035</v>
      </c>
      <c r="K170" s="60"/>
      <c r="L170" s="59">
        <f t="shared" ref="L170" ca="1" si="199">ABS(M81-L81)</f>
        <v>3.1635788401394116</v>
      </c>
      <c r="M170" s="60"/>
      <c r="N170" s="33"/>
      <c r="O170" s="33"/>
      <c r="P170" s="40"/>
      <c r="Q170" s="40"/>
      <c r="R170" s="40"/>
      <c r="S170" s="40"/>
      <c r="T170" s="40"/>
      <c r="U170" s="40"/>
      <c r="V170" s="40"/>
    </row>
    <row r="171" spans="2:22" x14ac:dyDescent="0.25">
      <c r="B171" s="33"/>
      <c r="C171" s="33"/>
      <c r="D171" s="49"/>
      <c r="E171" s="34">
        <v>400</v>
      </c>
      <c r="F171" s="59">
        <f t="shared" ca="1" si="163"/>
        <v>0.58751555108821663</v>
      </c>
      <c r="G171" s="60"/>
      <c r="H171" s="59">
        <f t="shared" ref="H171" ca="1" si="200">ABS(I82-H82)</f>
        <v>0.5888304193044327</v>
      </c>
      <c r="I171" s="60"/>
      <c r="J171" s="59">
        <f t="shared" ref="J171" ca="1" si="201">ABS(K82-J82)</f>
        <v>2.9711965112069159</v>
      </c>
      <c r="K171" s="60"/>
      <c r="L171" s="59">
        <f t="shared" ref="L171" ca="1" si="202">ABS(M82-L82)</f>
        <v>2.9926167742750795</v>
      </c>
      <c r="M171" s="60"/>
      <c r="N171" s="33"/>
      <c r="O171" s="33"/>
      <c r="P171" s="40"/>
      <c r="Q171" s="40"/>
      <c r="R171" s="40"/>
      <c r="S171" s="40"/>
      <c r="T171" s="40"/>
      <c r="U171" s="40"/>
      <c r="V171" s="40"/>
    </row>
    <row r="172" spans="2:22" x14ac:dyDescent="0.25">
      <c r="B172" s="33"/>
      <c r="C172" s="33"/>
      <c r="D172" s="49"/>
      <c r="E172" s="34">
        <v>500</v>
      </c>
      <c r="F172" s="59">
        <f t="shared" ca="1" si="163"/>
        <v>0.49476125138626159</v>
      </c>
      <c r="G172" s="60"/>
      <c r="H172" s="59">
        <f t="shared" ref="H172" ca="1" si="203">ABS(I83-H83)</f>
        <v>0.49563738004198399</v>
      </c>
      <c r="I172" s="60"/>
      <c r="J172" s="59">
        <f t="shared" ref="J172" ca="1" si="204">ABS(K83-J83)</f>
        <v>2.3552130009716308</v>
      </c>
      <c r="K172" s="60"/>
      <c r="L172" s="59">
        <f t="shared" ref="L172" ca="1" si="205">ABS(M83-L83)</f>
        <v>2.368734642439545</v>
      </c>
      <c r="M172" s="60"/>
      <c r="N172" s="33"/>
      <c r="O172" s="33"/>
      <c r="P172" s="40"/>
      <c r="Q172" s="40"/>
      <c r="R172" s="40"/>
      <c r="S172" s="40"/>
      <c r="T172" s="40"/>
      <c r="U172" s="40"/>
      <c r="V172" s="40"/>
    </row>
    <row r="173" spans="2:22" x14ac:dyDescent="0.25">
      <c r="B173" s="33"/>
      <c r="C173" s="33"/>
      <c r="D173" s="49"/>
      <c r="E173" s="34">
        <v>600</v>
      </c>
      <c r="F173" s="59">
        <f t="shared" ca="1" si="163"/>
        <v>0.46100271194333331</v>
      </c>
      <c r="G173" s="60"/>
      <c r="H173" s="59">
        <f t="shared" ref="H173" ca="1" si="206">ABS(I84-H84)</f>
        <v>0.46167570436303862</v>
      </c>
      <c r="I173" s="60"/>
      <c r="J173" s="59">
        <f t="shared" ref="J173" ca="1" si="207">ABS(K84-J84)</f>
        <v>2.2395661747788083</v>
      </c>
      <c r="K173" s="60"/>
      <c r="L173" s="59">
        <f t="shared" ref="L173" ca="1" si="208">ABS(M84-L84)</f>
        <v>2.2502371627114979</v>
      </c>
      <c r="M173" s="60"/>
      <c r="N173" s="33"/>
      <c r="O173" s="33"/>
      <c r="P173" s="40"/>
      <c r="Q173" s="40"/>
      <c r="R173" s="40"/>
      <c r="S173" s="40"/>
      <c r="T173" s="40"/>
      <c r="U173" s="40"/>
      <c r="V173" s="40"/>
    </row>
    <row r="174" spans="2:22" x14ac:dyDescent="0.25">
      <c r="B174" s="33"/>
      <c r="C174" s="33"/>
      <c r="D174" s="49"/>
      <c r="E174" s="34">
        <v>700</v>
      </c>
      <c r="F174" s="59">
        <f t="shared" ca="1" si="163"/>
        <v>0.42105777342824524</v>
      </c>
      <c r="G174" s="60"/>
      <c r="H174" s="59">
        <f t="shared" ref="H174" ca="1" si="209">ABS(I85-H85)</f>
        <v>0.42157903111440831</v>
      </c>
      <c r="I174" s="60"/>
      <c r="J174" s="59">
        <f t="shared" ref="J174" ca="1" si="210">ABS(K85-J85)</f>
        <v>2.0177247961771911</v>
      </c>
      <c r="K174" s="60"/>
      <c r="L174" s="59">
        <f t="shared" ref="L174" ca="1" si="211">ABS(M85-L85)</f>
        <v>2.0259338836370109</v>
      </c>
      <c r="M174" s="60"/>
      <c r="N174" s="33"/>
      <c r="O174" s="33"/>
      <c r="P174" s="40"/>
      <c r="Q174" s="40"/>
      <c r="R174" s="40"/>
      <c r="S174" s="40"/>
      <c r="T174" s="40"/>
      <c r="U174" s="40"/>
      <c r="V174" s="40"/>
    </row>
    <row r="175" spans="2:22" x14ac:dyDescent="0.25">
      <c r="B175" s="33"/>
      <c r="C175" s="33"/>
      <c r="D175" s="49"/>
      <c r="E175" s="34">
        <v>800</v>
      </c>
      <c r="F175" s="59">
        <f t="shared" ca="1" si="163"/>
        <v>0.39328223843722299</v>
      </c>
      <c r="G175" s="60"/>
      <c r="H175" s="59">
        <f t="shared" ref="H175" ca="1" si="212">ABS(I86-H86)</f>
        <v>0.39370371956407624</v>
      </c>
      <c r="I175" s="60"/>
      <c r="J175" s="59">
        <f t="shared" ref="J175" ca="1" si="213">ABS(K86-J86)</f>
        <v>1.8816739102323581</v>
      </c>
      <c r="K175" s="60"/>
      <c r="L175" s="59">
        <f t="shared" ref="L175" ca="1" si="214">ABS(M86-L86)</f>
        <v>1.8883480509512136</v>
      </c>
      <c r="M175" s="60"/>
      <c r="N175" s="33"/>
      <c r="O175" s="33"/>
    </row>
    <row r="176" spans="2:22" x14ac:dyDescent="0.25">
      <c r="B176" s="33"/>
      <c r="C176" s="33"/>
      <c r="D176" s="49"/>
      <c r="E176" s="34">
        <v>900</v>
      </c>
      <c r="F176" s="59">
        <f t="shared" ca="1" si="163"/>
        <v>0.35719769555117153</v>
      </c>
      <c r="G176" s="60"/>
      <c r="H176" s="59">
        <f t="shared" ref="H176" ca="1" si="215">ABS(I87-H87)</f>
        <v>0.3575343398664721</v>
      </c>
      <c r="I176" s="60"/>
      <c r="J176" s="59">
        <f t="shared" ref="J176" ca="1" si="216">ABS(K87-J87)</f>
        <v>1.6462624039900575</v>
      </c>
      <c r="K176" s="60"/>
      <c r="L176" s="59">
        <f t="shared" ref="L176" ca="1" si="217">ABS(M87-L87)</f>
        <v>1.6514343425895195</v>
      </c>
      <c r="M176" s="60"/>
      <c r="N176" s="33"/>
      <c r="O176" s="33"/>
    </row>
    <row r="177" spans="2:15" x14ac:dyDescent="0.25">
      <c r="B177" s="33"/>
      <c r="C177" s="33"/>
      <c r="D177" s="50"/>
      <c r="E177" s="34">
        <v>1000</v>
      </c>
      <c r="F177" s="59">
        <f t="shared" ca="1" si="163"/>
        <v>0.35259148629039316</v>
      </c>
      <c r="G177" s="60"/>
      <c r="H177" s="59">
        <f t="shared" ref="H177" ca="1" si="218">ABS(I88-H88)</f>
        <v>0.35288735136387217</v>
      </c>
      <c r="I177" s="60"/>
      <c r="J177" s="59">
        <f t="shared" ref="J177" ca="1" si="219">ABS(K88-J88)</f>
        <v>1.6907523468169465</v>
      </c>
      <c r="K177" s="60"/>
      <c r="L177" s="59">
        <f t="shared" ref="L177" ca="1" si="220">ABS(M88-L88)</f>
        <v>1.6955162550276341</v>
      </c>
      <c r="M177" s="60"/>
      <c r="N177" s="33"/>
      <c r="O177" s="33"/>
    </row>
    <row r="178" spans="2:15" x14ac:dyDescent="0.25">
      <c r="B178" s="33"/>
      <c r="C178" s="33"/>
      <c r="D178" s="52"/>
      <c r="E178" s="52"/>
      <c r="F178" s="65" t="s">
        <v>157</v>
      </c>
      <c r="G178" s="66"/>
      <c r="H178" s="66"/>
      <c r="I178" s="66"/>
      <c r="J178" s="66"/>
      <c r="K178" s="66"/>
      <c r="L178" s="66"/>
      <c r="M178" s="67"/>
      <c r="N178" s="33"/>
      <c r="O178" s="33"/>
    </row>
    <row r="179" spans="2:15" x14ac:dyDescent="0.25">
      <c r="B179" s="33"/>
      <c r="C179" s="33"/>
      <c r="D179" s="48" t="s">
        <v>105</v>
      </c>
      <c r="E179" s="34">
        <v>100</v>
      </c>
      <c r="F179" s="59">
        <f ca="1">ABS(G90-F90)</f>
        <v>1.5622582200005937</v>
      </c>
      <c r="G179" s="60"/>
      <c r="H179" s="59">
        <f t="shared" ref="H179" ca="1" si="221">ABS(I90-H90)</f>
        <v>1.2033615073293475</v>
      </c>
      <c r="I179" s="60"/>
      <c r="J179" s="59">
        <f t="shared" ref="J179" ca="1" si="222">ABS(K90-J90)</f>
        <v>4.2903250771108752</v>
      </c>
      <c r="K179" s="60"/>
      <c r="L179" s="59">
        <f t="shared" ref="L179" ca="1" si="223">ABS(M90-L90)</f>
        <v>5.3201929965732573</v>
      </c>
      <c r="M179" s="60"/>
      <c r="N179" s="33"/>
      <c r="O179" s="33"/>
    </row>
    <row r="180" spans="2:15" x14ac:dyDescent="0.25">
      <c r="B180" s="33"/>
      <c r="C180" s="33"/>
      <c r="D180" s="49"/>
      <c r="E180" s="34">
        <v>200</v>
      </c>
      <c r="F180" s="59">
        <f t="shared" ref="F180:F198" ca="1" si="224">ABS(G91-F91)</f>
        <v>1.2028284888513703</v>
      </c>
      <c r="G180" s="60"/>
      <c r="H180" s="59">
        <f t="shared" ref="H180" ca="1" si="225">ABS(I91-H91)</f>
        <v>0.92077853656945052</v>
      </c>
      <c r="I180" s="60"/>
      <c r="J180" s="59">
        <f t="shared" ref="J180" ca="1" si="226">ABS(K91-J91)</f>
        <v>3.5743949309453669</v>
      </c>
      <c r="K180" s="60"/>
      <c r="L180" s="59">
        <f t="shared" ref="L180" ca="1" si="227">ABS(M91-L91)</f>
        <v>4.3650476049169704</v>
      </c>
      <c r="M180" s="60"/>
      <c r="N180" s="33"/>
      <c r="O180" s="33"/>
    </row>
    <row r="181" spans="2:15" x14ac:dyDescent="0.25">
      <c r="B181" s="33"/>
      <c r="C181" s="33"/>
      <c r="D181" s="49"/>
      <c r="E181" s="34">
        <v>300</v>
      </c>
      <c r="F181" s="59">
        <f t="shared" ca="1" si="224"/>
        <v>0.99309212539566261</v>
      </c>
      <c r="G181" s="60"/>
      <c r="H181" s="59">
        <f t="shared" ref="H181" ca="1" si="228">ABS(I92-H92)</f>
        <v>0.75867059692608763</v>
      </c>
      <c r="I181" s="60"/>
      <c r="J181" s="59">
        <f t="shared" ref="J181" ca="1" si="229">ABS(K92-J92)</f>
        <v>2.9779466083741468</v>
      </c>
      <c r="K181" s="60"/>
      <c r="L181" s="59">
        <f t="shared" ref="L181" ca="1" si="230">ABS(M92-L92)</f>
        <v>3.6184027039817295</v>
      </c>
      <c r="M181" s="60"/>
      <c r="N181" s="33"/>
      <c r="O181" s="33"/>
    </row>
    <row r="182" spans="2:15" x14ac:dyDescent="0.25">
      <c r="B182" s="33"/>
      <c r="C182" s="33"/>
      <c r="D182" s="49"/>
      <c r="E182" s="34">
        <v>400</v>
      </c>
      <c r="F182" s="59">
        <f t="shared" ca="1" si="224"/>
        <v>0.80078762417501537</v>
      </c>
      <c r="G182" s="60"/>
      <c r="H182" s="59">
        <f t="shared" ref="H182" ca="1" si="231">ABS(I93-H93)</f>
        <v>0.61113751886696477</v>
      </c>
      <c r="I182" s="60"/>
      <c r="J182" s="59">
        <f t="shared" ref="J182" ca="1" si="232">ABS(K93-J93)</f>
        <v>2.2335216531691167</v>
      </c>
      <c r="K182" s="60"/>
      <c r="L182" s="59">
        <f t="shared" ref="L182" ca="1" si="233">ABS(M93-L93)</f>
        <v>2.7070893611662026</v>
      </c>
      <c r="M182" s="60"/>
      <c r="N182" s="33"/>
      <c r="O182" s="33"/>
    </row>
    <row r="183" spans="2:15" x14ac:dyDescent="0.25">
      <c r="B183" s="33"/>
      <c r="C183" s="33"/>
      <c r="D183" s="49"/>
      <c r="E183" s="34">
        <v>500</v>
      </c>
      <c r="F183" s="59">
        <f t="shared" ca="1" si="224"/>
        <v>0.75324351621063812</v>
      </c>
      <c r="G183" s="60"/>
      <c r="H183" s="59">
        <f t="shared" ref="H183" ca="1" si="234">ABS(I94-H94)</f>
        <v>0.57450297937498007</v>
      </c>
      <c r="I183" s="60"/>
      <c r="J183" s="59">
        <f t="shared" ref="J183" ca="1" si="235">ABS(K94-J94)</f>
        <v>2.2080562928834411</v>
      </c>
      <c r="K183" s="60"/>
      <c r="L183" s="59">
        <f t="shared" ref="L183" ca="1" si="236">ABS(M94-L94)</f>
        <v>2.6722176675204956</v>
      </c>
      <c r="M183" s="60"/>
      <c r="N183" s="33"/>
      <c r="O183" s="33"/>
    </row>
    <row r="184" spans="2:15" x14ac:dyDescent="0.25">
      <c r="B184" s="33"/>
      <c r="C184" s="33"/>
      <c r="D184" s="49"/>
      <c r="E184" s="34">
        <v>600</v>
      </c>
      <c r="F184" s="59">
        <f t="shared" ca="1" si="224"/>
        <v>0.70238597462364183</v>
      </c>
      <c r="G184" s="60"/>
      <c r="H184" s="59">
        <f t="shared" ref="H184" ca="1" si="237">ABS(I95-H95)</f>
        <v>0.53549629921204556</v>
      </c>
      <c r="I184" s="60"/>
      <c r="J184" s="59">
        <f t="shared" ref="J184" ca="1" si="238">ABS(K95-J95)</f>
        <v>2.1023297246435995</v>
      </c>
      <c r="K184" s="60"/>
      <c r="L184" s="59">
        <f t="shared" ref="L184" ca="1" si="239">ABS(M95-L95)</f>
        <v>2.5417301929880107</v>
      </c>
      <c r="M184" s="60"/>
      <c r="N184" s="33"/>
      <c r="O184" s="33"/>
    </row>
    <row r="185" spans="2:15" x14ac:dyDescent="0.25">
      <c r="B185" s="33"/>
      <c r="C185" s="33"/>
      <c r="D185" s="49"/>
      <c r="E185" s="34">
        <v>700</v>
      </c>
      <c r="F185" s="59">
        <f t="shared" ca="1" si="224"/>
        <v>0.6476498004425153</v>
      </c>
      <c r="G185" s="60"/>
      <c r="H185" s="59">
        <f t="shared" ref="H185" ca="1" si="240">ABS(I96-H96)</f>
        <v>0.49362268173186408</v>
      </c>
      <c r="I185" s="60"/>
      <c r="J185" s="59">
        <f t="shared" ref="J185" ca="1" si="241">ABS(K96-J96)</f>
        <v>1.9300736473820308</v>
      </c>
      <c r="K185" s="60"/>
      <c r="L185" s="59">
        <f t="shared" ref="L185" ca="1" si="242">ABS(M96-L96)</f>
        <v>2.3318119722616206</v>
      </c>
      <c r="M185" s="60"/>
      <c r="N185" s="33"/>
      <c r="O185" s="33"/>
    </row>
    <row r="186" spans="2:15" x14ac:dyDescent="0.25">
      <c r="B186" s="33"/>
      <c r="C186" s="33"/>
      <c r="D186" s="49"/>
      <c r="E186" s="34">
        <v>800</v>
      </c>
      <c r="F186" s="59">
        <f t="shared" ca="1" si="224"/>
        <v>0.6036585240064305</v>
      </c>
      <c r="G186" s="60"/>
      <c r="H186" s="59">
        <f t="shared" ref="H186" ca="1" si="243">ABS(I97-H97)</f>
        <v>0.45999376183538132</v>
      </c>
      <c r="I186" s="60"/>
      <c r="J186" s="59">
        <f t="shared" ref="J186" ca="1" si="244">ABS(K97-J97)</f>
        <v>1.7921534033943125</v>
      </c>
      <c r="K186" s="60"/>
      <c r="L186" s="59">
        <f t="shared" ref="L186" ca="1" si="245">ABS(M97-L97)</f>
        <v>2.1640301187395661</v>
      </c>
      <c r="M186" s="60"/>
      <c r="N186" s="33"/>
      <c r="O186" s="33"/>
    </row>
    <row r="187" spans="2:15" x14ac:dyDescent="0.25">
      <c r="B187" s="33"/>
      <c r="C187" s="33"/>
      <c r="D187" s="49"/>
      <c r="E187" s="34">
        <v>900</v>
      </c>
      <c r="F187" s="59">
        <f t="shared" ca="1" si="224"/>
        <v>0.57178325818960829</v>
      </c>
      <c r="G187" s="60"/>
      <c r="H187" s="59">
        <f t="shared" ref="H187" ca="1" si="246">ABS(I98-H98)</f>
        <v>0.43563098105578035</v>
      </c>
      <c r="I187" s="60"/>
      <c r="J187" s="59">
        <f t="shared" ref="J187" ca="1" si="247">ABS(K98-J98)</f>
        <v>1.7051252423649501</v>
      </c>
      <c r="K187" s="60"/>
      <c r="L187" s="59">
        <f t="shared" ref="L187" ca="1" si="248">ABS(M98-L98)</f>
        <v>2.0580903932816046</v>
      </c>
      <c r="M187" s="60"/>
      <c r="N187" s="33"/>
      <c r="O187" s="33"/>
    </row>
    <row r="188" spans="2:15" x14ac:dyDescent="0.25">
      <c r="B188" s="33"/>
      <c r="C188" s="33"/>
      <c r="D188" s="50"/>
      <c r="E188" s="34">
        <v>1000</v>
      </c>
      <c r="F188" s="59">
        <f t="shared" ca="1" si="224"/>
        <v>0.53281445433641039</v>
      </c>
      <c r="G188" s="60"/>
      <c r="H188" s="59">
        <f t="shared" ref="H188" ca="1" si="249">ABS(I99-H99)</f>
        <v>0.40588660513801855</v>
      </c>
      <c r="I188" s="60"/>
      <c r="J188" s="59">
        <f t="shared" ref="J188" ca="1" si="250">ABS(K99-J99)</f>
        <v>1.5605003406627205</v>
      </c>
      <c r="K188" s="60"/>
      <c r="L188" s="59">
        <f t="shared" ref="L188" ca="1" si="251">ABS(M99-L99)</f>
        <v>1.8829038272745944</v>
      </c>
      <c r="M188" s="60"/>
      <c r="N188" s="33"/>
      <c r="O188" s="33"/>
    </row>
    <row r="189" spans="2:15" x14ac:dyDescent="0.25">
      <c r="B189" s="33"/>
      <c r="C189" s="33"/>
      <c r="D189" s="48" t="s">
        <v>106</v>
      </c>
      <c r="E189" s="34">
        <v>100</v>
      </c>
      <c r="F189" s="59">
        <f t="shared" ca="1" si="224"/>
        <v>1.6588115429948722</v>
      </c>
      <c r="G189" s="60"/>
      <c r="H189" s="59">
        <f t="shared" ref="H189" ca="1" si="252">ABS(I100-H100)</f>
        <v>1.2777336890907023</v>
      </c>
      <c r="I189" s="60"/>
      <c r="J189" s="59">
        <f t="shared" ref="J189" ca="1" si="253">ABS(K100-J100)</f>
        <v>7.5912910701722849</v>
      </c>
      <c r="K189" s="60"/>
      <c r="L189" s="59">
        <f t="shared" ref="L189" ca="1" si="254">ABS(M100-L100)</f>
        <v>5.9981296363210035</v>
      </c>
      <c r="M189" s="60"/>
      <c r="N189" s="33"/>
      <c r="O189" s="33"/>
    </row>
    <row r="190" spans="2:15" x14ac:dyDescent="0.25">
      <c r="B190" s="33"/>
      <c r="C190" s="33"/>
      <c r="D190" s="49"/>
      <c r="E190" s="34">
        <v>200</v>
      </c>
      <c r="F190" s="59">
        <f t="shared" ca="1" si="224"/>
        <v>1.1109270575572552</v>
      </c>
      <c r="G190" s="60"/>
      <c r="H190" s="59">
        <f t="shared" ref="H190" ca="1" si="255">ABS(I101-H101)</f>
        <v>0.85042697256846722</v>
      </c>
      <c r="I190" s="60"/>
      <c r="J190" s="59">
        <f t="shared" ref="J190" ca="1" si="256">ABS(K101-J101)</f>
        <v>4.8030122018322885</v>
      </c>
      <c r="K190" s="60"/>
      <c r="L190" s="59">
        <f t="shared" ref="L190" ca="1" si="257">ABS(M101-L101)</f>
        <v>3.7235111779694465</v>
      </c>
      <c r="M190" s="60"/>
      <c r="N190" s="33"/>
      <c r="O190" s="33"/>
    </row>
    <row r="191" spans="2:15" x14ac:dyDescent="0.25">
      <c r="B191" s="33"/>
      <c r="C191" s="33"/>
      <c r="D191" s="49"/>
      <c r="E191" s="34">
        <v>300</v>
      </c>
      <c r="F191" s="59">
        <f t="shared" ca="1" si="224"/>
        <v>1.0150281724617614</v>
      </c>
      <c r="G191" s="60"/>
      <c r="H191" s="59">
        <f t="shared" ref="H191" ca="1" si="258">ABS(I102-H102)</f>
        <v>0.77542859298330669</v>
      </c>
      <c r="I191" s="60"/>
      <c r="J191" s="59">
        <f t="shared" ref="J191" ca="1" si="259">ABS(K102-J102)</f>
        <v>4.9066038679332777</v>
      </c>
      <c r="K191" s="60"/>
      <c r="L191" s="59">
        <f t="shared" ref="L191" ca="1" si="260">ABS(M102-L102)</f>
        <v>3.7800192861198685</v>
      </c>
      <c r="M191" s="60"/>
      <c r="N191" s="33"/>
      <c r="O191" s="33"/>
    </row>
    <row r="192" spans="2:15" x14ac:dyDescent="0.25">
      <c r="B192" s="33"/>
      <c r="C192" s="33"/>
      <c r="D192" s="49"/>
      <c r="E192" s="34">
        <v>400</v>
      </c>
      <c r="F192" s="59">
        <f t="shared" ca="1" si="224"/>
        <v>0.9200243523424021</v>
      </c>
      <c r="G192" s="60"/>
      <c r="H192" s="59">
        <f t="shared" ref="H192" ca="1" si="261">ABS(I103-H103)</f>
        <v>0.70213547639047746</v>
      </c>
      <c r="I192" s="60"/>
      <c r="J192" s="59">
        <f t="shared" ref="J192" ca="1" si="262">ABS(K103-J103)</f>
        <v>4.6527673026559384</v>
      </c>
      <c r="K192" s="60"/>
      <c r="L192" s="59">
        <f t="shared" ref="L192" ca="1" si="263">ABS(M103-L103)</f>
        <v>3.5732757545599316</v>
      </c>
      <c r="M192" s="60"/>
      <c r="N192" s="33"/>
      <c r="O192" s="33"/>
    </row>
    <row r="193" spans="2:15" x14ac:dyDescent="0.25">
      <c r="B193" s="33"/>
      <c r="C193" s="33"/>
      <c r="D193" s="49"/>
      <c r="E193" s="34">
        <v>500</v>
      </c>
      <c r="F193" s="59">
        <f t="shared" ca="1" si="224"/>
        <v>0.77477506600061474</v>
      </c>
      <c r="G193" s="60"/>
      <c r="H193" s="59">
        <f t="shared" ref="H193" ca="1" si="264">ABS(I104-H104)</f>
        <v>0.59092521101546325</v>
      </c>
      <c r="I193" s="60"/>
      <c r="J193" s="59">
        <f t="shared" ref="J193" ca="1" si="265">ABS(K104-J104)</f>
        <v>3.6881633376917478</v>
      </c>
      <c r="K193" s="60"/>
      <c r="L193" s="59">
        <f t="shared" ref="L193" ca="1" si="266">ABS(M104-L104)</f>
        <v>2.827172438728013</v>
      </c>
      <c r="M193" s="60"/>
      <c r="N193" s="33"/>
      <c r="O193" s="33"/>
    </row>
    <row r="194" spans="2:15" x14ac:dyDescent="0.25">
      <c r="B194" s="33"/>
      <c r="C194" s="33"/>
      <c r="D194" s="49"/>
      <c r="E194" s="34">
        <v>600</v>
      </c>
      <c r="F194" s="59">
        <f t="shared" ca="1" si="224"/>
        <v>0.7219106297665796</v>
      </c>
      <c r="G194" s="60"/>
      <c r="H194" s="59">
        <f t="shared" ref="H194" ca="1" si="267">ABS(I105-H105)</f>
        <v>0.5503818193536425</v>
      </c>
      <c r="I194" s="60"/>
      <c r="J194" s="59">
        <f t="shared" ref="J194" ca="1" si="268">ABS(K105-J105)</f>
        <v>3.5070653290153224</v>
      </c>
      <c r="K194" s="60"/>
      <c r="L194" s="59">
        <f t="shared" ref="L194" ca="1" si="269">ABS(M105-L105)</f>
        <v>2.6850022831707214</v>
      </c>
      <c r="M194" s="60"/>
      <c r="N194" s="33"/>
      <c r="O194" s="33"/>
    </row>
    <row r="195" spans="2:15" x14ac:dyDescent="0.25">
      <c r="B195" s="33"/>
      <c r="C195" s="33"/>
      <c r="D195" s="49"/>
      <c r="E195" s="34">
        <v>700</v>
      </c>
      <c r="F195" s="59">
        <f t="shared" ca="1" si="224"/>
        <v>0.65935855583657244</v>
      </c>
      <c r="G195" s="60"/>
      <c r="H195" s="59">
        <f t="shared" ref="H195" ca="1" si="270">ABS(I106-H106)</f>
        <v>0.5025468059011402</v>
      </c>
      <c r="I195" s="60"/>
      <c r="J195" s="59">
        <f t="shared" ref="J195" ca="1" si="271">ABS(K106-J106)</f>
        <v>3.1596711701838593</v>
      </c>
      <c r="K195" s="60"/>
      <c r="L195" s="59">
        <f t="shared" ref="L195" ca="1" si="272">ABS(M106-L106)</f>
        <v>2.4168870105498268</v>
      </c>
      <c r="M195" s="60"/>
      <c r="N195" s="33"/>
      <c r="O195" s="33"/>
    </row>
    <row r="196" spans="2:15" x14ac:dyDescent="0.25">
      <c r="B196" s="33"/>
      <c r="C196" s="33"/>
      <c r="D196" s="49"/>
      <c r="E196" s="34">
        <v>800</v>
      </c>
      <c r="F196" s="59">
        <f t="shared" ca="1" si="224"/>
        <v>0.61586324997829323</v>
      </c>
      <c r="G196" s="60"/>
      <c r="H196" s="59">
        <f t="shared" ref="H196" ca="1" si="273">ABS(I107-H107)</f>
        <v>0.46929388365708036</v>
      </c>
      <c r="I196" s="60"/>
      <c r="J196" s="59">
        <f t="shared" ref="J196" ca="1" si="274">ABS(K107-J107)</f>
        <v>2.9466212721936458</v>
      </c>
      <c r="K196" s="60"/>
      <c r="L196" s="59">
        <f t="shared" ref="L196" ca="1" si="275">ABS(M107-L107)</f>
        <v>2.2524191181517033</v>
      </c>
      <c r="M196" s="60"/>
      <c r="N196" s="33"/>
      <c r="O196" s="33"/>
    </row>
    <row r="197" spans="2:15" x14ac:dyDescent="0.25">
      <c r="B197" s="33"/>
      <c r="C197" s="33"/>
      <c r="D197" s="49"/>
      <c r="E197" s="34">
        <v>900</v>
      </c>
      <c r="F197" s="59">
        <f t="shared" ca="1" si="224"/>
        <v>0.55935639133119608</v>
      </c>
      <c r="G197" s="60"/>
      <c r="H197" s="59">
        <f t="shared" ref="H197" ca="1" si="276">ABS(I108-H108)</f>
        <v>0.42616318338342651</v>
      </c>
      <c r="I197" s="60"/>
      <c r="J197" s="59">
        <f t="shared" ref="J197" ca="1" si="277">ABS(K108-J108)</f>
        <v>2.5779768709291098</v>
      </c>
      <c r="K197" s="60"/>
      <c r="L197" s="59">
        <f t="shared" ref="L197" ca="1" si="278">ABS(M108-L108)</f>
        <v>1.969603398340066</v>
      </c>
      <c r="M197" s="60"/>
      <c r="N197" s="33"/>
      <c r="O197" s="33"/>
    </row>
    <row r="198" spans="2:15" x14ac:dyDescent="0.25">
      <c r="B198" s="33"/>
      <c r="C198" s="33"/>
      <c r="D198" s="50"/>
      <c r="E198" s="34">
        <v>1000</v>
      </c>
      <c r="F198" s="59">
        <f t="shared" ca="1" si="224"/>
        <v>0.55214326363772415</v>
      </c>
      <c r="G198" s="60"/>
      <c r="H198" s="59">
        <f t="shared" ref="H198" ca="1" si="279">ABS(I109-H109)</f>
        <v>0.42061087683301679</v>
      </c>
      <c r="I198" s="60"/>
      <c r="J198" s="59">
        <f t="shared" ref="J198" ca="1" si="280">ABS(K109-J109)</f>
        <v>2.6476462282069591</v>
      </c>
      <c r="K198" s="60"/>
      <c r="L198" s="59">
        <f t="shared" ref="L198" ca="1" si="281">ABS(M109-L109)</f>
        <v>2.0219932347858141</v>
      </c>
      <c r="M198" s="60"/>
      <c r="N198" s="33"/>
      <c r="O198" s="33"/>
    </row>
    <row r="199" spans="2:15" x14ac:dyDescent="0.25">
      <c r="B199" s="33"/>
      <c r="C199" s="33"/>
      <c r="D199" s="52"/>
      <c r="E199" s="52"/>
      <c r="F199" s="65" t="s">
        <v>158</v>
      </c>
      <c r="G199" s="66"/>
      <c r="H199" s="66"/>
      <c r="I199" s="66"/>
      <c r="J199" s="66"/>
      <c r="K199" s="66"/>
      <c r="L199" s="66"/>
      <c r="M199" s="67"/>
      <c r="N199" s="33"/>
      <c r="O199" s="33"/>
    </row>
    <row r="200" spans="2:15" x14ac:dyDescent="0.25">
      <c r="B200" s="33"/>
      <c r="C200" s="33"/>
      <c r="D200" s="48" t="s">
        <v>105</v>
      </c>
      <c r="E200" s="34">
        <v>100</v>
      </c>
      <c r="F200" s="59">
        <f ca="1">ABS(G111-F111)</f>
        <v>1.8739821039603406</v>
      </c>
      <c r="G200" s="60"/>
      <c r="H200" s="59">
        <f t="shared" ref="H200" ca="1" si="282">ABS(I111-H111)</f>
        <v>1.5928274513553546</v>
      </c>
      <c r="I200" s="60"/>
      <c r="J200" s="59">
        <f t="shared" ref="J200" ca="1" si="283">ABS(K111-J111)</f>
        <v>5.1463914938946438</v>
      </c>
      <c r="K200" s="60"/>
      <c r="L200" s="59">
        <f t="shared" ref="L200" ca="1" si="284">ABS(M111-L111)</f>
        <v>7.1371736437891853</v>
      </c>
      <c r="M200" s="60"/>
      <c r="N200" s="33"/>
      <c r="O200" s="33"/>
    </row>
    <row r="201" spans="2:15" x14ac:dyDescent="0.25">
      <c r="B201" s="33"/>
      <c r="C201" s="33"/>
      <c r="D201" s="49"/>
      <c r="E201" s="34">
        <v>200</v>
      </c>
      <c r="F201" s="59">
        <f t="shared" ref="F201:F219" ca="1" si="285">ABS(G112-F112)</f>
        <v>1.442833862791435</v>
      </c>
      <c r="G201" s="60"/>
      <c r="H201" s="59">
        <f t="shared" ref="H201" ca="1" si="286">ABS(I112-H112)</f>
        <v>1.2143899381003216</v>
      </c>
      <c r="I201" s="60"/>
      <c r="J201" s="59">
        <f t="shared" ref="J201" ca="1" si="287">ABS(K112-J112)</f>
        <v>4.2876088263280963</v>
      </c>
      <c r="K201" s="60"/>
      <c r="L201" s="59">
        <f t="shared" ref="L201" ca="1" si="288">ABS(M112-L112)</f>
        <v>5.795362358734323</v>
      </c>
      <c r="M201" s="60"/>
      <c r="N201" s="33"/>
      <c r="O201" s="33"/>
    </row>
    <row r="202" spans="2:15" x14ac:dyDescent="0.25">
      <c r="B202" s="33"/>
      <c r="C202" s="33"/>
      <c r="D202" s="49"/>
      <c r="E202" s="34">
        <v>300</v>
      </c>
      <c r="F202" s="59">
        <f t="shared" ca="1" si="285"/>
        <v>1.1912479299194842</v>
      </c>
      <c r="G202" s="60"/>
      <c r="H202" s="59">
        <f t="shared" ref="H202" ca="1" si="289">ABS(I113-H113)</f>
        <v>0.99940376716466162</v>
      </c>
      <c r="I202" s="60"/>
      <c r="J202" s="59">
        <f t="shared" ref="J202" ca="1" si="290">ABS(K113-J113)</f>
        <v>3.5721486878401087</v>
      </c>
      <c r="K202" s="60"/>
      <c r="L202" s="59">
        <f t="shared" ref="L202" ca="1" si="291">ABS(M113-L113)</f>
        <v>4.7876786021055739</v>
      </c>
      <c r="M202" s="60"/>
      <c r="N202" s="33"/>
      <c r="O202" s="33"/>
    </row>
    <row r="203" spans="2:15" x14ac:dyDescent="0.25">
      <c r="B203" s="33"/>
      <c r="C203" s="33"/>
      <c r="D203" s="49"/>
      <c r="E203" s="34">
        <v>400</v>
      </c>
      <c r="F203" s="59">
        <f t="shared" ca="1" si="285"/>
        <v>0.96057211129689435</v>
      </c>
      <c r="G203" s="60"/>
      <c r="H203" s="59">
        <f t="shared" ref="H203" ca="1" si="292">ABS(I114-H114)</f>
        <v>0.80458240130322878</v>
      </c>
      <c r="I203" s="60"/>
      <c r="J203" s="59">
        <f t="shared" ref="J203" ca="1" si="293">ABS(K114-J114)</f>
        <v>2.6791855234055006</v>
      </c>
      <c r="K203" s="60"/>
      <c r="L203" s="59">
        <f t="shared" ref="L203" ca="1" si="294">ABS(M114-L114)</f>
        <v>3.5757934600280734</v>
      </c>
      <c r="M203" s="60"/>
      <c r="N203" s="33"/>
      <c r="O203" s="33"/>
    </row>
    <row r="204" spans="2:15" x14ac:dyDescent="0.25">
      <c r="B204" s="33"/>
      <c r="C204" s="33"/>
      <c r="D204" s="49"/>
      <c r="E204" s="34">
        <v>500</v>
      </c>
      <c r="F204" s="59">
        <f t="shared" ca="1" si="285"/>
        <v>0.90354132961602218</v>
      </c>
      <c r="G204" s="60"/>
      <c r="H204" s="59">
        <f t="shared" ref="H204" ca="1" si="295">ABS(I115-H115)</f>
        <v>0.75608504641114749</v>
      </c>
      <c r="I204" s="60"/>
      <c r="J204" s="59">
        <f t="shared" ref="J204" ca="1" si="296">ABS(K115-J115)</f>
        <v>2.6486389538081632</v>
      </c>
      <c r="K204" s="60"/>
      <c r="L204" s="59">
        <f t="shared" ref="L204" ca="1" si="297">ABS(M115-L115)</f>
        <v>3.5261422490384202</v>
      </c>
      <c r="M204" s="60"/>
      <c r="N204" s="33"/>
      <c r="O204" s="33"/>
    </row>
    <row r="205" spans="2:15" x14ac:dyDescent="0.25">
      <c r="B205" s="33"/>
      <c r="C205" s="33"/>
      <c r="D205" s="49"/>
      <c r="E205" s="34">
        <v>600</v>
      </c>
      <c r="F205" s="59">
        <f t="shared" ca="1" si="285"/>
        <v>0.84253597111298362</v>
      </c>
      <c r="G205" s="60"/>
      <c r="H205" s="59">
        <f t="shared" ref="H205" ca="1" si="298">ABS(I116-H116)</f>
        <v>0.70458417797610906</v>
      </c>
      <c r="I205" s="60"/>
      <c r="J205" s="59">
        <f t="shared" ref="J205" ca="1" si="299">ABS(K116-J116)</f>
        <v>2.5218163234273021</v>
      </c>
      <c r="K205" s="60"/>
      <c r="L205" s="59">
        <f t="shared" ref="L205" ca="1" si="300">ABS(M116-L116)</f>
        <v>3.3516862047355716</v>
      </c>
      <c r="M205" s="60"/>
      <c r="N205" s="33"/>
      <c r="O205" s="33"/>
    </row>
    <row r="206" spans="2:15" x14ac:dyDescent="0.25">
      <c r="B206" s="33"/>
      <c r="C206" s="33"/>
      <c r="D206" s="49"/>
      <c r="E206" s="34">
        <v>700</v>
      </c>
      <c r="F206" s="59">
        <f t="shared" ca="1" si="285"/>
        <v>0.77687806031342177</v>
      </c>
      <c r="G206" s="60"/>
      <c r="H206" s="59">
        <f t="shared" ref="H206" ca="1" si="301">ABS(I117-H117)</f>
        <v>0.64937982704259767</v>
      </c>
      <c r="I206" s="60"/>
      <c r="J206" s="59">
        <f t="shared" ref="J206" ca="1" si="302">ABS(K117-J117)</f>
        <v>2.3151892742276701</v>
      </c>
      <c r="K206" s="60"/>
      <c r="L206" s="59">
        <f t="shared" ref="L206" ca="1" si="303">ABS(M117-L117)</f>
        <v>3.0733894216240376</v>
      </c>
      <c r="M206" s="60"/>
      <c r="N206" s="33"/>
      <c r="O206" s="33"/>
    </row>
    <row r="207" spans="2:15" x14ac:dyDescent="0.25">
      <c r="B207" s="33"/>
      <c r="C207" s="33"/>
      <c r="D207" s="49"/>
      <c r="E207" s="34">
        <v>800</v>
      </c>
      <c r="F207" s="59">
        <f t="shared" ca="1" si="285"/>
        <v>0.72410902142075884</v>
      </c>
      <c r="G207" s="60"/>
      <c r="H207" s="59">
        <f t="shared" ref="H207" ca="1" si="304">ABS(I118-H118)</f>
        <v>0.60506375071171448</v>
      </c>
      <c r="I207" s="60"/>
      <c r="J207" s="59">
        <f t="shared" ref="J207" ca="1" si="305">ABS(K118-J118)</f>
        <v>2.1497492300032697</v>
      </c>
      <c r="K207" s="60"/>
      <c r="L207" s="59">
        <f t="shared" ref="L207" ca="1" si="306">ABS(M118-L118)</f>
        <v>2.8512159353507069</v>
      </c>
      <c r="M207" s="60"/>
      <c r="N207" s="33"/>
      <c r="O207" s="33"/>
    </row>
    <row r="208" spans="2:15" x14ac:dyDescent="0.25">
      <c r="B208" s="33"/>
      <c r="C208" s="33"/>
      <c r="D208" s="49"/>
      <c r="E208" s="34">
        <v>900</v>
      </c>
      <c r="F208" s="59">
        <f t="shared" ca="1" si="285"/>
        <v>0.68587355116688187</v>
      </c>
      <c r="G208" s="60"/>
      <c r="H208" s="59">
        <f t="shared" ref="H208" ca="1" si="307">ABS(I119-H119)</f>
        <v>0.57296170856836071</v>
      </c>
      <c r="I208" s="60"/>
      <c r="J208" s="59">
        <f t="shared" ref="J208" ca="1" si="308">ABS(K119-J119)</f>
        <v>2.045355977836838</v>
      </c>
      <c r="K208" s="60"/>
      <c r="L208" s="59">
        <f t="shared" ref="L208" ca="1" si="309">ABS(M119-L119)</f>
        <v>2.7108720359709046</v>
      </c>
      <c r="M208" s="60"/>
      <c r="N208" s="33"/>
      <c r="O208" s="33"/>
    </row>
    <row r="209" spans="2:15" x14ac:dyDescent="0.25">
      <c r="B209" s="33"/>
      <c r="C209" s="33"/>
      <c r="D209" s="50"/>
      <c r="E209" s="34">
        <v>1000</v>
      </c>
      <c r="F209" s="59">
        <f t="shared" ca="1" si="285"/>
        <v>0.63912913971254071</v>
      </c>
      <c r="G209" s="60"/>
      <c r="H209" s="59">
        <f t="shared" ref="H209" ca="1" si="310">ABS(I120-H120)</f>
        <v>0.53379892775783588</v>
      </c>
      <c r="I209" s="60"/>
      <c r="J209" s="59">
        <f t="shared" ref="J209" ca="1" si="311">ABS(K120-J120)</f>
        <v>1.8718734676427822</v>
      </c>
      <c r="K209" s="60"/>
      <c r="L209" s="59">
        <f t="shared" ref="L209" ca="1" si="312">ABS(M120-L120)</f>
        <v>2.4795619733517533</v>
      </c>
      <c r="M209" s="60"/>
      <c r="N209" s="33"/>
      <c r="O209" s="33"/>
    </row>
    <row r="210" spans="2:15" x14ac:dyDescent="0.25">
      <c r="B210" s="33"/>
      <c r="C210" s="33"/>
      <c r="D210" s="48" t="s">
        <v>106</v>
      </c>
      <c r="E210" s="34">
        <v>100</v>
      </c>
      <c r="F210" s="59">
        <f t="shared" ca="1" si="285"/>
        <v>1.9898011132974212</v>
      </c>
      <c r="G210" s="60"/>
      <c r="H210" s="59">
        <f t="shared" ref="H210" ca="1" si="313">ABS(I121-H121)</f>
        <v>1.6912700656530149</v>
      </c>
      <c r="I210" s="60"/>
      <c r="J210" s="59">
        <f t="shared" ref="J210" ca="1" si="314">ABS(K121-J121)</f>
        <v>9.1060129684908198</v>
      </c>
      <c r="K210" s="60"/>
      <c r="L210" s="59">
        <f t="shared" ref="L210" ca="1" si="315">ABS(M121-L121)</f>
        <v>8.0466428153931346</v>
      </c>
      <c r="M210" s="60"/>
      <c r="N210" s="33"/>
      <c r="O210" s="33"/>
    </row>
    <row r="211" spans="2:15" x14ac:dyDescent="0.25">
      <c r="B211" s="33"/>
      <c r="C211" s="33"/>
      <c r="D211" s="49"/>
      <c r="E211" s="34">
        <v>200</v>
      </c>
      <c r="F211" s="59">
        <f t="shared" ca="1" si="285"/>
        <v>1.3325949564642556</v>
      </c>
      <c r="G211" s="60"/>
      <c r="H211" s="59">
        <f t="shared" ref="H211" ca="1" si="316">ABS(I122-H122)</f>
        <v>1.1216051608066238</v>
      </c>
      <c r="I211" s="60"/>
      <c r="J211" s="59">
        <f t="shared" ref="J211" ca="1" si="317">ABS(K122-J122)</f>
        <v>5.7613772141544146</v>
      </c>
      <c r="K211" s="60"/>
      <c r="L211" s="59">
        <f t="shared" ref="L211" ca="1" si="318">ABS(M122-L122)</f>
        <v>4.9436108093811022</v>
      </c>
      <c r="M211" s="60"/>
      <c r="N211" s="33"/>
      <c r="O211" s="33"/>
    </row>
    <row r="212" spans="2:15" x14ac:dyDescent="0.25">
      <c r="B212" s="33"/>
      <c r="C212" s="33"/>
      <c r="D212" s="49"/>
      <c r="E212" s="34">
        <v>300</v>
      </c>
      <c r="F212" s="59">
        <f t="shared" ca="1" si="285"/>
        <v>1.2175609677433386</v>
      </c>
      <c r="G212" s="60"/>
      <c r="H212" s="59">
        <f t="shared" ref="H212" ca="1" si="319">ABS(I123-H123)</f>
        <v>1.0214792297667117</v>
      </c>
      <c r="I212" s="60"/>
      <c r="J212" s="59">
        <f t="shared" ref="J212" ca="1" si="320">ABS(K123-J123)</f>
        <v>5.8856389564882896</v>
      </c>
      <c r="K212" s="60"/>
      <c r="L212" s="59">
        <f t="shared" ref="L212" ca="1" si="321">ABS(M123-L123)</f>
        <v>5.0015210943181554</v>
      </c>
      <c r="M212" s="60"/>
      <c r="N212" s="33"/>
      <c r="O212" s="33"/>
    </row>
    <row r="213" spans="2:15" x14ac:dyDescent="0.25">
      <c r="B213" s="33"/>
      <c r="C213" s="33"/>
      <c r="D213" s="49"/>
      <c r="E213" s="34">
        <v>400</v>
      </c>
      <c r="F213" s="59">
        <f t="shared" ca="1" si="285"/>
        <v>1.1036006400380494</v>
      </c>
      <c r="G213" s="60"/>
      <c r="H213" s="59">
        <f t="shared" ref="H213" ca="1" si="322">ABS(I124-H124)</f>
        <v>0.92438416918305677</v>
      </c>
      <c r="I213" s="60"/>
      <c r="J213" s="59">
        <f t="shared" ref="J213" ca="1" si="323">ABS(K124-J124)</f>
        <v>5.5811533250026599</v>
      </c>
      <c r="K213" s="60"/>
      <c r="L213" s="59">
        <f t="shared" ref="L213" ca="1" si="324">ABS(M124-L124)</f>
        <v>4.7199387864048497</v>
      </c>
      <c r="M213" s="60"/>
      <c r="N213" s="33"/>
      <c r="O213" s="33"/>
    </row>
    <row r="214" spans="2:15" x14ac:dyDescent="0.25">
      <c r="B214" s="33"/>
      <c r="C214" s="33"/>
      <c r="D214" s="49"/>
      <c r="E214" s="34">
        <v>500</v>
      </c>
      <c r="F214" s="59">
        <f t="shared" ca="1" si="285"/>
        <v>0.92936915913893614</v>
      </c>
      <c r="G214" s="60"/>
      <c r="H214" s="59">
        <f t="shared" ref="H214" ca="1" si="325">ABS(I125-H125)</f>
        <v>0.77769782165833234</v>
      </c>
      <c r="I214" s="60"/>
      <c r="J214" s="59">
        <f t="shared" ref="J214" ca="1" si="326">ABS(K125-J125)</f>
        <v>4.4240779167187476</v>
      </c>
      <c r="K214" s="60"/>
      <c r="L214" s="59">
        <f t="shared" ref="L214" ca="1" si="327">ABS(M125-L125)</f>
        <v>3.7306138278645182</v>
      </c>
      <c r="M214" s="60"/>
      <c r="N214" s="33"/>
      <c r="O214" s="33"/>
    </row>
    <row r="215" spans="2:15" x14ac:dyDescent="0.25">
      <c r="B215" s="33"/>
      <c r="C215" s="33"/>
      <c r="D215" s="49"/>
      <c r="E215" s="34">
        <v>600</v>
      </c>
      <c r="F215" s="59">
        <f t="shared" ca="1" si="285"/>
        <v>0.86595646194826514</v>
      </c>
      <c r="G215" s="60"/>
      <c r="H215" s="59">
        <f t="shared" ref="H215" ca="1" si="328">ABS(I126-H126)</f>
        <v>0.72416993793027729</v>
      </c>
      <c r="I215" s="60"/>
      <c r="J215" s="59">
        <f t="shared" ref="J215" ca="1" si="329">ABS(K126-J126)</f>
        <v>4.2068446687334422</v>
      </c>
      <c r="K215" s="60"/>
      <c r="L215" s="59">
        <f t="shared" ref="L215" ca="1" si="330">ABS(M126-L126)</f>
        <v>3.5406138452513805</v>
      </c>
      <c r="M215" s="60"/>
      <c r="N215" s="33"/>
      <c r="O215" s="33"/>
    </row>
    <row r="216" spans="2:15" x14ac:dyDescent="0.25">
      <c r="B216" s="33"/>
      <c r="C216" s="33"/>
      <c r="D216" s="49"/>
      <c r="E216" s="34">
        <v>700</v>
      </c>
      <c r="F216" s="59">
        <f t="shared" ca="1" si="285"/>
        <v>0.79092311239713098</v>
      </c>
      <c r="G216" s="60"/>
      <c r="H216" s="59">
        <f t="shared" ref="H216" ca="1" si="331">ABS(I127-H127)</f>
        <v>0.66111985930614736</v>
      </c>
      <c r="I216" s="60"/>
      <c r="J216" s="59">
        <f t="shared" ref="J216" ca="1" si="332">ABS(K127-J127)</f>
        <v>3.7901335077127811</v>
      </c>
      <c r="K216" s="60"/>
      <c r="L216" s="59">
        <f t="shared" ref="L216" ca="1" si="333">ABS(M127-L127)</f>
        <v>3.1855205564794939</v>
      </c>
      <c r="M216" s="60"/>
      <c r="N216" s="33"/>
      <c r="O216" s="33"/>
    </row>
    <row r="217" spans="2:15" x14ac:dyDescent="0.25">
      <c r="B217" s="33"/>
      <c r="C217" s="33"/>
      <c r="D217" s="49"/>
      <c r="E217" s="34">
        <v>800</v>
      </c>
      <c r="F217" s="59">
        <f t="shared" ca="1" si="285"/>
        <v>0.73874900715563641</v>
      </c>
      <c r="G217" s="60"/>
      <c r="H217" s="59">
        <f t="shared" ref="H217" ca="1" si="334">ABS(I128-H128)</f>
        <v>0.61729688745917954</v>
      </c>
      <c r="I217" s="60"/>
      <c r="J217" s="59">
        <f t="shared" ref="J217" ca="1" si="335">ABS(K128-J128)</f>
        <v>3.5345728769714171</v>
      </c>
      <c r="K217" s="60"/>
      <c r="L217" s="59">
        <f t="shared" ref="L217" ca="1" si="336">ABS(M128-L128)</f>
        <v>2.9676727819773969</v>
      </c>
      <c r="M217" s="60"/>
      <c r="N217" s="33"/>
      <c r="O217" s="33"/>
    </row>
    <row r="218" spans="2:15" x14ac:dyDescent="0.25">
      <c r="B218" s="33"/>
      <c r="C218" s="33"/>
      <c r="D218" s="49"/>
      <c r="E218" s="34">
        <v>900</v>
      </c>
      <c r="F218" s="59">
        <f t="shared" ca="1" si="285"/>
        <v>0.67096709984992131</v>
      </c>
      <c r="G218" s="60"/>
      <c r="H218" s="59">
        <f t="shared" ref="H218" ca="1" si="337">ABS(I129-H129)</f>
        <v>0.56050922982686657</v>
      </c>
      <c r="I218" s="60"/>
      <c r="J218" s="59">
        <f t="shared" ref="J218" ca="1" si="338">ABS(K129-J129)</f>
        <v>3.0923713242123227</v>
      </c>
      <c r="K218" s="60"/>
      <c r="L218" s="59">
        <f t="shared" ref="L218" ca="1" si="339">ABS(M129-L129)</f>
        <v>2.5943188850902814</v>
      </c>
      <c r="M218" s="60"/>
      <c r="N218" s="33"/>
      <c r="O218" s="33"/>
    </row>
    <row r="219" spans="2:15" x14ac:dyDescent="0.25">
      <c r="B219" s="33"/>
      <c r="C219" s="33"/>
      <c r="D219" s="50"/>
      <c r="E219" s="34">
        <v>1000</v>
      </c>
      <c r="F219" s="59">
        <f t="shared" ca="1" si="285"/>
        <v>0.66231470677040605</v>
      </c>
      <c r="G219" s="60"/>
      <c r="H219" s="59">
        <f t="shared" ref="H219" ca="1" si="340">ABS(I130-H130)</f>
        <v>0.55316345061547167</v>
      </c>
      <c r="I219" s="60"/>
      <c r="J219" s="59">
        <f t="shared" ref="J219" ca="1" si="341">ABS(K130-J130)</f>
        <v>3.1759420982762059</v>
      </c>
      <c r="K219" s="60"/>
      <c r="L219" s="59">
        <f t="shared" ref="L219" ca="1" si="342">ABS(M130-L130)</f>
        <v>2.6627262968637204</v>
      </c>
      <c r="M219" s="60"/>
      <c r="N219" s="33"/>
      <c r="O219" s="33"/>
    </row>
  </sheetData>
  <mergeCells count="494">
    <mergeCell ref="F218:G218"/>
    <mergeCell ref="H218:I218"/>
    <mergeCell ref="J218:K218"/>
    <mergeCell ref="L218:M218"/>
    <mergeCell ref="F219:G219"/>
    <mergeCell ref="H219:I219"/>
    <mergeCell ref="J219:K219"/>
    <mergeCell ref="L219:M219"/>
    <mergeCell ref="L215:M215"/>
    <mergeCell ref="F216:G216"/>
    <mergeCell ref="H216:I216"/>
    <mergeCell ref="J216:K216"/>
    <mergeCell ref="L216:M216"/>
    <mergeCell ref="F217:G217"/>
    <mergeCell ref="H217:I217"/>
    <mergeCell ref="J217:K217"/>
    <mergeCell ref="L217:M217"/>
    <mergeCell ref="D210:D219"/>
    <mergeCell ref="F210:G210"/>
    <mergeCell ref="H210:I210"/>
    <mergeCell ref="J210:K210"/>
    <mergeCell ref="L210:M210"/>
    <mergeCell ref="F211:G211"/>
    <mergeCell ref="H211:I211"/>
    <mergeCell ref="J211:K211"/>
    <mergeCell ref="L211:M211"/>
    <mergeCell ref="F212:G212"/>
    <mergeCell ref="H212:I212"/>
    <mergeCell ref="J212:K212"/>
    <mergeCell ref="L212:M212"/>
    <mergeCell ref="F213:G213"/>
    <mergeCell ref="H213:I213"/>
    <mergeCell ref="J213:K213"/>
    <mergeCell ref="L213:M213"/>
    <mergeCell ref="F214:G214"/>
    <mergeCell ref="H214:I214"/>
    <mergeCell ref="J214:K214"/>
    <mergeCell ref="L214:M214"/>
    <mergeCell ref="F215:G215"/>
    <mergeCell ref="H215:I215"/>
    <mergeCell ref="J215:K215"/>
    <mergeCell ref="F207:G207"/>
    <mergeCell ref="H207:I207"/>
    <mergeCell ref="J207:K207"/>
    <mergeCell ref="L207:M207"/>
    <mergeCell ref="F208:G208"/>
    <mergeCell ref="H208:I208"/>
    <mergeCell ref="J208:K208"/>
    <mergeCell ref="L208:M208"/>
    <mergeCell ref="F209:G209"/>
    <mergeCell ref="H209:I209"/>
    <mergeCell ref="J209:K209"/>
    <mergeCell ref="L209:M209"/>
    <mergeCell ref="H204:I204"/>
    <mergeCell ref="J204:K204"/>
    <mergeCell ref="L204:M204"/>
    <mergeCell ref="F205:G205"/>
    <mergeCell ref="H205:I205"/>
    <mergeCell ref="J205:K205"/>
    <mergeCell ref="L205:M205"/>
    <mergeCell ref="F206:G206"/>
    <mergeCell ref="H206:I206"/>
    <mergeCell ref="J206:K206"/>
    <mergeCell ref="L206:M206"/>
    <mergeCell ref="F198:G198"/>
    <mergeCell ref="H198:I198"/>
    <mergeCell ref="J198:K198"/>
    <mergeCell ref="L198:M198"/>
    <mergeCell ref="D199:E199"/>
    <mergeCell ref="F199:M199"/>
    <mergeCell ref="D200:D209"/>
    <mergeCell ref="F200:G200"/>
    <mergeCell ref="H200:I200"/>
    <mergeCell ref="J200:K200"/>
    <mergeCell ref="L200:M200"/>
    <mergeCell ref="F201:G201"/>
    <mergeCell ref="H201:I201"/>
    <mergeCell ref="J201:K201"/>
    <mergeCell ref="L201:M201"/>
    <mergeCell ref="F202:G202"/>
    <mergeCell ref="H202:I202"/>
    <mergeCell ref="J202:K202"/>
    <mergeCell ref="L202:M202"/>
    <mergeCell ref="F203:G203"/>
    <mergeCell ref="H203:I203"/>
    <mergeCell ref="J203:K203"/>
    <mergeCell ref="L203:M203"/>
    <mergeCell ref="F204:G204"/>
    <mergeCell ref="F195:G195"/>
    <mergeCell ref="H195:I195"/>
    <mergeCell ref="J195:K195"/>
    <mergeCell ref="L195:M195"/>
    <mergeCell ref="F196:G196"/>
    <mergeCell ref="H196:I196"/>
    <mergeCell ref="J196:K196"/>
    <mergeCell ref="L196:M196"/>
    <mergeCell ref="F197:G197"/>
    <mergeCell ref="H197:I197"/>
    <mergeCell ref="J197:K197"/>
    <mergeCell ref="L197:M197"/>
    <mergeCell ref="L192:M192"/>
    <mergeCell ref="F193:G193"/>
    <mergeCell ref="H193:I193"/>
    <mergeCell ref="J193:K193"/>
    <mergeCell ref="L193:M193"/>
    <mergeCell ref="F194:G194"/>
    <mergeCell ref="H194:I194"/>
    <mergeCell ref="J194:K194"/>
    <mergeCell ref="L194:M194"/>
    <mergeCell ref="F187:G187"/>
    <mergeCell ref="H187:I187"/>
    <mergeCell ref="J187:K187"/>
    <mergeCell ref="L187:M187"/>
    <mergeCell ref="F188:G188"/>
    <mergeCell ref="H188:I188"/>
    <mergeCell ref="J188:K188"/>
    <mergeCell ref="L188:M188"/>
    <mergeCell ref="D189:D198"/>
    <mergeCell ref="F189:G189"/>
    <mergeCell ref="H189:I189"/>
    <mergeCell ref="J189:K189"/>
    <mergeCell ref="L189:M189"/>
    <mergeCell ref="F190:G190"/>
    <mergeCell ref="H190:I190"/>
    <mergeCell ref="J190:K190"/>
    <mergeCell ref="L190:M190"/>
    <mergeCell ref="F191:G191"/>
    <mergeCell ref="H191:I191"/>
    <mergeCell ref="J191:K191"/>
    <mergeCell ref="L191:M191"/>
    <mergeCell ref="F192:G192"/>
    <mergeCell ref="H192:I192"/>
    <mergeCell ref="J192:K192"/>
    <mergeCell ref="L184:M184"/>
    <mergeCell ref="F185:G185"/>
    <mergeCell ref="H185:I185"/>
    <mergeCell ref="J185:K185"/>
    <mergeCell ref="L185:M185"/>
    <mergeCell ref="F186:G186"/>
    <mergeCell ref="H186:I186"/>
    <mergeCell ref="J186:K186"/>
    <mergeCell ref="L186:M186"/>
    <mergeCell ref="D179:D188"/>
    <mergeCell ref="F179:G179"/>
    <mergeCell ref="H179:I179"/>
    <mergeCell ref="J179:K179"/>
    <mergeCell ref="L179:M179"/>
    <mergeCell ref="F180:G180"/>
    <mergeCell ref="H180:I180"/>
    <mergeCell ref="J180:K180"/>
    <mergeCell ref="L180:M180"/>
    <mergeCell ref="F181:G181"/>
    <mergeCell ref="H181:I181"/>
    <mergeCell ref="J181:K181"/>
    <mergeCell ref="L181:M181"/>
    <mergeCell ref="F182:G182"/>
    <mergeCell ref="H182:I182"/>
    <mergeCell ref="J182:K182"/>
    <mergeCell ref="L182:M182"/>
    <mergeCell ref="F183:G183"/>
    <mergeCell ref="H183:I183"/>
    <mergeCell ref="J183:K183"/>
    <mergeCell ref="L183:M183"/>
    <mergeCell ref="F184:G184"/>
    <mergeCell ref="H184:I184"/>
    <mergeCell ref="J184:K184"/>
    <mergeCell ref="F177:G177"/>
    <mergeCell ref="H177:I177"/>
    <mergeCell ref="J177:K177"/>
    <mergeCell ref="L177:M177"/>
    <mergeCell ref="D178:E178"/>
    <mergeCell ref="F178:M178"/>
    <mergeCell ref="D168:D177"/>
    <mergeCell ref="F168:G168"/>
    <mergeCell ref="H168:I168"/>
    <mergeCell ref="J168:K168"/>
    <mergeCell ref="L168:M168"/>
    <mergeCell ref="F169:G169"/>
    <mergeCell ref="H169:I169"/>
    <mergeCell ref="J169:K169"/>
    <mergeCell ref="L169:M169"/>
    <mergeCell ref="F170:G170"/>
    <mergeCell ref="H170:I170"/>
    <mergeCell ref="J170:K170"/>
    <mergeCell ref="L170:M170"/>
    <mergeCell ref="F171:G171"/>
    <mergeCell ref="F174:G174"/>
    <mergeCell ref="H174:I174"/>
    <mergeCell ref="J174:K174"/>
    <mergeCell ref="L174:M174"/>
    <mergeCell ref="F175:G175"/>
    <mergeCell ref="H175:I175"/>
    <mergeCell ref="J175:K175"/>
    <mergeCell ref="L175:M175"/>
    <mergeCell ref="F176:G176"/>
    <mergeCell ref="H176:I176"/>
    <mergeCell ref="J176:K176"/>
    <mergeCell ref="L176:M176"/>
    <mergeCell ref="H171:I171"/>
    <mergeCell ref="J171:K171"/>
    <mergeCell ref="L171:M171"/>
    <mergeCell ref="F172:G172"/>
    <mergeCell ref="H172:I172"/>
    <mergeCell ref="J172:K172"/>
    <mergeCell ref="L172:M172"/>
    <mergeCell ref="F173:G173"/>
    <mergeCell ref="H173:I173"/>
    <mergeCell ref="J173:K173"/>
    <mergeCell ref="L173:M173"/>
    <mergeCell ref="F165:G165"/>
    <mergeCell ref="H165:I165"/>
    <mergeCell ref="J165:K165"/>
    <mergeCell ref="L165:M165"/>
    <mergeCell ref="F166:G166"/>
    <mergeCell ref="H166:I166"/>
    <mergeCell ref="J166:K166"/>
    <mergeCell ref="L166:M166"/>
    <mergeCell ref="F167:G167"/>
    <mergeCell ref="H167:I167"/>
    <mergeCell ref="J167:K167"/>
    <mergeCell ref="L167:M167"/>
    <mergeCell ref="H162:I162"/>
    <mergeCell ref="J162:K162"/>
    <mergeCell ref="L162:M162"/>
    <mergeCell ref="F163:G163"/>
    <mergeCell ref="H163:I163"/>
    <mergeCell ref="J163:K163"/>
    <mergeCell ref="L163:M163"/>
    <mergeCell ref="F164:G164"/>
    <mergeCell ref="H164:I164"/>
    <mergeCell ref="J164:K164"/>
    <mergeCell ref="L164:M164"/>
    <mergeCell ref="F156:G156"/>
    <mergeCell ref="H156:I156"/>
    <mergeCell ref="J156:K156"/>
    <mergeCell ref="L156:M156"/>
    <mergeCell ref="D157:E157"/>
    <mergeCell ref="F157:M157"/>
    <mergeCell ref="D158:D167"/>
    <mergeCell ref="F158:G158"/>
    <mergeCell ref="H158:I158"/>
    <mergeCell ref="J158:K158"/>
    <mergeCell ref="L158:M158"/>
    <mergeCell ref="F159:G159"/>
    <mergeCell ref="H159:I159"/>
    <mergeCell ref="J159:K159"/>
    <mergeCell ref="L159:M159"/>
    <mergeCell ref="F160:G160"/>
    <mergeCell ref="H160:I160"/>
    <mergeCell ref="J160:K160"/>
    <mergeCell ref="L160:M160"/>
    <mergeCell ref="F161:G161"/>
    <mergeCell ref="H161:I161"/>
    <mergeCell ref="J161:K161"/>
    <mergeCell ref="L161:M161"/>
    <mergeCell ref="F162:G162"/>
    <mergeCell ref="F153:G153"/>
    <mergeCell ref="H153:I153"/>
    <mergeCell ref="J153:K153"/>
    <mergeCell ref="L153:M153"/>
    <mergeCell ref="F154:G154"/>
    <mergeCell ref="H154:I154"/>
    <mergeCell ref="J154:K154"/>
    <mergeCell ref="L154:M154"/>
    <mergeCell ref="F155:G155"/>
    <mergeCell ref="H155:I155"/>
    <mergeCell ref="J155:K155"/>
    <mergeCell ref="L155:M155"/>
    <mergeCell ref="L150:M150"/>
    <mergeCell ref="F151:G151"/>
    <mergeCell ref="H151:I151"/>
    <mergeCell ref="J151:K151"/>
    <mergeCell ref="L151:M151"/>
    <mergeCell ref="F152:G152"/>
    <mergeCell ref="H152:I152"/>
    <mergeCell ref="J152:K152"/>
    <mergeCell ref="L152:M152"/>
    <mergeCell ref="F145:G145"/>
    <mergeCell ref="H145:I145"/>
    <mergeCell ref="J145:K145"/>
    <mergeCell ref="L145:M145"/>
    <mergeCell ref="F146:G146"/>
    <mergeCell ref="H146:I146"/>
    <mergeCell ref="J146:K146"/>
    <mergeCell ref="L146:M146"/>
    <mergeCell ref="D147:D156"/>
    <mergeCell ref="F147:G147"/>
    <mergeCell ref="H147:I147"/>
    <mergeCell ref="J147:K147"/>
    <mergeCell ref="L147:M147"/>
    <mergeCell ref="F148:G148"/>
    <mergeCell ref="H148:I148"/>
    <mergeCell ref="J148:K148"/>
    <mergeCell ref="L148:M148"/>
    <mergeCell ref="F149:G149"/>
    <mergeCell ref="H149:I149"/>
    <mergeCell ref="J149:K149"/>
    <mergeCell ref="L149:M149"/>
    <mergeCell ref="F150:G150"/>
    <mergeCell ref="H150:I150"/>
    <mergeCell ref="J150:K150"/>
    <mergeCell ref="H142:I142"/>
    <mergeCell ref="J142:K142"/>
    <mergeCell ref="L142:M142"/>
    <mergeCell ref="F143:G143"/>
    <mergeCell ref="H143:I143"/>
    <mergeCell ref="J143:K143"/>
    <mergeCell ref="L143:M143"/>
    <mergeCell ref="F144:G144"/>
    <mergeCell ref="H144:I144"/>
    <mergeCell ref="J144:K144"/>
    <mergeCell ref="L144:M144"/>
    <mergeCell ref="D136:E136"/>
    <mergeCell ref="F136:M136"/>
    <mergeCell ref="D137:D146"/>
    <mergeCell ref="F137:G137"/>
    <mergeCell ref="H137:I137"/>
    <mergeCell ref="J137:K137"/>
    <mergeCell ref="L137:M137"/>
    <mergeCell ref="F138:G138"/>
    <mergeCell ref="H138:I138"/>
    <mergeCell ref="J138:K138"/>
    <mergeCell ref="L138:M138"/>
    <mergeCell ref="F139:G139"/>
    <mergeCell ref="H139:I139"/>
    <mergeCell ref="J139:K139"/>
    <mergeCell ref="L139:M139"/>
    <mergeCell ref="F140:G140"/>
    <mergeCell ref="H140:I140"/>
    <mergeCell ref="J140:K140"/>
    <mergeCell ref="L140:M140"/>
    <mergeCell ref="F141:G141"/>
    <mergeCell ref="H141:I141"/>
    <mergeCell ref="J141:K141"/>
    <mergeCell ref="L141:M141"/>
    <mergeCell ref="F142:G142"/>
    <mergeCell ref="D100:D109"/>
    <mergeCell ref="D110:E110"/>
    <mergeCell ref="F110:M110"/>
    <mergeCell ref="D111:D120"/>
    <mergeCell ref="D121:D130"/>
    <mergeCell ref="B132:O132"/>
    <mergeCell ref="D134:D135"/>
    <mergeCell ref="E134:E135"/>
    <mergeCell ref="F134:I134"/>
    <mergeCell ref="J134:M134"/>
    <mergeCell ref="F135:G135"/>
    <mergeCell ref="H135:I135"/>
    <mergeCell ref="J135:K135"/>
    <mergeCell ref="L135:M135"/>
    <mergeCell ref="D48:D57"/>
    <mergeCell ref="D58:D67"/>
    <mergeCell ref="D68:E68"/>
    <mergeCell ref="F68:M68"/>
    <mergeCell ref="D69:D78"/>
    <mergeCell ref="D79:D88"/>
    <mergeCell ref="D89:E89"/>
    <mergeCell ref="F89:M89"/>
    <mergeCell ref="D90:D99"/>
    <mergeCell ref="B43:O43"/>
    <mergeCell ref="D45:D47"/>
    <mergeCell ref="E45:E47"/>
    <mergeCell ref="F45:I45"/>
    <mergeCell ref="J45:M45"/>
    <mergeCell ref="F46:G46"/>
    <mergeCell ref="H46:I46"/>
    <mergeCell ref="J46:K46"/>
    <mergeCell ref="L46:M46"/>
    <mergeCell ref="F47:M47"/>
    <mergeCell ref="B2:O2"/>
    <mergeCell ref="C5:C7"/>
    <mergeCell ref="C8:C10"/>
    <mergeCell ref="B12:O12"/>
    <mergeCell ref="D14:D15"/>
    <mergeCell ref="E14:E15"/>
    <mergeCell ref="F14:I14"/>
    <mergeCell ref="J14:M14"/>
    <mergeCell ref="F15:G15"/>
    <mergeCell ref="H15:I15"/>
    <mergeCell ref="J15:K15"/>
    <mergeCell ref="L15:M15"/>
    <mergeCell ref="D16:D25"/>
    <mergeCell ref="F16:G16"/>
    <mergeCell ref="H16:I16"/>
    <mergeCell ref="J16:K16"/>
    <mergeCell ref="L16:M16"/>
    <mergeCell ref="F17:G17"/>
    <mergeCell ref="H17:I17"/>
    <mergeCell ref="J17:K17"/>
    <mergeCell ref="L17:M17"/>
    <mergeCell ref="F18:G18"/>
    <mergeCell ref="F20:G20"/>
    <mergeCell ref="H20:I20"/>
    <mergeCell ref="J20:K20"/>
    <mergeCell ref="L20:M20"/>
    <mergeCell ref="F21:G21"/>
    <mergeCell ref="H21:I21"/>
    <mergeCell ref="J21:K21"/>
    <mergeCell ref="L21:M21"/>
    <mergeCell ref="H18:I18"/>
    <mergeCell ref="J18:K18"/>
    <mergeCell ref="L18:M18"/>
    <mergeCell ref="F19:G19"/>
    <mergeCell ref="H19:I19"/>
    <mergeCell ref="J19:K19"/>
    <mergeCell ref="L19:M19"/>
    <mergeCell ref="F24:G24"/>
    <mergeCell ref="H24:I24"/>
    <mergeCell ref="J24:K24"/>
    <mergeCell ref="L24:M24"/>
    <mergeCell ref="F25:G25"/>
    <mergeCell ref="H25:I25"/>
    <mergeCell ref="J25:K25"/>
    <mergeCell ref="L25:M25"/>
    <mergeCell ref="F22:G22"/>
    <mergeCell ref="H22:I22"/>
    <mergeCell ref="J22:K22"/>
    <mergeCell ref="L22:M22"/>
    <mergeCell ref="F23:G23"/>
    <mergeCell ref="H23:I23"/>
    <mergeCell ref="J23:K23"/>
    <mergeCell ref="L23:M23"/>
    <mergeCell ref="L27:M27"/>
    <mergeCell ref="F28:G28"/>
    <mergeCell ref="F32:G32"/>
    <mergeCell ref="H32:I32"/>
    <mergeCell ref="J32:K32"/>
    <mergeCell ref="L32:M32"/>
    <mergeCell ref="F33:G33"/>
    <mergeCell ref="H33:I33"/>
    <mergeCell ref="J33:K33"/>
    <mergeCell ref="F30:G30"/>
    <mergeCell ref="H30:I30"/>
    <mergeCell ref="J30:K30"/>
    <mergeCell ref="L30:M30"/>
    <mergeCell ref="F31:G31"/>
    <mergeCell ref="H31:I31"/>
    <mergeCell ref="J31:K31"/>
    <mergeCell ref="L31:M31"/>
    <mergeCell ref="H28:I28"/>
    <mergeCell ref="J28:K28"/>
    <mergeCell ref="L28:M28"/>
    <mergeCell ref="F29:G29"/>
    <mergeCell ref="H29:I29"/>
    <mergeCell ref="J29:K29"/>
    <mergeCell ref="L29:M29"/>
    <mergeCell ref="B37:O37"/>
    <mergeCell ref="D40:D41"/>
    <mergeCell ref="T32:T33"/>
    <mergeCell ref="V32:V33"/>
    <mergeCell ref="W32:W33"/>
    <mergeCell ref="Y32:Y33"/>
    <mergeCell ref="AA32:AA33"/>
    <mergeCell ref="F34:G34"/>
    <mergeCell ref="H34:I34"/>
    <mergeCell ref="J34:K34"/>
    <mergeCell ref="L34:M34"/>
    <mergeCell ref="F35:G35"/>
    <mergeCell ref="H35:I35"/>
    <mergeCell ref="J35:K35"/>
    <mergeCell ref="L35:M35"/>
    <mergeCell ref="L33:M33"/>
    <mergeCell ref="D26:D35"/>
    <mergeCell ref="F26:G26"/>
    <mergeCell ref="H26:I26"/>
    <mergeCell ref="J26:K26"/>
    <mergeCell ref="L26:M26"/>
    <mergeCell ref="F27:G27"/>
    <mergeCell ref="H27:I27"/>
    <mergeCell ref="J27:K27"/>
    <mergeCell ref="Q30:AD30"/>
    <mergeCell ref="Q2:AD2"/>
    <mergeCell ref="S34:S43"/>
    <mergeCell ref="S32:S33"/>
    <mergeCell ref="AJ4:AM4"/>
    <mergeCell ref="AN4:AQ4"/>
    <mergeCell ref="AJ5:AK5"/>
    <mergeCell ref="AN5:AO5"/>
    <mergeCell ref="AH4:AH5"/>
    <mergeCell ref="S4:S5"/>
    <mergeCell ref="U4:U5"/>
    <mergeCell ref="V4:V5"/>
    <mergeCell ref="X4:X5"/>
    <mergeCell ref="AB32:AB33"/>
    <mergeCell ref="Z32:Z33"/>
    <mergeCell ref="U17:U18"/>
    <mergeCell ref="V17:V18"/>
    <mergeCell ref="X17:X18"/>
    <mergeCell ref="Z17:AA17"/>
    <mergeCell ref="Y4:Y5"/>
    <mergeCell ref="S17:S18"/>
    <mergeCell ref="AA4:AA5"/>
    <mergeCell ref="AF2:AS2"/>
    <mergeCell ref="AB4:AB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T1001"/>
  <sheetViews>
    <sheetView topLeftCell="H94" zoomScale="123" zoomScaleNormal="68" workbookViewId="0">
      <selection activeCell="P110" sqref="P110:Q110"/>
    </sheetView>
  </sheetViews>
  <sheetFormatPr defaultRowHeight="15" x14ac:dyDescent="0.25"/>
  <cols>
    <col min="1" max="1" width="9.140625" style="11"/>
    <col min="2" max="23" width="9.140625" style="9"/>
    <col min="24" max="25" width="9.140625" style="9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4.24</v>
      </c>
      <c r="Z2" s="12">
        <f t="shared" ref="Z2:Z65" ca="1" si="0">IF($A2&lt;&gt;"",($A2-$D$77),"")</f>
        <v>-5.6980000000000004</v>
      </c>
      <c r="AA2" s="12">
        <f t="shared" ref="AA2:AA65" ca="1" si="1">IF($A2&lt;&gt;"",($A2-$D$77+$J$118),"")</f>
        <v>-5.6980000000000004</v>
      </c>
    </row>
    <row r="3" spans="1:27" x14ac:dyDescent="0.25">
      <c r="A3" s="11">
        <v>4.4000000000000004</v>
      </c>
      <c r="Z3" s="12">
        <f t="shared" ca="1" si="0"/>
        <v>-5.5380000000000003</v>
      </c>
      <c r="AA3" s="12">
        <f t="shared" ca="1" si="1"/>
        <v>-5.5380000000000003</v>
      </c>
    </row>
    <row r="4" spans="1:27" x14ac:dyDescent="0.25">
      <c r="A4" s="11">
        <v>4.51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A2:A101</v>
      </c>
      <c r="Z4" s="12">
        <f t="shared" ca="1" si="0"/>
        <v>-5.4280000000000008</v>
      </c>
      <c r="AA4" s="12">
        <f t="shared" ca="1" si="1"/>
        <v>-5.4280000000000008</v>
      </c>
    </row>
    <row r="5" spans="1:27" x14ac:dyDescent="0.25">
      <c r="A5" s="11">
        <v>4.54</v>
      </c>
      <c r="C5" s="10" t="s">
        <v>1</v>
      </c>
      <c r="D5" s="13">
        <v>100</v>
      </c>
      <c r="Z5" s="12">
        <f t="shared" ca="1" si="0"/>
        <v>-5.3980000000000006</v>
      </c>
      <c r="AA5" s="12">
        <f t="shared" ca="1" si="1"/>
        <v>-5.3980000000000006</v>
      </c>
    </row>
    <row r="6" spans="1:27" x14ac:dyDescent="0.25">
      <c r="A6" s="11">
        <v>5.25</v>
      </c>
      <c r="D6" s="29" t="s">
        <v>150</v>
      </c>
      <c r="Z6" s="12">
        <f t="shared" ca="1" si="0"/>
        <v>-4.6880000000000006</v>
      </c>
      <c r="AA6" s="12">
        <f t="shared" ca="1" si="1"/>
        <v>-4.6880000000000006</v>
      </c>
    </row>
    <row r="7" spans="1:27" x14ac:dyDescent="0.25">
      <c r="A7" s="11">
        <v>5.32</v>
      </c>
      <c r="Z7" s="12">
        <f t="shared" ca="1" si="0"/>
        <v>-4.6180000000000003</v>
      </c>
      <c r="AA7" s="12">
        <f t="shared" ca="1" si="1"/>
        <v>-4.6180000000000003</v>
      </c>
    </row>
    <row r="8" spans="1:27" x14ac:dyDescent="0.25">
      <c r="A8" s="11">
        <v>5.7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-4.2380000000000004</v>
      </c>
      <c r="AA8" s="12">
        <f t="shared" ca="1" si="1"/>
        <v>-4.2380000000000004</v>
      </c>
    </row>
    <row r="9" spans="1:27" x14ac:dyDescent="0.25">
      <c r="A9" s="11">
        <v>5.76</v>
      </c>
      <c r="Z9" s="12">
        <f t="shared" ca="1" si="0"/>
        <v>-4.1780000000000008</v>
      </c>
      <c r="AA9" s="12">
        <f t="shared" ca="1" si="1"/>
        <v>-4.1780000000000008</v>
      </c>
    </row>
    <row r="10" spans="1:27" ht="15" customHeight="1" x14ac:dyDescent="0.25">
      <c r="A10" s="11">
        <v>5.9</v>
      </c>
      <c r="Z10" s="12">
        <f t="shared" ca="1" si="0"/>
        <v>-4.0380000000000003</v>
      </c>
      <c r="AA10" s="12">
        <f t="shared" ca="1" si="1"/>
        <v>-4.0380000000000003</v>
      </c>
    </row>
    <row r="11" spans="1:27" x14ac:dyDescent="0.25">
      <c r="A11" s="11">
        <v>6.02</v>
      </c>
      <c r="C11" s="10" t="s">
        <v>2</v>
      </c>
      <c r="D11" s="15">
        <f ca="1">MIN(INDIRECT($G$4))</f>
        <v>4.24</v>
      </c>
      <c r="E11" s="9" t="s">
        <v>7</v>
      </c>
      <c r="Z11" s="12">
        <f t="shared" ca="1" si="0"/>
        <v>-3.918000000000001</v>
      </c>
      <c r="AA11" s="12">
        <f t="shared" ca="1" si="1"/>
        <v>-3.918000000000001</v>
      </c>
    </row>
    <row r="12" spans="1:27" x14ac:dyDescent="0.25">
      <c r="A12" s="11">
        <v>6.14</v>
      </c>
      <c r="C12" s="10" t="s">
        <v>3</v>
      </c>
      <c r="D12" s="15">
        <f ca="1">MAX(INDIRECT($G$4))</f>
        <v>15.7</v>
      </c>
      <c r="E12" s="9" t="s">
        <v>8</v>
      </c>
      <c r="Z12" s="12">
        <f t="shared" ca="1" si="0"/>
        <v>-3.7980000000000009</v>
      </c>
      <c r="AA12" s="12">
        <f t="shared" ca="1" si="1"/>
        <v>-3.7980000000000009</v>
      </c>
    </row>
    <row r="13" spans="1:27" x14ac:dyDescent="0.25">
      <c r="A13" s="11">
        <v>6.14</v>
      </c>
      <c r="Z13" s="12">
        <f t="shared" ca="1" si="0"/>
        <v>-3.7980000000000009</v>
      </c>
      <c r="AA13" s="12">
        <f t="shared" ca="1" si="1"/>
        <v>-3.7980000000000009</v>
      </c>
    </row>
    <row r="14" spans="1:27" x14ac:dyDescent="0.25">
      <c r="A14" s="11">
        <v>6.19</v>
      </c>
      <c r="C14" s="10" t="s">
        <v>4</v>
      </c>
      <c r="D14" s="38">
        <f ca="1">D12-D11</f>
        <v>11.459999999999999</v>
      </c>
      <c r="E14" s="9" t="s">
        <v>9</v>
      </c>
      <c r="Z14" s="12">
        <f t="shared" ca="1" si="0"/>
        <v>-3.7480000000000002</v>
      </c>
      <c r="AA14" s="12">
        <f t="shared" ca="1" si="1"/>
        <v>-3.7480000000000002</v>
      </c>
    </row>
    <row r="15" spans="1:27" x14ac:dyDescent="0.25">
      <c r="A15" s="11">
        <v>6.4</v>
      </c>
      <c r="C15" s="10" t="s">
        <v>5</v>
      </c>
      <c r="D15" s="19">
        <f>ROUNDUP((3.322*LOG10($D$5)),0) + 1</f>
        <v>8</v>
      </c>
      <c r="E15" s="9" t="s">
        <v>10</v>
      </c>
      <c r="Z15" s="12">
        <f t="shared" ca="1" si="0"/>
        <v>-3.5380000000000003</v>
      </c>
      <c r="AA15" s="12">
        <f t="shared" ca="1" si="1"/>
        <v>-3.5380000000000003</v>
      </c>
    </row>
    <row r="16" spans="1:27" x14ac:dyDescent="0.25">
      <c r="A16" s="11">
        <v>6.4</v>
      </c>
      <c r="C16" s="10" t="s">
        <v>6</v>
      </c>
      <c r="D16" s="15">
        <f ca="1">$D$14/$D$15</f>
        <v>1.4324999999999999</v>
      </c>
      <c r="E16" s="9" t="s">
        <v>11</v>
      </c>
      <c r="Z16" s="12">
        <f t="shared" ca="1" si="0"/>
        <v>-3.5380000000000003</v>
      </c>
      <c r="AA16" s="12">
        <f t="shared" ca="1" si="1"/>
        <v>-3.5380000000000003</v>
      </c>
    </row>
    <row r="17" spans="1:46" x14ac:dyDescent="0.25">
      <c r="A17" s="11">
        <v>6.42</v>
      </c>
      <c r="Z17" s="12">
        <f t="shared" ca="1" si="0"/>
        <v>-3.5180000000000007</v>
      </c>
      <c r="AA17" s="12">
        <f t="shared" ca="1" si="1"/>
        <v>-3.5180000000000007</v>
      </c>
    </row>
    <row r="18" spans="1:46" x14ac:dyDescent="0.25">
      <c r="A18" s="11">
        <v>6.48</v>
      </c>
      <c r="Z18" s="12">
        <f t="shared" ca="1" si="0"/>
        <v>-3.4580000000000002</v>
      </c>
      <c r="AA18" s="12">
        <f t="shared" ca="1" si="1"/>
        <v>-3.4580000000000002</v>
      </c>
    </row>
    <row r="19" spans="1:46" x14ac:dyDescent="0.25">
      <c r="A19" s="11">
        <v>6.71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-3.2280000000000006</v>
      </c>
      <c r="AA19" s="12">
        <f t="shared" ca="1" si="1"/>
        <v>-3.2280000000000006</v>
      </c>
    </row>
    <row r="20" spans="1:46" x14ac:dyDescent="0.25">
      <c r="A20" s="11">
        <v>6.95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-2.9880000000000004</v>
      </c>
      <c r="AA20" s="12">
        <f t="shared" ca="1" si="1"/>
        <v>-2.9880000000000004</v>
      </c>
    </row>
    <row r="21" spans="1:46" x14ac:dyDescent="0.25">
      <c r="A21" s="11">
        <v>6.99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-2.9480000000000004</v>
      </c>
      <c r="AA21" s="12">
        <f t="shared" ca="1" si="1"/>
        <v>-2.9480000000000004</v>
      </c>
    </row>
    <row r="22" spans="1:46" x14ac:dyDescent="0.25">
      <c r="A22" s="11">
        <v>7.05</v>
      </c>
      <c r="C22" s="17">
        <v>1</v>
      </c>
      <c r="D22" s="38">
        <f t="shared" ref="D22:D32" ca="1" si="2">IF($C22&gt;$D$15,"-",$D$11+($C22-1)*$D$16)</f>
        <v>4.24</v>
      </c>
      <c r="E22" s="38">
        <f t="shared" ref="E22:E32" ca="1" si="3">IF($C22&gt;$D$15,"-",$D22+$D$16)</f>
        <v>5.6725000000000003</v>
      </c>
      <c r="F22" s="38">
        <f t="shared" ref="F22:F32" ca="1" si="4">IF($C22&gt;$D$15,"-",($E22+$D22)/2)</f>
        <v>4.9562500000000007</v>
      </c>
      <c r="G22" s="18">
        <f t="shared" ref="G22:G32" ca="1" si="5">IF($C22&gt;$D$15,"-",COUNTIFS(INDIRECT($G$4),"&gt;="&amp;$D22,INDIRECT($G$4),IF($C22&lt;&gt;$D$15,"&lt;","&lt;=")&amp;$E22))</f>
        <v>6</v>
      </c>
      <c r="H22" s="38">
        <f t="shared" ref="H22:H32" ca="1" si="6">IF($C22&gt;$D$15,"-",IF($C22&gt;$D$15,"-",$G22/$D$5))</f>
        <v>0.06</v>
      </c>
      <c r="J22" s="38">
        <f t="shared" ref="J22:J32" ca="1" si="7">IF($C22&gt;$D$15,"-",$H22/$D$16)</f>
        <v>4.1884816753926704E-2</v>
      </c>
      <c r="K22" s="38">
        <f ca="1">IF($C22&gt;$D$15,"-",IF($C22=1,$G22,$K21+$G22))</f>
        <v>6</v>
      </c>
      <c r="L22" s="38">
        <f ca="1">IF($C22&gt;$D$15,"-",IF($C22=1,$H22,$L21+$H22))</f>
        <v>0.06</v>
      </c>
      <c r="N22" s="38">
        <f ca="1">IF($C22&gt;$D$15,"-",$F22*$H22)</f>
        <v>0.29737500000000006</v>
      </c>
      <c r="O22" s="38">
        <f t="shared" ref="O22:O32" ca="1" si="8">IF($C22&gt;$D$15,"-",$H22*($F22-$K$77)^2)</f>
        <v>1.5168922923374986</v>
      </c>
      <c r="P22" s="38">
        <f t="shared" ref="P22:P32" ca="1" si="9">IF($C22&gt;$D$15,"-",$H22*($F22-$K$77)^3)</f>
        <v>-7.6270482127948647</v>
      </c>
      <c r="Q22" s="38">
        <f t="shared" ref="Q22:Q32" ca="1" si="10">IF($C22&gt;$D$15,"-",$H22*($F22-$K$77)^4)</f>
        <v>38.349370442548519</v>
      </c>
      <c r="Z22" s="12">
        <f t="shared" ca="1" si="0"/>
        <v>-2.8880000000000008</v>
      </c>
      <c r="AA22" s="12">
        <f t="shared" ca="1" si="1"/>
        <v>-2.8880000000000008</v>
      </c>
    </row>
    <row r="23" spans="1:46" x14ac:dyDescent="0.25">
      <c r="A23" s="11">
        <v>7.13</v>
      </c>
      <c r="C23" s="17">
        <v>2</v>
      </c>
      <c r="D23" s="38">
        <f t="shared" ca="1" si="2"/>
        <v>5.6725000000000003</v>
      </c>
      <c r="E23" s="38">
        <f t="shared" ca="1" si="3"/>
        <v>7.1050000000000004</v>
      </c>
      <c r="F23" s="38">
        <f t="shared" ca="1" si="4"/>
        <v>6.3887499999999999</v>
      </c>
      <c r="G23" s="18">
        <f t="shared" ca="1" si="5"/>
        <v>15</v>
      </c>
      <c r="H23" s="38">
        <f t="shared" ca="1" si="6"/>
        <v>0.15</v>
      </c>
      <c r="J23" s="38">
        <f t="shared" ca="1" si="7"/>
        <v>0.10471204188481675</v>
      </c>
      <c r="K23" s="38">
        <f t="shared" ref="K23:K32" ca="1" si="11">IF($C23&gt;$D$15,"-",IF($C23=1,$G23,$K22+$G23))</f>
        <v>21</v>
      </c>
      <c r="L23" s="38">
        <f t="shared" ref="L23:L32" ca="1" si="12">IF($C23&gt;$D$15,"-",IF($C23=1,$H23,$L22+$H23))</f>
        <v>0.21</v>
      </c>
      <c r="N23" s="38">
        <f t="shared" ref="N23:N32" ca="1" si="13">IF($C23&gt;$D$15,"-",$F23*$H23)</f>
        <v>0.9583124999999999</v>
      </c>
      <c r="O23" s="38">
        <f t="shared" ca="1" si="8"/>
        <v>1.9392239370937483</v>
      </c>
      <c r="P23" s="38">
        <f t="shared" ca="1" si="9"/>
        <v>-6.9726251076158512</v>
      </c>
      <c r="Q23" s="38">
        <f t="shared" ca="1" si="10"/>
        <v>25.070596521315853</v>
      </c>
      <c r="Z23" s="12">
        <f t="shared" ca="1" si="0"/>
        <v>-2.8080000000000007</v>
      </c>
      <c r="AA23" s="12">
        <f t="shared" ca="1" si="1"/>
        <v>-2.8080000000000007</v>
      </c>
    </row>
    <row r="24" spans="1:46" x14ac:dyDescent="0.25">
      <c r="A24" s="11">
        <v>7.18</v>
      </c>
      <c r="C24" s="17">
        <v>3</v>
      </c>
      <c r="D24" s="38">
        <f t="shared" ca="1" si="2"/>
        <v>7.1050000000000004</v>
      </c>
      <c r="E24" s="38">
        <f t="shared" ca="1" si="3"/>
        <v>8.5374999999999996</v>
      </c>
      <c r="F24" s="38">
        <f t="shared" ca="1" si="4"/>
        <v>7.82125</v>
      </c>
      <c r="G24" s="18">
        <f t="shared" ca="1" si="5"/>
        <v>12</v>
      </c>
      <c r="H24" s="38">
        <f t="shared" ca="1" si="6"/>
        <v>0.12</v>
      </c>
      <c r="J24" s="38">
        <f t="shared" ca="1" si="7"/>
        <v>8.3769633507853408E-2</v>
      </c>
      <c r="K24" s="38">
        <f t="shared" ca="1" si="11"/>
        <v>33</v>
      </c>
      <c r="L24" s="38">
        <f t="shared" ca="1" si="12"/>
        <v>0.32999999999999996</v>
      </c>
      <c r="N24" s="38">
        <f t="shared" ca="1" si="13"/>
        <v>0.93855</v>
      </c>
      <c r="O24" s="38">
        <f t="shared" ca="1" si="8"/>
        <v>0.56146721467499905</v>
      </c>
      <c r="P24" s="38">
        <f t="shared" ca="1" si="9"/>
        <v>-1.2144956953831227</v>
      </c>
      <c r="Q24" s="38">
        <f t="shared" ca="1" si="10"/>
        <v>2.6270452762908461</v>
      </c>
      <c r="Z24" s="12">
        <f t="shared" ca="1" si="0"/>
        <v>-2.7580000000000009</v>
      </c>
      <c r="AA24" s="12">
        <f t="shared" ca="1" si="1"/>
        <v>-2.7580000000000009</v>
      </c>
    </row>
    <row r="25" spans="1:46" x14ac:dyDescent="0.25">
      <c r="A25" s="11">
        <v>7.27</v>
      </c>
      <c r="C25" s="17">
        <v>4</v>
      </c>
      <c r="D25" s="38">
        <f t="shared" ca="1" si="2"/>
        <v>8.5374999999999996</v>
      </c>
      <c r="E25" s="38">
        <f t="shared" ca="1" si="3"/>
        <v>9.9699999999999989</v>
      </c>
      <c r="F25" s="38">
        <f t="shared" ca="1" si="4"/>
        <v>9.2537500000000001</v>
      </c>
      <c r="G25" s="18">
        <f t="shared" ca="1" si="5"/>
        <v>18</v>
      </c>
      <c r="H25" s="38">
        <f t="shared" ca="1" si="6"/>
        <v>0.18</v>
      </c>
      <c r="J25" s="38">
        <f t="shared" ca="1" si="7"/>
        <v>0.1256544502617801</v>
      </c>
      <c r="K25" s="38">
        <f t="shared" ca="1" si="11"/>
        <v>51</v>
      </c>
      <c r="L25" s="38">
        <f t="shared" ca="1" si="12"/>
        <v>0.51</v>
      </c>
      <c r="N25" s="38">
        <f t="shared" ca="1" si="13"/>
        <v>1.665675</v>
      </c>
      <c r="O25" s="38">
        <f t="shared" ca="1" si="8"/>
        <v>9.6073169512499529E-2</v>
      </c>
      <c r="P25" s="38">
        <f t="shared" ca="1" si="9"/>
        <v>-7.018865581659417E-2</v>
      </c>
      <c r="Q25" s="38">
        <f t="shared" ca="1" si="10"/>
        <v>5.1278077223208166E-2</v>
      </c>
      <c r="Z25" s="12">
        <f t="shared" ca="1" si="0"/>
        <v>-2.668000000000001</v>
      </c>
      <c r="AA25" s="12">
        <f t="shared" ca="1" si="1"/>
        <v>-2.668000000000001</v>
      </c>
    </row>
    <row r="26" spans="1:46" x14ac:dyDescent="0.25">
      <c r="A26" s="11">
        <v>7.3</v>
      </c>
      <c r="C26" s="17">
        <v>5</v>
      </c>
      <c r="D26" s="38">
        <f t="shared" ca="1" si="2"/>
        <v>9.9699999999999989</v>
      </c>
      <c r="E26" s="38">
        <f t="shared" ca="1" si="3"/>
        <v>11.402499999999998</v>
      </c>
      <c r="F26" s="38">
        <f t="shared" ca="1" si="4"/>
        <v>10.686249999999998</v>
      </c>
      <c r="G26" s="18">
        <f t="shared" ca="1" si="5"/>
        <v>18</v>
      </c>
      <c r="H26" s="38">
        <f t="shared" ca="1" si="6"/>
        <v>0.18</v>
      </c>
      <c r="J26" s="38">
        <f t="shared" ca="1" si="7"/>
        <v>0.1256544502617801</v>
      </c>
      <c r="K26" s="38">
        <f t="shared" ca="1" si="11"/>
        <v>69</v>
      </c>
      <c r="L26" s="38">
        <f t="shared" ca="1" si="12"/>
        <v>0.69</v>
      </c>
      <c r="N26" s="38">
        <f t="shared" ca="1" si="13"/>
        <v>1.9235249999999995</v>
      </c>
      <c r="O26" s="38">
        <f t="shared" ca="1" si="8"/>
        <v>8.8685767012499805E-2</v>
      </c>
      <c r="P26" s="38">
        <f t="shared" ca="1" si="9"/>
        <v>6.2250757010248861E-2</v>
      </c>
      <c r="Q26" s="38">
        <f t="shared" ca="1" si="10"/>
        <v>4.3695362614418885E-2</v>
      </c>
      <c r="Z26" s="12">
        <f t="shared" ca="1" si="0"/>
        <v>-2.6380000000000008</v>
      </c>
      <c r="AA26" s="12">
        <f t="shared" ca="1" si="1"/>
        <v>-2.6380000000000008</v>
      </c>
    </row>
    <row r="27" spans="1:46" x14ac:dyDescent="0.25">
      <c r="A27" s="11">
        <v>7.32</v>
      </c>
      <c r="C27" s="17">
        <v>6</v>
      </c>
      <c r="D27" s="38">
        <f t="shared" ca="1" si="2"/>
        <v>11.4025</v>
      </c>
      <c r="E27" s="38">
        <f t="shared" ca="1" si="3"/>
        <v>12.834999999999999</v>
      </c>
      <c r="F27" s="38">
        <f t="shared" ca="1" si="4"/>
        <v>12.118749999999999</v>
      </c>
      <c r="G27" s="18">
        <f t="shared" ca="1" si="5"/>
        <v>10</v>
      </c>
      <c r="H27" s="38">
        <f t="shared" ca="1" si="6"/>
        <v>0.1</v>
      </c>
      <c r="J27" s="38">
        <f t="shared" ca="1" si="7"/>
        <v>6.9808027923211183E-2</v>
      </c>
      <c r="K27" s="38">
        <f t="shared" ca="1" si="11"/>
        <v>79</v>
      </c>
      <c r="L27" s="38">
        <f t="shared" ca="1" si="12"/>
        <v>0.78999999999999992</v>
      </c>
      <c r="N27" s="38">
        <f t="shared" ca="1" si="13"/>
        <v>1.211875</v>
      </c>
      <c r="O27" s="38">
        <f t="shared" ca="1" si="8"/>
        <v>0.45557700806250012</v>
      </c>
      <c r="P27" s="38">
        <f t="shared" ca="1" si="9"/>
        <v>0.97239495543380183</v>
      </c>
      <c r="Q27" s="38">
        <f t="shared" ca="1" si="10"/>
        <v>2.0755041027517929</v>
      </c>
      <c r="Z27" s="12">
        <f t="shared" ca="1" si="0"/>
        <v>-2.6180000000000003</v>
      </c>
      <c r="AA27" s="12">
        <f t="shared" ca="1" si="1"/>
        <v>-2.6180000000000003</v>
      </c>
    </row>
    <row r="28" spans="1:46" x14ac:dyDescent="0.25">
      <c r="A28" s="11">
        <v>7.68</v>
      </c>
      <c r="C28" s="17">
        <v>7</v>
      </c>
      <c r="D28" s="38">
        <f t="shared" ca="1" si="2"/>
        <v>12.834999999999999</v>
      </c>
      <c r="E28" s="38">
        <f t="shared" ca="1" si="3"/>
        <v>14.267499999999998</v>
      </c>
      <c r="F28" s="38">
        <f t="shared" ca="1" si="4"/>
        <v>13.55125</v>
      </c>
      <c r="G28" s="18">
        <f t="shared" ca="1" si="5"/>
        <v>11</v>
      </c>
      <c r="H28" s="38">
        <f t="shared" ca="1" si="6"/>
        <v>0.11</v>
      </c>
      <c r="J28" s="38">
        <f t="shared" ca="1" si="7"/>
        <v>7.6788830715532289E-2</v>
      </c>
      <c r="K28" s="38">
        <f t="shared" ca="1" si="11"/>
        <v>90</v>
      </c>
      <c r="L28" s="38">
        <f t="shared" ca="1" si="12"/>
        <v>0.89999999999999991</v>
      </c>
      <c r="N28" s="38">
        <f t="shared" ca="1" si="13"/>
        <v>1.4906375000000001</v>
      </c>
      <c r="O28" s="38">
        <f t="shared" ca="1" si="8"/>
        <v>1.3995249351187511</v>
      </c>
      <c r="P28" s="38">
        <f t="shared" ca="1" si="9"/>
        <v>4.9920004791984534</v>
      </c>
      <c r="Q28" s="38">
        <f t="shared" ca="1" si="10"/>
        <v>17.806091309264946</v>
      </c>
      <c r="Z28" s="12">
        <f t="shared" ca="1" si="0"/>
        <v>-2.2580000000000009</v>
      </c>
      <c r="AA28" s="12">
        <f t="shared" ca="1" si="1"/>
        <v>-2.2580000000000009</v>
      </c>
    </row>
    <row r="29" spans="1:46" x14ac:dyDescent="0.25">
      <c r="A29" s="11">
        <v>7.78</v>
      </c>
      <c r="C29" s="17">
        <v>8</v>
      </c>
      <c r="D29" s="38">
        <f t="shared" ca="1" si="2"/>
        <v>14.2675</v>
      </c>
      <c r="E29" s="38">
        <f t="shared" ca="1" si="3"/>
        <v>15.7</v>
      </c>
      <c r="F29" s="38">
        <f t="shared" ca="1" si="4"/>
        <v>14.983750000000001</v>
      </c>
      <c r="G29" s="18">
        <f t="shared" ca="1" si="5"/>
        <v>10</v>
      </c>
      <c r="H29" s="38">
        <f t="shared" ca="1" si="6"/>
        <v>0.1</v>
      </c>
      <c r="J29" s="38">
        <f t="shared" ca="1" si="7"/>
        <v>6.9808027923211183E-2</v>
      </c>
      <c r="K29" s="38">
        <f t="shared" ca="1" si="11"/>
        <v>100</v>
      </c>
      <c r="L29" s="38">
        <f t="shared" ca="1" si="12"/>
        <v>0.99999999999999989</v>
      </c>
      <c r="N29" s="38">
        <f t="shared" ca="1" si="13"/>
        <v>1.4983750000000002</v>
      </c>
      <c r="O29" s="38">
        <f t="shared" ca="1" si="8"/>
        <v>2.4994250330625025</v>
      </c>
      <c r="P29" s="38">
        <f t="shared" ca="1" si="9"/>
        <v>12.495687995918507</v>
      </c>
      <c r="Q29" s="38">
        <f t="shared" ca="1" si="10"/>
        <v>62.471254958994905</v>
      </c>
      <c r="Z29" s="12">
        <f t="shared" ca="1" si="0"/>
        <v>-2.1580000000000004</v>
      </c>
      <c r="AA29" s="12">
        <f t="shared" ca="1" si="1"/>
        <v>-2.1580000000000004</v>
      </c>
    </row>
    <row r="30" spans="1:46" x14ac:dyDescent="0.25">
      <c r="A30" s="11">
        <v>7.87</v>
      </c>
      <c r="C30" s="17">
        <v>9</v>
      </c>
      <c r="D30" s="38" t="str">
        <f t="shared" si="2"/>
        <v>-</v>
      </c>
      <c r="E30" s="38" t="str">
        <f t="shared" si="3"/>
        <v>-</v>
      </c>
      <c r="F30" s="38" t="str">
        <f t="shared" si="4"/>
        <v>-</v>
      </c>
      <c r="G30" s="18" t="str">
        <f t="shared" ca="1" si="5"/>
        <v>-</v>
      </c>
      <c r="H30" s="38" t="str">
        <f t="shared" si="6"/>
        <v>-</v>
      </c>
      <c r="J30" s="38" t="str">
        <f t="shared" si="7"/>
        <v>-</v>
      </c>
      <c r="K30" s="38" t="str">
        <f t="shared" si="11"/>
        <v>-</v>
      </c>
      <c r="L30" s="38" t="str">
        <f t="shared" si="12"/>
        <v>-</v>
      </c>
      <c r="N30" s="38" t="str">
        <f t="shared" si="13"/>
        <v>-</v>
      </c>
      <c r="O30" s="38" t="str">
        <f t="shared" si="8"/>
        <v>-</v>
      </c>
      <c r="P30" s="38" t="str">
        <f t="shared" si="9"/>
        <v>-</v>
      </c>
      <c r="Q30" s="38" t="str">
        <f t="shared" si="10"/>
        <v>-</v>
      </c>
      <c r="Z30" s="12">
        <f t="shared" ca="1" si="0"/>
        <v>-2.0680000000000005</v>
      </c>
      <c r="AA30" s="12">
        <f t="shared" ca="1" si="1"/>
        <v>-2.0680000000000005</v>
      </c>
    </row>
    <row r="31" spans="1:46" x14ac:dyDescent="0.25">
      <c r="A31" s="11">
        <v>7.9</v>
      </c>
      <c r="C31" s="17">
        <v>10</v>
      </c>
      <c r="D31" s="38" t="str">
        <f t="shared" si="2"/>
        <v>-</v>
      </c>
      <c r="E31" s="38" t="str">
        <f t="shared" si="3"/>
        <v>-</v>
      </c>
      <c r="F31" s="38" t="str">
        <f t="shared" si="4"/>
        <v>-</v>
      </c>
      <c r="G31" s="18" t="str">
        <f t="shared" ca="1" si="5"/>
        <v>-</v>
      </c>
      <c r="H31" s="38" t="str">
        <f t="shared" si="6"/>
        <v>-</v>
      </c>
      <c r="J31" s="38" t="str">
        <f t="shared" si="7"/>
        <v>-</v>
      </c>
      <c r="K31" s="38" t="str">
        <f t="shared" si="11"/>
        <v>-</v>
      </c>
      <c r="L31" s="38" t="str">
        <f t="shared" si="12"/>
        <v>-</v>
      </c>
      <c r="N31" s="38" t="str">
        <f t="shared" si="13"/>
        <v>-</v>
      </c>
      <c r="O31" s="38" t="str">
        <f t="shared" si="8"/>
        <v>-</v>
      </c>
      <c r="P31" s="38" t="str">
        <f t="shared" si="9"/>
        <v>-</v>
      </c>
      <c r="Q31" s="38" t="str">
        <f t="shared" si="10"/>
        <v>-</v>
      </c>
      <c r="Z31" s="12">
        <f t="shared" ca="1" si="0"/>
        <v>-2.0380000000000003</v>
      </c>
      <c r="AA31" s="12">
        <f t="shared" ca="1" si="1"/>
        <v>-2.0380000000000003</v>
      </c>
    </row>
    <row r="32" spans="1:46" x14ac:dyDescent="0.25">
      <c r="A32" s="11">
        <v>8.09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-1.8480000000000008</v>
      </c>
      <c r="AA32" s="12">
        <f t="shared" ca="1" si="1"/>
        <v>-1.8480000000000008</v>
      </c>
      <c r="AT32" s="20"/>
    </row>
    <row r="33" spans="1:46" x14ac:dyDescent="0.25">
      <c r="A33" s="11">
        <v>8.3000000000000007</v>
      </c>
      <c r="C33" s="16" t="s">
        <v>23</v>
      </c>
      <c r="D33" s="17"/>
      <c r="E33" s="17"/>
      <c r="F33" s="17"/>
      <c r="G33" s="43">
        <f ca="1">SUM(G22:G32)</f>
        <v>100</v>
      </c>
      <c r="H33" s="43">
        <f ca="1">SUM(H22:H32)</f>
        <v>0.99999999999999989</v>
      </c>
      <c r="J33" s="17"/>
      <c r="K33" s="17"/>
      <c r="L33" s="17"/>
      <c r="N33" s="17"/>
      <c r="O33" s="17"/>
      <c r="P33" s="17"/>
      <c r="Q33" s="17"/>
      <c r="Z33" s="12">
        <f t="shared" ca="1" si="0"/>
        <v>-1.6379999999999999</v>
      </c>
      <c r="AA33" s="12">
        <f t="shared" ca="1" si="1"/>
        <v>-1.6379999999999999</v>
      </c>
    </row>
    <row r="34" spans="1:46" x14ac:dyDescent="0.25">
      <c r="A34" s="11">
        <v>8.33</v>
      </c>
      <c r="Z34" s="12">
        <f t="shared" ca="1" si="0"/>
        <v>-1.6080000000000005</v>
      </c>
      <c r="AA34" s="12">
        <f t="shared" ca="1" si="1"/>
        <v>-1.6080000000000005</v>
      </c>
    </row>
    <row r="35" spans="1:46" x14ac:dyDescent="0.25">
      <c r="A35" s="11">
        <v>8.58</v>
      </c>
      <c r="Z35" s="12">
        <f t="shared" ca="1" si="0"/>
        <v>-1.3580000000000005</v>
      </c>
      <c r="AA35" s="12">
        <f t="shared" ca="1" si="1"/>
        <v>-1.3580000000000005</v>
      </c>
    </row>
    <row r="36" spans="1:46" x14ac:dyDescent="0.25">
      <c r="A36" s="11">
        <v>8.6199999999999992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-1.3180000000000014</v>
      </c>
      <c r="AA36" s="12">
        <f t="shared" ca="1" si="1"/>
        <v>-1.3180000000000014</v>
      </c>
      <c r="AT36" s="20"/>
    </row>
    <row r="37" spans="1:46" x14ac:dyDescent="0.25">
      <c r="A37" s="11">
        <v>8.75</v>
      </c>
      <c r="Z37" s="12">
        <f t="shared" ca="1" si="0"/>
        <v>-1.1880000000000006</v>
      </c>
      <c r="AA37" s="12">
        <f t="shared" ca="1" si="1"/>
        <v>-1.1880000000000006</v>
      </c>
    </row>
    <row r="38" spans="1:46" x14ac:dyDescent="0.25">
      <c r="A38" s="11">
        <v>8.8800000000000008</v>
      </c>
      <c r="Z38" s="12">
        <f t="shared" ca="1" si="0"/>
        <v>-1.0579999999999998</v>
      </c>
      <c r="AA38" s="12">
        <f t="shared" ca="1" si="1"/>
        <v>-1.0579999999999998</v>
      </c>
    </row>
    <row r="39" spans="1:46" x14ac:dyDescent="0.25">
      <c r="A39" s="11">
        <v>8.92</v>
      </c>
      <c r="Z39" s="12">
        <f t="shared" ca="1" si="0"/>
        <v>-1.0180000000000007</v>
      </c>
      <c r="AA39" s="12">
        <f t="shared" ca="1" si="1"/>
        <v>-1.0180000000000007</v>
      </c>
    </row>
    <row r="40" spans="1:46" x14ac:dyDescent="0.25">
      <c r="A40" s="11">
        <v>9.17</v>
      </c>
      <c r="Z40" s="12">
        <f t="shared" ca="1" si="0"/>
        <v>-0.76800000000000068</v>
      </c>
      <c r="AA40" s="12">
        <f t="shared" ca="1" si="1"/>
        <v>-0.76800000000000068</v>
      </c>
    </row>
    <row r="41" spans="1:46" x14ac:dyDescent="0.25">
      <c r="A41" s="11">
        <v>9.2100000000000009</v>
      </c>
      <c r="Z41" s="12">
        <f t="shared" ca="1" si="0"/>
        <v>-0.72799999999999976</v>
      </c>
      <c r="AA41" s="12">
        <f t="shared" ca="1" si="1"/>
        <v>-0.72799999999999976</v>
      </c>
    </row>
    <row r="42" spans="1:46" x14ac:dyDescent="0.25">
      <c r="A42" s="11">
        <v>9.2100000000000009</v>
      </c>
      <c r="Z42" s="12">
        <f t="shared" ca="1" si="0"/>
        <v>-0.72799999999999976</v>
      </c>
      <c r="AA42" s="12">
        <f t="shared" ca="1" si="1"/>
        <v>-0.72799999999999976</v>
      </c>
    </row>
    <row r="43" spans="1:46" x14ac:dyDescent="0.25">
      <c r="A43" s="11">
        <v>9.26</v>
      </c>
      <c r="Z43" s="12">
        <f t="shared" ca="1" si="0"/>
        <v>-0.67800000000000082</v>
      </c>
      <c r="AA43" s="12">
        <f t="shared" ca="1" si="1"/>
        <v>-0.67800000000000082</v>
      </c>
    </row>
    <row r="44" spans="1:46" x14ac:dyDescent="0.25">
      <c r="A44" s="11">
        <v>9.27</v>
      </c>
      <c r="Z44" s="12">
        <f t="shared" ca="1" si="0"/>
        <v>-0.66800000000000104</v>
      </c>
      <c r="AA44" s="12">
        <f t="shared" ca="1" si="1"/>
        <v>-0.66800000000000104</v>
      </c>
    </row>
    <row r="45" spans="1:46" x14ac:dyDescent="0.25">
      <c r="A45" s="11">
        <v>9.2799999999999994</v>
      </c>
      <c r="Z45" s="12">
        <f t="shared" ca="1" si="0"/>
        <v>-0.65800000000000125</v>
      </c>
      <c r="AA45" s="12">
        <f t="shared" ca="1" si="1"/>
        <v>-0.65800000000000125</v>
      </c>
    </row>
    <row r="46" spans="1:46" x14ac:dyDescent="0.25">
      <c r="A46" s="11">
        <v>9.4499999999999993</v>
      </c>
      <c r="Z46" s="12">
        <f t="shared" ca="1" si="0"/>
        <v>-0.48800000000000132</v>
      </c>
      <c r="AA46" s="12">
        <f t="shared" ca="1" si="1"/>
        <v>-0.48800000000000132</v>
      </c>
    </row>
    <row r="47" spans="1:46" x14ac:dyDescent="0.25">
      <c r="A47" s="11">
        <v>9.4700000000000006</v>
      </c>
      <c r="Z47" s="12">
        <f t="shared" ca="1" si="0"/>
        <v>-0.46799999999999997</v>
      </c>
      <c r="AA47" s="12">
        <f t="shared" ca="1" si="1"/>
        <v>-0.46799999999999997</v>
      </c>
    </row>
    <row r="48" spans="1:46" x14ac:dyDescent="0.25">
      <c r="A48" s="11">
        <v>9.61</v>
      </c>
      <c r="Z48" s="12">
        <f t="shared" ca="1" si="0"/>
        <v>-0.32800000000000118</v>
      </c>
      <c r="AA48" s="12">
        <f t="shared" ca="1" si="1"/>
        <v>-0.32800000000000118</v>
      </c>
    </row>
    <row r="49" spans="1:27" x14ac:dyDescent="0.25">
      <c r="A49" s="11">
        <v>9.68</v>
      </c>
      <c r="Z49" s="12">
        <f t="shared" ca="1" si="0"/>
        <v>-0.2580000000000009</v>
      </c>
      <c r="AA49" s="12">
        <f t="shared" ca="1" si="1"/>
        <v>-0.2580000000000009</v>
      </c>
    </row>
    <row r="50" spans="1:27" x14ac:dyDescent="0.25">
      <c r="A50" s="11">
        <v>9.7200000000000006</v>
      </c>
      <c r="Z50" s="12">
        <f t="shared" ca="1" si="0"/>
        <v>-0.21799999999999997</v>
      </c>
      <c r="AA50" s="12">
        <f t="shared" ca="1" si="1"/>
        <v>-0.21799999999999997</v>
      </c>
    </row>
    <row r="51" spans="1:27" x14ac:dyDescent="0.25">
      <c r="A51" s="11">
        <v>9.8800000000000008</v>
      </c>
      <c r="Z51" s="12">
        <f t="shared" ca="1" si="0"/>
        <v>-5.7999999999999829E-2</v>
      </c>
      <c r="AA51" s="12">
        <f t="shared" ca="1" si="1"/>
        <v>-5.7999999999999829E-2</v>
      </c>
    </row>
    <row r="52" spans="1:27" x14ac:dyDescent="0.25">
      <c r="A52" s="11">
        <v>9.8800000000000008</v>
      </c>
      <c r="Z52" s="12">
        <f t="shared" ca="1" si="0"/>
        <v>-5.7999999999999829E-2</v>
      </c>
      <c r="AA52" s="12">
        <f t="shared" ca="1" si="1"/>
        <v>-5.7999999999999829E-2</v>
      </c>
    </row>
    <row r="53" spans="1:27" x14ac:dyDescent="0.25">
      <c r="A53" s="11">
        <v>9.98</v>
      </c>
      <c r="Z53" s="12">
        <f t="shared" ca="1" si="0"/>
        <v>4.1999999999999815E-2</v>
      </c>
      <c r="AA53" s="12">
        <f t="shared" ca="1" si="1"/>
        <v>4.1999999999999815E-2</v>
      </c>
    </row>
    <row r="54" spans="1:27" x14ac:dyDescent="0.25">
      <c r="A54" s="11">
        <v>10.02</v>
      </c>
      <c r="Z54" s="12">
        <f t="shared" ca="1" si="0"/>
        <v>8.1999999999998963E-2</v>
      </c>
      <c r="AA54" s="12">
        <f t="shared" ca="1" si="1"/>
        <v>8.1999999999998963E-2</v>
      </c>
    </row>
    <row r="55" spans="1:27" x14ac:dyDescent="0.25">
      <c r="A55" s="11">
        <v>10.09</v>
      </c>
      <c r="Z55" s="12">
        <f t="shared" ca="1" si="0"/>
        <v>0.15199999999999925</v>
      </c>
      <c r="AA55" s="12">
        <f t="shared" ca="1" si="1"/>
        <v>0.15199999999999925</v>
      </c>
    </row>
    <row r="56" spans="1:27" x14ac:dyDescent="0.25">
      <c r="A56" s="11">
        <v>10.15</v>
      </c>
      <c r="Z56" s="12">
        <f t="shared" ca="1" si="0"/>
        <v>0.21199999999999974</v>
      </c>
      <c r="AA56" s="12">
        <f t="shared" ca="1" si="1"/>
        <v>0.21199999999999974</v>
      </c>
    </row>
    <row r="57" spans="1:27" x14ac:dyDescent="0.25">
      <c r="A57" s="11">
        <v>10.15</v>
      </c>
      <c r="Z57" s="12">
        <f t="shared" ca="1" si="0"/>
        <v>0.21199999999999974</v>
      </c>
      <c r="AA57" s="12">
        <f t="shared" ca="1" si="1"/>
        <v>0.21199999999999974</v>
      </c>
    </row>
    <row r="58" spans="1:27" x14ac:dyDescent="0.25">
      <c r="A58" s="11">
        <v>10.220000000000001</v>
      </c>
      <c r="Z58" s="12">
        <f t="shared" ca="1" si="0"/>
        <v>0.28200000000000003</v>
      </c>
      <c r="AA58" s="12">
        <f t="shared" ca="1" si="1"/>
        <v>0.28200000000000003</v>
      </c>
    </row>
    <row r="59" spans="1:27" x14ac:dyDescent="0.25">
      <c r="A59" s="11">
        <v>10.32</v>
      </c>
      <c r="Z59" s="12">
        <f t="shared" ca="1" si="0"/>
        <v>0.38199999999999967</v>
      </c>
      <c r="AA59" s="12">
        <f t="shared" ca="1" si="1"/>
        <v>0.38199999999999967</v>
      </c>
    </row>
    <row r="60" spans="1:27" x14ac:dyDescent="0.25">
      <c r="A60" s="11">
        <v>10.32</v>
      </c>
      <c r="Z60" s="12">
        <f t="shared" ca="1" si="0"/>
        <v>0.38199999999999967</v>
      </c>
      <c r="AA60" s="12">
        <f t="shared" ca="1" si="1"/>
        <v>0.38199999999999967</v>
      </c>
    </row>
    <row r="61" spans="1:27" x14ac:dyDescent="0.25">
      <c r="A61" s="11">
        <v>10.49</v>
      </c>
      <c r="Z61" s="12">
        <f t="shared" ca="1" si="0"/>
        <v>0.5519999999999996</v>
      </c>
      <c r="AA61" s="12">
        <f t="shared" ca="1" si="1"/>
        <v>0.5519999999999996</v>
      </c>
    </row>
    <row r="62" spans="1:27" x14ac:dyDescent="0.25">
      <c r="A62" s="11">
        <v>10.49</v>
      </c>
      <c r="Z62" s="12">
        <f t="shared" ca="1" si="0"/>
        <v>0.5519999999999996</v>
      </c>
      <c r="AA62" s="12">
        <f t="shared" ca="1" si="1"/>
        <v>0.5519999999999996</v>
      </c>
    </row>
    <row r="63" spans="1:27" x14ac:dyDescent="0.25">
      <c r="A63" s="11">
        <v>10.51</v>
      </c>
      <c r="Z63" s="12">
        <f t="shared" ca="1" si="0"/>
        <v>0.57199999999999918</v>
      </c>
      <c r="AA63" s="12">
        <f t="shared" ca="1" si="1"/>
        <v>0.57199999999999918</v>
      </c>
    </row>
    <row r="64" spans="1:27" x14ac:dyDescent="0.25">
      <c r="A64" s="11">
        <v>10.58</v>
      </c>
      <c r="Z64" s="12">
        <f t="shared" ca="1" si="0"/>
        <v>0.64199999999999946</v>
      </c>
      <c r="AA64" s="12">
        <f t="shared" ca="1" si="1"/>
        <v>0.64199999999999946</v>
      </c>
    </row>
    <row r="65" spans="1:27" x14ac:dyDescent="0.25">
      <c r="A65" s="11">
        <v>10.64</v>
      </c>
      <c r="Z65" s="12">
        <f t="shared" ca="1" si="0"/>
        <v>0.70199999999999996</v>
      </c>
      <c r="AA65" s="12">
        <f t="shared" ca="1" si="1"/>
        <v>0.70199999999999996</v>
      </c>
    </row>
    <row r="66" spans="1:27" x14ac:dyDescent="0.25">
      <c r="A66" s="11">
        <v>10.65</v>
      </c>
      <c r="Z66" s="12">
        <f t="shared" ref="Z66:Z129" ca="1" si="14">IF($A66&lt;&gt;"",($A66-$D$77),"")</f>
        <v>0.71199999999999974</v>
      </c>
      <c r="AA66" s="12">
        <f t="shared" ref="AA66:AA129" ca="1" si="15">IF($A66&lt;&gt;"",($A66-$D$77+$J$118),"")</f>
        <v>0.71199999999999974</v>
      </c>
    </row>
    <row r="67" spans="1:27" x14ac:dyDescent="0.25">
      <c r="A67" s="11">
        <v>10.71</v>
      </c>
      <c r="Z67" s="12">
        <f t="shared" ca="1" si="14"/>
        <v>0.77200000000000024</v>
      </c>
      <c r="AA67" s="12">
        <f t="shared" ca="1" si="15"/>
        <v>0.77200000000000024</v>
      </c>
    </row>
    <row r="68" spans="1:27" x14ac:dyDescent="0.25">
      <c r="A68" s="11">
        <v>10.74</v>
      </c>
      <c r="Z68" s="12">
        <f t="shared" ca="1" si="14"/>
        <v>0.8019999999999996</v>
      </c>
      <c r="AA68" s="12">
        <f t="shared" ca="1" si="15"/>
        <v>0.8019999999999996</v>
      </c>
    </row>
    <row r="69" spans="1:27" x14ac:dyDescent="0.25">
      <c r="A69" s="11">
        <v>11.15</v>
      </c>
      <c r="Z69" s="12">
        <f t="shared" ca="1" si="14"/>
        <v>1.2119999999999997</v>
      </c>
      <c r="AA69" s="12">
        <f t="shared" ca="1" si="15"/>
        <v>1.2119999999999997</v>
      </c>
    </row>
    <row r="70" spans="1:27" x14ac:dyDescent="0.25">
      <c r="A70" s="11">
        <v>11.18</v>
      </c>
      <c r="Z70" s="12">
        <f t="shared" ca="1" si="14"/>
        <v>1.2419999999999991</v>
      </c>
      <c r="AA70" s="12">
        <f t="shared" ca="1" si="15"/>
        <v>1.2419999999999991</v>
      </c>
    </row>
    <row r="71" spans="1:27" x14ac:dyDescent="0.25">
      <c r="A71" s="11">
        <v>11.59</v>
      </c>
      <c r="Z71" s="12">
        <f t="shared" ca="1" si="14"/>
        <v>1.6519999999999992</v>
      </c>
      <c r="AA71" s="12">
        <f t="shared" ca="1" si="15"/>
        <v>1.6519999999999992</v>
      </c>
    </row>
    <row r="72" spans="1:27" x14ac:dyDescent="0.25">
      <c r="A72" s="11">
        <v>11.63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1.6920000000000002</v>
      </c>
      <c r="AA72" s="12">
        <f t="shared" ca="1" si="15"/>
        <v>1.6920000000000002</v>
      </c>
    </row>
    <row r="73" spans="1:27" x14ac:dyDescent="0.25">
      <c r="A73" s="11">
        <v>12.27</v>
      </c>
      <c r="Z73" s="12">
        <f t="shared" ca="1" si="14"/>
        <v>2.331999999999999</v>
      </c>
      <c r="AA73" s="12">
        <f t="shared" ca="1" si="15"/>
        <v>2.331999999999999</v>
      </c>
    </row>
    <row r="74" spans="1:27" x14ac:dyDescent="0.25">
      <c r="A74" s="11">
        <v>12.32</v>
      </c>
      <c r="Z74" s="12">
        <f t="shared" ca="1" si="14"/>
        <v>2.3819999999999997</v>
      </c>
      <c r="AA74" s="12">
        <f t="shared" ca="1" si="15"/>
        <v>2.3819999999999997</v>
      </c>
    </row>
    <row r="75" spans="1:27" x14ac:dyDescent="0.25">
      <c r="A75" s="11">
        <v>12.54</v>
      </c>
      <c r="C75" s="21" t="s">
        <v>25</v>
      </c>
      <c r="J75" s="21" t="s">
        <v>26</v>
      </c>
      <c r="Z75" s="12">
        <f t="shared" ca="1" si="14"/>
        <v>2.6019999999999985</v>
      </c>
      <c r="AA75" s="12">
        <f t="shared" ca="1" si="15"/>
        <v>2.6019999999999985</v>
      </c>
    </row>
    <row r="76" spans="1:27" x14ac:dyDescent="0.25">
      <c r="A76" s="11">
        <v>12.55</v>
      </c>
      <c r="Z76" s="12">
        <f t="shared" ca="1" si="14"/>
        <v>2.6120000000000001</v>
      </c>
      <c r="AA76" s="12">
        <f t="shared" ca="1" si="15"/>
        <v>2.6120000000000001</v>
      </c>
    </row>
    <row r="77" spans="1:27" x14ac:dyDescent="0.25">
      <c r="A77" s="11">
        <v>12.74</v>
      </c>
      <c r="C77" s="10" t="s">
        <v>27</v>
      </c>
      <c r="D77" s="15">
        <f ca="1">AVERAGE(INDIRECT($G$4))</f>
        <v>9.9380000000000006</v>
      </c>
      <c r="E77" s="9" t="s">
        <v>13</v>
      </c>
      <c r="J77" s="10" t="s">
        <v>27</v>
      </c>
      <c r="K77" s="15">
        <f ca="1">SUMPRODUCT(INDIRECT("$F$22:$F$"&amp;21+$D$15),INDIRECT("$H$22:$H$"&amp;21+$D$15))</f>
        <v>9.9843249999999983</v>
      </c>
      <c r="L77" s="9" t="s">
        <v>13</v>
      </c>
      <c r="Z77" s="12">
        <f t="shared" ca="1" si="14"/>
        <v>2.8019999999999996</v>
      </c>
      <c r="AA77" s="12">
        <f t="shared" ca="1" si="15"/>
        <v>2.8019999999999996</v>
      </c>
    </row>
    <row r="78" spans="1:27" x14ac:dyDescent="0.25">
      <c r="A78" s="11">
        <v>12.75</v>
      </c>
      <c r="C78" s="10" t="s">
        <v>28</v>
      </c>
      <c r="D78" s="15">
        <f ca="1">_xlfn.VAR.S(INDIRECT($G$4))</f>
        <v>9.1950464646464329</v>
      </c>
      <c r="E78" s="9" t="s">
        <v>14</v>
      </c>
      <c r="J78" s="10" t="s">
        <v>28</v>
      </c>
      <c r="K78" s="15">
        <f ca="1">SUM(INDIRECT("$O$22:$O$"&amp;21+$D$15))</f>
        <v>8.5568693568749978</v>
      </c>
      <c r="L78" s="9" t="s">
        <v>14</v>
      </c>
      <c r="Z78" s="12">
        <f t="shared" ca="1" si="14"/>
        <v>2.8119999999999994</v>
      </c>
      <c r="AA78" s="12">
        <f t="shared" ca="1" si="15"/>
        <v>2.8119999999999994</v>
      </c>
    </row>
    <row r="79" spans="1:27" x14ac:dyDescent="0.25">
      <c r="A79" s="11">
        <v>12.75</v>
      </c>
      <c r="C79" s="37" t="s">
        <v>140</v>
      </c>
      <c r="D79" s="15">
        <f ca="1">STDEVA(INDIRECT($G$4))</f>
        <v>3.032333501553949</v>
      </c>
      <c r="E79" s="9" t="s">
        <v>15</v>
      </c>
      <c r="J79" s="37" t="s">
        <v>140</v>
      </c>
      <c r="K79" s="15">
        <f ca="1">SQRT($K$78)</f>
        <v>2.925212702843162</v>
      </c>
      <c r="L79" s="9" t="s">
        <v>15</v>
      </c>
      <c r="Z79" s="12">
        <f t="shared" ca="1" si="14"/>
        <v>2.8119999999999994</v>
      </c>
      <c r="AA79" s="12">
        <f t="shared" ca="1" si="15"/>
        <v>2.8119999999999994</v>
      </c>
    </row>
    <row r="80" spans="1:27" x14ac:dyDescent="0.25">
      <c r="A80" s="11">
        <v>12.76</v>
      </c>
      <c r="Z80" s="12">
        <f t="shared" ca="1" si="14"/>
        <v>2.8219999999999992</v>
      </c>
      <c r="AA80" s="12">
        <f t="shared" ca="1" si="15"/>
        <v>2.8219999999999992</v>
      </c>
    </row>
    <row r="81" spans="1:27" x14ac:dyDescent="0.25">
      <c r="A81" s="11">
        <v>12.92</v>
      </c>
      <c r="C81" s="37" t="s">
        <v>124</v>
      </c>
      <c r="D81" s="19">
        <f ca="1">_xlfn.MODE.SNGL(INDIRECT($G$4))</f>
        <v>6.14</v>
      </c>
      <c r="E81" s="9" t="s">
        <v>29</v>
      </c>
      <c r="Z81" s="12">
        <f t="shared" ca="1" si="14"/>
        <v>2.9819999999999993</v>
      </c>
      <c r="AA81" s="12">
        <f t="shared" ca="1" si="15"/>
        <v>2.9819999999999993</v>
      </c>
    </row>
    <row r="82" spans="1:27" x14ac:dyDescent="0.25">
      <c r="A82" s="11">
        <v>12.96</v>
      </c>
      <c r="C82" s="37" t="s">
        <v>125</v>
      </c>
      <c r="D82" s="15">
        <f ca="1">MEDIAN(INDIRECT($G$4))</f>
        <v>9.8800000000000008</v>
      </c>
      <c r="E82" s="9" t="s">
        <v>30</v>
      </c>
      <c r="Z82" s="12">
        <f t="shared" ca="1" si="14"/>
        <v>3.0220000000000002</v>
      </c>
      <c r="AA82" s="12">
        <f t="shared" ca="1" si="15"/>
        <v>3.0220000000000002</v>
      </c>
    </row>
    <row r="83" spans="1:27" x14ac:dyDescent="0.25">
      <c r="A83" s="11">
        <v>13.21</v>
      </c>
      <c r="Z83" s="12">
        <f t="shared" ca="1" si="14"/>
        <v>3.2720000000000002</v>
      </c>
      <c r="AA83" s="12">
        <f t="shared" ca="1" si="15"/>
        <v>3.2720000000000002</v>
      </c>
    </row>
    <row r="84" spans="1:27" x14ac:dyDescent="0.25">
      <c r="A84" s="11">
        <v>13.21</v>
      </c>
      <c r="C84" s="37" t="s">
        <v>18</v>
      </c>
      <c r="D84" s="15">
        <f ca="1">$D$79/$D$77</f>
        <v>0.30512512593619934</v>
      </c>
      <c r="E84" s="9" t="s">
        <v>12</v>
      </c>
      <c r="J84" s="37" t="s">
        <v>18</v>
      </c>
      <c r="K84" s="15">
        <f ca="1">$K$79/$K$77</f>
        <v>0.29298051724509794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є однорідною</v>
      </c>
      <c r="S84" s="73"/>
      <c r="T84" s="73"/>
      <c r="U84" s="74"/>
      <c r="Z84" s="12">
        <f t="shared" ca="1" si="14"/>
        <v>3.2720000000000002</v>
      </c>
      <c r="AA84" s="12">
        <f t="shared" ca="1" si="15"/>
        <v>3.2720000000000002</v>
      </c>
    </row>
    <row r="85" spans="1:27" x14ac:dyDescent="0.25">
      <c r="A85" s="11">
        <v>13.34</v>
      </c>
      <c r="Z85" s="12">
        <f t="shared" ca="1" si="14"/>
        <v>3.4019999999999992</v>
      </c>
      <c r="AA85" s="12">
        <f t="shared" ca="1" si="15"/>
        <v>3.4019999999999992</v>
      </c>
    </row>
    <row r="86" spans="1:27" ht="15" customHeight="1" x14ac:dyDescent="0.25">
      <c r="A86" s="11">
        <v>13.44</v>
      </c>
      <c r="C86" s="37" t="s">
        <v>16</v>
      </c>
      <c r="D86" s="15">
        <f ca="1">SUMPRODUCT(INDIRECT("$Z$2:$Z$"&amp;$D$5+1)^3)/$D$5</f>
        <v>3.1380620639999939</v>
      </c>
      <c r="E86" s="9" t="s">
        <v>46</v>
      </c>
      <c r="I86" s="22"/>
      <c r="Z86" s="12">
        <f t="shared" ca="1" si="14"/>
        <v>3.5019999999999989</v>
      </c>
      <c r="AA86" s="12">
        <f t="shared" ca="1" si="15"/>
        <v>3.5019999999999989</v>
      </c>
    </row>
    <row r="87" spans="1:27" x14ac:dyDescent="0.25">
      <c r="A87" s="11">
        <v>13.47</v>
      </c>
      <c r="C87" s="37" t="s">
        <v>20</v>
      </c>
      <c r="D87" s="38">
        <f ca="1">KURT(INDIRECT($G$4))</f>
        <v>-0.88519347779174851</v>
      </c>
      <c r="E87" s="9" t="s">
        <v>45</v>
      </c>
      <c r="Z87" s="12">
        <f t="shared" ca="1" si="14"/>
        <v>3.532</v>
      </c>
      <c r="AA87" s="12">
        <f t="shared" ca="1" si="15"/>
        <v>3.532</v>
      </c>
    </row>
    <row r="88" spans="1:27" ht="15" customHeight="1" x14ac:dyDescent="0.25">
      <c r="A88" s="11">
        <v>13.6</v>
      </c>
      <c r="Z88" s="12">
        <f t="shared" ca="1" si="14"/>
        <v>3.661999999999999</v>
      </c>
      <c r="AA88" s="12">
        <f t="shared" ca="1" si="15"/>
        <v>3.661999999999999</v>
      </c>
    </row>
    <row r="89" spans="1:27" ht="15" customHeight="1" x14ac:dyDescent="0.25">
      <c r="A89" s="11">
        <v>13.69</v>
      </c>
      <c r="C89" s="37" t="s">
        <v>19</v>
      </c>
      <c r="D89" s="15">
        <f ca="1">SKEW(INDIRECT($G$4))</f>
        <v>0.11600303882479764</v>
      </c>
      <c r="E89" s="9" t="s">
        <v>17</v>
      </c>
      <c r="Z89" s="12">
        <f t="shared" ca="1" si="14"/>
        <v>3.7519999999999989</v>
      </c>
      <c r="AA89" s="12">
        <f t="shared" ca="1" si="15"/>
        <v>3.7519999999999989</v>
      </c>
    </row>
    <row r="90" spans="1:27" x14ac:dyDescent="0.25">
      <c r="A90" s="11">
        <v>13.78</v>
      </c>
      <c r="D90" s="15">
        <f ca="1">$D$86/$D$79^3</f>
        <v>0.11254614826781993</v>
      </c>
      <c r="Z90" s="12">
        <f t="shared" ca="1" si="14"/>
        <v>3.8419999999999987</v>
      </c>
      <c r="AA90" s="12">
        <f t="shared" ca="1" si="15"/>
        <v>3.8419999999999987</v>
      </c>
    </row>
    <row r="91" spans="1:27" x14ac:dyDescent="0.25">
      <c r="A91" s="11">
        <v>13.99</v>
      </c>
      <c r="Z91" s="12">
        <f t="shared" ca="1" si="14"/>
        <v>4.0519999999999996</v>
      </c>
      <c r="AA91" s="12">
        <f t="shared" ca="1" si="15"/>
        <v>4.0519999999999996</v>
      </c>
    </row>
    <row r="92" spans="1:27" x14ac:dyDescent="0.25">
      <c r="A92" s="11">
        <v>14.59</v>
      </c>
      <c r="Z92" s="12">
        <f t="shared" ca="1" si="14"/>
        <v>4.6519999999999992</v>
      </c>
      <c r="AA92" s="12">
        <f t="shared" ca="1" si="15"/>
        <v>4.6519999999999992</v>
      </c>
    </row>
    <row r="93" spans="1:27" x14ac:dyDescent="0.25">
      <c r="A93" s="11">
        <v>14.66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4.7219999999999995</v>
      </c>
      <c r="AA93" s="12">
        <f t="shared" ca="1" si="15"/>
        <v>4.7219999999999995</v>
      </c>
    </row>
    <row r="94" spans="1:27" x14ac:dyDescent="0.25">
      <c r="A94" s="11">
        <v>14.78</v>
      </c>
      <c r="Z94" s="12">
        <f t="shared" ca="1" si="14"/>
        <v>4.8419999999999987</v>
      </c>
      <c r="AA94" s="12">
        <f t="shared" ca="1" si="15"/>
        <v>4.8419999999999987</v>
      </c>
    </row>
    <row r="95" spans="1:27" x14ac:dyDescent="0.25">
      <c r="A95" s="11">
        <v>14.97</v>
      </c>
      <c r="Z95" s="12">
        <f t="shared" ca="1" si="14"/>
        <v>5.032</v>
      </c>
      <c r="AA95" s="12">
        <f t="shared" ca="1" si="15"/>
        <v>5.032</v>
      </c>
    </row>
    <row r="96" spans="1:27" x14ac:dyDescent="0.25">
      <c r="A96" s="11">
        <v>14.99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5.0519999999999996</v>
      </c>
      <c r="AA96" s="12">
        <f t="shared" ca="1" si="15"/>
        <v>5.0519999999999996</v>
      </c>
    </row>
    <row r="97" spans="1:27" ht="15" customHeight="1" x14ac:dyDescent="0.25">
      <c r="A97" s="11">
        <v>15.3</v>
      </c>
      <c r="Z97" s="12">
        <f t="shared" ca="1" si="14"/>
        <v>5.3620000000000001</v>
      </c>
      <c r="AA97" s="12">
        <f t="shared" ca="1" si="15"/>
        <v>5.3620000000000001</v>
      </c>
    </row>
    <row r="98" spans="1:27" ht="15" customHeight="1" x14ac:dyDescent="0.25">
      <c r="A98" s="11">
        <v>15.42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5.4819999999999993</v>
      </c>
      <c r="AA98" s="12">
        <f t="shared" ca="1" si="15"/>
        <v>5.4819999999999993</v>
      </c>
    </row>
    <row r="99" spans="1:27" x14ac:dyDescent="0.25">
      <c r="A99" s="11">
        <v>15.43</v>
      </c>
      <c r="Z99" s="12">
        <f t="shared" ca="1" si="14"/>
        <v>5.4919999999999991</v>
      </c>
      <c r="AA99" s="12">
        <f t="shared" ca="1" si="15"/>
        <v>5.4919999999999991</v>
      </c>
    </row>
    <row r="100" spans="1:27" x14ac:dyDescent="0.25">
      <c r="A100" s="11">
        <v>15.56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5.6219999999999999</v>
      </c>
      <c r="AA100" s="12">
        <f t="shared" ca="1" si="15"/>
        <v>5.6219999999999999</v>
      </c>
    </row>
    <row r="101" spans="1:27" x14ac:dyDescent="0.25">
      <c r="A101" s="11">
        <v>15.7</v>
      </c>
      <c r="M101" s="37" t="s">
        <v>69</v>
      </c>
      <c r="N101" s="15">
        <v>2</v>
      </c>
      <c r="O101" s="9" t="s">
        <v>68</v>
      </c>
      <c r="Z101" s="12">
        <f t="shared" ca="1" si="14"/>
        <v>5.7619999999999987</v>
      </c>
      <c r="AA101" s="12">
        <f t="shared" ca="1" si="15"/>
        <v>5.7619999999999987</v>
      </c>
    </row>
    <row r="102" spans="1:27" x14ac:dyDescent="0.25">
      <c r="C102" s="75" t="s">
        <v>38</v>
      </c>
      <c r="D102" s="76"/>
      <c r="E102" s="38">
        <f ca="1">$D$77-$D$79*SQRT(3)</f>
        <v>4.6858443098153222</v>
      </c>
      <c r="H102" s="37" t="s">
        <v>119</v>
      </c>
      <c r="M102" s="37" t="s">
        <v>72</v>
      </c>
      <c r="N102" s="15">
        <f>$D$15-($N$101+1)</f>
        <v>5</v>
      </c>
      <c r="O102" s="9" t="s">
        <v>67</v>
      </c>
      <c r="Z102" s="12" t="str">
        <f t="shared" si="14"/>
        <v/>
      </c>
      <c r="AA102" s="12" t="str">
        <f t="shared" si="15"/>
        <v/>
      </c>
    </row>
    <row r="103" spans="1:27" x14ac:dyDescent="0.25">
      <c r="C103" s="75" t="s">
        <v>39</v>
      </c>
      <c r="D103" s="76"/>
      <c r="E103" s="38">
        <f ca="1">$D$77+$D$79*SQRT(3)</f>
        <v>15.190155690184678</v>
      </c>
      <c r="H103" s="37" t="s">
        <v>118</v>
      </c>
      <c r="Z103" s="12" t="str">
        <f t="shared" si="14"/>
        <v/>
      </c>
      <c r="AA103" s="12" t="str">
        <f t="shared" si="15"/>
        <v/>
      </c>
    </row>
    <row r="104" spans="1:27" x14ac:dyDescent="0.25">
      <c r="M104" s="37" t="s">
        <v>70</v>
      </c>
      <c r="N104" s="15">
        <f>_xlfn.CHISQ.INV($N$100,$N$102)</f>
        <v>11.070497693516351</v>
      </c>
      <c r="O104" s="9" t="s">
        <v>73</v>
      </c>
      <c r="Z104" s="12" t="str">
        <f t="shared" si="14"/>
        <v/>
      </c>
      <c r="AA104" s="12" t="str">
        <f t="shared" si="15"/>
        <v/>
      </c>
    </row>
    <row r="105" spans="1:27" x14ac:dyDescent="0.25">
      <c r="C105" s="84" t="s">
        <v>116</v>
      </c>
      <c r="D105" s="85"/>
      <c r="E105" s="38">
        <f ca="1">($E$102+$E$103)/2</f>
        <v>9.9380000000000006</v>
      </c>
      <c r="Z105" s="12" t="str">
        <f t="shared" si="14"/>
        <v/>
      </c>
      <c r="AA105" s="12" t="str">
        <f t="shared" si="15"/>
        <v/>
      </c>
    </row>
    <row r="106" spans="1:27" ht="15" customHeight="1" x14ac:dyDescent="0.25">
      <c r="C106" s="84" t="s">
        <v>117</v>
      </c>
      <c r="D106" s="85"/>
      <c r="E106" s="38">
        <f ca="1">($E$102-$E$103)^2/12</f>
        <v>9.1950464646464294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 t="str">
        <f t="shared" si="14"/>
        <v/>
      </c>
      <c r="AA106" s="12" t="str">
        <f t="shared" si="15"/>
        <v/>
      </c>
    </row>
    <row r="107" spans="1:27" x14ac:dyDescent="0.25">
      <c r="Z107" s="12" t="str">
        <f t="shared" si="14"/>
        <v/>
      </c>
      <c r="AA107" s="12" t="str">
        <f t="shared" si="15"/>
        <v/>
      </c>
    </row>
    <row r="108" spans="1:27" x14ac:dyDescent="0.25"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 t="str">
        <f t="shared" si="14"/>
        <v/>
      </c>
      <c r="AA108" s="12" t="str">
        <f t="shared" si="15"/>
        <v/>
      </c>
    </row>
    <row r="109" spans="1:27" x14ac:dyDescent="0.25"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 t="str">
        <f t="shared" si="14"/>
        <v/>
      </c>
      <c r="AA109" s="12" t="str">
        <f t="shared" si="15"/>
        <v/>
      </c>
    </row>
    <row r="110" spans="1:27" x14ac:dyDescent="0.25"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</v>
      </c>
      <c r="O110" s="17">
        <f ca="1">SUM(INDIRECT(ADDRESS(ROW()+1,COLUMN())&amp;":"&amp;ADDRESS(ROW()+$D$15,COLUMN())))</f>
        <v>100</v>
      </c>
      <c r="P110" s="90">
        <f ca="1">SUM(INDIRECT(ADDRESS(ROW()+1,COLUMN())&amp;":"&amp;ADDRESS(ROW()+$D$15,COLUMN())))</f>
        <v>9.92</v>
      </c>
      <c r="Q110" s="91"/>
      <c r="S110" s="16" t="s">
        <v>23</v>
      </c>
      <c r="T110" s="17">
        <f ca="1">SUM(INDIRECT(ADDRESS(ROW()+1,COLUMN())&amp;":"&amp;ADDRESS(ROW()+$D$15,COLUMN())))</f>
        <v>0.99999999999999978</v>
      </c>
      <c r="U110" s="17">
        <f ca="1">SUM(INDIRECT(ADDRESS(ROW()+1,COLUMN())&amp;":"&amp;ADDRESS(ROW()+$D$15,COLUMN())))</f>
        <v>99.999999999999972</v>
      </c>
      <c r="V110" s="90">
        <f ca="1">SUM(INDIRECT(ADDRESS(ROW()+1,COLUMN())&amp;":"&amp;ADDRESS(ROW()+$D$15,COLUMN())))</f>
        <v>6.5345621968386345</v>
      </c>
      <c r="W110" s="91"/>
      <c r="Z110" s="12" t="str">
        <f t="shared" si="14"/>
        <v/>
      </c>
      <c r="AA110" s="12" t="str">
        <f t="shared" si="15"/>
        <v/>
      </c>
    </row>
    <row r="111" spans="1:27" x14ac:dyDescent="0.25">
      <c r="M111" s="17">
        <v>1</v>
      </c>
      <c r="N111" s="38">
        <f>IF($C22&gt;$D$15,"-",1/$D$15)</f>
        <v>0.125</v>
      </c>
      <c r="O111" s="19">
        <f>IF($C22&gt;$D$15,"-",$D$5*N111)</f>
        <v>12.5</v>
      </c>
      <c r="P111" s="88">
        <f ca="1">IF($C22&gt;$D$15,"-",($G22-$O111)^2/$O111)</f>
        <v>3.38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7.9762269141263248E-2</v>
      </c>
      <c r="U111" s="38">
        <f ca="1">IF($C22&gt;$D$15,"-",$D$5*T111)</f>
        <v>7.9762269141263245</v>
      </c>
      <c r="V111" s="88">
        <f ca="1">IF($C22&gt;$D$15,"-",($G22-$U111)^2/$U111)</f>
        <v>0.48963913115366037</v>
      </c>
      <c r="W111" s="89"/>
      <c r="Z111" s="12" t="str">
        <f t="shared" si="14"/>
        <v/>
      </c>
      <c r="AA111" s="12" t="str">
        <f t="shared" si="15"/>
        <v/>
      </c>
    </row>
    <row r="112" spans="1:27" ht="15" customHeight="1" x14ac:dyDescent="0.25"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0.125</v>
      </c>
      <c r="O112" s="19">
        <f t="shared" ref="O112:O121" si="17">IF($C23&gt;$D$15,"-",$D$5*N112)</f>
        <v>12.5</v>
      </c>
      <c r="P112" s="88">
        <f t="shared" ref="P112:P121" ca="1" si="18">IF($C23&gt;$D$15,"-",($G23-$O112)^2/$O112)</f>
        <v>0.5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9.5321597853274681E-2</v>
      </c>
      <c r="U112" s="38">
        <f t="shared" ref="U112:U121" ca="1" si="20">IF($C23&gt;$D$15,"-",$D$5*T112)</f>
        <v>9.5321597853274689</v>
      </c>
      <c r="V112" s="88">
        <f t="shared" ref="V112:V121" ca="1" si="21">IF($C23&gt;$D$15,"-",($G23-$U112)^2/$U112)</f>
        <v>3.1364640633920149</v>
      </c>
      <c r="W112" s="89"/>
      <c r="Z112" s="12" t="str">
        <f t="shared" si="14"/>
        <v/>
      </c>
      <c r="AA112" s="12" t="str">
        <f t="shared" si="15"/>
        <v/>
      </c>
    </row>
    <row r="113" spans="3:27" x14ac:dyDescent="0.25">
      <c r="M113" s="17">
        <v>3</v>
      </c>
      <c r="N113" s="38">
        <f t="shared" si="16"/>
        <v>0.125</v>
      </c>
      <c r="O113" s="19">
        <f t="shared" si="17"/>
        <v>12.5</v>
      </c>
      <c r="P113" s="88">
        <f t="shared" ca="1" si="18"/>
        <v>0.02</v>
      </c>
      <c r="Q113" s="89"/>
      <c r="S113" s="17">
        <v>3</v>
      </c>
      <c r="T113" s="38">
        <f t="shared" ca="1" si="19"/>
        <v>0.14700859564182511</v>
      </c>
      <c r="U113" s="38">
        <f t="shared" ca="1" si="20"/>
        <v>14.700859564182512</v>
      </c>
      <c r="V113" s="88">
        <f t="shared" ca="1" si="21"/>
        <v>0.49620516090154143</v>
      </c>
      <c r="W113" s="89"/>
      <c r="Z113" s="12" t="str">
        <f t="shared" si="14"/>
        <v/>
      </c>
      <c r="AA113" s="12" t="str">
        <f t="shared" si="15"/>
        <v/>
      </c>
    </row>
    <row r="114" spans="3:27" x14ac:dyDescent="0.25">
      <c r="C114" s="75" t="s">
        <v>138</v>
      </c>
      <c r="D114" s="76"/>
      <c r="E114" s="38">
        <f ca="1">$D$11</f>
        <v>4.24</v>
      </c>
      <c r="H114" s="92" t="s">
        <v>144</v>
      </c>
      <c r="I114" s="92"/>
      <c r="J114" s="92"/>
      <c r="K114" s="38">
        <f ca="1">SUM(INDIRECT("$AA$2:$AA$"&amp;$D$5+1))/$K$119</f>
        <v>-2.3438447112234666E-15</v>
      </c>
      <c r="M114" s="17">
        <v>4</v>
      </c>
      <c r="N114" s="38">
        <f t="shared" si="16"/>
        <v>0.125</v>
      </c>
      <c r="O114" s="19">
        <f t="shared" si="17"/>
        <v>12.5</v>
      </c>
      <c r="P114" s="88">
        <f t="shared" ca="1" si="18"/>
        <v>2.42</v>
      </c>
      <c r="Q114" s="89"/>
      <c r="S114" s="17">
        <v>4</v>
      </c>
      <c r="T114" s="38">
        <f t="shared" ca="1" si="19"/>
        <v>0.18211746876507839</v>
      </c>
      <c r="U114" s="38">
        <f t="shared" ca="1" si="20"/>
        <v>18.211746876507839</v>
      </c>
      <c r="V114" s="88">
        <f t="shared" ca="1" si="21"/>
        <v>2.4619680920704408E-3</v>
      </c>
      <c r="W114" s="89"/>
      <c r="Z114" s="12" t="str">
        <f t="shared" si="14"/>
        <v/>
      </c>
      <c r="AA114" s="12" t="str">
        <f t="shared" si="15"/>
        <v/>
      </c>
    </row>
    <row r="115" spans="3:27" x14ac:dyDescent="0.25">
      <c r="C115" s="75" t="s">
        <v>139</v>
      </c>
      <c r="D115" s="76"/>
      <c r="E115" s="38">
        <f ca="1">$D$12</f>
        <v>15.7</v>
      </c>
      <c r="H115" s="92" t="s">
        <v>145</v>
      </c>
      <c r="I115" s="92"/>
      <c r="J115" s="92"/>
      <c r="K115" s="38">
        <f ca="1">-$D$5/$K$119+SUMSQ(INDIRECT("$AA$2:$AA$"&amp;$D$5+1))/$K$119^3</f>
        <v>-0.31247785056743282</v>
      </c>
      <c r="M115" s="17">
        <v>5</v>
      </c>
      <c r="N115" s="38">
        <f t="shared" si="16"/>
        <v>0.125</v>
      </c>
      <c r="O115" s="19">
        <f t="shared" si="17"/>
        <v>12.5</v>
      </c>
      <c r="P115" s="88">
        <f t="shared" ca="1" si="18"/>
        <v>2.42</v>
      </c>
      <c r="Q115" s="89"/>
      <c r="S115" s="17">
        <v>5</v>
      </c>
      <c r="T115" s="38">
        <f t="shared" ca="1" si="19"/>
        <v>0.18122849272951747</v>
      </c>
      <c r="U115" s="38">
        <f t="shared" ca="1" si="20"/>
        <v>18.122849272951747</v>
      </c>
      <c r="V115" s="88">
        <f t="shared" ca="1" si="21"/>
        <v>8.3275778755703017E-4</v>
      </c>
      <c r="W115" s="89"/>
      <c r="Z115" s="12" t="str">
        <f t="shared" si="14"/>
        <v/>
      </c>
      <c r="AA115" s="12" t="str">
        <f t="shared" si="15"/>
        <v/>
      </c>
    </row>
    <row r="116" spans="3:27" x14ac:dyDescent="0.25">
      <c r="M116" s="17">
        <v>6</v>
      </c>
      <c r="N116" s="38">
        <f t="shared" si="16"/>
        <v>0.125</v>
      </c>
      <c r="O116" s="19">
        <f t="shared" si="17"/>
        <v>12.5</v>
      </c>
      <c r="P116" s="88">
        <f t="shared" ca="1" si="18"/>
        <v>0.5</v>
      </c>
      <c r="Q116" s="89"/>
      <c r="S116" s="17">
        <v>6</v>
      </c>
      <c r="T116" s="38">
        <f t="shared" ca="1" si="19"/>
        <v>0.14486622796585058</v>
      </c>
      <c r="U116" s="38">
        <f t="shared" ca="1" si="20"/>
        <v>14.486622796585058</v>
      </c>
      <c r="V116" s="88">
        <f t="shared" ca="1" si="21"/>
        <v>1.3895429184213961</v>
      </c>
      <c r="W116" s="89"/>
      <c r="Z116" s="12" t="str">
        <f t="shared" si="14"/>
        <v/>
      </c>
      <c r="AA116" s="12" t="str">
        <f t="shared" si="15"/>
        <v/>
      </c>
    </row>
    <row r="117" spans="3:27" x14ac:dyDescent="0.25">
      <c r="C117" s="84" t="s">
        <v>116</v>
      </c>
      <c r="D117" s="85"/>
      <c r="E117" s="38">
        <f ca="1">($E$102+$E$103)/2</f>
        <v>9.9380000000000006</v>
      </c>
      <c r="J117" s="23" t="s">
        <v>147</v>
      </c>
      <c r="M117" s="17">
        <v>7</v>
      </c>
      <c r="N117" s="38">
        <f t="shared" si="16"/>
        <v>0.125</v>
      </c>
      <c r="O117" s="19">
        <f t="shared" si="17"/>
        <v>12.5</v>
      </c>
      <c r="P117" s="88">
        <f t="shared" ca="1" si="18"/>
        <v>0.18</v>
      </c>
      <c r="Q117" s="89"/>
      <c r="S117" s="17">
        <v>7</v>
      </c>
      <c r="T117" s="38">
        <f t="shared" ca="1" si="19"/>
        <v>9.3017508910616442E-2</v>
      </c>
      <c r="U117" s="38">
        <f t="shared" ca="1" si="20"/>
        <v>9.3017508910616442</v>
      </c>
      <c r="V117" s="88">
        <f t="shared" ca="1" si="21"/>
        <v>0.31005453379549186</v>
      </c>
      <c r="W117" s="89"/>
      <c r="Z117" s="12" t="str">
        <f t="shared" si="14"/>
        <v/>
      </c>
      <c r="AA117" s="12" t="str">
        <f t="shared" si="15"/>
        <v/>
      </c>
    </row>
    <row r="118" spans="3:27" x14ac:dyDescent="0.25">
      <c r="C118" s="84" t="s">
        <v>117</v>
      </c>
      <c r="D118" s="85"/>
      <c r="E118" s="38">
        <f ca="1">($E$102-$E$103)^2/12</f>
        <v>9.1950464646464294</v>
      </c>
      <c r="H118" s="37" t="s">
        <v>27</v>
      </c>
      <c r="I118" s="38">
        <f ca="1">D77</f>
        <v>9.9380000000000006</v>
      </c>
      <c r="J118" s="38">
        <v>0</v>
      </c>
      <c r="K118" s="38">
        <f ca="1">$I118+$J118</f>
        <v>9.9380000000000006</v>
      </c>
      <c r="M118" s="17">
        <v>8</v>
      </c>
      <c r="N118" s="38">
        <f t="shared" si="16"/>
        <v>0.125</v>
      </c>
      <c r="O118" s="19">
        <f t="shared" si="17"/>
        <v>12.5</v>
      </c>
      <c r="P118" s="88">
        <f t="shared" ca="1" si="18"/>
        <v>0.5</v>
      </c>
      <c r="Q118" s="89"/>
      <c r="S118" s="17">
        <v>8</v>
      </c>
      <c r="T118" s="38">
        <f t="shared" ca="1" si="19"/>
        <v>7.6677838992573855E-2</v>
      </c>
      <c r="U118" s="38">
        <f t="shared" ca="1" si="20"/>
        <v>7.667783899257385</v>
      </c>
      <c r="V118" s="88">
        <f t="shared" ca="1" si="21"/>
        <v>0.70936166329490191</v>
      </c>
      <c r="W118" s="89"/>
      <c r="Z118" s="12" t="str">
        <f t="shared" si="14"/>
        <v/>
      </c>
      <c r="AA118" s="12" t="str">
        <f t="shared" si="15"/>
        <v/>
      </c>
    </row>
    <row r="119" spans="3:27" x14ac:dyDescent="0.25">
      <c r="H119" s="37" t="s">
        <v>140</v>
      </c>
      <c r="I119" s="38">
        <f ca="1">D79</f>
        <v>3.032333501553949</v>
      </c>
      <c r="J119" s="38">
        <v>-8.0699999999999999E-4</v>
      </c>
      <c r="K119" s="38">
        <f ca="1">$I119+$J119</f>
        <v>3.031526501553949</v>
      </c>
      <c r="M119" s="17">
        <v>9</v>
      </c>
      <c r="N119" s="38" t="str">
        <f t="shared" si="16"/>
        <v>-</v>
      </c>
      <c r="O119" s="19" t="str">
        <f t="shared" si="17"/>
        <v>-</v>
      </c>
      <c r="P119" s="88" t="str">
        <f t="shared" si="18"/>
        <v>-</v>
      </c>
      <c r="Q119" s="89"/>
      <c r="S119" s="17">
        <v>9</v>
      </c>
      <c r="T119" s="38" t="str">
        <f t="shared" si="19"/>
        <v>-</v>
      </c>
      <c r="U119" s="38" t="str">
        <f t="shared" si="20"/>
        <v>-</v>
      </c>
      <c r="V119" s="88" t="str">
        <f t="shared" si="21"/>
        <v>-</v>
      </c>
      <c r="W119" s="89"/>
      <c r="Z119" s="12" t="str">
        <f t="shared" si="14"/>
        <v/>
      </c>
      <c r="AA119" s="12" t="str">
        <f t="shared" si="15"/>
        <v/>
      </c>
    </row>
    <row r="120" spans="3:27" x14ac:dyDescent="0.25">
      <c r="M120" s="17">
        <v>10</v>
      </c>
      <c r="N120" s="38" t="str">
        <f t="shared" si="16"/>
        <v>-</v>
      </c>
      <c r="O120" s="19" t="str">
        <f t="shared" si="17"/>
        <v>-</v>
      </c>
      <c r="P120" s="88" t="str">
        <f t="shared" si="18"/>
        <v>-</v>
      </c>
      <c r="Q120" s="89"/>
      <c r="S120" s="17">
        <v>10</v>
      </c>
      <c r="T120" s="38" t="str">
        <f t="shared" si="19"/>
        <v>-</v>
      </c>
      <c r="U120" s="38" t="str">
        <f t="shared" si="20"/>
        <v>-</v>
      </c>
      <c r="V120" s="88" t="str">
        <f t="shared" si="21"/>
        <v>-</v>
      </c>
      <c r="W120" s="89"/>
      <c r="Z120" s="12" t="str">
        <f t="shared" si="14"/>
        <v/>
      </c>
      <c r="AA120" s="12" t="str">
        <f t="shared" si="15"/>
        <v/>
      </c>
    </row>
    <row r="121" spans="3:27" ht="15" customHeight="1" x14ac:dyDescent="0.25">
      <c r="H121" s="24" t="s">
        <v>146</v>
      </c>
      <c r="I121" s="38">
        <f ca="1">LN(2*PI())*D5/2-LN(K119)*D5-SUMSQ(INDIRECT("$AA$2:$AA$"&amp;$D$5+1))/(2*K119^2)</f>
        <v>-68.539133092073484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 t="str">
        <f t="shared" si="14"/>
        <v/>
      </c>
      <c r="AA121" s="12" t="str">
        <f t="shared" si="15"/>
        <v/>
      </c>
    </row>
    <row r="122" spans="3:27" x14ac:dyDescent="0.25">
      <c r="Z122" s="12" t="str">
        <f t="shared" si="14"/>
        <v/>
      </c>
      <c r="AA122" s="12" t="str">
        <f t="shared" si="15"/>
        <v/>
      </c>
    </row>
    <row r="123" spans="3:27" ht="15" customHeight="1" x14ac:dyDescent="0.25"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 t="str">
        <f t="shared" si="14"/>
        <v/>
      </c>
      <c r="AA123" s="12" t="str">
        <f t="shared" si="15"/>
        <v/>
      </c>
    </row>
    <row r="124" spans="3:27" ht="15" customHeight="1" x14ac:dyDescent="0.25">
      <c r="Z124" s="12" t="str">
        <f t="shared" si="14"/>
        <v/>
      </c>
      <c r="AA124" s="12" t="str">
        <f t="shared" si="15"/>
        <v/>
      </c>
    </row>
    <row r="125" spans="3:27" x14ac:dyDescent="0.25"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 t="str">
        <f t="shared" si="14"/>
        <v/>
      </c>
      <c r="AA125" s="12" t="str">
        <f t="shared" si="15"/>
        <v/>
      </c>
    </row>
    <row r="126" spans="3:27" x14ac:dyDescent="0.25">
      <c r="Z126" s="12" t="str">
        <f t="shared" si="14"/>
        <v/>
      </c>
      <c r="AA126" s="12" t="str">
        <f t="shared" si="15"/>
        <v/>
      </c>
    </row>
    <row r="127" spans="3:27" ht="15" customHeight="1" x14ac:dyDescent="0.25"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 t="str">
        <f t="shared" si="14"/>
        <v/>
      </c>
      <c r="AA127" s="12" t="str">
        <f t="shared" si="15"/>
        <v/>
      </c>
    </row>
    <row r="128" spans="3:27" ht="15" customHeight="1" x14ac:dyDescent="0.25">
      <c r="C128" s="25">
        <f ca="1">$D$77</f>
        <v>9.9380000000000006</v>
      </c>
      <c r="D128" s="25">
        <f ca="1">$D$82</f>
        <v>9.8800000000000008</v>
      </c>
      <c r="E128" s="25">
        <f ca="1">$D$89</f>
        <v>0.11600303882479764</v>
      </c>
      <c r="F128" s="25">
        <f ca="1">$D$87</f>
        <v>-0.88519347779174851</v>
      </c>
      <c r="H128" s="25">
        <f ca="1">$D$77</f>
        <v>9.9380000000000006</v>
      </c>
      <c r="I128" s="25">
        <f ca="1">$D$82</f>
        <v>9.8800000000000008</v>
      </c>
      <c r="J128" s="25">
        <f ca="1">$D$89</f>
        <v>0.11600303882479764</v>
      </c>
      <c r="K128" s="25">
        <f ca="1">$D$87</f>
        <v>-0.88519347779174851</v>
      </c>
      <c r="Z128" s="12" t="str">
        <f t="shared" si="14"/>
        <v/>
      </c>
      <c r="AA128" s="12" t="str">
        <f t="shared" si="15"/>
        <v/>
      </c>
    </row>
    <row r="129" spans="3:27" x14ac:dyDescent="0.25">
      <c r="Z129" s="12" t="str">
        <f t="shared" si="14"/>
        <v/>
      </c>
      <c r="AA129" s="12" t="str">
        <f t="shared" si="15"/>
        <v/>
      </c>
    </row>
    <row r="130" spans="3:27" x14ac:dyDescent="0.25">
      <c r="Z130" s="12" t="str">
        <f t="shared" ref="Z130:Z193" si="22">IF($A130&lt;&gt;"",($A130-$D$77),"")</f>
        <v/>
      </c>
      <c r="AA130" s="12" t="str">
        <f t="shared" ref="AA130:AA193" si="23">IF($A130&lt;&gt;"",($A130-$D$77+$J$118),"")</f>
        <v/>
      </c>
    </row>
    <row r="131" spans="3:27" x14ac:dyDescent="0.25"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 t="str">
        <f t="shared" si="22"/>
        <v/>
      </c>
      <c r="AA131" s="12" t="str">
        <f t="shared" si="23"/>
        <v/>
      </c>
    </row>
    <row r="132" spans="3:27" x14ac:dyDescent="0.25">
      <c r="Z132" s="12" t="str">
        <f t="shared" si="22"/>
        <v/>
      </c>
      <c r="AA132" s="12" t="str">
        <f t="shared" si="23"/>
        <v/>
      </c>
    </row>
    <row r="133" spans="3:27" x14ac:dyDescent="0.25">
      <c r="Z133" s="12" t="str">
        <f t="shared" si="22"/>
        <v/>
      </c>
      <c r="AA133" s="12" t="str">
        <f t="shared" si="23"/>
        <v/>
      </c>
    </row>
    <row r="134" spans="3:27" x14ac:dyDescent="0.25">
      <c r="I134" s="37" t="s">
        <v>121</v>
      </c>
      <c r="J134" s="15">
        <f ca="1">'X 100'!$D$78</f>
        <v>9.1950464646464329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 t="str">
        <f t="shared" si="22"/>
        <v/>
      </c>
      <c r="AA134" s="12" t="str">
        <f t="shared" si="23"/>
        <v/>
      </c>
    </row>
    <row r="135" spans="3:27" ht="15" customHeight="1" x14ac:dyDescent="0.25">
      <c r="I135" s="37" t="s">
        <v>120</v>
      </c>
      <c r="J135" s="15">
        <f ca="1">SQRT($J$134/$D$5)</f>
        <v>0.30323335015539493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0.83274943266903623</v>
      </c>
      <c r="Q135" s="95"/>
      <c r="R135" s="95">
        <f ca="1">SQRT(2/($D$5-1)) * $D$78</f>
        <v>1.3069269954571618</v>
      </c>
      <c r="S135" s="95"/>
      <c r="Z135" s="12" t="str">
        <f t="shared" si="22"/>
        <v/>
      </c>
      <c r="AA135" s="12" t="str">
        <f t="shared" si="23"/>
        <v/>
      </c>
    </row>
    <row r="136" spans="3:27" ht="15" customHeight="1" x14ac:dyDescent="0.25">
      <c r="Z136" s="12" t="str">
        <f t="shared" si="22"/>
        <v/>
      </c>
      <c r="AA136" s="12" t="str">
        <f t="shared" si="23"/>
        <v/>
      </c>
    </row>
    <row r="137" spans="3:27" x14ac:dyDescent="0.25"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 t="str">
        <f t="shared" si="22"/>
        <v/>
      </c>
      <c r="AA137" s="12" t="str">
        <f t="shared" si="23"/>
        <v/>
      </c>
    </row>
    <row r="138" spans="3:27" x14ac:dyDescent="0.25"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 t="str">
        <f t="shared" si="22"/>
        <v/>
      </c>
      <c r="AA138" s="12" t="str">
        <f t="shared" si="23"/>
        <v/>
      </c>
    </row>
    <row r="139" spans="3:27" x14ac:dyDescent="0.25"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 t="str">
        <f t="shared" si="22"/>
        <v/>
      </c>
      <c r="AA139" s="12" t="str">
        <f t="shared" si="23"/>
        <v/>
      </c>
    </row>
    <row r="140" spans="3:27" x14ac:dyDescent="0.25"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1.290161442034484</v>
      </c>
      <c r="I140" s="38">
        <f ca="1">D140*$J$135</f>
        <v>0.38874515489921629</v>
      </c>
      <c r="J140" s="38">
        <f ca="1">G140*$J$135</f>
        <v>0.39121997630943195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1.0675847726817045</v>
      </c>
      <c r="Q140" s="89"/>
      <c r="S140" s="38">
        <f t="shared" ref="S140:T143" si="24">_xlfn.CHISQ.INV(M140,$D$5-1)</f>
        <v>117.4068831867789</v>
      </c>
      <c r="T140" s="38">
        <f t="shared" si="24"/>
        <v>81.449252750982481</v>
      </c>
      <c r="V140" s="38">
        <f>($D$5-1)/$S140</f>
        <v>0.84322143057408339</v>
      </c>
      <c r="W140" s="38">
        <f>($D$5-1)/$T140</f>
        <v>1.2154807644789081</v>
      </c>
      <c r="Z140" s="12" t="str">
        <f t="shared" si="22"/>
        <v/>
      </c>
      <c r="AA140" s="12" t="str">
        <f t="shared" si="23"/>
        <v/>
      </c>
    </row>
    <row r="141" spans="3:27" x14ac:dyDescent="0.25"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1.6603911560169928</v>
      </c>
      <c r="I141" s="38">
        <f ca="1">D141*$J$135</f>
        <v>0.49881886100562467</v>
      </c>
      <c r="J141" s="38">
        <f ca="1">G141*$J$135</f>
        <v>0.5034859728074218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1.3698728167405647</v>
      </c>
      <c r="Q141" s="89"/>
      <c r="S141" s="38">
        <f t="shared" si="24"/>
        <v>123.2252214533618</v>
      </c>
      <c r="T141" s="38">
        <f t="shared" si="24"/>
        <v>77.046331863760287</v>
      </c>
      <c r="V141" s="38">
        <f>($D$5-1)/$S141</f>
        <v>0.80340695542973284</v>
      </c>
      <c r="W141" s="38">
        <f>($D$5-1)/$T141</f>
        <v>1.28494112055925</v>
      </c>
      <c r="Z141" s="12" t="str">
        <f t="shared" si="22"/>
        <v/>
      </c>
      <c r="AA141" s="12" t="str">
        <f t="shared" si="23"/>
        <v/>
      </c>
    </row>
    <row r="142" spans="3:27" x14ac:dyDescent="0.25"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1.9842169515864165</v>
      </c>
      <c r="I142" s="38">
        <f ca="1">D142*$J$135</f>
        <v>0.78112911000029739</v>
      </c>
      <c r="J142" s="38">
        <f ca="1">G142*$J$135</f>
        <v>0.60168075366467411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2.1451625385554376</v>
      </c>
      <c r="Q142" s="89"/>
      <c r="S142" s="38">
        <f t="shared" si="24"/>
        <v>128.42198864384031</v>
      </c>
      <c r="T142" s="38">
        <f t="shared" si="24"/>
        <v>73.361080191283676</v>
      </c>
      <c r="V142" s="38">
        <f>($D$5-1)/$S142</f>
        <v>0.77089602057605644</v>
      </c>
      <c r="W142" s="38">
        <f>($D$5-1)/$T142</f>
        <v>1.3494893987638228</v>
      </c>
      <c r="Z142" s="12" t="str">
        <f t="shared" si="22"/>
        <v/>
      </c>
      <c r="AA142" s="12" t="str">
        <f t="shared" si="23"/>
        <v/>
      </c>
    </row>
    <row r="143" spans="3:27" x14ac:dyDescent="0.25"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2.626405457280828</v>
      </c>
      <c r="I143" s="38">
        <f ca="1">D143*$J$135</f>
        <v>0.9369910519801703</v>
      </c>
      <c r="J143" s="38">
        <f ca="1">G143*$J$135</f>
        <v>0.79641372567767743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2.5731957469473219</v>
      </c>
      <c r="Q143" s="89"/>
      <c r="S143" s="38">
        <f t="shared" si="24"/>
        <v>138.98678345093953</v>
      </c>
      <c r="T143" s="38">
        <f t="shared" si="24"/>
        <v>66.510105301737369</v>
      </c>
      <c r="V143" s="38">
        <f>($D$5-1)/$S143</f>
        <v>0.71229794331448559</v>
      </c>
      <c r="W143" s="38">
        <f>($D$5-1)/$T143</f>
        <v>1.4884956135742871</v>
      </c>
      <c r="Z143" s="12" t="str">
        <f t="shared" si="22"/>
        <v/>
      </c>
      <c r="AA143" s="12" t="str">
        <f t="shared" si="23"/>
        <v/>
      </c>
    </row>
    <row r="144" spans="3:27" x14ac:dyDescent="0.25">
      <c r="Z144" s="12" t="str">
        <f t="shared" si="22"/>
        <v/>
      </c>
      <c r="AA144" s="12" t="str">
        <f t="shared" si="23"/>
        <v/>
      </c>
    </row>
    <row r="145" spans="3:27" x14ac:dyDescent="0.25"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 t="str">
        <f t="shared" si="22"/>
        <v/>
      </c>
      <c r="AA145" s="12" t="str">
        <f t="shared" si="23"/>
        <v/>
      </c>
    </row>
    <row r="146" spans="3:27" x14ac:dyDescent="0.25"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 t="str">
        <f t="shared" si="22"/>
        <v/>
      </c>
      <c r="AA146" s="12" t="str">
        <f t="shared" si="23"/>
        <v/>
      </c>
    </row>
    <row r="147" spans="3:27" x14ac:dyDescent="0.25">
      <c r="C147" s="38">
        <v>0.8</v>
      </c>
      <c r="D147" s="38">
        <f ca="1">$D$77-$I140</f>
        <v>9.5492548451007835</v>
      </c>
      <c r="E147" s="38">
        <f ca="1">$D$77+$I140</f>
        <v>10.326745154899218</v>
      </c>
      <c r="F147" s="38">
        <f ca="1">$D$77-$J140</f>
        <v>9.5467800236905695</v>
      </c>
      <c r="G147" s="38">
        <f ca="1">$D$77+$J140</f>
        <v>10.329219976309432</v>
      </c>
      <c r="L147" s="38">
        <v>0.8</v>
      </c>
      <c r="M147" s="38">
        <f ca="1">$D$78-$P140</f>
        <v>8.1274616919647293</v>
      </c>
      <c r="N147" s="38">
        <f ca="1">$D$78+$P140</f>
        <v>10.262631237328137</v>
      </c>
      <c r="O147" s="38">
        <f ca="1">$D$78*$V140</f>
        <v>7.7534602341143328</v>
      </c>
      <c r="P147" s="38">
        <f ca="1">$D$78*$W140</f>
        <v>11.176402106267528</v>
      </c>
      <c r="Z147" s="12" t="str">
        <f t="shared" si="22"/>
        <v/>
      </c>
      <c r="AA147" s="12" t="str">
        <f t="shared" si="23"/>
        <v/>
      </c>
    </row>
    <row r="148" spans="3:27" x14ac:dyDescent="0.25">
      <c r="C148" s="38">
        <v>0.9</v>
      </c>
      <c r="D148" s="38">
        <f ca="1">$D$77-$I141</f>
        <v>9.4391811389943765</v>
      </c>
      <c r="E148" s="38">
        <f ca="1">$D$77+$I141</f>
        <v>10.436818861005625</v>
      </c>
      <c r="F148" s="38">
        <f ca="1">$D$77-$J141</f>
        <v>9.4345140271925789</v>
      </c>
      <c r="G148" s="38">
        <f ca="1">$D$77+$J141</f>
        <v>10.441485972807422</v>
      </c>
      <c r="L148" s="38">
        <v>0.9</v>
      </c>
      <c r="M148" s="38">
        <f ca="1">$D$78-$P141</f>
        <v>7.825173647905868</v>
      </c>
      <c r="N148" s="38">
        <f ca="1">$D$78+$P141</f>
        <v>10.564919281386997</v>
      </c>
      <c r="O148" s="38">
        <f ca="1">$D$78*$V141</f>
        <v>7.3873642851965196</v>
      </c>
      <c r="P148" s="38">
        <f ca="1">$D$78*$W141</f>
        <v>11.815093307877158</v>
      </c>
      <c r="Z148" s="12" t="str">
        <f t="shared" si="22"/>
        <v/>
      </c>
      <c r="AA148" s="12" t="str">
        <f t="shared" si="23"/>
        <v/>
      </c>
    </row>
    <row r="149" spans="3:27" x14ac:dyDescent="0.25">
      <c r="C149" s="38">
        <v>0.95</v>
      </c>
      <c r="D149" s="38">
        <f ca="1">$D$77-$I142</f>
        <v>9.1568708899997038</v>
      </c>
      <c r="E149" s="38">
        <f ca="1">$D$77+$I142</f>
        <v>10.719129110000297</v>
      </c>
      <c r="F149" s="38">
        <f ca="1">$D$77-$J142</f>
        <v>9.3363192463353268</v>
      </c>
      <c r="G149" s="38">
        <f ca="1">$D$77+$J142</f>
        <v>10.539680753664674</v>
      </c>
      <c r="L149" s="38">
        <v>0.95</v>
      </c>
      <c r="M149" s="38">
        <f ca="1">$D$78-$P142</f>
        <v>7.0498839260909953</v>
      </c>
      <c r="N149" s="38">
        <f ca="1">$D$78+$P142</f>
        <v>11.340209003201871</v>
      </c>
      <c r="O149" s="38">
        <f ca="1">$D$78*$V142</f>
        <v>7.0884247286078716</v>
      </c>
      <c r="P149" s="38">
        <f ca="1">$D$78*$W142</f>
        <v>12.408617725181129</v>
      </c>
      <c r="Z149" s="12" t="str">
        <f t="shared" si="22"/>
        <v/>
      </c>
      <c r="AA149" s="12" t="str">
        <f t="shared" si="23"/>
        <v/>
      </c>
    </row>
    <row r="150" spans="3:27" x14ac:dyDescent="0.25">
      <c r="C150" s="38">
        <v>0.99</v>
      </c>
      <c r="D150" s="38">
        <f ca="1">$D$77-$I143</f>
        <v>9.0010089480198303</v>
      </c>
      <c r="E150" s="38">
        <f ca="1">$D$77+$I143</f>
        <v>10.874991051980171</v>
      </c>
      <c r="F150" s="38">
        <f ca="1">$D$77-$J143</f>
        <v>9.1415862743223233</v>
      </c>
      <c r="G150" s="38">
        <f ca="1">$D$77+$J143</f>
        <v>10.734413725677678</v>
      </c>
      <c r="L150" s="38">
        <v>0.99</v>
      </c>
      <c r="M150" s="38">
        <f ca="1">$D$78-$P143</f>
        <v>6.621850717699111</v>
      </c>
      <c r="N150" s="38">
        <f ca="1">$D$78+$P143</f>
        <v>11.768242211593755</v>
      </c>
      <c r="O150" s="38">
        <f ca="1">$D$78*$V143</f>
        <v>6.5496126854487864</v>
      </c>
      <c r="P150" s="38">
        <f ca="1">$D$78*$W143</f>
        <v>13.686786329237972</v>
      </c>
      <c r="Z150" s="12" t="str">
        <f t="shared" si="22"/>
        <v/>
      </c>
      <c r="AA150" s="12" t="str">
        <f t="shared" si="23"/>
        <v/>
      </c>
    </row>
    <row r="151" spans="3:27" x14ac:dyDescent="0.25">
      <c r="Z151" s="12" t="str">
        <f t="shared" si="22"/>
        <v/>
      </c>
      <c r="AA151" s="12" t="str">
        <f t="shared" si="23"/>
        <v/>
      </c>
    </row>
    <row r="152" spans="3:27" x14ac:dyDescent="0.25">
      <c r="Z152" s="12" t="str">
        <f t="shared" si="22"/>
        <v/>
      </c>
      <c r="AA152" s="12" t="str">
        <f t="shared" si="23"/>
        <v/>
      </c>
    </row>
    <row r="153" spans="3:27" x14ac:dyDescent="0.25">
      <c r="Z153" s="12" t="str">
        <f t="shared" si="22"/>
        <v/>
      </c>
      <c r="AA153" s="12" t="str">
        <f t="shared" si="23"/>
        <v/>
      </c>
    </row>
    <row r="154" spans="3:27" x14ac:dyDescent="0.25">
      <c r="Z154" s="12" t="str">
        <f t="shared" si="22"/>
        <v/>
      </c>
      <c r="AA154" s="12" t="str">
        <f t="shared" si="23"/>
        <v/>
      </c>
    </row>
    <row r="155" spans="3:27" x14ac:dyDescent="0.25">
      <c r="Z155" s="12" t="str">
        <f t="shared" si="22"/>
        <v/>
      </c>
      <c r="AA155" s="12" t="str">
        <f t="shared" si="23"/>
        <v/>
      </c>
    </row>
    <row r="156" spans="3:27" x14ac:dyDescent="0.25">
      <c r="Z156" s="12" t="str">
        <f t="shared" si="22"/>
        <v/>
      </c>
      <c r="AA156" s="12" t="str">
        <f t="shared" si="23"/>
        <v/>
      </c>
    </row>
    <row r="157" spans="3:27" x14ac:dyDescent="0.25">
      <c r="Z157" s="12" t="str">
        <f t="shared" si="22"/>
        <v/>
      </c>
      <c r="AA157" s="12" t="str">
        <f t="shared" si="23"/>
        <v/>
      </c>
    </row>
    <row r="158" spans="3:27" x14ac:dyDescent="0.25">
      <c r="Z158" s="12" t="str">
        <f t="shared" si="22"/>
        <v/>
      </c>
      <c r="AA158" s="12" t="str">
        <f t="shared" si="23"/>
        <v/>
      </c>
    </row>
    <row r="159" spans="3:27" x14ac:dyDescent="0.25">
      <c r="Z159" s="12" t="str">
        <f t="shared" si="22"/>
        <v/>
      </c>
      <c r="AA159" s="12" t="str">
        <f t="shared" si="23"/>
        <v/>
      </c>
    </row>
    <row r="160" spans="3:27" x14ac:dyDescent="0.25">
      <c r="Z160" s="12" t="str">
        <f t="shared" si="22"/>
        <v/>
      </c>
      <c r="AA160" s="12" t="str">
        <f t="shared" si="23"/>
        <v/>
      </c>
    </row>
    <row r="161" spans="26:27" x14ac:dyDescent="0.25">
      <c r="Z161" s="12" t="str">
        <f t="shared" si="22"/>
        <v/>
      </c>
      <c r="AA161" s="12" t="str">
        <f t="shared" si="23"/>
        <v/>
      </c>
    </row>
    <row r="162" spans="26:27" x14ac:dyDescent="0.25">
      <c r="Z162" s="12" t="str">
        <f t="shared" si="22"/>
        <v/>
      </c>
      <c r="AA162" s="12" t="str">
        <f t="shared" si="23"/>
        <v/>
      </c>
    </row>
    <row r="163" spans="26:27" x14ac:dyDescent="0.25">
      <c r="Z163" s="12" t="str">
        <f t="shared" si="22"/>
        <v/>
      </c>
      <c r="AA163" s="12" t="str">
        <f t="shared" si="23"/>
        <v/>
      </c>
    </row>
    <row r="164" spans="26:27" x14ac:dyDescent="0.25">
      <c r="Z164" s="12" t="str">
        <f t="shared" si="22"/>
        <v/>
      </c>
      <c r="AA164" s="12" t="str">
        <f t="shared" si="23"/>
        <v/>
      </c>
    </row>
    <row r="165" spans="26:27" x14ac:dyDescent="0.25">
      <c r="Z165" s="12" t="str">
        <f t="shared" si="22"/>
        <v/>
      </c>
      <c r="AA165" s="12" t="str">
        <f t="shared" si="23"/>
        <v/>
      </c>
    </row>
    <row r="166" spans="26:27" x14ac:dyDescent="0.25">
      <c r="Z166" s="12" t="str">
        <f t="shared" si="22"/>
        <v/>
      </c>
      <c r="AA166" s="12" t="str">
        <f t="shared" si="23"/>
        <v/>
      </c>
    </row>
    <row r="167" spans="26:27" x14ac:dyDescent="0.25">
      <c r="Z167" s="12" t="str">
        <f t="shared" si="22"/>
        <v/>
      </c>
      <c r="AA167" s="12" t="str">
        <f t="shared" si="23"/>
        <v/>
      </c>
    </row>
    <row r="168" spans="26:27" x14ac:dyDescent="0.25">
      <c r="Z168" s="12" t="str">
        <f t="shared" si="22"/>
        <v/>
      </c>
      <c r="AA168" s="12" t="str">
        <f t="shared" si="23"/>
        <v/>
      </c>
    </row>
    <row r="169" spans="26:27" x14ac:dyDescent="0.25">
      <c r="Z169" s="12" t="str">
        <f t="shared" si="22"/>
        <v/>
      </c>
      <c r="AA169" s="12" t="str">
        <f t="shared" si="23"/>
        <v/>
      </c>
    </row>
    <row r="170" spans="26:27" x14ac:dyDescent="0.25">
      <c r="Z170" s="12" t="str">
        <f t="shared" si="22"/>
        <v/>
      </c>
      <c r="AA170" s="12" t="str">
        <f t="shared" si="23"/>
        <v/>
      </c>
    </row>
    <row r="171" spans="26:27" x14ac:dyDescent="0.25">
      <c r="Z171" s="12" t="str">
        <f t="shared" si="22"/>
        <v/>
      </c>
      <c r="AA171" s="12" t="str">
        <f t="shared" si="23"/>
        <v/>
      </c>
    </row>
    <row r="172" spans="26:27" x14ac:dyDescent="0.25">
      <c r="Z172" s="12" t="str">
        <f t="shared" si="22"/>
        <v/>
      </c>
      <c r="AA172" s="12" t="str">
        <f t="shared" si="23"/>
        <v/>
      </c>
    </row>
    <row r="173" spans="26:27" x14ac:dyDescent="0.25">
      <c r="Z173" s="12" t="str">
        <f t="shared" si="22"/>
        <v/>
      </c>
      <c r="AA173" s="12" t="str">
        <f t="shared" si="23"/>
        <v/>
      </c>
    </row>
    <row r="174" spans="26:27" x14ac:dyDescent="0.25">
      <c r="Z174" s="12" t="str">
        <f t="shared" si="22"/>
        <v/>
      </c>
      <c r="AA174" s="12" t="str">
        <f t="shared" si="23"/>
        <v/>
      </c>
    </row>
    <row r="175" spans="26:27" x14ac:dyDescent="0.25">
      <c r="Z175" s="12" t="str">
        <f t="shared" si="22"/>
        <v/>
      </c>
      <c r="AA175" s="12" t="str">
        <f t="shared" si="23"/>
        <v/>
      </c>
    </row>
    <row r="176" spans="26:27" x14ac:dyDescent="0.25">
      <c r="Z176" s="12" t="str">
        <f t="shared" si="22"/>
        <v/>
      </c>
      <c r="AA176" s="12" t="str">
        <f t="shared" si="23"/>
        <v/>
      </c>
    </row>
    <row r="177" spans="26:27" x14ac:dyDescent="0.25">
      <c r="Z177" s="12" t="str">
        <f t="shared" si="22"/>
        <v/>
      </c>
      <c r="AA177" s="12" t="str">
        <f t="shared" si="23"/>
        <v/>
      </c>
    </row>
    <row r="178" spans="26:27" x14ac:dyDescent="0.25">
      <c r="Z178" s="12" t="str">
        <f t="shared" si="22"/>
        <v/>
      </c>
      <c r="AA178" s="12" t="str">
        <f t="shared" si="23"/>
        <v/>
      </c>
    </row>
    <row r="179" spans="26:27" x14ac:dyDescent="0.25">
      <c r="Z179" s="12" t="str">
        <f t="shared" si="22"/>
        <v/>
      </c>
      <c r="AA179" s="12" t="str">
        <f t="shared" si="23"/>
        <v/>
      </c>
    </row>
    <row r="180" spans="26:27" x14ac:dyDescent="0.25">
      <c r="Z180" s="12" t="str">
        <f t="shared" si="22"/>
        <v/>
      </c>
      <c r="AA180" s="12" t="str">
        <f t="shared" si="23"/>
        <v/>
      </c>
    </row>
    <row r="181" spans="26:27" x14ac:dyDescent="0.25">
      <c r="Z181" s="12" t="str">
        <f t="shared" si="22"/>
        <v/>
      </c>
      <c r="AA181" s="12" t="str">
        <f t="shared" si="23"/>
        <v/>
      </c>
    </row>
    <row r="182" spans="26:27" x14ac:dyDescent="0.25">
      <c r="Z182" s="12" t="str">
        <f t="shared" si="22"/>
        <v/>
      </c>
      <c r="AA182" s="12" t="str">
        <f t="shared" si="23"/>
        <v/>
      </c>
    </row>
    <row r="183" spans="26:27" x14ac:dyDescent="0.25">
      <c r="Z183" s="12" t="str">
        <f t="shared" si="22"/>
        <v/>
      </c>
      <c r="AA183" s="12" t="str">
        <f t="shared" si="23"/>
        <v/>
      </c>
    </row>
    <row r="184" spans="26:27" x14ac:dyDescent="0.25">
      <c r="Z184" s="12" t="str">
        <f t="shared" si="22"/>
        <v/>
      </c>
      <c r="AA184" s="12" t="str">
        <f t="shared" si="23"/>
        <v/>
      </c>
    </row>
    <row r="185" spans="26:27" x14ac:dyDescent="0.25">
      <c r="Z185" s="12" t="str">
        <f t="shared" si="22"/>
        <v/>
      </c>
      <c r="AA185" s="12" t="str">
        <f t="shared" si="23"/>
        <v/>
      </c>
    </row>
    <row r="186" spans="26:27" x14ac:dyDescent="0.25">
      <c r="Z186" s="12" t="str">
        <f t="shared" si="22"/>
        <v/>
      </c>
      <c r="AA186" s="12" t="str">
        <f t="shared" si="23"/>
        <v/>
      </c>
    </row>
    <row r="187" spans="26:27" x14ac:dyDescent="0.25">
      <c r="Z187" s="12" t="str">
        <f t="shared" si="22"/>
        <v/>
      </c>
      <c r="AA187" s="12" t="str">
        <f t="shared" si="23"/>
        <v/>
      </c>
    </row>
    <row r="188" spans="26:27" x14ac:dyDescent="0.25">
      <c r="Z188" s="12" t="str">
        <f t="shared" si="22"/>
        <v/>
      </c>
      <c r="AA188" s="12" t="str">
        <f t="shared" si="23"/>
        <v/>
      </c>
    </row>
    <row r="189" spans="26:27" x14ac:dyDescent="0.25">
      <c r="Z189" s="12" t="str">
        <f t="shared" si="22"/>
        <v/>
      </c>
      <c r="AA189" s="12" t="str">
        <f t="shared" si="23"/>
        <v/>
      </c>
    </row>
    <row r="190" spans="26:27" x14ac:dyDescent="0.25">
      <c r="Z190" s="12" t="str">
        <f t="shared" si="22"/>
        <v/>
      </c>
      <c r="AA190" s="12" t="str">
        <f t="shared" si="23"/>
        <v/>
      </c>
    </row>
    <row r="191" spans="26:27" x14ac:dyDescent="0.25">
      <c r="Z191" s="12" t="str">
        <f t="shared" si="22"/>
        <v/>
      </c>
      <c r="AA191" s="12" t="str">
        <f t="shared" si="23"/>
        <v/>
      </c>
    </row>
    <row r="192" spans="26:27" x14ac:dyDescent="0.25">
      <c r="Z192" s="12" t="str">
        <f t="shared" si="22"/>
        <v/>
      </c>
      <c r="AA192" s="12" t="str">
        <f t="shared" si="23"/>
        <v/>
      </c>
    </row>
    <row r="193" spans="26:27" x14ac:dyDescent="0.25">
      <c r="Z193" s="12" t="str">
        <f t="shared" si="22"/>
        <v/>
      </c>
      <c r="AA193" s="12" t="str">
        <f t="shared" si="23"/>
        <v/>
      </c>
    </row>
    <row r="194" spans="26:27" x14ac:dyDescent="0.25">
      <c r="Z194" s="12" t="str">
        <f t="shared" ref="Z194:Z257" si="25">IF($A194&lt;&gt;"",($A194-$D$77),"")</f>
        <v/>
      </c>
      <c r="AA194" s="12" t="str">
        <f t="shared" ref="AA194:AA257" si="26">IF($A194&lt;&gt;"",($A194-$D$77+$J$118),"")</f>
        <v/>
      </c>
    </row>
    <row r="195" spans="26:27" x14ac:dyDescent="0.25">
      <c r="Z195" s="12" t="str">
        <f t="shared" si="25"/>
        <v/>
      </c>
      <c r="AA195" s="12" t="str">
        <f t="shared" si="26"/>
        <v/>
      </c>
    </row>
    <row r="196" spans="26:27" x14ac:dyDescent="0.25">
      <c r="Z196" s="12" t="str">
        <f t="shared" si="25"/>
        <v/>
      </c>
      <c r="AA196" s="12" t="str">
        <f t="shared" si="26"/>
        <v/>
      </c>
    </row>
    <row r="197" spans="26:27" x14ac:dyDescent="0.25">
      <c r="Z197" s="12" t="str">
        <f t="shared" si="25"/>
        <v/>
      </c>
      <c r="AA197" s="12" t="str">
        <f t="shared" si="26"/>
        <v/>
      </c>
    </row>
    <row r="198" spans="26:27" x14ac:dyDescent="0.25">
      <c r="Z198" s="12" t="str">
        <f t="shared" si="25"/>
        <v/>
      </c>
      <c r="AA198" s="12" t="str">
        <f t="shared" si="26"/>
        <v/>
      </c>
    </row>
    <row r="199" spans="26:27" x14ac:dyDescent="0.25">
      <c r="Z199" s="12" t="str">
        <f t="shared" si="25"/>
        <v/>
      </c>
      <c r="AA199" s="12" t="str">
        <f t="shared" si="26"/>
        <v/>
      </c>
    </row>
    <row r="200" spans="26:27" x14ac:dyDescent="0.25">
      <c r="Z200" s="12" t="str">
        <f t="shared" si="25"/>
        <v/>
      </c>
      <c r="AA200" s="12" t="str">
        <f t="shared" si="26"/>
        <v/>
      </c>
    </row>
    <row r="201" spans="26:27" x14ac:dyDescent="0.25">
      <c r="Z201" s="12" t="str">
        <f t="shared" si="25"/>
        <v/>
      </c>
      <c r="AA201" s="12" t="str">
        <f t="shared" si="26"/>
        <v/>
      </c>
    </row>
    <row r="202" spans="26:27" x14ac:dyDescent="0.25">
      <c r="Z202" s="12" t="str">
        <f t="shared" si="25"/>
        <v/>
      </c>
      <c r="AA202" s="12" t="str">
        <f t="shared" si="26"/>
        <v/>
      </c>
    </row>
    <row r="203" spans="26:27" x14ac:dyDescent="0.25">
      <c r="Z203" s="12" t="str">
        <f t="shared" si="25"/>
        <v/>
      </c>
      <c r="AA203" s="12" t="str">
        <f t="shared" si="26"/>
        <v/>
      </c>
    </row>
    <row r="204" spans="26:27" x14ac:dyDescent="0.25">
      <c r="Z204" s="12" t="str">
        <f t="shared" si="25"/>
        <v/>
      </c>
      <c r="AA204" s="12" t="str">
        <f t="shared" si="26"/>
        <v/>
      </c>
    </row>
    <row r="205" spans="26:27" x14ac:dyDescent="0.25">
      <c r="Z205" s="12" t="str">
        <f t="shared" si="25"/>
        <v/>
      </c>
      <c r="AA205" s="12" t="str">
        <f t="shared" si="26"/>
        <v/>
      </c>
    </row>
    <row r="206" spans="26:27" x14ac:dyDescent="0.25">
      <c r="Z206" s="12" t="str">
        <f t="shared" si="25"/>
        <v/>
      </c>
      <c r="AA206" s="12" t="str">
        <f t="shared" si="26"/>
        <v/>
      </c>
    </row>
    <row r="207" spans="26:27" x14ac:dyDescent="0.25">
      <c r="Z207" s="12" t="str">
        <f t="shared" si="25"/>
        <v/>
      </c>
      <c r="AA207" s="12" t="str">
        <f t="shared" si="26"/>
        <v/>
      </c>
    </row>
    <row r="208" spans="26:27" x14ac:dyDescent="0.25">
      <c r="Z208" s="12" t="str">
        <f t="shared" si="25"/>
        <v/>
      </c>
      <c r="AA208" s="12" t="str">
        <f t="shared" si="26"/>
        <v/>
      </c>
    </row>
    <row r="209" spans="26:27" x14ac:dyDescent="0.25">
      <c r="Z209" s="12" t="str">
        <f t="shared" si="25"/>
        <v/>
      </c>
      <c r="AA209" s="12" t="str">
        <f t="shared" si="26"/>
        <v/>
      </c>
    </row>
    <row r="210" spans="26:27" x14ac:dyDescent="0.25">
      <c r="Z210" s="12" t="str">
        <f t="shared" si="25"/>
        <v/>
      </c>
      <c r="AA210" s="12" t="str">
        <f t="shared" si="26"/>
        <v/>
      </c>
    </row>
    <row r="211" spans="26:27" x14ac:dyDescent="0.25">
      <c r="Z211" s="12" t="str">
        <f t="shared" si="25"/>
        <v/>
      </c>
      <c r="AA211" s="12" t="str">
        <f t="shared" si="26"/>
        <v/>
      </c>
    </row>
    <row r="212" spans="26:27" x14ac:dyDescent="0.25">
      <c r="Z212" s="12" t="str">
        <f t="shared" si="25"/>
        <v/>
      </c>
      <c r="AA212" s="12" t="str">
        <f t="shared" si="26"/>
        <v/>
      </c>
    </row>
    <row r="213" spans="26:27" x14ac:dyDescent="0.25">
      <c r="Z213" s="12" t="str">
        <f t="shared" si="25"/>
        <v/>
      </c>
      <c r="AA213" s="12" t="str">
        <f t="shared" si="26"/>
        <v/>
      </c>
    </row>
    <row r="214" spans="26:27" x14ac:dyDescent="0.25">
      <c r="Z214" s="12" t="str">
        <f t="shared" si="25"/>
        <v/>
      </c>
      <c r="AA214" s="12" t="str">
        <f t="shared" si="26"/>
        <v/>
      </c>
    </row>
    <row r="215" spans="26:27" x14ac:dyDescent="0.25">
      <c r="Z215" s="12" t="str">
        <f t="shared" si="25"/>
        <v/>
      </c>
      <c r="AA215" s="12" t="str">
        <f t="shared" si="26"/>
        <v/>
      </c>
    </row>
    <row r="216" spans="26:27" x14ac:dyDescent="0.25">
      <c r="Z216" s="12" t="str">
        <f t="shared" si="25"/>
        <v/>
      </c>
      <c r="AA216" s="12" t="str">
        <f t="shared" si="26"/>
        <v/>
      </c>
    </row>
    <row r="217" spans="26:27" x14ac:dyDescent="0.25">
      <c r="Z217" s="12" t="str">
        <f t="shared" si="25"/>
        <v/>
      </c>
      <c r="AA217" s="12" t="str">
        <f t="shared" si="26"/>
        <v/>
      </c>
    </row>
    <row r="218" spans="26:27" x14ac:dyDescent="0.25">
      <c r="Z218" s="12" t="str">
        <f t="shared" si="25"/>
        <v/>
      </c>
      <c r="AA218" s="12" t="str">
        <f t="shared" si="26"/>
        <v/>
      </c>
    </row>
    <row r="219" spans="26:27" x14ac:dyDescent="0.25">
      <c r="Z219" s="12" t="str">
        <f t="shared" si="25"/>
        <v/>
      </c>
      <c r="AA219" s="12" t="str">
        <f t="shared" si="26"/>
        <v/>
      </c>
    </row>
    <row r="220" spans="26:27" x14ac:dyDescent="0.25">
      <c r="Z220" s="12" t="str">
        <f t="shared" si="25"/>
        <v/>
      </c>
      <c r="AA220" s="12" t="str">
        <f t="shared" si="26"/>
        <v/>
      </c>
    </row>
    <row r="221" spans="26:27" x14ac:dyDescent="0.25">
      <c r="Z221" s="12" t="str">
        <f t="shared" si="25"/>
        <v/>
      </c>
      <c r="AA221" s="12" t="str">
        <f t="shared" si="26"/>
        <v/>
      </c>
    </row>
    <row r="222" spans="26:27" x14ac:dyDescent="0.25">
      <c r="Z222" s="12" t="str">
        <f t="shared" si="25"/>
        <v/>
      </c>
      <c r="AA222" s="12" t="str">
        <f t="shared" si="26"/>
        <v/>
      </c>
    </row>
    <row r="223" spans="26:27" x14ac:dyDescent="0.25">
      <c r="Z223" s="12" t="str">
        <f t="shared" si="25"/>
        <v/>
      </c>
      <c r="AA223" s="12" t="str">
        <f t="shared" si="26"/>
        <v/>
      </c>
    </row>
    <row r="224" spans="26:27" x14ac:dyDescent="0.25">
      <c r="Z224" s="12" t="str">
        <f t="shared" si="25"/>
        <v/>
      </c>
      <c r="AA224" s="12" t="str">
        <f t="shared" si="26"/>
        <v/>
      </c>
    </row>
    <row r="225" spans="26:27" x14ac:dyDescent="0.25">
      <c r="Z225" s="12" t="str">
        <f t="shared" si="25"/>
        <v/>
      </c>
      <c r="AA225" s="12" t="str">
        <f t="shared" si="26"/>
        <v/>
      </c>
    </row>
    <row r="226" spans="26:27" x14ac:dyDescent="0.25">
      <c r="Z226" s="12" t="str">
        <f t="shared" si="25"/>
        <v/>
      </c>
      <c r="AA226" s="12" t="str">
        <f t="shared" si="26"/>
        <v/>
      </c>
    </row>
    <row r="227" spans="26:27" x14ac:dyDescent="0.25">
      <c r="Z227" s="12" t="str">
        <f t="shared" si="25"/>
        <v/>
      </c>
      <c r="AA227" s="12" t="str">
        <f t="shared" si="26"/>
        <v/>
      </c>
    </row>
    <row r="228" spans="26:27" x14ac:dyDescent="0.25">
      <c r="Z228" s="12" t="str">
        <f t="shared" si="25"/>
        <v/>
      </c>
      <c r="AA228" s="12" t="str">
        <f t="shared" si="26"/>
        <v/>
      </c>
    </row>
    <row r="229" spans="26:27" x14ac:dyDescent="0.25">
      <c r="Z229" s="12" t="str">
        <f t="shared" si="25"/>
        <v/>
      </c>
      <c r="AA229" s="12" t="str">
        <f t="shared" si="26"/>
        <v/>
      </c>
    </row>
    <row r="230" spans="26:27" x14ac:dyDescent="0.25">
      <c r="Z230" s="12" t="str">
        <f t="shared" si="25"/>
        <v/>
      </c>
      <c r="AA230" s="12" t="str">
        <f t="shared" si="26"/>
        <v/>
      </c>
    </row>
    <row r="231" spans="26:27" x14ac:dyDescent="0.25">
      <c r="Z231" s="12" t="str">
        <f t="shared" si="25"/>
        <v/>
      </c>
      <c r="AA231" s="12" t="str">
        <f t="shared" si="26"/>
        <v/>
      </c>
    </row>
    <row r="232" spans="26:27" x14ac:dyDescent="0.25">
      <c r="Z232" s="12" t="str">
        <f t="shared" si="25"/>
        <v/>
      </c>
      <c r="AA232" s="12" t="str">
        <f t="shared" si="26"/>
        <v/>
      </c>
    </row>
    <row r="233" spans="26:27" x14ac:dyDescent="0.25">
      <c r="Z233" s="12" t="str">
        <f t="shared" si="25"/>
        <v/>
      </c>
      <c r="AA233" s="12" t="str">
        <f t="shared" si="26"/>
        <v/>
      </c>
    </row>
    <row r="234" spans="26:27" x14ac:dyDescent="0.25">
      <c r="Z234" s="12" t="str">
        <f t="shared" si="25"/>
        <v/>
      </c>
      <c r="AA234" s="12" t="str">
        <f t="shared" si="26"/>
        <v/>
      </c>
    </row>
    <row r="235" spans="26:27" x14ac:dyDescent="0.25">
      <c r="Z235" s="12" t="str">
        <f t="shared" si="25"/>
        <v/>
      </c>
      <c r="AA235" s="12" t="str">
        <f t="shared" si="26"/>
        <v/>
      </c>
    </row>
    <row r="236" spans="26:27" x14ac:dyDescent="0.25">
      <c r="Z236" s="12" t="str">
        <f t="shared" si="25"/>
        <v/>
      </c>
      <c r="AA236" s="12" t="str">
        <f t="shared" si="26"/>
        <v/>
      </c>
    </row>
    <row r="237" spans="26:27" x14ac:dyDescent="0.25">
      <c r="Z237" s="12" t="str">
        <f t="shared" si="25"/>
        <v/>
      </c>
      <c r="AA237" s="12" t="str">
        <f t="shared" si="26"/>
        <v/>
      </c>
    </row>
    <row r="238" spans="26:27" x14ac:dyDescent="0.25">
      <c r="Z238" s="12" t="str">
        <f t="shared" si="25"/>
        <v/>
      </c>
      <c r="AA238" s="12" t="str">
        <f t="shared" si="26"/>
        <v/>
      </c>
    </row>
    <row r="239" spans="26:27" x14ac:dyDescent="0.25">
      <c r="Z239" s="12" t="str">
        <f t="shared" si="25"/>
        <v/>
      </c>
      <c r="AA239" s="12" t="str">
        <f t="shared" si="26"/>
        <v/>
      </c>
    </row>
    <row r="240" spans="26:27" x14ac:dyDescent="0.25">
      <c r="Z240" s="12" t="str">
        <f t="shared" si="25"/>
        <v/>
      </c>
      <c r="AA240" s="12" t="str">
        <f t="shared" si="26"/>
        <v/>
      </c>
    </row>
    <row r="241" spans="26:27" x14ac:dyDescent="0.25">
      <c r="Z241" s="12" t="str">
        <f t="shared" si="25"/>
        <v/>
      </c>
      <c r="AA241" s="12" t="str">
        <f t="shared" si="26"/>
        <v/>
      </c>
    </row>
    <row r="242" spans="26:27" x14ac:dyDescent="0.25">
      <c r="Z242" s="12" t="str">
        <f t="shared" si="25"/>
        <v/>
      </c>
      <c r="AA242" s="12" t="str">
        <f t="shared" si="26"/>
        <v/>
      </c>
    </row>
    <row r="243" spans="26:27" x14ac:dyDescent="0.25">
      <c r="Z243" s="12" t="str">
        <f t="shared" si="25"/>
        <v/>
      </c>
      <c r="AA243" s="12" t="str">
        <f t="shared" si="26"/>
        <v/>
      </c>
    </row>
    <row r="244" spans="26:27" x14ac:dyDescent="0.25">
      <c r="Z244" s="12" t="str">
        <f t="shared" si="25"/>
        <v/>
      </c>
      <c r="AA244" s="12" t="str">
        <f t="shared" si="26"/>
        <v/>
      </c>
    </row>
    <row r="245" spans="26:27" x14ac:dyDescent="0.25">
      <c r="Z245" s="12" t="str">
        <f t="shared" si="25"/>
        <v/>
      </c>
      <c r="AA245" s="12" t="str">
        <f t="shared" si="26"/>
        <v/>
      </c>
    </row>
    <row r="246" spans="26:27" x14ac:dyDescent="0.25">
      <c r="Z246" s="12" t="str">
        <f t="shared" si="25"/>
        <v/>
      </c>
      <c r="AA246" s="12" t="str">
        <f t="shared" si="26"/>
        <v/>
      </c>
    </row>
    <row r="247" spans="26:27" x14ac:dyDescent="0.25">
      <c r="Z247" s="12" t="str">
        <f t="shared" si="25"/>
        <v/>
      </c>
      <c r="AA247" s="12" t="str">
        <f t="shared" si="26"/>
        <v/>
      </c>
    </row>
    <row r="248" spans="26:27" x14ac:dyDescent="0.25">
      <c r="Z248" s="12" t="str">
        <f t="shared" si="25"/>
        <v/>
      </c>
      <c r="AA248" s="12" t="str">
        <f t="shared" si="26"/>
        <v/>
      </c>
    </row>
    <row r="249" spans="26:27" x14ac:dyDescent="0.25">
      <c r="Z249" s="12" t="str">
        <f t="shared" si="25"/>
        <v/>
      </c>
      <c r="AA249" s="12" t="str">
        <f t="shared" si="26"/>
        <v/>
      </c>
    </row>
    <row r="250" spans="26:27" x14ac:dyDescent="0.25">
      <c r="Z250" s="12" t="str">
        <f t="shared" si="25"/>
        <v/>
      </c>
      <c r="AA250" s="12" t="str">
        <f t="shared" si="26"/>
        <v/>
      </c>
    </row>
    <row r="251" spans="26:27" x14ac:dyDescent="0.25">
      <c r="Z251" s="12" t="str">
        <f t="shared" si="25"/>
        <v/>
      </c>
      <c r="AA251" s="12" t="str">
        <f t="shared" si="26"/>
        <v/>
      </c>
    </row>
    <row r="252" spans="26:27" x14ac:dyDescent="0.25">
      <c r="Z252" s="12" t="str">
        <f t="shared" si="25"/>
        <v/>
      </c>
      <c r="AA252" s="12" t="str">
        <f t="shared" si="26"/>
        <v/>
      </c>
    </row>
    <row r="253" spans="26:27" x14ac:dyDescent="0.25">
      <c r="Z253" s="12" t="str">
        <f t="shared" si="25"/>
        <v/>
      </c>
      <c r="AA253" s="12" t="str">
        <f t="shared" si="26"/>
        <v/>
      </c>
    </row>
    <row r="254" spans="26:27" x14ac:dyDescent="0.25">
      <c r="Z254" s="12" t="str">
        <f t="shared" si="25"/>
        <v/>
      </c>
      <c r="AA254" s="12" t="str">
        <f t="shared" si="26"/>
        <v/>
      </c>
    </row>
    <row r="255" spans="26:27" x14ac:dyDescent="0.25">
      <c r="Z255" s="12" t="str">
        <f t="shared" si="25"/>
        <v/>
      </c>
      <c r="AA255" s="12" t="str">
        <f t="shared" si="26"/>
        <v/>
      </c>
    </row>
    <row r="256" spans="26:27" x14ac:dyDescent="0.25">
      <c r="Z256" s="12" t="str">
        <f t="shared" si="25"/>
        <v/>
      </c>
      <c r="AA256" s="12" t="str">
        <f t="shared" si="26"/>
        <v/>
      </c>
    </row>
    <row r="257" spans="26:27" x14ac:dyDescent="0.25">
      <c r="Z257" s="12" t="str">
        <f t="shared" si="25"/>
        <v/>
      </c>
      <c r="AA257" s="12" t="str">
        <f t="shared" si="26"/>
        <v/>
      </c>
    </row>
    <row r="258" spans="26:27" x14ac:dyDescent="0.25">
      <c r="Z258" s="12" t="str">
        <f t="shared" ref="Z258:Z321" si="27">IF($A258&lt;&gt;"",($A258-$D$77),"")</f>
        <v/>
      </c>
      <c r="AA258" s="12" t="str">
        <f t="shared" ref="AA258:AA321" si="28">IF($A258&lt;&gt;"",($A258-$D$77+$J$118),"")</f>
        <v/>
      </c>
    </row>
    <row r="259" spans="26:27" x14ac:dyDescent="0.25">
      <c r="Z259" s="12" t="str">
        <f t="shared" si="27"/>
        <v/>
      </c>
      <c r="AA259" s="12" t="str">
        <f t="shared" si="28"/>
        <v/>
      </c>
    </row>
    <row r="260" spans="26:27" x14ac:dyDescent="0.25">
      <c r="Z260" s="12" t="str">
        <f t="shared" si="27"/>
        <v/>
      </c>
      <c r="AA260" s="12" t="str">
        <f t="shared" si="28"/>
        <v/>
      </c>
    </row>
    <row r="261" spans="26:27" x14ac:dyDescent="0.25">
      <c r="Z261" s="12" t="str">
        <f t="shared" si="27"/>
        <v/>
      </c>
      <c r="AA261" s="12" t="str">
        <f t="shared" si="28"/>
        <v/>
      </c>
    </row>
    <row r="262" spans="26:27" x14ac:dyDescent="0.25">
      <c r="Z262" s="12" t="str">
        <f t="shared" si="27"/>
        <v/>
      </c>
      <c r="AA262" s="12" t="str">
        <f t="shared" si="28"/>
        <v/>
      </c>
    </row>
    <row r="263" spans="26:27" x14ac:dyDescent="0.25">
      <c r="Z263" s="12" t="str">
        <f t="shared" si="27"/>
        <v/>
      </c>
      <c r="AA263" s="12" t="str">
        <f t="shared" si="28"/>
        <v/>
      </c>
    </row>
    <row r="264" spans="26:27" x14ac:dyDescent="0.25">
      <c r="Z264" s="12" t="str">
        <f t="shared" si="27"/>
        <v/>
      </c>
      <c r="AA264" s="12" t="str">
        <f t="shared" si="28"/>
        <v/>
      </c>
    </row>
    <row r="265" spans="26:27" x14ac:dyDescent="0.25">
      <c r="Z265" s="12" t="str">
        <f t="shared" si="27"/>
        <v/>
      </c>
      <c r="AA265" s="12" t="str">
        <f t="shared" si="28"/>
        <v/>
      </c>
    </row>
    <row r="266" spans="26:27" x14ac:dyDescent="0.25">
      <c r="Z266" s="12" t="str">
        <f t="shared" si="27"/>
        <v/>
      </c>
      <c r="AA266" s="12" t="str">
        <f t="shared" si="28"/>
        <v/>
      </c>
    </row>
    <row r="267" spans="26:27" x14ac:dyDescent="0.25">
      <c r="Z267" s="12" t="str">
        <f t="shared" si="27"/>
        <v/>
      </c>
      <c r="AA267" s="12" t="str">
        <f t="shared" si="28"/>
        <v/>
      </c>
    </row>
    <row r="268" spans="26:27" x14ac:dyDescent="0.25">
      <c r="Z268" s="12" t="str">
        <f t="shared" si="27"/>
        <v/>
      </c>
      <c r="AA268" s="12" t="str">
        <f t="shared" si="28"/>
        <v/>
      </c>
    </row>
    <row r="269" spans="26:27" x14ac:dyDescent="0.25">
      <c r="Z269" s="12" t="str">
        <f t="shared" si="27"/>
        <v/>
      </c>
      <c r="AA269" s="12" t="str">
        <f t="shared" si="28"/>
        <v/>
      </c>
    </row>
    <row r="270" spans="26:27" x14ac:dyDescent="0.25">
      <c r="Z270" s="12" t="str">
        <f t="shared" si="27"/>
        <v/>
      </c>
      <c r="AA270" s="12" t="str">
        <f t="shared" si="28"/>
        <v/>
      </c>
    </row>
    <row r="271" spans="26:27" x14ac:dyDescent="0.25">
      <c r="Z271" s="12" t="str">
        <f t="shared" si="27"/>
        <v/>
      </c>
      <c r="AA271" s="12" t="str">
        <f t="shared" si="28"/>
        <v/>
      </c>
    </row>
    <row r="272" spans="26:27" x14ac:dyDescent="0.25">
      <c r="Z272" s="12" t="str">
        <f t="shared" si="27"/>
        <v/>
      </c>
      <c r="AA272" s="12" t="str">
        <f t="shared" si="28"/>
        <v/>
      </c>
    </row>
    <row r="273" spans="26:27" x14ac:dyDescent="0.25">
      <c r="Z273" s="12" t="str">
        <f t="shared" si="27"/>
        <v/>
      </c>
      <c r="AA273" s="12" t="str">
        <f t="shared" si="28"/>
        <v/>
      </c>
    </row>
    <row r="274" spans="26:27" x14ac:dyDescent="0.25">
      <c r="Z274" s="12" t="str">
        <f t="shared" si="27"/>
        <v/>
      </c>
      <c r="AA274" s="12" t="str">
        <f t="shared" si="28"/>
        <v/>
      </c>
    </row>
    <row r="275" spans="26:27" x14ac:dyDescent="0.25">
      <c r="Z275" s="12" t="str">
        <f t="shared" si="27"/>
        <v/>
      </c>
      <c r="AA275" s="12" t="str">
        <f t="shared" si="28"/>
        <v/>
      </c>
    </row>
    <row r="276" spans="26:27" x14ac:dyDescent="0.25">
      <c r="Z276" s="12" t="str">
        <f t="shared" si="27"/>
        <v/>
      </c>
      <c r="AA276" s="12" t="str">
        <f t="shared" si="28"/>
        <v/>
      </c>
    </row>
    <row r="277" spans="26:27" x14ac:dyDescent="0.25">
      <c r="Z277" s="12" t="str">
        <f t="shared" si="27"/>
        <v/>
      </c>
      <c r="AA277" s="12" t="str">
        <f t="shared" si="28"/>
        <v/>
      </c>
    </row>
    <row r="278" spans="26:27" x14ac:dyDescent="0.25">
      <c r="Z278" s="12" t="str">
        <f t="shared" si="27"/>
        <v/>
      </c>
      <c r="AA278" s="12" t="str">
        <f t="shared" si="28"/>
        <v/>
      </c>
    </row>
    <row r="279" spans="26:27" x14ac:dyDescent="0.25">
      <c r="Z279" s="12" t="str">
        <f t="shared" si="27"/>
        <v/>
      </c>
      <c r="AA279" s="12" t="str">
        <f t="shared" si="28"/>
        <v/>
      </c>
    </row>
    <row r="280" spans="26:27" x14ac:dyDescent="0.25">
      <c r="Z280" s="12" t="str">
        <f t="shared" si="27"/>
        <v/>
      </c>
      <c r="AA280" s="12" t="str">
        <f t="shared" si="28"/>
        <v/>
      </c>
    </row>
    <row r="281" spans="26:27" x14ac:dyDescent="0.25">
      <c r="Z281" s="12" t="str">
        <f t="shared" si="27"/>
        <v/>
      </c>
      <c r="AA281" s="12" t="str">
        <f t="shared" si="28"/>
        <v/>
      </c>
    </row>
    <row r="282" spans="26:27" x14ac:dyDescent="0.25">
      <c r="Z282" s="12" t="str">
        <f t="shared" si="27"/>
        <v/>
      </c>
      <c r="AA282" s="12" t="str">
        <f t="shared" si="28"/>
        <v/>
      </c>
    </row>
    <row r="283" spans="26:27" x14ac:dyDescent="0.25">
      <c r="Z283" s="12" t="str">
        <f t="shared" si="27"/>
        <v/>
      </c>
      <c r="AA283" s="12" t="str">
        <f t="shared" si="28"/>
        <v/>
      </c>
    </row>
    <row r="284" spans="26:27" x14ac:dyDescent="0.25">
      <c r="Z284" s="12" t="str">
        <f t="shared" si="27"/>
        <v/>
      </c>
      <c r="AA284" s="12" t="str">
        <f t="shared" si="28"/>
        <v/>
      </c>
    </row>
    <row r="285" spans="26:27" x14ac:dyDescent="0.25">
      <c r="Z285" s="12" t="str">
        <f t="shared" si="27"/>
        <v/>
      </c>
      <c r="AA285" s="12" t="str">
        <f t="shared" si="28"/>
        <v/>
      </c>
    </row>
    <row r="286" spans="26:27" x14ac:dyDescent="0.25">
      <c r="Z286" s="12" t="str">
        <f t="shared" si="27"/>
        <v/>
      </c>
      <c r="AA286" s="12" t="str">
        <f t="shared" si="28"/>
        <v/>
      </c>
    </row>
    <row r="287" spans="26:27" x14ac:dyDescent="0.25">
      <c r="Z287" s="12" t="str">
        <f t="shared" si="27"/>
        <v/>
      </c>
      <c r="AA287" s="12" t="str">
        <f t="shared" si="28"/>
        <v/>
      </c>
    </row>
    <row r="288" spans="26:27" x14ac:dyDescent="0.25">
      <c r="Z288" s="12" t="str">
        <f t="shared" si="27"/>
        <v/>
      </c>
      <c r="AA288" s="12" t="str">
        <f t="shared" si="28"/>
        <v/>
      </c>
    </row>
    <row r="289" spans="26:27" x14ac:dyDescent="0.25">
      <c r="Z289" s="12" t="str">
        <f t="shared" si="27"/>
        <v/>
      </c>
      <c r="AA289" s="12" t="str">
        <f t="shared" si="28"/>
        <v/>
      </c>
    </row>
    <row r="290" spans="26:27" x14ac:dyDescent="0.25">
      <c r="Z290" s="12" t="str">
        <f t="shared" si="27"/>
        <v/>
      </c>
      <c r="AA290" s="12" t="str">
        <f t="shared" si="28"/>
        <v/>
      </c>
    </row>
    <row r="291" spans="26:27" x14ac:dyDescent="0.25">
      <c r="Z291" s="12" t="str">
        <f t="shared" si="27"/>
        <v/>
      </c>
      <c r="AA291" s="12" t="str">
        <f t="shared" si="28"/>
        <v/>
      </c>
    </row>
    <row r="292" spans="26:27" x14ac:dyDescent="0.25">
      <c r="Z292" s="12" t="str">
        <f t="shared" si="27"/>
        <v/>
      </c>
      <c r="AA292" s="12" t="str">
        <f t="shared" si="28"/>
        <v/>
      </c>
    </row>
    <row r="293" spans="26:27" x14ac:dyDescent="0.25">
      <c r="Z293" s="12" t="str">
        <f t="shared" si="27"/>
        <v/>
      </c>
      <c r="AA293" s="12" t="str">
        <f t="shared" si="28"/>
        <v/>
      </c>
    </row>
    <row r="294" spans="26:27" x14ac:dyDescent="0.25">
      <c r="Z294" s="12" t="str">
        <f t="shared" si="27"/>
        <v/>
      </c>
      <c r="AA294" s="12" t="str">
        <f t="shared" si="28"/>
        <v/>
      </c>
    </row>
    <row r="295" spans="26:27" x14ac:dyDescent="0.25">
      <c r="Z295" s="12" t="str">
        <f t="shared" si="27"/>
        <v/>
      </c>
      <c r="AA295" s="12" t="str">
        <f t="shared" si="28"/>
        <v/>
      </c>
    </row>
    <row r="296" spans="26:27" x14ac:dyDescent="0.25">
      <c r="Z296" s="12" t="str">
        <f t="shared" si="27"/>
        <v/>
      </c>
      <c r="AA296" s="12" t="str">
        <f t="shared" si="28"/>
        <v/>
      </c>
    </row>
    <row r="297" spans="26:27" x14ac:dyDescent="0.25">
      <c r="Z297" s="12" t="str">
        <f t="shared" si="27"/>
        <v/>
      </c>
      <c r="AA297" s="12" t="str">
        <f t="shared" si="28"/>
        <v/>
      </c>
    </row>
    <row r="298" spans="26:27" x14ac:dyDescent="0.25">
      <c r="Z298" s="12" t="str">
        <f t="shared" si="27"/>
        <v/>
      </c>
      <c r="AA298" s="12" t="str">
        <f t="shared" si="28"/>
        <v/>
      </c>
    </row>
    <row r="299" spans="26:27" x14ac:dyDescent="0.25">
      <c r="Z299" s="12" t="str">
        <f t="shared" si="27"/>
        <v/>
      </c>
      <c r="AA299" s="12" t="str">
        <f t="shared" si="28"/>
        <v/>
      </c>
    </row>
    <row r="300" spans="26:27" x14ac:dyDescent="0.25">
      <c r="Z300" s="12" t="str">
        <f t="shared" si="27"/>
        <v/>
      </c>
      <c r="AA300" s="12" t="str">
        <f t="shared" si="28"/>
        <v/>
      </c>
    </row>
    <row r="301" spans="26:27" x14ac:dyDescent="0.25">
      <c r="Z301" s="12" t="str">
        <f t="shared" si="27"/>
        <v/>
      </c>
      <c r="AA301" s="12" t="str">
        <f t="shared" si="28"/>
        <v/>
      </c>
    </row>
    <row r="302" spans="26:27" x14ac:dyDescent="0.25">
      <c r="Z302" s="12" t="str">
        <f t="shared" si="27"/>
        <v/>
      </c>
      <c r="AA302" s="12" t="str">
        <f t="shared" si="28"/>
        <v/>
      </c>
    </row>
    <row r="303" spans="26:27" x14ac:dyDescent="0.25">
      <c r="Z303" s="12" t="str">
        <f t="shared" si="27"/>
        <v/>
      </c>
      <c r="AA303" s="12" t="str">
        <f t="shared" si="28"/>
        <v/>
      </c>
    </row>
    <row r="304" spans="26:27" x14ac:dyDescent="0.25">
      <c r="Z304" s="12" t="str">
        <f t="shared" si="27"/>
        <v/>
      </c>
      <c r="AA304" s="12" t="str">
        <f t="shared" si="28"/>
        <v/>
      </c>
    </row>
    <row r="305" spans="26:27" x14ac:dyDescent="0.25">
      <c r="Z305" s="12" t="str">
        <f t="shared" si="27"/>
        <v/>
      </c>
      <c r="AA305" s="12" t="str">
        <f t="shared" si="28"/>
        <v/>
      </c>
    </row>
    <row r="306" spans="26:27" x14ac:dyDescent="0.25">
      <c r="Z306" s="12" t="str">
        <f t="shared" si="27"/>
        <v/>
      </c>
      <c r="AA306" s="12" t="str">
        <f t="shared" si="28"/>
        <v/>
      </c>
    </row>
    <row r="307" spans="26:27" x14ac:dyDescent="0.25">
      <c r="Z307" s="12" t="str">
        <f t="shared" si="27"/>
        <v/>
      </c>
      <c r="AA307" s="12" t="str">
        <f t="shared" si="28"/>
        <v/>
      </c>
    </row>
    <row r="308" spans="26:27" x14ac:dyDescent="0.25">
      <c r="Z308" s="12" t="str">
        <f t="shared" si="27"/>
        <v/>
      </c>
      <c r="AA308" s="12" t="str">
        <f t="shared" si="28"/>
        <v/>
      </c>
    </row>
    <row r="309" spans="26:27" x14ac:dyDescent="0.25">
      <c r="Z309" s="12" t="str">
        <f t="shared" si="27"/>
        <v/>
      </c>
      <c r="AA309" s="12" t="str">
        <f t="shared" si="28"/>
        <v/>
      </c>
    </row>
    <row r="310" spans="26:27" x14ac:dyDescent="0.25">
      <c r="Z310" s="12" t="str">
        <f t="shared" si="27"/>
        <v/>
      </c>
      <c r="AA310" s="12" t="str">
        <f t="shared" si="28"/>
        <v/>
      </c>
    </row>
    <row r="311" spans="26:27" x14ac:dyDescent="0.25">
      <c r="Z311" s="12" t="str">
        <f t="shared" si="27"/>
        <v/>
      </c>
      <c r="AA311" s="12" t="str">
        <f t="shared" si="28"/>
        <v/>
      </c>
    </row>
    <row r="312" spans="26:27" x14ac:dyDescent="0.25">
      <c r="Z312" s="12" t="str">
        <f t="shared" si="27"/>
        <v/>
      </c>
      <c r="AA312" s="12" t="str">
        <f t="shared" si="28"/>
        <v/>
      </c>
    </row>
    <row r="313" spans="26:27" x14ac:dyDescent="0.25">
      <c r="Z313" s="12" t="str">
        <f t="shared" si="27"/>
        <v/>
      </c>
      <c r="AA313" s="12" t="str">
        <f t="shared" si="28"/>
        <v/>
      </c>
    </row>
    <row r="314" spans="26:27" x14ac:dyDescent="0.25">
      <c r="Z314" s="12" t="str">
        <f t="shared" si="27"/>
        <v/>
      </c>
      <c r="AA314" s="12" t="str">
        <f t="shared" si="28"/>
        <v/>
      </c>
    </row>
    <row r="315" spans="26:27" x14ac:dyDescent="0.25">
      <c r="Z315" s="12" t="str">
        <f t="shared" si="27"/>
        <v/>
      </c>
      <c r="AA315" s="12" t="str">
        <f t="shared" si="28"/>
        <v/>
      </c>
    </row>
    <row r="316" spans="26:27" x14ac:dyDescent="0.25">
      <c r="Z316" s="12" t="str">
        <f t="shared" si="27"/>
        <v/>
      </c>
      <c r="AA316" s="12" t="str">
        <f t="shared" si="28"/>
        <v/>
      </c>
    </row>
    <row r="317" spans="26:27" x14ac:dyDescent="0.25">
      <c r="Z317" s="12" t="str">
        <f t="shared" si="27"/>
        <v/>
      </c>
      <c r="AA317" s="12" t="str">
        <f t="shared" si="28"/>
        <v/>
      </c>
    </row>
    <row r="318" spans="26:27" x14ac:dyDescent="0.25">
      <c r="Z318" s="12" t="str">
        <f t="shared" si="27"/>
        <v/>
      </c>
      <c r="AA318" s="12" t="str">
        <f t="shared" si="28"/>
        <v/>
      </c>
    </row>
    <row r="319" spans="26:27" x14ac:dyDescent="0.25">
      <c r="Z319" s="12" t="str">
        <f t="shared" si="27"/>
        <v/>
      </c>
      <c r="AA319" s="12" t="str">
        <f t="shared" si="28"/>
        <v/>
      </c>
    </row>
    <row r="320" spans="26:27" x14ac:dyDescent="0.25">
      <c r="Z320" s="12" t="str">
        <f t="shared" si="27"/>
        <v/>
      </c>
      <c r="AA320" s="12" t="str">
        <f t="shared" si="28"/>
        <v/>
      </c>
    </row>
    <row r="321" spans="26:27" x14ac:dyDescent="0.25">
      <c r="Z321" s="12" t="str">
        <f t="shared" si="27"/>
        <v/>
      </c>
      <c r="AA321" s="12" t="str">
        <f t="shared" si="28"/>
        <v/>
      </c>
    </row>
    <row r="322" spans="26:27" x14ac:dyDescent="0.25">
      <c r="Z322" s="12" t="str">
        <f t="shared" ref="Z322:Z385" si="29">IF($A322&lt;&gt;"",($A322-$D$77),"")</f>
        <v/>
      </c>
      <c r="AA322" s="12" t="str">
        <f t="shared" ref="AA322:AA385" si="30">IF($A322&lt;&gt;"",($A322-$D$77+$J$118),"")</f>
        <v/>
      </c>
    </row>
    <row r="323" spans="26:27" x14ac:dyDescent="0.25">
      <c r="Z323" s="12" t="str">
        <f t="shared" si="29"/>
        <v/>
      </c>
      <c r="AA323" s="12" t="str">
        <f t="shared" si="30"/>
        <v/>
      </c>
    </row>
    <row r="324" spans="26:27" x14ac:dyDescent="0.25">
      <c r="Z324" s="12" t="str">
        <f t="shared" si="29"/>
        <v/>
      </c>
      <c r="AA324" s="12" t="str">
        <f t="shared" si="30"/>
        <v/>
      </c>
    </row>
    <row r="325" spans="26:27" x14ac:dyDescent="0.25">
      <c r="Z325" s="12" t="str">
        <f t="shared" si="29"/>
        <v/>
      </c>
      <c r="AA325" s="12" t="str">
        <f t="shared" si="30"/>
        <v/>
      </c>
    </row>
    <row r="326" spans="26:27" x14ac:dyDescent="0.25">
      <c r="Z326" s="12" t="str">
        <f t="shared" si="29"/>
        <v/>
      </c>
      <c r="AA326" s="12" t="str">
        <f t="shared" si="30"/>
        <v/>
      </c>
    </row>
    <row r="327" spans="26:27" x14ac:dyDescent="0.25">
      <c r="Z327" s="12" t="str">
        <f t="shared" si="29"/>
        <v/>
      </c>
      <c r="AA327" s="12" t="str">
        <f t="shared" si="30"/>
        <v/>
      </c>
    </row>
    <row r="328" spans="26:27" x14ac:dyDescent="0.25">
      <c r="Z328" s="12" t="str">
        <f t="shared" si="29"/>
        <v/>
      </c>
      <c r="AA328" s="12" t="str">
        <f t="shared" si="30"/>
        <v/>
      </c>
    </row>
    <row r="329" spans="26:27" x14ac:dyDescent="0.25">
      <c r="Z329" s="12" t="str">
        <f t="shared" si="29"/>
        <v/>
      </c>
      <c r="AA329" s="12" t="str">
        <f t="shared" si="30"/>
        <v/>
      </c>
    </row>
    <row r="330" spans="26:27" x14ac:dyDescent="0.25">
      <c r="Z330" s="12" t="str">
        <f t="shared" si="29"/>
        <v/>
      </c>
      <c r="AA330" s="12" t="str">
        <f t="shared" si="30"/>
        <v/>
      </c>
    </row>
    <row r="331" spans="26:27" x14ac:dyDescent="0.25">
      <c r="Z331" s="12" t="str">
        <f t="shared" si="29"/>
        <v/>
      </c>
      <c r="AA331" s="12" t="str">
        <f t="shared" si="30"/>
        <v/>
      </c>
    </row>
    <row r="332" spans="26:27" x14ac:dyDescent="0.25">
      <c r="Z332" s="12" t="str">
        <f t="shared" si="29"/>
        <v/>
      </c>
      <c r="AA332" s="12" t="str">
        <f t="shared" si="30"/>
        <v/>
      </c>
    </row>
    <row r="333" spans="26:27" x14ac:dyDescent="0.25">
      <c r="Z333" s="12" t="str">
        <f t="shared" si="29"/>
        <v/>
      </c>
      <c r="AA333" s="12" t="str">
        <f t="shared" si="30"/>
        <v/>
      </c>
    </row>
    <row r="334" spans="26:27" x14ac:dyDescent="0.25">
      <c r="Z334" s="12" t="str">
        <f t="shared" si="29"/>
        <v/>
      </c>
      <c r="AA334" s="12" t="str">
        <f t="shared" si="30"/>
        <v/>
      </c>
    </row>
    <row r="335" spans="26:27" x14ac:dyDescent="0.25">
      <c r="Z335" s="12" t="str">
        <f t="shared" si="29"/>
        <v/>
      </c>
      <c r="AA335" s="12" t="str">
        <f t="shared" si="30"/>
        <v/>
      </c>
    </row>
    <row r="336" spans="26:27" x14ac:dyDescent="0.25">
      <c r="Z336" s="12" t="str">
        <f t="shared" si="29"/>
        <v/>
      </c>
      <c r="AA336" s="12" t="str">
        <f t="shared" si="30"/>
        <v/>
      </c>
    </row>
    <row r="337" spans="26:27" x14ac:dyDescent="0.25">
      <c r="Z337" s="12" t="str">
        <f t="shared" si="29"/>
        <v/>
      </c>
      <c r="AA337" s="12" t="str">
        <f t="shared" si="30"/>
        <v/>
      </c>
    </row>
    <row r="338" spans="26:27" x14ac:dyDescent="0.25">
      <c r="Z338" s="12" t="str">
        <f t="shared" si="29"/>
        <v/>
      </c>
      <c r="AA338" s="12" t="str">
        <f t="shared" si="30"/>
        <v/>
      </c>
    </row>
    <row r="339" spans="26:27" x14ac:dyDescent="0.25">
      <c r="Z339" s="12" t="str">
        <f t="shared" si="29"/>
        <v/>
      </c>
      <c r="AA339" s="12" t="str">
        <f t="shared" si="30"/>
        <v/>
      </c>
    </row>
    <row r="340" spans="26:27" x14ac:dyDescent="0.25">
      <c r="Z340" s="12" t="str">
        <f t="shared" si="29"/>
        <v/>
      </c>
      <c r="AA340" s="12" t="str">
        <f t="shared" si="30"/>
        <v/>
      </c>
    </row>
    <row r="341" spans="26:27" x14ac:dyDescent="0.25">
      <c r="Z341" s="12" t="str">
        <f t="shared" si="29"/>
        <v/>
      </c>
      <c r="AA341" s="12" t="str">
        <f t="shared" si="30"/>
        <v/>
      </c>
    </row>
    <row r="342" spans="26:27" x14ac:dyDescent="0.25">
      <c r="Z342" s="12" t="str">
        <f t="shared" si="29"/>
        <v/>
      </c>
      <c r="AA342" s="12" t="str">
        <f t="shared" si="30"/>
        <v/>
      </c>
    </row>
    <row r="343" spans="26:27" x14ac:dyDescent="0.25">
      <c r="Z343" s="12" t="str">
        <f t="shared" si="29"/>
        <v/>
      </c>
      <c r="AA343" s="12" t="str">
        <f t="shared" si="30"/>
        <v/>
      </c>
    </row>
    <row r="344" spans="26:27" x14ac:dyDescent="0.25">
      <c r="Z344" s="12" t="str">
        <f t="shared" si="29"/>
        <v/>
      </c>
      <c r="AA344" s="12" t="str">
        <f t="shared" si="30"/>
        <v/>
      </c>
    </row>
    <row r="345" spans="26:27" x14ac:dyDescent="0.25">
      <c r="Z345" s="12" t="str">
        <f t="shared" si="29"/>
        <v/>
      </c>
      <c r="AA345" s="12" t="str">
        <f t="shared" si="30"/>
        <v/>
      </c>
    </row>
    <row r="346" spans="26:27" x14ac:dyDescent="0.25">
      <c r="Z346" s="12" t="str">
        <f t="shared" si="29"/>
        <v/>
      </c>
      <c r="AA346" s="12" t="str">
        <f t="shared" si="30"/>
        <v/>
      </c>
    </row>
    <row r="347" spans="26:27" x14ac:dyDescent="0.25">
      <c r="Z347" s="12" t="str">
        <f t="shared" si="29"/>
        <v/>
      </c>
      <c r="AA347" s="12" t="str">
        <f t="shared" si="30"/>
        <v/>
      </c>
    </row>
    <row r="348" spans="26:27" x14ac:dyDescent="0.25">
      <c r="Z348" s="12" t="str">
        <f t="shared" si="29"/>
        <v/>
      </c>
      <c r="AA348" s="12" t="str">
        <f t="shared" si="30"/>
        <v/>
      </c>
    </row>
    <row r="349" spans="26:27" x14ac:dyDescent="0.25">
      <c r="Z349" s="12" t="str">
        <f t="shared" si="29"/>
        <v/>
      </c>
      <c r="AA349" s="12" t="str">
        <f t="shared" si="30"/>
        <v/>
      </c>
    </row>
    <row r="350" spans="26:27" x14ac:dyDescent="0.25">
      <c r="Z350" s="12" t="str">
        <f t="shared" si="29"/>
        <v/>
      </c>
      <c r="AA350" s="12" t="str">
        <f t="shared" si="30"/>
        <v/>
      </c>
    </row>
    <row r="351" spans="26:27" x14ac:dyDescent="0.25">
      <c r="Z351" s="12" t="str">
        <f t="shared" si="29"/>
        <v/>
      </c>
      <c r="AA351" s="12" t="str">
        <f t="shared" si="30"/>
        <v/>
      </c>
    </row>
    <row r="352" spans="26:27" x14ac:dyDescent="0.25">
      <c r="Z352" s="12" t="str">
        <f t="shared" si="29"/>
        <v/>
      </c>
      <c r="AA352" s="12" t="str">
        <f t="shared" si="30"/>
        <v/>
      </c>
    </row>
    <row r="353" spans="26:27" x14ac:dyDescent="0.25">
      <c r="Z353" s="12" t="str">
        <f t="shared" si="29"/>
        <v/>
      </c>
      <c r="AA353" s="12" t="str">
        <f t="shared" si="30"/>
        <v/>
      </c>
    </row>
    <row r="354" spans="26:27" x14ac:dyDescent="0.25">
      <c r="Z354" s="12" t="str">
        <f t="shared" si="29"/>
        <v/>
      </c>
      <c r="AA354" s="12" t="str">
        <f t="shared" si="30"/>
        <v/>
      </c>
    </row>
    <row r="355" spans="26:27" x14ac:dyDescent="0.25">
      <c r="Z355" s="12" t="str">
        <f t="shared" si="29"/>
        <v/>
      </c>
      <c r="AA355" s="12" t="str">
        <f t="shared" si="30"/>
        <v/>
      </c>
    </row>
    <row r="356" spans="26:27" x14ac:dyDescent="0.25">
      <c r="Z356" s="12" t="str">
        <f t="shared" si="29"/>
        <v/>
      </c>
      <c r="AA356" s="12" t="str">
        <f t="shared" si="30"/>
        <v/>
      </c>
    </row>
    <row r="357" spans="26:27" x14ac:dyDescent="0.25">
      <c r="Z357" s="12" t="str">
        <f t="shared" si="29"/>
        <v/>
      </c>
      <c r="AA357" s="12" t="str">
        <f t="shared" si="30"/>
        <v/>
      </c>
    </row>
    <row r="358" spans="26:27" x14ac:dyDescent="0.25">
      <c r="Z358" s="12" t="str">
        <f t="shared" si="29"/>
        <v/>
      </c>
      <c r="AA358" s="12" t="str">
        <f t="shared" si="30"/>
        <v/>
      </c>
    </row>
    <row r="359" spans="26:27" x14ac:dyDescent="0.25">
      <c r="Z359" s="12" t="str">
        <f t="shared" si="29"/>
        <v/>
      </c>
      <c r="AA359" s="12" t="str">
        <f t="shared" si="30"/>
        <v/>
      </c>
    </row>
    <row r="360" spans="26:27" x14ac:dyDescent="0.25">
      <c r="Z360" s="12" t="str">
        <f t="shared" si="29"/>
        <v/>
      </c>
      <c r="AA360" s="12" t="str">
        <f t="shared" si="30"/>
        <v/>
      </c>
    </row>
    <row r="361" spans="26:27" x14ac:dyDescent="0.25">
      <c r="Z361" s="12" t="str">
        <f t="shared" si="29"/>
        <v/>
      </c>
      <c r="AA361" s="12" t="str">
        <f t="shared" si="30"/>
        <v/>
      </c>
    </row>
    <row r="362" spans="26:27" x14ac:dyDescent="0.25">
      <c r="Z362" s="12" t="str">
        <f t="shared" si="29"/>
        <v/>
      </c>
      <c r="AA362" s="12" t="str">
        <f t="shared" si="30"/>
        <v/>
      </c>
    </row>
    <row r="363" spans="26:27" x14ac:dyDescent="0.25">
      <c r="Z363" s="12" t="str">
        <f t="shared" si="29"/>
        <v/>
      </c>
      <c r="AA363" s="12" t="str">
        <f t="shared" si="30"/>
        <v/>
      </c>
    </row>
    <row r="364" spans="26:27" x14ac:dyDescent="0.25">
      <c r="Z364" s="12" t="str">
        <f t="shared" si="29"/>
        <v/>
      </c>
      <c r="AA364" s="12" t="str">
        <f t="shared" si="30"/>
        <v/>
      </c>
    </row>
    <row r="365" spans="26:27" x14ac:dyDescent="0.25">
      <c r="Z365" s="12" t="str">
        <f t="shared" si="29"/>
        <v/>
      </c>
      <c r="AA365" s="12" t="str">
        <f t="shared" si="30"/>
        <v/>
      </c>
    </row>
    <row r="366" spans="26:27" x14ac:dyDescent="0.25">
      <c r="Z366" s="12" t="str">
        <f t="shared" si="29"/>
        <v/>
      </c>
      <c r="AA366" s="12" t="str">
        <f t="shared" si="30"/>
        <v/>
      </c>
    </row>
    <row r="367" spans="26:27" x14ac:dyDescent="0.25">
      <c r="Z367" s="12" t="str">
        <f t="shared" si="29"/>
        <v/>
      </c>
      <c r="AA367" s="12" t="str">
        <f t="shared" si="30"/>
        <v/>
      </c>
    </row>
    <row r="368" spans="26:27" x14ac:dyDescent="0.25">
      <c r="Z368" s="12" t="str">
        <f t="shared" si="29"/>
        <v/>
      </c>
      <c r="AA368" s="12" t="str">
        <f t="shared" si="30"/>
        <v/>
      </c>
    </row>
    <row r="369" spans="26:27" x14ac:dyDescent="0.25">
      <c r="Z369" s="12" t="str">
        <f t="shared" si="29"/>
        <v/>
      </c>
      <c r="AA369" s="12" t="str">
        <f t="shared" si="30"/>
        <v/>
      </c>
    </row>
    <row r="370" spans="26:27" x14ac:dyDescent="0.25">
      <c r="Z370" s="12" t="str">
        <f t="shared" si="29"/>
        <v/>
      </c>
      <c r="AA370" s="12" t="str">
        <f t="shared" si="30"/>
        <v/>
      </c>
    </row>
    <row r="371" spans="26:27" x14ac:dyDescent="0.25">
      <c r="Z371" s="12" t="str">
        <f t="shared" si="29"/>
        <v/>
      </c>
      <c r="AA371" s="12" t="str">
        <f t="shared" si="30"/>
        <v/>
      </c>
    </row>
    <row r="372" spans="26:27" x14ac:dyDescent="0.25">
      <c r="Z372" s="12" t="str">
        <f t="shared" si="29"/>
        <v/>
      </c>
      <c r="AA372" s="12" t="str">
        <f t="shared" si="30"/>
        <v/>
      </c>
    </row>
    <row r="373" spans="26:27" x14ac:dyDescent="0.25">
      <c r="Z373" s="12" t="str">
        <f t="shared" si="29"/>
        <v/>
      </c>
      <c r="AA373" s="12" t="str">
        <f t="shared" si="30"/>
        <v/>
      </c>
    </row>
    <row r="374" spans="26:27" x14ac:dyDescent="0.25">
      <c r="Z374" s="12" t="str">
        <f t="shared" si="29"/>
        <v/>
      </c>
      <c r="AA374" s="12" t="str">
        <f t="shared" si="30"/>
        <v/>
      </c>
    </row>
    <row r="375" spans="26:27" x14ac:dyDescent="0.25">
      <c r="Z375" s="12" t="str">
        <f t="shared" si="29"/>
        <v/>
      </c>
      <c r="AA375" s="12" t="str">
        <f t="shared" si="30"/>
        <v/>
      </c>
    </row>
    <row r="376" spans="26:27" x14ac:dyDescent="0.25">
      <c r="Z376" s="12" t="str">
        <f t="shared" si="29"/>
        <v/>
      </c>
      <c r="AA376" s="12" t="str">
        <f t="shared" si="30"/>
        <v/>
      </c>
    </row>
    <row r="377" spans="26:27" x14ac:dyDescent="0.25">
      <c r="Z377" s="12" t="str">
        <f t="shared" si="29"/>
        <v/>
      </c>
      <c r="AA377" s="12" t="str">
        <f t="shared" si="30"/>
        <v/>
      </c>
    </row>
    <row r="378" spans="26:27" x14ac:dyDescent="0.25">
      <c r="Z378" s="12" t="str">
        <f t="shared" si="29"/>
        <v/>
      </c>
      <c r="AA378" s="12" t="str">
        <f t="shared" si="30"/>
        <v/>
      </c>
    </row>
    <row r="379" spans="26:27" x14ac:dyDescent="0.25">
      <c r="Z379" s="12" t="str">
        <f t="shared" si="29"/>
        <v/>
      </c>
      <c r="AA379" s="12" t="str">
        <f t="shared" si="30"/>
        <v/>
      </c>
    </row>
    <row r="380" spans="26:27" x14ac:dyDescent="0.25">
      <c r="Z380" s="12" t="str">
        <f t="shared" si="29"/>
        <v/>
      </c>
      <c r="AA380" s="12" t="str">
        <f t="shared" si="30"/>
        <v/>
      </c>
    </row>
    <row r="381" spans="26:27" x14ac:dyDescent="0.25">
      <c r="Z381" s="12" t="str">
        <f t="shared" si="29"/>
        <v/>
      </c>
      <c r="AA381" s="12" t="str">
        <f t="shared" si="30"/>
        <v/>
      </c>
    </row>
    <row r="382" spans="26:27" x14ac:dyDescent="0.25">
      <c r="Z382" s="12" t="str">
        <f t="shared" si="29"/>
        <v/>
      </c>
      <c r="AA382" s="12" t="str">
        <f t="shared" si="30"/>
        <v/>
      </c>
    </row>
    <row r="383" spans="26:27" x14ac:dyDescent="0.25">
      <c r="Z383" s="12" t="str">
        <f t="shared" si="29"/>
        <v/>
      </c>
      <c r="AA383" s="12" t="str">
        <f t="shared" si="30"/>
        <v/>
      </c>
    </row>
    <row r="384" spans="26:27" x14ac:dyDescent="0.25">
      <c r="Z384" s="12" t="str">
        <f t="shared" si="29"/>
        <v/>
      </c>
      <c r="AA384" s="12" t="str">
        <f t="shared" si="30"/>
        <v/>
      </c>
    </row>
    <row r="385" spans="26:27" x14ac:dyDescent="0.25">
      <c r="Z385" s="12" t="str">
        <f t="shared" si="29"/>
        <v/>
      </c>
      <c r="AA385" s="12" t="str">
        <f t="shared" si="30"/>
        <v/>
      </c>
    </row>
    <row r="386" spans="26:27" x14ac:dyDescent="0.25">
      <c r="Z386" s="12" t="str">
        <f t="shared" ref="Z386:Z449" si="31">IF($A386&lt;&gt;"",($A386-$D$77),"")</f>
        <v/>
      </c>
      <c r="AA386" s="12" t="str">
        <f t="shared" ref="AA386:AA449" si="32">IF($A386&lt;&gt;"",($A386-$D$77+$J$118),"")</f>
        <v/>
      </c>
    </row>
    <row r="387" spans="26:27" x14ac:dyDescent="0.25">
      <c r="Z387" s="12" t="str">
        <f t="shared" si="31"/>
        <v/>
      </c>
      <c r="AA387" s="12" t="str">
        <f t="shared" si="32"/>
        <v/>
      </c>
    </row>
    <row r="388" spans="26:27" x14ac:dyDescent="0.25">
      <c r="Z388" s="12" t="str">
        <f t="shared" si="31"/>
        <v/>
      </c>
      <c r="AA388" s="12" t="str">
        <f t="shared" si="32"/>
        <v/>
      </c>
    </row>
    <row r="389" spans="26:27" x14ac:dyDescent="0.25">
      <c r="Z389" s="12" t="str">
        <f t="shared" si="31"/>
        <v/>
      </c>
      <c r="AA389" s="12" t="str">
        <f t="shared" si="32"/>
        <v/>
      </c>
    </row>
    <row r="390" spans="26:27" x14ac:dyDescent="0.25">
      <c r="Z390" s="12" t="str">
        <f t="shared" si="31"/>
        <v/>
      </c>
      <c r="AA390" s="12" t="str">
        <f t="shared" si="32"/>
        <v/>
      </c>
    </row>
    <row r="391" spans="26:27" x14ac:dyDescent="0.25">
      <c r="Z391" s="12" t="str">
        <f t="shared" si="31"/>
        <v/>
      </c>
      <c r="AA391" s="12" t="str">
        <f t="shared" si="32"/>
        <v/>
      </c>
    </row>
    <row r="392" spans="26:27" x14ac:dyDescent="0.25">
      <c r="Z392" s="12" t="str">
        <f t="shared" si="31"/>
        <v/>
      </c>
      <c r="AA392" s="12" t="str">
        <f t="shared" si="32"/>
        <v/>
      </c>
    </row>
    <row r="393" spans="26:27" x14ac:dyDescent="0.25">
      <c r="Z393" s="12" t="str">
        <f t="shared" si="31"/>
        <v/>
      </c>
      <c r="AA393" s="12" t="str">
        <f t="shared" si="32"/>
        <v/>
      </c>
    </row>
    <row r="394" spans="26:27" x14ac:dyDescent="0.25">
      <c r="Z394" s="12" t="str">
        <f t="shared" si="31"/>
        <v/>
      </c>
      <c r="AA394" s="12" t="str">
        <f t="shared" si="32"/>
        <v/>
      </c>
    </row>
    <row r="395" spans="26:27" x14ac:dyDescent="0.25">
      <c r="Z395" s="12" t="str">
        <f t="shared" si="31"/>
        <v/>
      </c>
      <c r="AA395" s="12" t="str">
        <f t="shared" si="32"/>
        <v/>
      </c>
    </row>
    <row r="396" spans="26:27" x14ac:dyDescent="0.25">
      <c r="Z396" s="12" t="str">
        <f t="shared" si="31"/>
        <v/>
      </c>
      <c r="AA396" s="12" t="str">
        <f t="shared" si="32"/>
        <v/>
      </c>
    </row>
    <row r="397" spans="26:27" x14ac:dyDescent="0.25">
      <c r="Z397" s="12" t="str">
        <f t="shared" si="31"/>
        <v/>
      </c>
      <c r="AA397" s="12" t="str">
        <f t="shared" si="32"/>
        <v/>
      </c>
    </row>
    <row r="398" spans="26:27" x14ac:dyDescent="0.25">
      <c r="Z398" s="12" t="str">
        <f t="shared" si="31"/>
        <v/>
      </c>
      <c r="AA398" s="12" t="str">
        <f t="shared" si="32"/>
        <v/>
      </c>
    </row>
    <row r="399" spans="26:27" x14ac:dyDescent="0.25">
      <c r="Z399" s="12" t="str">
        <f t="shared" si="31"/>
        <v/>
      </c>
      <c r="AA399" s="12" t="str">
        <f t="shared" si="32"/>
        <v/>
      </c>
    </row>
    <row r="400" spans="26:27" x14ac:dyDescent="0.25">
      <c r="Z400" s="12" t="str">
        <f t="shared" si="31"/>
        <v/>
      </c>
      <c r="AA400" s="12" t="str">
        <f t="shared" si="32"/>
        <v/>
      </c>
    </row>
    <row r="401" spans="26:27" x14ac:dyDescent="0.25">
      <c r="Z401" s="12" t="str">
        <f t="shared" si="31"/>
        <v/>
      </c>
      <c r="AA401" s="12" t="str">
        <f t="shared" si="32"/>
        <v/>
      </c>
    </row>
    <row r="402" spans="26:27" x14ac:dyDescent="0.25">
      <c r="Z402" s="12" t="str">
        <f t="shared" si="31"/>
        <v/>
      </c>
      <c r="AA402" s="12" t="str">
        <f t="shared" si="32"/>
        <v/>
      </c>
    </row>
    <row r="403" spans="26:27" x14ac:dyDescent="0.25">
      <c r="Z403" s="12" t="str">
        <f t="shared" si="31"/>
        <v/>
      </c>
      <c r="AA403" s="12" t="str">
        <f t="shared" si="32"/>
        <v/>
      </c>
    </row>
    <row r="404" spans="26:27" x14ac:dyDescent="0.25">
      <c r="Z404" s="12" t="str">
        <f t="shared" si="31"/>
        <v/>
      </c>
      <c r="AA404" s="12" t="str">
        <f t="shared" si="32"/>
        <v/>
      </c>
    </row>
    <row r="405" spans="26:27" x14ac:dyDescent="0.25">
      <c r="Z405" s="12" t="str">
        <f t="shared" si="31"/>
        <v/>
      </c>
      <c r="AA405" s="12" t="str">
        <f t="shared" si="32"/>
        <v/>
      </c>
    </row>
    <row r="406" spans="26:27" x14ac:dyDescent="0.25">
      <c r="Z406" s="12" t="str">
        <f t="shared" si="31"/>
        <v/>
      </c>
      <c r="AA406" s="12" t="str">
        <f t="shared" si="32"/>
        <v/>
      </c>
    </row>
    <row r="407" spans="26:27" x14ac:dyDescent="0.25">
      <c r="Z407" s="12" t="str">
        <f t="shared" si="31"/>
        <v/>
      </c>
      <c r="AA407" s="12" t="str">
        <f t="shared" si="32"/>
        <v/>
      </c>
    </row>
    <row r="408" spans="26:27" x14ac:dyDescent="0.25">
      <c r="Z408" s="12" t="str">
        <f t="shared" si="31"/>
        <v/>
      </c>
      <c r="AA408" s="12" t="str">
        <f t="shared" si="32"/>
        <v/>
      </c>
    </row>
    <row r="409" spans="26:27" x14ac:dyDescent="0.25">
      <c r="Z409" s="12" t="str">
        <f t="shared" si="31"/>
        <v/>
      </c>
      <c r="AA409" s="12" t="str">
        <f t="shared" si="32"/>
        <v/>
      </c>
    </row>
    <row r="410" spans="26:27" x14ac:dyDescent="0.25">
      <c r="Z410" s="12" t="str">
        <f t="shared" si="31"/>
        <v/>
      </c>
      <c r="AA410" s="12" t="str">
        <f t="shared" si="32"/>
        <v/>
      </c>
    </row>
    <row r="411" spans="26:27" x14ac:dyDescent="0.25">
      <c r="Z411" s="12" t="str">
        <f t="shared" si="31"/>
        <v/>
      </c>
      <c r="AA411" s="12" t="str">
        <f t="shared" si="32"/>
        <v/>
      </c>
    </row>
    <row r="412" spans="26:27" x14ac:dyDescent="0.25">
      <c r="Z412" s="12" t="str">
        <f t="shared" si="31"/>
        <v/>
      </c>
      <c r="AA412" s="12" t="str">
        <f t="shared" si="32"/>
        <v/>
      </c>
    </row>
    <row r="413" spans="26:27" x14ac:dyDescent="0.25">
      <c r="Z413" s="12" t="str">
        <f t="shared" si="31"/>
        <v/>
      </c>
      <c r="AA413" s="12" t="str">
        <f t="shared" si="32"/>
        <v/>
      </c>
    </row>
    <row r="414" spans="26:27" x14ac:dyDescent="0.25">
      <c r="Z414" s="12" t="str">
        <f t="shared" si="31"/>
        <v/>
      </c>
      <c r="AA414" s="12" t="str">
        <f t="shared" si="32"/>
        <v/>
      </c>
    </row>
    <row r="415" spans="26:27" x14ac:dyDescent="0.25">
      <c r="Z415" s="12" t="str">
        <f t="shared" si="31"/>
        <v/>
      </c>
      <c r="AA415" s="12" t="str">
        <f t="shared" si="32"/>
        <v/>
      </c>
    </row>
    <row r="416" spans="26:27" x14ac:dyDescent="0.25">
      <c r="Z416" s="12" t="str">
        <f t="shared" si="31"/>
        <v/>
      </c>
      <c r="AA416" s="12" t="str">
        <f t="shared" si="32"/>
        <v/>
      </c>
    </row>
    <row r="417" spans="26:27" x14ac:dyDescent="0.25">
      <c r="Z417" s="12" t="str">
        <f t="shared" si="31"/>
        <v/>
      </c>
      <c r="AA417" s="12" t="str">
        <f t="shared" si="32"/>
        <v/>
      </c>
    </row>
    <row r="418" spans="26:27" x14ac:dyDescent="0.25">
      <c r="Z418" s="12" t="str">
        <f t="shared" si="31"/>
        <v/>
      </c>
      <c r="AA418" s="12" t="str">
        <f t="shared" si="32"/>
        <v/>
      </c>
    </row>
    <row r="419" spans="26:27" x14ac:dyDescent="0.25">
      <c r="Z419" s="12" t="str">
        <f t="shared" si="31"/>
        <v/>
      </c>
      <c r="AA419" s="12" t="str">
        <f t="shared" si="32"/>
        <v/>
      </c>
    </row>
    <row r="420" spans="26:27" x14ac:dyDescent="0.25">
      <c r="Z420" s="12" t="str">
        <f t="shared" si="31"/>
        <v/>
      </c>
      <c r="AA420" s="12" t="str">
        <f t="shared" si="32"/>
        <v/>
      </c>
    </row>
    <row r="421" spans="26:27" x14ac:dyDescent="0.25">
      <c r="Z421" s="12" t="str">
        <f t="shared" si="31"/>
        <v/>
      </c>
      <c r="AA421" s="12" t="str">
        <f t="shared" si="32"/>
        <v/>
      </c>
    </row>
    <row r="422" spans="26:27" x14ac:dyDescent="0.25">
      <c r="Z422" s="12" t="str">
        <f t="shared" si="31"/>
        <v/>
      </c>
      <c r="AA422" s="12" t="str">
        <f t="shared" si="32"/>
        <v/>
      </c>
    </row>
    <row r="423" spans="26:27" x14ac:dyDescent="0.25">
      <c r="Z423" s="12" t="str">
        <f t="shared" si="31"/>
        <v/>
      </c>
      <c r="AA423" s="12" t="str">
        <f t="shared" si="32"/>
        <v/>
      </c>
    </row>
    <row r="424" spans="26:27" x14ac:dyDescent="0.25">
      <c r="Z424" s="12" t="str">
        <f t="shared" si="31"/>
        <v/>
      </c>
      <c r="AA424" s="12" t="str">
        <f t="shared" si="32"/>
        <v/>
      </c>
    </row>
    <row r="425" spans="26:27" x14ac:dyDescent="0.25">
      <c r="Z425" s="12" t="str">
        <f t="shared" si="31"/>
        <v/>
      </c>
      <c r="AA425" s="12" t="str">
        <f t="shared" si="32"/>
        <v/>
      </c>
    </row>
    <row r="426" spans="26:27" x14ac:dyDescent="0.25">
      <c r="Z426" s="12" t="str">
        <f t="shared" si="31"/>
        <v/>
      </c>
      <c r="AA426" s="12" t="str">
        <f t="shared" si="32"/>
        <v/>
      </c>
    </row>
    <row r="427" spans="26:27" x14ac:dyDescent="0.25">
      <c r="Z427" s="12" t="str">
        <f t="shared" si="31"/>
        <v/>
      </c>
      <c r="AA427" s="12" t="str">
        <f t="shared" si="32"/>
        <v/>
      </c>
    </row>
    <row r="428" spans="26:27" x14ac:dyDescent="0.25">
      <c r="Z428" s="12" t="str">
        <f t="shared" si="31"/>
        <v/>
      </c>
      <c r="AA428" s="12" t="str">
        <f t="shared" si="32"/>
        <v/>
      </c>
    </row>
    <row r="429" spans="26:27" x14ac:dyDescent="0.25">
      <c r="Z429" s="12" t="str">
        <f t="shared" si="31"/>
        <v/>
      </c>
      <c r="AA429" s="12" t="str">
        <f t="shared" si="32"/>
        <v/>
      </c>
    </row>
    <row r="430" spans="26:27" x14ac:dyDescent="0.25">
      <c r="Z430" s="12" t="str">
        <f t="shared" si="31"/>
        <v/>
      </c>
      <c r="AA430" s="12" t="str">
        <f t="shared" si="32"/>
        <v/>
      </c>
    </row>
    <row r="431" spans="26:27" x14ac:dyDescent="0.25">
      <c r="Z431" s="12" t="str">
        <f t="shared" si="31"/>
        <v/>
      </c>
      <c r="AA431" s="12" t="str">
        <f t="shared" si="32"/>
        <v/>
      </c>
    </row>
    <row r="432" spans="26:27" x14ac:dyDescent="0.25">
      <c r="Z432" s="12" t="str">
        <f t="shared" si="31"/>
        <v/>
      </c>
      <c r="AA432" s="12" t="str">
        <f t="shared" si="32"/>
        <v/>
      </c>
    </row>
    <row r="433" spans="26:27" x14ac:dyDescent="0.25">
      <c r="Z433" s="12" t="str">
        <f t="shared" si="31"/>
        <v/>
      </c>
      <c r="AA433" s="12" t="str">
        <f t="shared" si="32"/>
        <v/>
      </c>
    </row>
    <row r="434" spans="26:27" x14ac:dyDescent="0.25">
      <c r="Z434" s="12" t="str">
        <f t="shared" si="31"/>
        <v/>
      </c>
      <c r="AA434" s="12" t="str">
        <f t="shared" si="32"/>
        <v/>
      </c>
    </row>
    <row r="435" spans="26:27" x14ac:dyDescent="0.25">
      <c r="Z435" s="12" t="str">
        <f t="shared" si="31"/>
        <v/>
      </c>
      <c r="AA435" s="12" t="str">
        <f t="shared" si="32"/>
        <v/>
      </c>
    </row>
    <row r="436" spans="26:27" x14ac:dyDescent="0.25">
      <c r="Z436" s="12" t="str">
        <f t="shared" si="31"/>
        <v/>
      </c>
      <c r="AA436" s="12" t="str">
        <f t="shared" si="32"/>
        <v/>
      </c>
    </row>
    <row r="437" spans="26:27" x14ac:dyDescent="0.25">
      <c r="Z437" s="12" t="str">
        <f t="shared" si="31"/>
        <v/>
      </c>
      <c r="AA437" s="12" t="str">
        <f t="shared" si="32"/>
        <v/>
      </c>
    </row>
    <row r="438" spans="26:27" x14ac:dyDescent="0.25">
      <c r="Z438" s="12" t="str">
        <f t="shared" si="31"/>
        <v/>
      </c>
      <c r="AA438" s="12" t="str">
        <f t="shared" si="32"/>
        <v/>
      </c>
    </row>
    <row r="439" spans="26:27" x14ac:dyDescent="0.25">
      <c r="Z439" s="12" t="str">
        <f t="shared" si="31"/>
        <v/>
      </c>
      <c r="AA439" s="12" t="str">
        <f t="shared" si="32"/>
        <v/>
      </c>
    </row>
    <row r="440" spans="26:27" x14ac:dyDescent="0.25">
      <c r="Z440" s="12" t="str">
        <f t="shared" si="31"/>
        <v/>
      </c>
      <c r="AA440" s="12" t="str">
        <f t="shared" si="32"/>
        <v/>
      </c>
    </row>
    <row r="441" spans="26:27" x14ac:dyDescent="0.25">
      <c r="Z441" s="12" t="str">
        <f t="shared" si="31"/>
        <v/>
      </c>
      <c r="AA441" s="12" t="str">
        <f t="shared" si="32"/>
        <v/>
      </c>
    </row>
    <row r="442" spans="26:27" x14ac:dyDescent="0.25">
      <c r="Z442" s="12" t="str">
        <f t="shared" si="31"/>
        <v/>
      </c>
      <c r="AA442" s="12" t="str">
        <f t="shared" si="32"/>
        <v/>
      </c>
    </row>
    <row r="443" spans="26:27" x14ac:dyDescent="0.25">
      <c r="Z443" s="12" t="str">
        <f t="shared" si="31"/>
        <v/>
      </c>
      <c r="AA443" s="12" t="str">
        <f t="shared" si="32"/>
        <v/>
      </c>
    </row>
    <row r="444" spans="26:27" x14ac:dyDescent="0.25">
      <c r="Z444" s="12" t="str">
        <f t="shared" si="31"/>
        <v/>
      </c>
      <c r="AA444" s="12" t="str">
        <f t="shared" si="32"/>
        <v/>
      </c>
    </row>
    <row r="445" spans="26:27" x14ac:dyDescent="0.25">
      <c r="Z445" s="12" t="str">
        <f t="shared" si="31"/>
        <v/>
      </c>
      <c r="AA445" s="12" t="str">
        <f t="shared" si="32"/>
        <v/>
      </c>
    </row>
    <row r="446" spans="26:27" x14ac:dyDescent="0.25">
      <c r="Z446" s="12" t="str">
        <f t="shared" si="31"/>
        <v/>
      </c>
      <c r="AA446" s="12" t="str">
        <f t="shared" si="32"/>
        <v/>
      </c>
    </row>
    <row r="447" spans="26:27" x14ac:dyDescent="0.25">
      <c r="Z447" s="12" t="str">
        <f t="shared" si="31"/>
        <v/>
      </c>
      <c r="AA447" s="12" t="str">
        <f t="shared" si="32"/>
        <v/>
      </c>
    </row>
    <row r="448" spans="26:27" x14ac:dyDescent="0.25">
      <c r="Z448" s="12" t="str">
        <f t="shared" si="31"/>
        <v/>
      </c>
      <c r="AA448" s="12" t="str">
        <f t="shared" si="32"/>
        <v/>
      </c>
    </row>
    <row r="449" spans="26:27" x14ac:dyDescent="0.25">
      <c r="Z449" s="12" t="str">
        <f t="shared" si="31"/>
        <v/>
      </c>
      <c r="AA449" s="12" t="str">
        <f t="shared" si="32"/>
        <v/>
      </c>
    </row>
    <row r="450" spans="26:27" x14ac:dyDescent="0.25">
      <c r="Z450" s="12" t="str">
        <f t="shared" ref="Z450:Z513" si="33">IF($A450&lt;&gt;"",($A450-$D$77),"")</f>
        <v/>
      </c>
      <c r="AA450" s="12" t="str">
        <f t="shared" ref="AA450:AA513" si="34">IF($A450&lt;&gt;"",($A450-$D$77+$J$118),"")</f>
        <v/>
      </c>
    </row>
    <row r="451" spans="26:27" x14ac:dyDescent="0.25">
      <c r="Z451" s="12" t="str">
        <f t="shared" si="33"/>
        <v/>
      </c>
      <c r="AA451" s="12" t="str">
        <f t="shared" si="34"/>
        <v/>
      </c>
    </row>
    <row r="452" spans="26:27" x14ac:dyDescent="0.25">
      <c r="Z452" s="12" t="str">
        <f t="shared" si="33"/>
        <v/>
      </c>
      <c r="AA452" s="12" t="str">
        <f t="shared" si="34"/>
        <v/>
      </c>
    </row>
    <row r="453" spans="26:27" x14ac:dyDescent="0.25">
      <c r="Z453" s="12" t="str">
        <f t="shared" si="33"/>
        <v/>
      </c>
      <c r="AA453" s="12" t="str">
        <f t="shared" si="34"/>
        <v/>
      </c>
    </row>
    <row r="454" spans="26:27" x14ac:dyDescent="0.25">
      <c r="Z454" s="12" t="str">
        <f t="shared" si="33"/>
        <v/>
      </c>
      <c r="AA454" s="12" t="str">
        <f t="shared" si="34"/>
        <v/>
      </c>
    </row>
    <row r="455" spans="26:27" x14ac:dyDescent="0.25">
      <c r="Z455" s="12" t="str">
        <f t="shared" si="33"/>
        <v/>
      </c>
      <c r="AA455" s="12" t="str">
        <f t="shared" si="34"/>
        <v/>
      </c>
    </row>
    <row r="456" spans="26:27" x14ac:dyDescent="0.25">
      <c r="Z456" s="12" t="str">
        <f t="shared" si="33"/>
        <v/>
      </c>
      <c r="AA456" s="12" t="str">
        <f t="shared" si="34"/>
        <v/>
      </c>
    </row>
    <row r="457" spans="26:27" x14ac:dyDescent="0.25">
      <c r="Z457" s="12" t="str">
        <f t="shared" si="33"/>
        <v/>
      </c>
      <c r="AA457" s="12" t="str">
        <f t="shared" si="34"/>
        <v/>
      </c>
    </row>
    <row r="458" spans="26:27" x14ac:dyDescent="0.25">
      <c r="Z458" s="12" t="str">
        <f t="shared" si="33"/>
        <v/>
      </c>
      <c r="AA458" s="12" t="str">
        <f t="shared" si="34"/>
        <v/>
      </c>
    </row>
    <row r="459" spans="26:27" x14ac:dyDescent="0.25">
      <c r="Z459" s="12" t="str">
        <f t="shared" si="33"/>
        <v/>
      </c>
      <c r="AA459" s="12" t="str">
        <f t="shared" si="34"/>
        <v/>
      </c>
    </row>
    <row r="460" spans="26:27" x14ac:dyDescent="0.25">
      <c r="Z460" s="12" t="str">
        <f t="shared" si="33"/>
        <v/>
      </c>
      <c r="AA460" s="12" t="str">
        <f t="shared" si="34"/>
        <v/>
      </c>
    </row>
    <row r="461" spans="26:27" x14ac:dyDescent="0.25">
      <c r="Z461" s="12" t="str">
        <f t="shared" si="33"/>
        <v/>
      </c>
      <c r="AA461" s="12" t="str">
        <f t="shared" si="34"/>
        <v/>
      </c>
    </row>
    <row r="462" spans="26:27" x14ac:dyDescent="0.25">
      <c r="Z462" s="12" t="str">
        <f t="shared" si="33"/>
        <v/>
      </c>
      <c r="AA462" s="12" t="str">
        <f t="shared" si="34"/>
        <v/>
      </c>
    </row>
    <row r="463" spans="26:27" x14ac:dyDescent="0.25">
      <c r="Z463" s="12" t="str">
        <f t="shared" si="33"/>
        <v/>
      </c>
      <c r="AA463" s="12" t="str">
        <f t="shared" si="34"/>
        <v/>
      </c>
    </row>
    <row r="464" spans="26:27" x14ac:dyDescent="0.25">
      <c r="Z464" s="12" t="str">
        <f t="shared" si="33"/>
        <v/>
      </c>
      <c r="AA464" s="12" t="str">
        <f t="shared" si="34"/>
        <v/>
      </c>
    </row>
    <row r="465" spans="26:27" x14ac:dyDescent="0.25">
      <c r="Z465" s="12" t="str">
        <f t="shared" si="33"/>
        <v/>
      </c>
      <c r="AA465" s="12" t="str">
        <f t="shared" si="34"/>
        <v/>
      </c>
    </row>
    <row r="466" spans="26:27" x14ac:dyDescent="0.25">
      <c r="Z466" s="12" t="str">
        <f t="shared" si="33"/>
        <v/>
      </c>
      <c r="AA466" s="12" t="str">
        <f t="shared" si="34"/>
        <v/>
      </c>
    </row>
    <row r="467" spans="26:27" x14ac:dyDescent="0.25">
      <c r="Z467" s="12" t="str">
        <f t="shared" si="33"/>
        <v/>
      </c>
      <c r="AA467" s="12" t="str">
        <f t="shared" si="34"/>
        <v/>
      </c>
    </row>
    <row r="468" spans="26:27" x14ac:dyDescent="0.25">
      <c r="Z468" s="12" t="str">
        <f t="shared" si="33"/>
        <v/>
      </c>
      <c r="AA468" s="12" t="str">
        <f t="shared" si="34"/>
        <v/>
      </c>
    </row>
    <row r="469" spans="26:27" x14ac:dyDescent="0.25">
      <c r="Z469" s="12" t="str">
        <f t="shared" si="33"/>
        <v/>
      </c>
      <c r="AA469" s="12" t="str">
        <f t="shared" si="34"/>
        <v/>
      </c>
    </row>
    <row r="470" spans="26:27" x14ac:dyDescent="0.25">
      <c r="Z470" s="12" t="str">
        <f t="shared" si="33"/>
        <v/>
      </c>
      <c r="AA470" s="12" t="str">
        <f t="shared" si="34"/>
        <v/>
      </c>
    </row>
    <row r="471" spans="26:27" x14ac:dyDescent="0.25">
      <c r="Z471" s="12" t="str">
        <f t="shared" si="33"/>
        <v/>
      </c>
      <c r="AA471" s="12" t="str">
        <f t="shared" si="34"/>
        <v/>
      </c>
    </row>
    <row r="472" spans="26:27" x14ac:dyDescent="0.25">
      <c r="Z472" s="12" t="str">
        <f t="shared" si="33"/>
        <v/>
      </c>
      <c r="AA472" s="12" t="str">
        <f t="shared" si="34"/>
        <v/>
      </c>
    </row>
    <row r="473" spans="26:27" x14ac:dyDescent="0.25">
      <c r="Z473" s="12" t="str">
        <f t="shared" si="33"/>
        <v/>
      </c>
      <c r="AA473" s="12" t="str">
        <f t="shared" si="34"/>
        <v/>
      </c>
    </row>
    <row r="474" spans="26:27" x14ac:dyDescent="0.25">
      <c r="Z474" s="12" t="str">
        <f t="shared" si="33"/>
        <v/>
      </c>
      <c r="AA474" s="12" t="str">
        <f t="shared" si="34"/>
        <v/>
      </c>
    </row>
    <row r="475" spans="26:27" x14ac:dyDescent="0.25">
      <c r="Z475" s="12" t="str">
        <f t="shared" si="33"/>
        <v/>
      </c>
      <c r="AA475" s="12" t="str">
        <f t="shared" si="34"/>
        <v/>
      </c>
    </row>
    <row r="476" spans="26:27" x14ac:dyDescent="0.25">
      <c r="Z476" s="12" t="str">
        <f t="shared" si="33"/>
        <v/>
      </c>
      <c r="AA476" s="12" t="str">
        <f t="shared" si="34"/>
        <v/>
      </c>
    </row>
    <row r="477" spans="26:27" x14ac:dyDescent="0.25">
      <c r="Z477" s="12" t="str">
        <f t="shared" si="33"/>
        <v/>
      </c>
      <c r="AA477" s="12" t="str">
        <f t="shared" si="34"/>
        <v/>
      </c>
    </row>
    <row r="478" spans="26:27" x14ac:dyDescent="0.25">
      <c r="Z478" s="12" t="str">
        <f t="shared" si="33"/>
        <v/>
      </c>
      <c r="AA478" s="12" t="str">
        <f t="shared" si="34"/>
        <v/>
      </c>
    </row>
    <row r="479" spans="26:27" x14ac:dyDescent="0.25">
      <c r="Z479" s="12" t="str">
        <f t="shared" si="33"/>
        <v/>
      </c>
      <c r="AA479" s="12" t="str">
        <f t="shared" si="34"/>
        <v/>
      </c>
    </row>
    <row r="480" spans="26:27" x14ac:dyDescent="0.25">
      <c r="Z480" s="12" t="str">
        <f t="shared" si="33"/>
        <v/>
      </c>
      <c r="AA480" s="12" t="str">
        <f t="shared" si="34"/>
        <v/>
      </c>
    </row>
    <row r="481" spans="26:27" x14ac:dyDescent="0.25">
      <c r="Z481" s="12" t="str">
        <f t="shared" si="33"/>
        <v/>
      </c>
      <c r="AA481" s="12" t="str">
        <f t="shared" si="34"/>
        <v/>
      </c>
    </row>
    <row r="482" spans="26:27" x14ac:dyDescent="0.25">
      <c r="Z482" s="12" t="str">
        <f t="shared" si="33"/>
        <v/>
      </c>
      <c r="AA482" s="12" t="str">
        <f t="shared" si="34"/>
        <v/>
      </c>
    </row>
    <row r="483" spans="26:27" x14ac:dyDescent="0.25">
      <c r="Z483" s="12" t="str">
        <f t="shared" si="33"/>
        <v/>
      </c>
      <c r="AA483" s="12" t="str">
        <f t="shared" si="34"/>
        <v/>
      </c>
    </row>
    <row r="484" spans="26:27" x14ac:dyDescent="0.25">
      <c r="Z484" s="12" t="str">
        <f t="shared" si="33"/>
        <v/>
      </c>
      <c r="AA484" s="12" t="str">
        <f t="shared" si="34"/>
        <v/>
      </c>
    </row>
    <row r="485" spans="26:27" x14ac:dyDescent="0.25">
      <c r="Z485" s="12" t="str">
        <f t="shared" si="33"/>
        <v/>
      </c>
      <c r="AA485" s="12" t="str">
        <f t="shared" si="34"/>
        <v/>
      </c>
    </row>
    <row r="486" spans="26:27" x14ac:dyDescent="0.25">
      <c r="Z486" s="12" t="str">
        <f t="shared" si="33"/>
        <v/>
      </c>
      <c r="AA486" s="12" t="str">
        <f t="shared" si="34"/>
        <v/>
      </c>
    </row>
    <row r="487" spans="26:27" x14ac:dyDescent="0.25">
      <c r="Z487" s="12" t="str">
        <f t="shared" si="33"/>
        <v/>
      </c>
      <c r="AA487" s="12" t="str">
        <f t="shared" si="34"/>
        <v/>
      </c>
    </row>
    <row r="488" spans="26:27" x14ac:dyDescent="0.25">
      <c r="Z488" s="12" t="str">
        <f t="shared" si="33"/>
        <v/>
      </c>
      <c r="AA488" s="12" t="str">
        <f t="shared" si="34"/>
        <v/>
      </c>
    </row>
    <row r="489" spans="26:27" x14ac:dyDescent="0.25">
      <c r="Z489" s="12" t="str">
        <f t="shared" si="33"/>
        <v/>
      </c>
      <c r="AA489" s="12" t="str">
        <f t="shared" si="34"/>
        <v/>
      </c>
    </row>
    <row r="490" spans="26:27" x14ac:dyDescent="0.25">
      <c r="Z490" s="12" t="str">
        <f t="shared" si="33"/>
        <v/>
      </c>
      <c r="AA490" s="12" t="str">
        <f t="shared" si="34"/>
        <v/>
      </c>
    </row>
    <row r="491" spans="26:27" x14ac:dyDescent="0.25">
      <c r="Z491" s="12" t="str">
        <f t="shared" si="33"/>
        <v/>
      </c>
      <c r="AA491" s="12" t="str">
        <f t="shared" si="34"/>
        <v/>
      </c>
    </row>
    <row r="492" spans="26:27" x14ac:dyDescent="0.25">
      <c r="Z492" s="12" t="str">
        <f t="shared" si="33"/>
        <v/>
      </c>
      <c r="AA492" s="12" t="str">
        <f t="shared" si="34"/>
        <v/>
      </c>
    </row>
    <row r="493" spans="26:27" x14ac:dyDescent="0.25">
      <c r="Z493" s="12" t="str">
        <f t="shared" si="33"/>
        <v/>
      </c>
      <c r="AA493" s="12" t="str">
        <f t="shared" si="34"/>
        <v/>
      </c>
    </row>
    <row r="494" spans="26:27" x14ac:dyDescent="0.25">
      <c r="Z494" s="12" t="str">
        <f t="shared" si="33"/>
        <v/>
      </c>
      <c r="AA494" s="12" t="str">
        <f t="shared" si="34"/>
        <v/>
      </c>
    </row>
    <row r="495" spans="26:27" x14ac:dyDescent="0.25">
      <c r="Z495" s="12" t="str">
        <f t="shared" si="33"/>
        <v/>
      </c>
      <c r="AA495" s="12" t="str">
        <f t="shared" si="34"/>
        <v/>
      </c>
    </row>
    <row r="496" spans="26:27" x14ac:dyDescent="0.25">
      <c r="Z496" s="12" t="str">
        <f t="shared" si="33"/>
        <v/>
      </c>
      <c r="AA496" s="12" t="str">
        <f t="shared" si="34"/>
        <v/>
      </c>
    </row>
    <row r="497" spans="26:27" x14ac:dyDescent="0.25">
      <c r="Z497" s="12" t="str">
        <f t="shared" si="33"/>
        <v/>
      </c>
      <c r="AA497" s="12" t="str">
        <f t="shared" si="34"/>
        <v/>
      </c>
    </row>
    <row r="498" spans="26:27" x14ac:dyDescent="0.25">
      <c r="Z498" s="12" t="str">
        <f t="shared" si="33"/>
        <v/>
      </c>
      <c r="AA498" s="12" t="str">
        <f t="shared" si="34"/>
        <v/>
      </c>
    </row>
    <row r="499" spans="26:27" x14ac:dyDescent="0.25">
      <c r="Z499" s="12" t="str">
        <f t="shared" si="33"/>
        <v/>
      </c>
      <c r="AA499" s="12" t="str">
        <f t="shared" si="34"/>
        <v/>
      </c>
    </row>
    <row r="500" spans="26:27" x14ac:dyDescent="0.25">
      <c r="Z500" s="12" t="str">
        <f t="shared" si="33"/>
        <v/>
      </c>
      <c r="AA500" s="12" t="str">
        <f t="shared" si="34"/>
        <v/>
      </c>
    </row>
    <row r="501" spans="26:27" x14ac:dyDescent="0.25">
      <c r="Z501" s="12" t="str">
        <f t="shared" si="33"/>
        <v/>
      </c>
      <c r="AA501" s="12" t="str">
        <f t="shared" si="34"/>
        <v/>
      </c>
    </row>
    <row r="502" spans="26:27" x14ac:dyDescent="0.25">
      <c r="Z502" s="12" t="str">
        <f t="shared" si="33"/>
        <v/>
      </c>
      <c r="AA502" s="12" t="str">
        <f t="shared" si="34"/>
        <v/>
      </c>
    </row>
    <row r="503" spans="26:27" x14ac:dyDescent="0.25">
      <c r="Z503" s="12" t="str">
        <f t="shared" si="33"/>
        <v/>
      </c>
      <c r="AA503" s="12" t="str">
        <f t="shared" si="34"/>
        <v/>
      </c>
    </row>
    <row r="504" spans="26:27" x14ac:dyDescent="0.25">
      <c r="Z504" s="12" t="str">
        <f t="shared" si="33"/>
        <v/>
      </c>
      <c r="AA504" s="12" t="str">
        <f t="shared" si="34"/>
        <v/>
      </c>
    </row>
    <row r="505" spans="26:27" x14ac:dyDescent="0.25">
      <c r="Z505" s="12" t="str">
        <f t="shared" si="33"/>
        <v/>
      </c>
      <c r="AA505" s="12" t="str">
        <f t="shared" si="34"/>
        <v/>
      </c>
    </row>
    <row r="506" spans="26:27" x14ac:dyDescent="0.25">
      <c r="Z506" s="12" t="str">
        <f t="shared" si="33"/>
        <v/>
      </c>
      <c r="AA506" s="12" t="str">
        <f t="shared" si="34"/>
        <v/>
      </c>
    </row>
    <row r="507" spans="26:27" x14ac:dyDescent="0.25">
      <c r="Z507" s="12" t="str">
        <f t="shared" si="33"/>
        <v/>
      </c>
      <c r="AA507" s="12" t="str">
        <f t="shared" si="34"/>
        <v/>
      </c>
    </row>
    <row r="508" spans="26:27" x14ac:dyDescent="0.25">
      <c r="Z508" s="12" t="str">
        <f t="shared" si="33"/>
        <v/>
      </c>
      <c r="AA508" s="12" t="str">
        <f t="shared" si="34"/>
        <v/>
      </c>
    </row>
    <row r="509" spans="26:27" x14ac:dyDescent="0.25">
      <c r="Z509" s="12" t="str">
        <f t="shared" si="33"/>
        <v/>
      </c>
      <c r="AA509" s="12" t="str">
        <f t="shared" si="34"/>
        <v/>
      </c>
    </row>
    <row r="510" spans="26:27" x14ac:dyDescent="0.25">
      <c r="Z510" s="12" t="str">
        <f t="shared" si="33"/>
        <v/>
      </c>
      <c r="AA510" s="12" t="str">
        <f t="shared" si="34"/>
        <v/>
      </c>
    </row>
    <row r="511" spans="26:27" x14ac:dyDescent="0.25">
      <c r="Z511" s="12" t="str">
        <f t="shared" si="33"/>
        <v/>
      </c>
      <c r="AA511" s="12" t="str">
        <f t="shared" si="34"/>
        <v/>
      </c>
    </row>
    <row r="512" spans="26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1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T1001"/>
  <sheetViews>
    <sheetView zoomScale="103" zoomScaleNormal="68" workbookViewId="0">
      <selection activeCell="D5" sqref="D5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4.24</v>
      </c>
      <c r="Z2" s="12">
        <f t="shared" ref="Z2:Z65" ca="1" si="0">IF($A2&lt;&gt;"",($A2-$D$77),"")</f>
        <v>-5.6924500000000098</v>
      </c>
      <c r="AA2" s="12">
        <f t="shared" ref="AA2:AA65" ca="1" si="1">IF($A2&lt;&gt;"",($A2-$D$77+$J$118),"")</f>
        <v>-5.6924500000000098</v>
      </c>
    </row>
    <row r="3" spans="1:27" x14ac:dyDescent="0.25">
      <c r="A3" s="11">
        <v>4.32</v>
      </c>
      <c r="Z3" s="12">
        <f t="shared" ca="1" si="0"/>
        <v>-5.6124500000000097</v>
      </c>
      <c r="AA3" s="12">
        <f t="shared" ca="1" si="1"/>
        <v>-5.6124500000000097</v>
      </c>
    </row>
    <row r="4" spans="1:27" x14ac:dyDescent="0.25">
      <c r="A4" s="11">
        <v>4.46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A2:A201</v>
      </c>
      <c r="Z4" s="12">
        <f t="shared" ca="1" si="0"/>
        <v>-5.47245000000001</v>
      </c>
      <c r="AA4" s="12">
        <f t="shared" ca="1" si="1"/>
        <v>-5.47245000000001</v>
      </c>
    </row>
    <row r="5" spans="1:27" x14ac:dyDescent="0.25">
      <c r="A5" s="11">
        <v>4.51</v>
      </c>
      <c r="C5" s="10" t="s">
        <v>1</v>
      </c>
      <c r="D5" s="13">
        <v>200</v>
      </c>
      <c r="Z5" s="12">
        <f t="shared" ca="1" si="0"/>
        <v>-5.4224500000000102</v>
      </c>
      <c r="AA5" s="12">
        <f t="shared" ca="1" si="1"/>
        <v>-5.4224500000000102</v>
      </c>
    </row>
    <row r="6" spans="1:27" x14ac:dyDescent="0.25">
      <c r="A6" s="11">
        <v>4.51</v>
      </c>
      <c r="D6" s="29" t="s">
        <v>150</v>
      </c>
      <c r="Z6" s="12">
        <f t="shared" ca="1" si="0"/>
        <v>-5.4224500000000102</v>
      </c>
      <c r="AA6" s="12">
        <f t="shared" ca="1" si="1"/>
        <v>-5.4224500000000102</v>
      </c>
    </row>
    <row r="7" spans="1:27" x14ac:dyDescent="0.25">
      <c r="A7" s="11">
        <v>4.57</v>
      </c>
      <c r="Z7" s="12">
        <f t="shared" ca="1" si="0"/>
        <v>-5.3624500000000097</v>
      </c>
      <c r="AA7" s="12">
        <f t="shared" ca="1" si="1"/>
        <v>-5.3624500000000097</v>
      </c>
    </row>
    <row r="8" spans="1:27" x14ac:dyDescent="0.25">
      <c r="A8" s="11">
        <v>4.6900000000000004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-5.2424500000000096</v>
      </c>
      <c r="AA8" s="12">
        <f t="shared" ca="1" si="1"/>
        <v>-5.2424500000000096</v>
      </c>
    </row>
    <row r="9" spans="1:27" x14ac:dyDescent="0.25">
      <c r="A9" s="11">
        <v>4.71</v>
      </c>
      <c r="Z9" s="12">
        <f t="shared" ca="1" si="0"/>
        <v>-5.22245000000001</v>
      </c>
      <c r="AA9" s="12">
        <f t="shared" ca="1" si="1"/>
        <v>-5.22245000000001</v>
      </c>
    </row>
    <row r="10" spans="1:27" ht="15" customHeight="1" x14ac:dyDescent="0.25">
      <c r="A10" s="11">
        <v>4.76</v>
      </c>
      <c r="Z10" s="12">
        <f t="shared" ca="1" si="0"/>
        <v>-5.1724500000000102</v>
      </c>
      <c r="AA10" s="12">
        <f t="shared" ca="1" si="1"/>
        <v>-5.1724500000000102</v>
      </c>
    </row>
    <row r="11" spans="1:27" x14ac:dyDescent="0.25">
      <c r="A11" s="11">
        <v>4.9800000000000004</v>
      </c>
      <c r="C11" s="10" t="s">
        <v>2</v>
      </c>
      <c r="D11" s="15">
        <f ca="1">MIN(INDIRECT($G$4))</f>
        <v>4.24</v>
      </c>
      <c r="E11" s="9" t="s">
        <v>7</v>
      </c>
      <c r="Z11" s="12">
        <f t="shared" ca="1" si="0"/>
        <v>-4.9524500000000096</v>
      </c>
      <c r="AA11" s="12">
        <f t="shared" ca="1" si="1"/>
        <v>-4.9524500000000096</v>
      </c>
    </row>
    <row r="12" spans="1:27" x14ac:dyDescent="0.25">
      <c r="A12" s="11">
        <v>5.03</v>
      </c>
      <c r="C12" s="10" t="s">
        <v>3</v>
      </c>
      <c r="D12" s="15">
        <f ca="1">MAX(INDIRECT($G$4))</f>
        <v>15.74</v>
      </c>
      <c r="E12" s="9" t="s">
        <v>8</v>
      </c>
      <c r="Z12" s="12">
        <f t="shared" ca="1" si="0"/>
        <v>-4.9024500000000097</v>
      </c>
      <c r="AA12" s="12">
        <f t="shared" ca="1" si="1"/>
        <v>-4.9024500000000097</v>
      </c>
    </row>
    <row r="13" spans="1:27" x14ac:dyDescent="0.25">
      <c r="A13" s="11">
        <v>5.12</v>
      </c>
      <c r="Z13" s="12">
        <f t="shared" ca="1" si="0"/>
        <v>-4.8124500000000099</v>
      </c>
      <c r="AA13" s="12">
        <f t="shared" ca="1" si="1"/>
        <v>-4.8124500000000099</v>
      </c>
    </row>
    <row r="14" spans="1:27" x14ac:dyDescent="0.25">
      <c r="A14" s="11">
        <v>5.17</v>
      </c>
      <c r="C14" s="10" t="s">
        <v>4</v>
      </c>
      <c r="D14" s="38">
        <f ca="1">D12-D11</f>
        <v>11.5</v>
      </c>
      <c r="E14" s="9" t="s">
        <v>9</v>
      </c>
      <c r="Z14" s="12">
        <f t="shared" ca="1" si="0"/>
        <v>-4.7624500000000101</v>
      </c>
      <c r="AA14" s="12">
        <f t="shared" ca="1" si="1"/>
        <v>-4.7624500000000101</v>
      </c>
    </row>
    <row r="15" spans="1:27" x14ac:dyDescent="0.25">
      <c r="A15" s="11">
        <v>5.2</v>
      </c>
      <c r="C15" s="10" t="s">
        <v>5</v>
      </c>
      <c r="D15" s="19">
        <f>ROUNDUP((3.322*LOG10($D$5)),0) + 1</f>
        <v>9</v>
      </c>
      <c r="E15" s="9" t="s">
        <v>10</v>
      </c>
      <c r="Z15" s="12">
        <f t="shared" ca="1" si="0"/>
        <v>-4.7324500000000098</v>
      </c>
      <c r="AA15" s="12">
        <f t="shared" ca="1" si="1"/>
        <v>-4.7324500000000098</v>
      </c>
    </row>
    <row r="16" spans="1:27" x14ac:dyDescent="0.25">
      <c r="A16" s="11">
        <v>5.21</v>
      </c>
      <c r="C16" s="10" t="s">
        <v>6</v>
      </c>
      <c r="D16" s="15">
        <f ca="1">$D$14/$D$15</f>
        <v>1.2777777777777777</v>
      </c>
      <c r="E16" s="9" t="s">
        <v>11</v>
      </c>
      <c r="Z16" s="12">
        <f t="shared" ca="1" si="0"/>
        <v>-4.72245000000001</v>
      </c>
      <c r="AA16" s="12">
        <f t="shared" ca="1" si="1"/>
        <v>-4.72245000000001</v>
      </c>
    </row>
    <row r="17" spans="1:46" x14ac:dyDescent="0.25">
      <c r="A17" s="11">
        <v>5.22</v>
      </c>
      <c r="Z17" s="12">
        <f t="shared" ca="1" si="0"/>
        <v>-4.7124500000000102</v>
      </c>
      <c r="AA17" s="12">
        <f t="shared" ca="1" si="1"/>
        <v>-4.7124500000000102</v>
      </c>
    </row>
    <row r="18" spans="1:46" x14ac:dyDescent="0.25">
      <c r="A18" s="11">
        <v>5.23</v>
      </c>
      <c r="Z18" s="12">
        <f t="shared" ca="1" si="0"/>
        <v>-4.7024500000000096</v>
      </c>
      <c r="AA18" s="12">
        <f t="shared" ca="1" si="1"/>
        <v>-4.7024500000000096</v>
      </c>
    </row>
    <row r="19" spans="1:46" x14ac:dyDescent="0.25">
      <c r="A19" s="11">
        <v>5.23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-4.7024500000000096</v>
      </c>
      <c r="AA19" s="12">
        <f t="shared" ca="1" si="1"/>
        <v>-4.7024500000000096</v>
      </c>
    </row>
    <row r="20" spans="1:46" x14ac:dyDescent="0.25">
      <c r="A20" s="11">
        <v>5.49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-4.4424500000000098</v>
      </c>
      <c r="AA20" s="12">
        <f t="shared" ca="1" si="1"/>
        <v>-4.4424500000000098</v>
      </c>
    </row>
    <row r="21" spans="1:46" x14ac:dyDescent="0.25">
      <c r="A21" s="11">
        <v>5.54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-4.39245000000001</v>
      </c>
      <c r="AA21" s="12">
        <f t="shared" ca="1" si="1"/>
        <v>-4.39245000000001</v>
      </c>
    </row>
    <row r="22" spans="1:46" x14ac:dyDescent="0.25">
      <c r="A22" s="11">
        <v>5.59</v>
      </c>
      <c r="C22" s="17">
        <v>1</v>
      </c>
      <c r="D22" s="38">
        <f t="shared" ref="D22:D32" ca="1" si="2">IF($C22&gt;$D$15,"-",$D$11+($C22-1)*$D$16)</f>
        <v>4.24</v>
      </c>
      <c r="E22" s="38">
        <f t="shared" ref="E22:E32" ca="1" si="3">IF($C22&gt;$D$15,"-",$D22+$D$16)</f>
        <v>5.5177777777777779</v>
      </c>
      <c r="F22" s="38">
        <f t="shared" ref="F22:F32" ca="1" si="4">IF($C22&gt;$D$15,"-",($E22+$D22)/2)</f>
        <v>4.8788888888888895</v>
      </c>
      <c r="G22" s="18">
        <f t="shared" ref="G22:G32" ca="1" si="5">IF($C22&gt;$D$15,"-",COUNTIFS(INDIRECT($G$4),"&gt;="&amp;$D22,INDIRECT($G$4),IF($C22&lt;&gt;$D$15,"&lt;","&lt;=")&amp;$E22))</f>
        <v>19</v>
      </c>
      <c r="H22" s="38">
        <f t="shared" ref="H22:H32" ca="1" si="6">IF($C22&gt;$D$15,"-",IF($C22&gt;$D$15,"-",$G22/$D$5))</f>
        <v>9.5000000000000001E-2</v>
      </c>
      <c r="J22" s="38">
        <f t="shared" ref="J22:J32" ca="1" si="7">IF($C22&gt;$D$15,"-",$H22/$D$16)</f>
        <v>7.4347826086956531E-2</v>
      </c>
      <c r="K22" s="38">
        <f ca="1">IF($C22&gt;$D$15,"-",IF($C22=1,$G22,$K21+$G22))</f>
        <v>19</v>
      </c>
      <c r="L22" s="38">
        <f ca="1">IF($C22&gt;$D$15,"-",IF($C22=1,$H22,$L21+$H22))</f>
        <v>9.5000000000000001E-2</v>
      </c>
      <c r="N22" s="38">
        <f ca="1">IF($C22&gt;$D$15,"-",$F22*$H22)</f>
        <v>0.46349444444444449</v>
      </c>
      <c r="O22" s="38">
        <f t="shared" ref="O22:O32" ca="1" si="8">IF($C22&gt;$D$15,"-",$H22*($F22-$K$77)^2)</f>
        <v>2.4078349320987638</v>
      </c>
      <c r="P22" s="38">
        <f t="shared" ref="P22:P32" ca="1" si="9">IF($C22&gt;$D$15,"-",$H22*($F22-$K$77)^3)</f>
        <v>-12.122111197043884</v>
      </c>
      <c r="Q22" s="38">
        <f t="shared" ref="Q22:Q32" ca="1" si="10">IF($C22&gt;$D$15,"-",$H22*($F22-$K$77)^4)</f>
        <v>61.02809537089535</v>
      </c>
      <c r="Z22" s="12">
        <f t="shared" ca="1" si="0"/>
        <v>-4.3424500000000101</v>
      </c>
      <c r="AA22" s="12">
        <f t="shared" ca="1" si="1"/>
        <v>-4.3424500000000101</v>
      </c>
    </row>
    <row r="23" spans="1:46" x14ac:dyDescent="0.25">
      <c r="A23" s="11">
        <v>5.62</v>
      </c>
      <c r="C23" s="17">
        <v>2</v>
      </c>
      <c r="D23" s="38">
        <f t="shared" ca="1" si="2"/>
        <v>5.5177777777777779</v>
      </c>
      <c r="E23" s="38">
        <f t="shared" ca="1" si="3"/>
        <v>6.7955555555555556</v>
      </c>
      <c r="F23" s="38">
        <f t="shared" ca="1" si="4"/>
        <v>6.1566666666666663</v>
      </c>
      <c r="G23" s="18">
        <f t="shared" ca="1" si="5"/>
        <v>28</v>
      </c>
      <c r="H23" s="38">
        <f t="shared" ca="1" si="6"/>
        <v>0.14000000000000001</v>
      </c>
      <c r="J23" s="38">
        <f t="shared" ca="1" si="7"/>
        <v>0.10956521739130437</v>
      </c>
      <c r="K23" s="38">
        <f t="shared" ref="K23:K32" ca="1" si="11">IF($C23&gt;$D$15,"-",IF($C23=1,$G23,$K22+$G23))</f>
        <v>47</v>
      </c>
      <c r="L23" s="38">
        <f t="shared" ref="L23:L32" ca="1" si="12">IF($C23&gt;$D$15,"-",IF($C23=1,$H23,$L22+$H23))</f>
        <v>0.23500000000000001</v>
      </c>
      <c r="N23" s="38">
        <f t="shared" ref="N23:N32" ca="1" si="13">IF($C23&gt;$D$15,"-",$F23*$H23)</f>
        <v>0.86193333333333333</v>
      </c>
      <c r="O23" s="38">
        <f t="shared" ca="1" si="8"/>
        <v>1.9757562222222216</v>
      </c>
      <c r="P23" s="38">
        <f t="shared" ca="1" si="9"/>
        <v>-7.4222575414814784</v>
      </c>
      <c r="Q23" s="38">
        <f t="shared" ca="1" si="10"/>
        <v>27.882947497498744</v>
      </c>
      <c r="Z23" s="12">
        <f t="shared" ca="1" si="0"/>
        <v>-4.3124500000000099</v>
      </c>
      <c r="AA23" s="12">
        <f t="shared" ca="1" si="1"/>
        <v>-4.3124500000000099</v>
      </c>
    </row>
    <row r="24" spans="1:46" x14ac:dyDescent="0.25">
      <c r="A24" s="11">
        <v>5.66</v>
      </c>
      <c r="C24" s="17">
        <v>3</v>
      </c>
      <c r="D24" s="38">
        <f t="shared" ca="1" si="2"/>
        <v>6.7955555555555556</v>
      </c>
      <c r="E24" s="38">
        <f t="shared" ca="1" si="3"/>
        <v>8.0733333333333341</v>
      </c>
      <c r="F24" s="38">
        <f t="shared" ca="1" si="4"/>
        <v>7.4344444444444449</v>
      </c>
      <c r="G24" s="18">
        <f t="shared" ca="1" si="5"/>
        <v>26</v>
      </c>
      <c r="H24" s="38">
        <f t="shared" ca="1" si="6"/>
        <v>0.13</v>
      </c>
      <c r="J24" s="38">
        <f t="shared" ca="1" si="7"/>
        <v>0.10173913043478262</v>
      </c>
      <c r="K24" s="38">
        <f t="shared" ca="1" si="11"/>
        <v>73</v>
      </c>
      <c r="L24" s="38">
        <f t="shared" ca="1" si="12"/>
        <v>0.36499999999999999</v>
      </c>
      <c r="N24" s="38">
        <f t="shared" ca="1" si="13"/>
        <v>0.96647777777777788</v>
      </c>
      <c r="O24" s="38">
        <f t="shared" ca="1" si="8"/>
        <v>0.79883571604938175</v>
      </c>
      <c r="P24" s="38">
        <f t="shared" ca="1" si="9"/>
        <v>-1.9802249805624106</v>
      </c>
      <c r="Q24" s="38">
        <f t="shared" ca="1" si="10"/>
        <v>4.9087577018163735</v>
      </c>
      <c r="Z24" s="12">
        <f t="shared" ca="1" si="0"/>
        <v>-4.2724500000000099</v>
      </c>
      <c r="AA24" s="12">
        <f t="shared" ca="1" si="1"/>
        <v>-4.2724500000000099</v>
      </c>
    </row>
    <row r="25" spans="1:46" x14ac:dyDescent="0.25">
      <c r="A25" s="11">
        <v>5.69</v>
      </c>
      <c r="C25" s="17">
        <v>4</v>
      </c>
      <c r="D25" s="38">
        <f t="shared" ca="1" si="2"/>
        <v>8.0733333333333341</v>
      </c>
      <c r="E25" s="38">
        <f t="shared" ca="1" si="3"/>
        <v>9.3511111111111127</v>
      </c>
      <c r="F25" s="38">
        <f t="shared" ca="1" si="4"/>
        <v>8.7122222222222234</v>
      </c>
      <c r="G25" s="18">
        <f t="shared" ca="1" si="5"/>
        <v>17</v>
      </c>
      <c r="H25" s="38">
        <f t="shared" ca="1" si="6"/>
        <v>8.5000000000000006E-2</v>
      </c>
      <c r="J25" s="38">
        <f t="shared" ca="1" si="7"/>
        <v>6.6521739130434798E-2</v>
      </c>
      <c r="K25" s="38">
        <f t="shared" ca="1" si="11"/>
        <v>90</v>
      </c>
      <c r="L25" s="38">
        <f t="shared" ca="1" si="12"/>
        <v>0.45</v>
      </c>
      <c r="N25" s="38">
        <f t="shared" ca="1" si="13"/>
        <v>0.74053888888888908</v>
      </c>
      <c r="O25" s="38">
        <f t="shared" ca="1" si="8"/>
        <v>0.12262677160493782</v>
      </c>
      <c r="P25" s="38">
        <f t="shared" ca="1" si="9"/>
        <v>-0.14728837789437502</v>
      </c>
      <c r="Q25" s="38">
        <f t="shared" ca="1" si="10"/>
        <v>0.17690970722646568</v>
      </c>
      <c r="Z25" s="12">
        <f t="shared" ca="1" si="0"/>
        <v>-4.2424500000000096</v>
      </c>
      <c r="AA25" s="12">
        <f t="shared" ca="1" si="1"/>
        <v>-4.2424500000000096</v>
      </c>
    </row>
    <row r="26" spans="1:46" x14ac:dyDescent="0.25">
      <c r="A26" s="11">
        <v>5.69</v>
      </c>
      <c r="C26" s="17">
        <v>5</v>
      </c>
      <c r="D26" s="38">
        <f t="shared" ca="1" si="2"/>
        <v>9.3511111111111109</v>
      </c>
      <c r="E26" s="38">
        <f t="shared" ca="1" si="3"/>
        <v>10.628888888888888</v>
      </c>
      <c r="F26" s="38">
        <f t="shared" ca="1" si="4"/>
        <v>9.9899999999999984</v>
      </c>
      <c r="G26" s="18">
        <f t="shared" ca="1" si="5"/>
        <v>18</v>
      </c>
      <c r="H26" s="38">
        <f t="shared" ca="1" si="6"/>
        <v>0.09</v>
      </c>
      <c r="J26" s="38">
        <f t="shared" ca="1" si="7"/>
        <v>7.0434782608695651E-2</v>
      </c>
      <c r="K26" s="38">
        <f t="shared" ca="1" si="11"/>
        <v>108</v>
      </c>
      <c r="L26" s="38">
        <f t="shared" ca="1" si="12"/>
        <v>0.54</v>
      </c>
      <c r="N26" s="38">
        <f t="shared" ca="1" si="13"/>
        <v>0.89909999999999979</v>
      </c>
      <c r="O26" s="38">
        <f t="shared" ca="1" si="8"/>
        <v>5.2899999999999378E-4</v>
      </c>
      <c r="P26" s="38">
        <f t="shared" ca="1" si="9"/>
        <v>4.0556666666665953E-5</v>
      </c>
      <c r="Q26" s="38">
        <f t="shared" ca="1" si="10"/>
        <v>3.1093444444443707E-6</v>
      </c>
      <c r="Z26" s="12">
        <f t="shared" ca="1" si="0"/>
        <v>-4.2424500000000096</v>
      </c>
      <c r="AA26" s="12">
        <f t="shared" ca="1" si="1"/>
        <v>-4.2424500000000096</v>
      </c>
    </row>
    <row r="27" spans="1:46" x14ac:dyDescent="0.25">
      <c r="A27" s="11">
        <v>5.84</v>
      </c>
      <c r="C27" s="17">
        <v>6</v>
      </c>
      <c r="D27" s="38">
        <f t="shared" ca="1" si="2"/>
        <v>10.628888888888888</v>
      </c>
      <c r="E27" s="38">
        <f t="shared" ca="1" si="3"/>
        <v>11.906666666666666</v>
      </c>
      <c r="F27" s="38">
        <f t="shared" ca="1" si="4"/>
        <v>11.267777777777777</v>
      </c>
      <c r="G27" s="18">
        <f t="shared" ca="1" si="5"/>
        <v>26</v>
      </c>
      <c r="H27" s="38">
        <f t="shared" ca="1" si="6"/>
        <v>0.13</v>
      </c>
      <c r="J27" s="38">
        <f t="shared" ca="1" si="7"/>
        <v>0.10173913043478262</v>
      </c>
      <c r="K27" s="38">
        <f t="shared" ca="1" si="11"/>
        <v>134</v>
      </c>
      <c r="L27" s="38">
        <f t="shared" ca="1" si="12"/>
        <v>0.67</v>
      </c>
      <c r="N27" s="38">
        <f t="shared" ca="1" si="13"/>
        <v>1.4648111111111111</v>
      </c>
      <c r="O27" s="38">
        <f t="shared" ca="1" si="8"/>
        <v>0.23848756790123468</v>
      </c>
      <c r="P27" s="38">
        <f t="shared" ca="1" si="9"/>
        <v>0.32301816141289463</v>
      </c>
      <c r="Q27" s="38">
        <f t="shared" ca="1" si="10"/>
        <v>0.43751015418035399</v>
      </c>
      <c r="Z27" s="12">
        <f t="shared" ca="1" si="0"/>
        <v>-4.0924500000000101</v>
      </c>
      <c r="AA27" s="12">
        <f t="shared" ca="1" si="1"/>
        <v>-4.0924500000000101</v>
      </c>
    </row>
    <row r="28" spans="1:46" x14ac:dyDescent="0.25">
      <c r="A28" s="11">
        <v>5.91</v>
      </c>
      <c r="C28" s="17">
        <v>7</v>
      </c>
      <c r="D28" s="38">
        <f t="shared" ca="1" si="2"/>
        <v>11.906666666666666</v>
      </c>
      <c r="E28" s="38">
        <f t="shared" ca="1" si="3"/>
        <v>13.184444444444445</v>
      </c>
      <c r="F28" s="38">
        <f t="shared" ca="1" si="4"/>
        <v>12.545555555555556</v>
      </c>
      <c r="G28" s="18">
        <f t="shared" ca="1" si="5"/>
        <v>26</v>
      </c>
      <c r="H28" s="38">
        <f t="shared" ca="1" si="6"/>
        <v>0.13</v>
      </c>
      <c r="J28" s="38">
        <f t="shared" ca="1" si="7"/>
        <v>0.10173913043478262</v>
      </c>
      <c r="K28" s="38">
        <f t="shared" ca="1" si="11"/>
        <v>160</v>
      </c>
      <c r="L28" s="38">
        <f t="shared" ca="1" si="12"/>
        <v>0.8</v>
      </c>
      <c r="N28" s="38">
        <f t="shared" ca="1" si="13"/>
        <v>1.6309222222222224</v>
      </c>
      <c r="O28" s="38">
        <f t="shared" ca="1" si="8"/>
        <v>0.90071719753086499</v>
      </c>
      <c r="P28" s="38">
        <f t="shared" ca="1" si="9"/>
        <v>2.3708878232784669</v>
      </c>
      <c r="Q28" s="38">
        <f t="shared" ca="1" si="10"/>
        <v>6.2407036148296555</v>
      </c>
      <c r="Z28" s="12">
        <f t="shared" ca="1" si="0"/>
        <v>-4.0224500000000099</v>
      </c>
      <c r="AA28" s="12">
        <f t="shared" ca="1" si="1"/>
        <v>-4.0224500000000099</v>
      </c>
    </row>
    <row r="29" spans="1:46" x14ac:dyDescent="0.25">
      <c r="A29" s="11">
        <v>5.99</v>
      </c>
      <c r="C29" s="17">
        <v>8</v>
      </c>
      <c r="D29" s="38">
        <f t="shared" ca="1" si="2"/>
        <v>13.184444444444443</v>
      </c>
      <c r="E29" s="38">
        <f t="shared" ca="1" si="3"/>
        <v>14.46222222222222</v>
      </c>
      <c r="F29" s="38">
        <f t="shared" ca="1" si="4"/>
        <v>13.823333333333331</v>
      </c>
      <c r="G29" s="18">
        <f t="shared" ca="1" si="5"/>
        <v>21</v>
      </c>
      <c r="H29" s="38">
        <f t="shared" ca="1" si="6"/>
        <v>0.105</v>
      </c>
      <c r="J29" s="38">
        <f t="shared" ca="1" si="7"/>
        <v>8.2173913043478264E-2</v>
      </c>
      <c r="K29" s="38">
        <f t="shared" ca="1" si="11"/>
        <v>181</v>
      </c>
      <c r="L29" s="38">
        <f t="shared" ca="1" si="12"/>
        <v>0.90500000000000003</v>
      </c>
      <c r="N29" s="38">
        <f t="shared" ca="1" si="13"/>
        <v>1.4514499999999997</v>
      </c>
      <c r="O29" s="38">
        <f t="shared" ca="1" si="8"/>
        <v>1.6052504999999986</v>
      </c>
      <c r="P29" s="38">
        <f t="shared" ca="1" si="9"/>
        <v>6.2765294549999924</v>
      </c>
      <c r="Q29" s="38">
        <f t="shared" ca="1" si="10"/>
        <v>24.54123016904996</v>
      </c>
      <c r="Z29" s="12">
        <f t="shared" ca="1" si="0"/>
        <v>-3.9424500000000098</v>
      </c>
      <c r="AA29" s="12">
        <f t="shared" ca="1" si="1"/>
        <v>-3.9424500000000098</v>
      </c>
    </row>
    <row r="30" spans="1:46" x14ac:dyDescent="0.25">
      <c r="A30" s="11">
        <v>6.03</v>
      </c>
      <c r="C30" s="17">
        <v>9</v>
      </c>
      <c r="D30" s="38">
        <f t="shared" ca="1" si="2"/>
        <v>14.462222222222222</v>
      </c>
      <c r="E30" s="38">
        <f t="shared" ca="1" si="3"/>
        <v>15.739999999999998</v>
      </c>
      <c r="F30" s="38">
        <f t="shared" ca="1" si="4"/>
        <v>15.101111111111109</v>
      </c>
      <c r="G30" s="18">
        <f t="shared" ca="1" si="5"/>
        <v>19</v>
      </c>
      <c r="H30" s="38">
        <f t="shared" ca="1" si="6"/>
        <v>9.5000000000000001E-2</v>
      </c>
      <c r="J30" s="38">
        <f t="shared" ca="1" si="7"/>
        <v>7.4347826086956531E-2</v>
      </c>
      <c r="K30" s="38">
        <f t="shared" ca="1" si="11"/>
        <v>200</v>
      </c>
      <c r="L30" s="38">
        <f t="shared" ca="1" si="12"/>
        <v>1</v>
      </c>
      <c r="N30" s="38">
        <f t="shared" ca="1" si="13"/>
        <v>1.4346055555555555</v>
      </c>
      <c r="O30" s="38">
        <f t="shared" ca="1" si="8"/>
        <v>2.5567386358024682</v>
      </c>
      <c r="P30" s="38">
        <f t="shared" ca="1" si="9"/>
        <v>13.263791878401916</v>
      </c>
      <c r="Q30" s="38">
        <f t="shared" ca="1" si="10"/>
        <v>68.809604755842798</v>
      </c>
      <c r="Z30" s="12">
        <f t="shared" ca="1" si="0"/>
        <v>-3.9024500000000097</v>
      </c>
      <c r="AA30" s="12">
        <f t="shared" ca="1" si="1"/>
        <v>-3.9024500000000097</v>
      </c>
    </row>
    <row r="31" spans="1:46" x14ac:dyDescent="0.25">
      <c r="A31" s="11">
        <v>6.07</v>
      </c>
      <c r="C31" s="17">
        <v>10</v>
      </c>
      <c r="D31" s="38" t="str">
        <f t="shared" si="2"/>
        <v>-</v>
      </c>
      <c r="E31" s="38" t="str">
        <f t="shared" si="3"/>
        <v>-</v>
      </c>
      <c r="F31" s="38" t="str">
        <f t="shared" si="4"/>
        <v>-</v>
      </c>
      <c r="G31" s="18" t="str">
        <f t="shared" ca="1" si="5"/>
        <v>-</v>
      </c>
      <c r="H31" s="38" t="str">
        <f t="shared" si="6"/>
        <v>-</v>
      </c>
      <c r="J31" s="38" t="str">
        <f t="shared" si="7"/>
        <v>-</v>
      </c>
      <c r="K31" s="38" t="str">
        <f t="shared" si="11"/>
        <v>-</v>
      </c>
      <c r="L31" s="38" t="str">
        <f t="shared" si="12"/>
        <v>-</v>
      </c>
      <c r="N31" s="38" t="str">
        <f t="shared" si="13"/>
        <v>-</v>
      </c>
      <c r="O31" s="38" t="str">
        <f t="shared" si="8"/>
        <v>-</v>
      </c>
      <c r="P31" s="38" t="str">
        <f t="shared" si="9"/>
        <v>-</v>
      </c>
      <c r="Q31" s="38" t="str">
        <f t="shared" si="10"/>
        <v>-</v>
      </c>
      <c r="Z31" s="12">
        <f t="shared" ca="1" si="0"/>
        <v>-3.8624500000000097</v>
      </c>
      <c r="AA31" s="12">
        <f t="shared" ca="1" si="1"/>
        <v>-3.8624500000000097</v>
      </c>
    </row>
    <row r="32" spans="1:46" x14ac:dyDescent="0.25">
      <c r="A32" s="11">
        <v>6.15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-3.7824500000000096</v>
      </c>
      <c r="AA32" s="12">
        <f t="shared" ca="1" si="1"/>
        <v>-3.7824500000000096</v>
      </c>
      <c r="AT32" s="20"/>
    </row>
    <row r="33" spans="1:46" x14ac:dyDescent="0.25">
      <c r="A33" s="11">
        <v>6.18</v>
      </c>
      <c r="C33" s="16" t="s">
        <v>23</v>
      </c>
      <c r="D33" s="17"/>
      <c r="E33" s="17"/>
      <c r="F33" s="17"/>
      <c r="G33" s="43">
        <f ca="1">SUM(G22:G32)</f>
        <v>200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-3.7524500000000103</v>
      </c>
      <c r="AA33" s="12">
        <f t="shared" ca="1" si="1"/>
        <v>-3.7524500000000103</v>
      </c>
    </row>
    <row r="34" spans="1:46" x14ac:dyDescent="0.25">
      <c r="A34" s="11">
        <v>6.21</v>
      </c>
      <c r="Z34" s="12">
        <f t="shared" ca="1" si="0"/>
        <v>-3.72245000000001</v>
      </c>
      <c r="AA34" s="12">
        <f t="shared" ca="1" si="1"/>
        <v>-3.72245000000001</v>
      </c>
    </row>
    <row r="35" spans="1:46" x14ac:dyDescent="0.25">
      <c r="A35" s="11">
        <v>6.25</v>
      </c>
      <c r="Z35" s="12">
        <f t="shared" ca="1" si="0"/>
        <v>-3.68245000000001</v>
      </c>
      <c r="AA35" s="12">
        <f t="shared" ca="1" si="1"/>
        <v>-3.68245000000001</v>
      </c>
    </row>
    <row r="36" spans="1:46" x14ac:dyDescent="0.25">
      <c r="A36" s="11">
        <v>6.32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-3.6124500000000097</v>
      </c>
      <c r="AA36" s="12">
        <f t="shared" ca="1" si="1"/>
        <v>-3.6124500000000097</v>
      </c>
      <c r="AT36" s="20"/>
    </row>
    <row r="37" spans="1:46" x14ac:dyDescent="0.25">
      <c r="A37" s="11">
        <v>6.33</v>
      </c>
      <c r="Z37" s="12">
        <f t="shared" ca="1" si="0"/>
        <v>-3.6024500000000099</v>
      </c>
      <c r="AA37" s="12">
        <f t="shared" ca="1" si="1"/>
        <v>-3.6024500000000099</v>
      </c>
    </row>
    <row r="38" spans="1:46" x14ac:dyDescent="0.25">
      <c r="A38" s="11">
        <v>6.45</v>
      </c>
      <c r="Z38" s="12">
        <f t="shared" ca="1" si="0"/>
        <v>-3.4824500000000098</v>
      </c>
      <c r="AA38" s="12">
        <f t="shared" ca="1" si="1"/>
        <v>-3.4824500000000098</v>
      </c>
    </row>
    <row r="39" spans="1:46" x14ac:dyDescent="0.25">
      <c r="A39" s="11">
        <v>6.5</v>
      </c>
      <c r="Z39" s="12">
        <f t="shared" ca="1" si="0"/>
        <v>-3.43245000000001</v>
      </c>
      <c r="AA39" s="12">
        <f t="shared" ca="1" si="1"/>
        <v>-3.43245000000001</v>
      </c>
    </row>
    <row r="40" spans="1:46" x14ac:dyDescent="0.25">
      <c r="A40" s="11">
        <v>6.59</v>
      </c>
      <c r="Z40" s="12">
        <f t="shared" ca="1" si="0"/>
        <v>-3.3424500000000101</v>
      </c>
      <c r="AA40" s="12">
        <f t="shared" ca="1" si="1"/>
        <v>-3.3424500000000101</v>
      </c>
    </row>
    <row r="41" spans="1:46" x14ac:dyDescent="0.25">
      <c r="A41" s="11">
        <v>6.59</v>
      </c>
      <c r="Z41" s="12">
        <f t="shared" ca="1" si="0"/>
        <v>-3.3424500000000101</v>
      </c>
      <c r="AA41" s="12">
        <f t="shared" ca="1" si="1"/>
        <v>-3.3424500000000101</v>
      </c>
    </row>
    <row r="42" spans="1:46" x14ac:dyDescent="0.25">
      <c r="A42" s="11">
        <v>6.62</v>
      </c>
      <c r="Z42" s="12">
        <f t="shared" ca="1" si="0"/>
        <v>-3.3124500000000099</v>
      </c>
      <c r="AA42" s="12">
        <f t="shared" ca="1" si="1"/>
        <v>-3.3124500000000099</v>
      </c>
    </row>
    <row r="43" spans="1:46" x14ac:dyDescent="0.25">
      <c r="A43" s="11">
        <v>6.63</v>
      </c>
      <c r="Z43" s="12">
        <f t="shared" ca="1" si="0"/>
        <v>-3.3024500000000101</v>
      </c>
      <c r="AA43" s="12">
        <f t="shared" ca="1" si="1"/>
        <v>-3.3024500000000101</v>
      </c>
    </row>
    <row r="44" spans="1:46" x14ac:dyDescent="0.25">
      <c r="A44" s="11">
        <v>6.64</v>
      </c>
      <c r="Z44" s="12">
        <f t="shared" ca="1" si="0"/>
        <v>-3.2924500000000103</v>
      </c>
      <c r="AA44" s="12">
        <f t="shared" ca="1" si="1"/>
        <v>-3.2924500000000103</v>
      </c>
    </row>
    <row r="45" spans="1:46" x14ac:dyDescent="0.25">
      <c r="A45" s="11">
        <v>6.66</v>
      </c>
      <c r="Z45" s="12">
        <f t="shared" ca="1" si="0"/>
        <v>-3.2724500000000099</v>
      </c>
      <c r="AA45" s="12">
        <f t="shared" ca="1" si="1"/>
        <v>-3.2724500000000099</v>
      </c>
    </row>
    <row r="46" spans="1:46" x14ac:dyDescent="0.25">
      <c r="A46" s="11">
        <v>6.7</v>
      </c>
      <c r="Z46" s="12">
        <f t="shared" ca="1" si="0"/>
        <v>-3.2324500000000098</v>
      </c>
      <c r="AA46" s="12">
        <f t="shared" ca="1" si="1"/>
        <v>-3.2324500000000098</v>
      </c>
    </row>
    <row r="47" spans="1:46" x14ac:dyDescent="0.25">
      <c r="A47" s="11">
        <v>6.7</v>
      </c>
      <c r="Z47" s="12">
        <f t="shared" ca="1" si="0"/>
        <v>-3.2324500000000098</v>
      </c>
      <c r="AA47" s="12">
        <f t="shared" ca="1" si="1"/>
        <v>-3.2324500000000098</v>
      </c>
    </row>
    <row r="48" spans="1:46" x14ac:dyDescent="0.25">
      <c r="A48" s="11">
        <v>6.71</v>
      </c>
      <c r="Z48" s="12">
        <f t="shared" ca="1" si="0"/>
        <v>-3.22245000000001</v>
      </c>
      <c r="AA48" s="12">
        <f t="shared" ca="1" si="1"/>
        <v>-3.22245000000001</v>
      </c>
    </row>
    <row r="49" spans="1:27" x14ac:dyDescent="0.25">
      <c r="A49" s="11">
        <v>6.88</v>
      </c>
      <c r="Z49" s="12">
        <f t="shared" ca="1" si="0"/>
        <v>-3.0524500000000101</v>
      </c>
      <c r="AA49" s="12">
        <f t="shared" ca="1" si="1"/>
        <v>-3.0524500000000101</v>
      </c>
    </row>
    <row r="50" spans="1:27" x14ac:dyDescent="0.25">
      <c r="A50" s="11">
        <v>7.01</v>
      </c>
      <c r="Z50" s="12">
        <f t="shared" ca="1" si="0"/>
        <v>-2.9224500000000102</v>
      </c>
      <c r="AA50" s="12">
        <f t="shared" ca="1" si="1"/>
        <v>-2.9224500000000102</v>
      </c>
    </row>
    <row r="51" spans="1:27" x14ac:dyDescent="0.25">
      <c r="A51" s="11">
        <v>7.05</v>
      </c>
      <c r="Z51" s="12">
        <f t="shared" ca="1" si="0"/>
        <v>-2.8824500000000102</v>
      </c>
      <c r="AA51" s="12">
        <f t="shared" ca="1" si="1"/>
        <v>-2.8824500000000102</v>
      </c>
    </row>
    <row r="52" spans="1:27" x14ac:dyDescent="0.25">
      <c r="A52" s="11">
        <v>7.09</v>
      </c>
      <c r="Z52" s="12">
        <f t="shared" ca="1" si="0"/>
        <v>-2.8424500000000101</v>
      </c>
      <c r="AA52" s="12">
        <f t="shared" ca="1" si="1"/>
        <v>-2.8424500000000101</v>
      </c>
    </row>
    <row r="53" spans="1:27" x14ac:dyDescent="0.25">
      <c r="A53" s="11">
        <v>7.11</v>
      </c>
      <c r="Z53" s="12">
        <f t="shared" ca="1" si="0"/>
        <v>-2.8224500000000097</v>
      </c>
      <c r="AA53" s="12">
        <f t="shared" ca="1" si="1"/>
        <v>-2.8224500000000097</v>
      </c>
    </row>
    <row r="54" spans="1:27" x14ac:dyDescent="0.25">
      <c r="A54" s="11">
        <v>7.16</v>
      </c>
      <c r="Z54" s="12">
        <f t="shared" ca="1" si="0"/>
        <v>-2.7724500000000099</v>
      </c>
      <c r="AA54" s="12">
        <f t="shared" ca="1" si="1"/>
        <v>-2.7724500000000099</v>
      </c>
    </row>
    <row r="55" spans="1:27" x14ac:dyDescent="0.25">
      <c r="A55" s="11">
        <v>7.17</v>
      </c>
      <c r="Z55" s="12">
        <f t="shared" ca="1" si="0"/>
        <v>-2.7624500000000101</v>
      </c>
      <c r="AA55" s="12">
        <f t="shared" ca="1" si="1"/>
        <v>-2.7624500000000101</v>
      </c>
    </row>
    <row r="56" spans="1:27" x14ac:dyDescent="0.25">
      <c r="A56" s="11">
        <v>7.21</v>
      </c>
      <c r="Z56" s="12">
        <f t="shared" ca="1" si="0"/>
        <v>-2.72245000000001</v>
      </c>
      <c r="AA56" s="12">
        <f t="shared" ca="1" si="1"/>
        <v>-2.72245000000001</v>
      </c>
    </row>
    <row r="57" spans="1:27" x14ac:dyDescent="0.25">
      <c r="A57" s="11">
        <v>7.21</v>
      </c>
      <c r="Z57" s="12">
        <f t="shared" ca="1" si="0"/>
        <v>-2.72245000000001</v>
      </c>
      <c r="AA57" s="12">
        <f t="shared" ca="1" si="1"/>
        <v>-2.72245000000001</v>
      </c>
    </row>
    <row r="58" spans="1:27" x14ac:dyDescent="0.25">
      <c r="A58" s="11">
        <v>7.21</v>
      </c>
      <c r="Z58" s="12">
        <f t="shared" ca="1" si="0"/>
        <v>-2.72245000000001</v>
      </c>
      <c r="AA58" s="12">
        <f t="shared" ca="1" si="1"/>
        <v>-2.72245000000001</v>
      </c>
    </row>
    <row r="59" spans="1:27" x14ac:dyDescent="0.25">
      <c r="A59" s="11">
        <v>7.21</v>
      </c>
      <c r="Z59" s="12">
        <f t="shared" ca="1" si="0"/>
        <v>-2.72245000000001</v>
      </c>
      <c r="AA59" s="12">
        <f t="shared" ca="1" si="1"/>
        <v>-2.72245000000001</v>
      </c>
    </row>
    <row r="60" spans="1:27" x14ac:dyDescent="0.25">
      <c r="A60" s="11">
        <v>7.24</v>
      </c>
      <c r="Z60" s="12">
        <f t="shared" ca="1" si="0"/>
        <v>-2.6924500000000098</v>
      </c>
      <c r="AA60" s="12">
        <f t="shared" ca="1" si="1"/>
        <v>-2.6924500000000098</v>
      </c>
    </row>
    <row r="61" spans="1:27" x14ac:dyDescent="0.25">
      <c r="A61" s="11">
        <v>7.3</v>
      </c>
      <c r="Z61" s="12">
        <f t="shared" ca="1" si="0"/>
        <v>-2.6324500000000102</v>
      </c>
      <c r="AA61" s="12">
        <f t="shared" ca="1" si="1"/>
        <v>-2.6324500000000102</v>
      </c>
    </row>
    <row r="62" spans="1:27" x14ac:dyDescent="0.25">
      <c r="A62" s="11">
        <v>7.3</v>
      </c>
      <c r="Z62" s="12">
        <f t="shared" ca="1" si="0"/>
        <v>-2.6324500000000102</v>
      </c>
      <c r="AA62" s="12">
        <f t="shared" ca="1" si="1"/>
        <v>-2.6324500000000102</v>
      </c>
    </row>
    <row r="63" spans="1:27" x14ac:dyDescent="0.25">
      <c r="A63" s="11">
        <v>7.32</v>
      </c>
      <c r="Z63" s="12">
        <f t="shared" ca="1" si="0"/>
        <v>-2.6124500000000097</v>
      </c>
      <c r="AA63" s="12">
        <f t="shared" ca="1" si="1"/>
        <v>-2.6124500000000097</v>
      </c>
    </row>
    <row r="64" spans="1:27" x14ac:dyDescent="0.25">
      <c r="A64" s="11">
        <v>7.34</v>
      </c>
      <c r="Z64" s="12">
        <f t="shared" ca="1" si="0"/>
        <v>-2.5924500000000101</v>
      </c>
      <c r="AA64" s="12">
        <f t="shared" ca="1" si="1"/>
        <v>-2.5924500000000101</v>
      </c>
    </row>
    <row r="65" spans="1:27" x14ac:dyDescent="0.25">
      <c r="A65" s="11">
        <v>7.39</v>
      </c>
      <c r="Z65" s="12">
        <f t="shared" ca="1" si="0"/>
        <v>-2.5424500000000103</v>
      </c>
      <c r="AA65" s="12">
        <f t="shared" ca="1" si="1"/>
        <v>-2.5424500000000103</v>
      </c>
    </row>
    <row r="66" spans="1:27" x14ac:dyDescent="0.25">
      <c r="A66" s="11">
        <v>7.41</v>
      </c>
      <c r="Z66" s="12">
        <f t="shared" ref="Z66:Z129" ca="1" si="14">IF($A66&lt;&gt;"",($A66-$D$77),"")</f>
        <v>-2.5224500000000099</v>
      </c>
      <c r="AA66" s="12">
        <f t="shared" ref="AA66:AA129" ca="1" si="15">IF($A66&lt;&gt;"",($A66-$D$77+$J$118),"")</f>
        <v>-2.5224500000000099</v>
      </c>
    </row>
    <row r="67" spans="1:27" x14ac:dyDescent="0.25">
      <c r="A67" s="11">
        <v>7.6</v>
      </c>
      <c r="Z67" s="12">
        <f t="shared" ca="1" si="14"/>
        <v>-2.3324500000000103</v>
      </c>
      <c r="AA67" s="12">
        <f t="shared" ca="1" si="15"/>
        <v>-2.3324500000000103</v>
      </c>
    </row>
    <row r="68" spans="1:27" x14ac:dyDescent="0.25">
      <c r="A68" s="11">
        <v>7.65</v>
      </c>
      <c r="Z68" s="12">
        <f t="shared" ca="1" si="14"/>
        <v>-2.2824500000000096</v>
      </c>
      <c r="AA68" s="12">
        <f t="shared" ca="1" si="15"/>
        <v>-2.2824500000000096</v>
      </c>
    </row>
    <row r="69" spans="1:27" x14ac:dyDescent="0.25">
      <c r="A69" s="11">
        <v>7.71</v>
      </c>
      <c r="Z69" s="12">
        <f t="shared" ca="1" si="14"/>
        <v>-2.22245000000001</v>
      </c>
      <c r="AA69" s="12">
        <f t="shared" ca="1" si="15"/>
        <v>-2.22245000000001</v>
      </c>
    </row>
    <row r="70" spans="1:27" x14ac:dyDescent="0.25">
      <c r="A70" s="11">
        <v>7.8</v>
      </c>
      <c r="Z70" s="12">
        <f t="shared" ca="1" si="14"/>
        <v>-2.1324500000000102</v>
      </c>
      <c r="AA70" s="12">
        <f t="shared" ca="1" si="15"/>
        <v>-2.1324500000000102</v>
      </c>
    </row>
    <row r="71" spans="1:27" x14ac:dyDescent="0.25">
      <c r="A71" s="11">
        <v>7.84</v>
      </c>
      <c r="Z71" s="12">
        <f t="shared" ca="1" si="14"/>
        <v>-2.0924500000000101</v>
      </c>
      <c r="AA71" s="12">
        <f t="shared" ca="1" si="15"/>
        <v>-2.0924500000000101</v>
      </c>
    </row>
    <row r="72" spans="1:27" x14ac:dyDescent="0.25">
      <c r="A72" s="11">
        <v>7.85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-2.0824500000000103</v>
      </c>
      <c r="AA72" s="12">
        <f t="shared" ca="1" si="15"/>
        <v>-2.0824500000000103</v>
      </c>
    </row>
    <row r="73" spans="1:27" x14ac:dyDescent="0.25">
      <c r="A73" s="11">
        <v>7.86</v>
      </c>
      <c r="Z73" s="12">
        <f t="shared" ca="1" si="14"/>
        <v>-2.0724500000000097</v>
      </c>
      <c r="AA73" s="12">
        <f t="shared" ca="1" si="15"/>
        <v>-2.0724500000000097</v>
      </c>
    </row>
    <row r="74" spans="1:27" x14ac:dyDescent="0.25">
      <c r="A74" s="11">
        <v>7.92</v>
      </c>
      <c r="Z74" s="12">
        <f t="shared" ca="1" si="14"/>
        <v>-2.0124500000000101</v>
      </c>
      <c r="AA74" s="12">
        <f t="shared" ca="1" si="15"/>
        <v>-2.0124500000000101</v>
      </c>
    </row>
    <row r="75" spans="1:27" x14ac:dyDescent="0.25">
      <c r="A75" s="11">
        <v>8.1</v>
      </c>
      <c r="C75" s="21" t="s">
        <v>25</v>
      </c>
      <c r="J75" s="21" t="s">
        <v>26</v>
      </c>
      <c r="Z75" s="12">
        <f t="shared" ca="1" si="14"/>
        <v>-1.8324500000000103</v>
      </c>
      <c r="AA75" s="12">
        <f t="shared" ca="1" si="15"/>
        <v>-1.8324500000000103</v>
      </c>
    </row>
    <row r="76" spans="1:27" x14ac:dyDescent="0.25">
      <c r="A76" s="11">
        <v>8.2200000000000006</v>
      </c>
      <c r="Z76" s="12">
        <f t="shared" ca="1" si="14"/>
        <v>-1.7124500000000094</v>
      </c>
      <c r="AA76" s="12">
        <f t="shared" ca="1" si="15"/>
        <v>-1.7124500000000094</v>
      </c>
    </row>
    <row r="77" spans="1:27" x14ac:dyDescent="0.25">
      <c r="A77" s="11">
        <v>8.2799999999999994</v>
      </c>
      <c r="C77" s="10" t="s">
        <v>27</v>
      </c>
      <c r="D77" s="15">
        <f ca="1">AVERAGE(INDIRECT($G$4))</f>
        <v>9.93245000000001</v>
      </c>
      <c r="E77" s="9" t="s">
        <v>13</v>
      </c>
      <c r="J77" s="10" t="s">
        <v>27</v>
      </c>
      <c r="K77" s="15">
        <f ca="1">SUMPRODUCT(INDIRECT("$F$22:$F$"&amp;21+$D$15),INDIRECT("$H$22:$H$"&amp;21+$D$15))</f>
        <v>9.9133333333333322</v>
      </c>
      <c r="L77" s="9" t="s">
        <v>13</v>
      </c>
      <c r="Z77" s="12">
        <f t="shared" ca="1" si="14"/>
        <v>-1.6524500000000106</v>
      </c>
      <c r="AA77" s="12">
        <f t="shared" ca="1" si="15"/>
        <v>-1.6524500000000106</v>
      </c>
    </row>
    <row r="78" spans="1:27" x14ac:dyDescent="0.25">
      <c r="A78" s="11">
        <v>8.35</v>
      </c>
      <c r="C78" s="10" t="s">
        <v>28</v>
      </c>
      <c r="D78" s="15">
        <f ca="1">_xlfn.VAR.S(INDIRECT($G$4))</f>
        <v>10.9014859271355</v>
      </c>
      <c r="E78" s="9" t="s">
        <v>14</v>
      </c>
      <c r="J78" s="10" t="s">
        <v>28</v>
      </c>
      <c r="K78" s="15">
        <f ca="1">SUM(INDIRECT("$O$22:$O$"&amp;21+$D$15))</f>
        <v>10.606776543209872</v>
      </c>
      <c r="L78" s="9" t="s">
        <v>14</v>
      </c>
      <c r="Z78" s="12">
        <f t="shared" ca="1" si="14"/>
        <v>-1.5824500000000103</v>
      </c>
      <c r="AA78" s="12">
        <f t="shared" ca="1" si="15"/>
        <v>-1.5824500000000103</v>
      </c>
    </row>
    <row r="79" spans="1:27" x14ac:dyDescent="0.25">
      <c r="A79" s="11">
        <v>8.4499999999999993</v>
      </c>
      <c r="C79" s="37" t="s">
        <v>140</v>
      </c>
      <c r="D79" s="15">
        <f ca="1">STDEVA(INDIRECT($G$4))</f>
        <v>3.3017398333508199</v>
      </c>
      <c r="E79" s="9" t="s">
        <v>15</v>
      </c>
      <c r="J79" s="37" t="s">
        <v>140</v>
      </c>
      <c r="K79" s="15">
        <f ca="1">SQRT($K$78)</f>
        <v>3.2568046522949259</v>
      </c>
      <c r="L79" s="9" t="s">
        <v>15</v>
      </c>
      <c r="Z79" s="12">
        <f t="shared" ca="1" si="14"/>
        <v>-1.4824500000000107</v>
      </c>
      <c r="AA79" s="12">
        <f t="shared" ca="1" si="15"/>
        <v>-1.4824500000000107</v>
      </c>
    </row>
    <row r="80" spans="1:27" x14ac:dyDescent="0.25">
      <c r="A80" s="11">
        <v>8.4600000000000009</v>
      </c>
      <c r="Z80" s="12">
        <f t="shared" ca="1" si="14"/>
        <v>-1.4724500000000091</v>
      </c>
      <c r="AA80" s="12">
        <f t="shared" ca="1" si="15"/>
        <v>-1.4724500000000091</v>
      </c>
    </row>
    <row r="81" spans="1:27" x14ac:dyDescent="0.25">
      <c r="A81" s="11">
        <v>8.65</v>
      </c>
      <c r="C81" s="37" t="s">
        <v>124</v>
      </c>
      <c r="D81" s="19">
        <f ca="1">_xlfn.MODE.SNGL(INDIRECT($G$4))</f>
        <v>7.21</v>
      </c>
      <c r="E81" s="9" t="s">
        <v>29</v>
      </c>
      <c r="Z81" s="12">
        <f t="shared" ca="1" si="14"/>
        <v>-1.2824500000000096</v>
      </c>
      <c r="AA81" s="12">
        <f t="shared" ca="1" si="15"/>
        <v>-1.2824500000000096</v>
      </c>
    </row>
    <row r="82" spans="1:27" x14ac:dyDescent="0.25">
      <c r="A82" s="11">
        <v>8.8000000000000007</v>
      </c>
      <c r="C82" s="37" t="s">
        <v>125</v>
      </c>
      <c r="D82" s="15">
        <f ca="1">MEDIAN(INDIRECT($G$4))</f>
        <v>10.16</v>
      </c>
      <c r="E82" s="9" t="s">
        <v>30</v>
      </c>
      <c r="Z82" s="12">
        <f t="shared" ca="1" si="14"/>
        <v>-1.1324500000000093</v>
      </c>
      <c r="AA82" s="12">
        <f t="shared" ca="1" si="15"/>
        <v>-1.1324500000000093</v>
      </c>
    </row>
    <row r="83" spans="1:27" x14ac:dyDescent="0.25">
      <c r="A83" s="11">
        <v>8.8000000000000007</v>
      </c>
      <c r="Z83" s="12">
        <f t="shared" ca="1" si="14"/>
        <v>-1.1324500000000093</v>
      </c>
      <c r="AA83" s="12">
        <f t="shared" ca="1" si="15"/>
        <v>-1.1324500000000093</v>
      </c>
    </row>
    <row r="84" spans="1:27" x14ac:dyDescent="0.25">
      <c r="A84" s="11">
        <v>8.86</v>
      </c>
      <c r="C84" s="37" t="s">
        <v>18</v>
      </c>
      <c r="D84" s="15">
        <f ca="1">$D$79/$D$77</f>
        <v>0.33241947690155166</v>
      </c>
      <c r="E84" s="9" t="s">
        <v>12</v>
      </c>
      <c r="J84" s="37" t="s">
        <v>18</v>
      </c>
      <c r="K84" s="15">
        <f ca="1">$K$79/$K$77</f>
        <v>0.32852770534246062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-1.0724500000000106</v>
      </c>
      <c r="AA84" s="12">
        <f t="shared" ca="1" si="15"/>
        <v>-1.0724500000000106</v>
      </c>
    </row>
    <row r="85" spans="1:27" x14ac:dyDescent="0.25">
      <c r="A85" s="11">
        <v>8.8800000000000008</v>
      </c>
      <c r="Z85" s="12">
        <f t="shared" ca="1" si="14"/>
        <v>-1.0524500000000092</v>
      </c>
      <c r="AA85" s="12">
        <f t="shared" ca="1" si="15"/>
        <v>-1.0524500000000092</v>
      </c>
    </row>
    <row r="86" spans="1:27" ht="15" customHeight="1" x14ac:dyDescent="0.25">
      <c r="A86" s="11">
        <v>9.0500000000000007</v>
      </c>
      <c r="C86" s="37" t="s">
        <v>16</v>
      </c>
      <c r="D86" s="15">
        <f ca="1">SUMPRODUCT(INDIRECT("$Z$2:$Z$"&amp;$D$5+1)^3)/$D$5</f>
        <v>1.1217735283369357</v>
      </c>
      <c r="E86" s="9" t="s">
        <v>46</v>
      </c>
      <c r="I86" s="22"/>
      <c r="Z86" s="12">
        <f t="shared" ca="1" si="14"/>
        <v>-0.88245000000000928</v>
      </c>
      <c r="AA86" s="12">
        <f t="shared" ca="1" si="15"/>
        <v>-0.88245000000000928</v>
      </c>
    </row>
    <row r="87" spans="1:27" x14ac:dyDescent="0.25">
      <c r="A87" s="11">
        <v>9.19</v>
      </c>
      <c r="C87" s="37" t="s">
        <v>20</v>
      </c>
      <c r="D87" s="38">
        <f ca="1">KURT(INDIRECT($G$4))</f>
        <v>-1.2346565485666274</v>
      </c>
      <c r="E87" s="9" t="s">
        <v>45</v>
      </c>
      <c r="Z87" s="12">
        <f t="shared" ca="1" si="14"/>
        <v>-0.74245000000001049</v>
      </c>
      <c r="AA87" s="12">
        <f t="shared" ca="1" si="15"/>
        <v>-0.74245000000001049</v>
      </c>
    </row>
    <row r="88" spans="1:27" ht="15" customHeight="1" x14ac:dyDescent="0.25">
      <c r="A88" s="11">
        <v>9.2200000000000006</v>
      </c>
      <c r="Z88" s="12">
        <f t="shared" ca="1" si="14"/>
        <v>-0.71245000000000935</v>
      </c>
      <c r="AA88" s="12">
        <f t="shared" ca="1" si="15"/>
        <v>-0.71245000000000935</v>
      </c>
    </row>
    <row r="89" spans="1:27" ht="15" customHeight="1" x14ac:dyDescent="0.25">
      <c r="A89" s="11">
        <v>9.2899999999999991</v>
      </c>
      <c r="C89" s="37" t="s">
        <v>19</v>
      </c>
      <c r="D89" s="15">
        <f ca="1">SKEW(INDIRECT($G$4))</f>
        <v>3.1638680601005512E-2</v>
      </c>
      <c r="E89" s="9" t="s">
        <v>17</v>
      </c>
      <c r="Z89" s="12">
        <f t="shared" ca="1" si="14"/>
        <v>-0.64245000000001085</v>
      </c>
      <c r="AA89" s="12">
        <f t="shared" ca="1" si="15"/>
        <v>-0.64245000000001085</v>
      </c>
    </row>
    <row r="90" spans="1:27" x14ac:dyDescent="0.25">
      <c r="A90" s="11">
        <v>9.31</v>
      </c>
      <c r="D90" s="15">
        <f ca="1">$D$86/$D$79^3</f>
        <v>3.1165682326021044E-2</v>
      </c>
      <c r="Z90" s="12">
        <f t="shared" ca="1" si="14"/>
        <v>-0.6224500000000095</v>
      </c>
      <c r="AA90" s="12">
        <f t="shared" ca="1" si="15"/>
        <v>-0.6224500000000095</v>
      </c>
    </row>
    <row r="91" spans="1:27" x14ac:dyDescent="0.25">
      <c r="A91" s="11">
        <v>9.34</v>
      </c>
      <c r="Z91" s="12">
        <f t="shared" ca="1" si="14"/>
        <v>-0.59245000000001014</v>
      </c>
      <c r="AA91" s="12">
        <f t="shared" ca="1" si="15"/>
        <v>-0.59245000000001014</v>
      </c>
    </row>
    <row r="92" spans="1:27" x14ac:dyDescent="0.25">
      <c r="A92" s="11">
        <v>9.39</v>
      </c>
      <c r="Z92" s="12">
        <f t="shared" ca="1" si="14"/>
        <v>-0.54245000000000942</v>
      </c>
      <c r="AA92" s="12">
        <f t="shared" ca="1" si="15"/>
        <v>-0.54245000000000942</v>
      </c>
    </row>
    <row r="93" spans="1:27" x14ac:dyDescent="0.25">
      <c r="A93" s="11">
        <v>9.5299999999999994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-0.40245000000001063</v>
      </c>
      <c r="AA93" s="12">
        <f t="shared" ca="1" si="15"/>
        <v>-0.40245000000001063</v>
      </c>
    </row>
    <row r="94" spans="1:27" x14ac:dyDescent="0.25">
      <c r="A94" s="11">
        <v>9.56</v>
      </c>
      <c r="Z94" s="12">
        <f t="shared" ca="1" si="14"/>
        <v>-0.3724500000000095</v>
      </c>
      <c r="AA94" s="12">
        <f t="shared" ca="1" si="15"/>
        <v>-0.3724500000000095</v>
      </c>
    </row>
    <row r="95" spans="1:27" x14ac:dyDescent="0.25">
      <c r="A95" s="11">
        <v>9.68</v>
      </c>
      <c r="Z95" s="12">
        <f t="shared" ca="1" si="14"/>
        <v>-0.25245000000001028</v>
      </c>
      <c r="AA95" s="12">
        <f t="shared" ca="1" si="15"/>
        <v>-0.25245000000001028</v>
      </c>
    </row>
    <row r="96" spans="1:27" x14ac:dyDescent="0.25">
      <c r="A96" s="11">
        <v>9.69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-0.24245000000001049</v>
      </c>
      <c r="AA96" s="12">
        <f t="shared" ca="1" si="15"/>
        <v>-0.24245000000001049</v>
      </c>
    </row>
    <row r="97" spans="1:27" ht="15" customHeight="1" x14ac:dyDescent="0.25">
      <c r="A97" s="11">
        <v>9.69</v>
      </c>
      <c r="Z97" s="12">
        <f t="shared" ca="1" si="14"/>
        <v>-0.24245000000001049</v>
      </c>
      <c r="AA97" s="12">
        <f t="shared" ca="1" si="15"/>
        <v>-0.24245000000001049</v>
      </c>
    </row>
    <row r="98" spans="1:27" ht="15" customHeight="1" x14ac:dyDescent="0.25">
      <c r="A98" s="11">
        <v>9.7200000000000006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-0.21245000000000935</v>
      </c>
      <c r="AA98" s="12">
        <f t="shared" ca="1" si="15"/>
        <v>-0.21245000000000935</v>
      </c>
    </row>
    <row r="99" spans="1:27" x14ac:dyDescent="0.25">
      <c r="A99" s="11">
        <v>9.82</v>
      </c>
      <c r="Z99" s="12">
        <f t="shared" ca="1" si="14"/>
        <v>-0.11245000000000971</v>
      </c>
      <c r="AA99" s="12">
        <f t="shared" ca="1" si="15"/>
        <v>-0.11245000000000971</v>
      </c>
    </row>
    <row r="100" spans="1:27" x14ac:dyDescent="0.25">
      <c r="A100" s="11">
        <v>9.85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-8.2450000000010348E-2</v>
      </c>
      <c r="AA100" s="12">
        <f t="shared" ca="1" si="15"/>
        <v>-8.2450000000010348E-2</v>
      </c>
    </row>
    <row r="101" spans="1:27" x14ac:dyDescent="0.25">
      <c r="A101" s="11">
        <v>10.14</v>
      </c>
      <c r="M101" s="37" t="s">
        <v>69</v>
      </c>
      <c r="N101" s="15">
        <v>2</v>
      </c>
      <c r="O101" s="9" t="s">
        <v>68</v>
      </c>
      <c r="Z101" s="12">
        <f t="shared" ca="1" si="14"/>
        <v>0.20754999999999058</v>
      </c>
      <c r="AA101" s="12">
        <f t="shared" ca="1" si="15"/>
        <v>0.20754999999999058</v>
      </c>
    </row>
    <row r="102" spans="1:27" x14ac:dyDescent="0.25">
      <c r="A102" s="11">
        <v>10.18</v>
      </c>
      <c r="C102" s="75" t="s">
        <v>38</v>
      </c>
      <c r="D102" s="76"/>
      <c r="E102" s="38">
        <f ca="1">$D$77-$D$79*SQRT(3)</f>
        <v>4.2136688552623927</v>
      </c>
      <c r="H102" s="37" t="s">
        <v>119</v>
      </c>
      <c r="M102" s="37" t="s">
        <v>72</v>
      </c>
      <c r="N102" s="15">
        <f>$D$15-($N$101+1)</f>
        <v>6</v>
      </c>
      <c r="O102" s="9" t="s">
        <v>67</v>
      </c>
      <c r="Z102" s="12">
        <f t="shared" ca="1" si="14"/>
        <v>0.24754999999998972</v>
      </c>
      <c r="AA102" s="12">
        <f t="shared" ca="1" si="15"/>
        <v>0.24754999999998972</v>
      </c>
    </row>
    <row r="103" spans="1:27" x14ac:dyDescent="0.25">
      <c r="A103" s="11">
        <v>10.210000000000001</v>
      </c>
      <c r="C103" s="75" t="s">
        <v>39</v>
      </c>
      <c r="D103" s="76"/>
      <c r="E103" s="38">
        <f ca="1">$D$77+$D$79*SQRT(3)</f>
        <v>15.651231144737627</v>
      </c>
      <c r="H103" s="37" t="s">
        <v>118</v>
      </c>
      <c r="Z103" s="12">
        <f t="shared" ca="1" si="14"/>
        <v>0.27754999999999086</v>
      </c>
      <c r="AA103" s="12">
        <f t="shared" ca="1" si="15"/>
        <v>0.27754999999999086</v>
      </c>
    </row>
    <row r="104" spans="1:27" x14ac:dyDescent="0.25">
      <c r="A104" s="11">
        <v>10.24</v>
      </c>
      <c r="M104" s="37" t="s">
        <v>70</v>
      </c>
      <c r="N104" s="15">
        <f>_xlfn.CHISQ.INV($N$100,$N$102)</f>
        <v>12.591587243743977</v>
      </c>
      <c r="O104" s="9" t="s">
        <v>73</v>
      </c>
      <c r="Z104" s="12">
        <f t="shared" ca="1" si="14"/>
        <v>0.30754999999999022</v>
      </c>
      <c r="AA104" s="12">
        <f t="shared" ca="1" si="15"/>
        <v>0.30754999999999022</v>
      </c>
    </row>
    <row r="105" spans="1:27" x14ac:dyDescent="0.25">
      <c r="A105" s="11">
        <v>10.4</v>
      </c>
      <c r="C105" s="84" t="s">
        <v>116</v>
      </c>
      <c r="D105" s="85"/>
      <c r="E105" s="38">
        <f ca="1">($E$102+$E$103)/2</f>
        <v>9.93245000000001</v>
      </c>
      <c r="Z105" s="12">
        <f t="shared" ca="1" si="14"/>
        <v>0.46754999999999036</v>
      </c>
      <c r="AA105" s="12">
        <f t="shared" ca="1" si="15"/>
        <v>0.46754999999999036</v>
      </c>
    </row>
    <row r="106" spans="1:27" ht="15" customHeight="1" x14ac:dyDescent="0.25">
      <c r="A106" s="11">
        <v>10.55</v>
      </c>
      <c r="C106" s="84" t="s">
        <v>117</v>
      </c>
      <c r="D106" s="85"/>
      <c r="E106" s="38">
        <f ca="1">($E$102-$E$103)^2/12</f>
        <v>10.901485927135498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0.61754999999999072</v>
      </c>
      <c r="AA106" s="12">
        <f t="shared" ca="1" si="15"/>
        <v>0.61754999999999072</v>
      </c>
    </row>
    <row r="107" spans="1:27" x14ac:dyDescent="0.25">
      <c r="A107" s="11">
        <v>10.56</v>
      </c>
      <c r="Z107" s="12">
        <f t="shared" ca="1" si="14"/>
        <v>0.6275499999999905</v>
      </c>
      <c r="AA107" s="12">
        <f t="shared" ca="1" si="15"/>
        <v>0.6275499999999905</v>
      </c>
    </row>
    <row r="108" spans="1:27" x14ac:dyDescent="0.25">
      <c r="A108" s="11">
        <v>10.56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0.6275499999999905</v>
      </c>
      <c r="AA108" s="12">
        <f t="shared" ca="1" si="15"/>
        <v>0.6275499999999905</v>
      </c>
    </row>
    <row r="109" spans="1:27" x14ac:dyDescent="0.25">
      <c r="A109" s="11">
        <v>10.59</v>
      </c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0</v>
      </c>
      <c r="U109" s="73"/>
      <c r="V109" s="73"/>
      <c r="W109" s="74"/>
      <c r="Z109" s="12">
        <f t="shared" ca="1" si="14"/>
        <v>0.65754999999998986</v>
      </c>
      <c r="AA109" s="12">
        <f t="shared" ca="1" si="15"/>
        <v>0.65754999999998986</v>
      </c>
    </row>
    <row r="110" spans="1:27" x14ac:dyDescent="0.25">
      <c r="A110" s="11">
        <v>10.67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200.00000000000003</v>
      </c>
      <c r="P110" s="90">
        <f ca="1">SUM(INDIRECT(ADDRESS(ROW()+1,COLUMN())&amp;":"&amp;ADDRESS(ROW()+$D$15,COLUMN())))</f>
        <v>6.4600000000000009</v>
      </c>
      <c r="Q110" s="91"/>
      <c r="S110" s="16" t="s">
        <v>23</v>
      </c>
      <c r="T110" s="17">
        <f ca="1">SUM(INDIRECT(ADDRESS(ROW()+1,COLUMN())&amp;":"&amp;ADDRESS(ROW()+$D$15,COLUMN())))</f>
        <v>1.0000000000000004</v>
      </c>
      <c r="U110" s="17">
        <f ca="1">SUM(INDIRECT(ADDRESS(ROW()+1,COLUMN())&amp;":"&amp;ADDRESS(ROW()+$D$15,COLUMN())))</f>
        <v>200.00000000000009</v>
      </c>
      <c r="V110" s="90">
        <f ca="1">SUM(INDIRECT(ADDRESS(ROW()+1,COLUMN())&amp;":"&amp;ADDRESS(ROW()+$D$15,COLUMN())))</f>
        <v>22.166622544984286</v>
      </c>
      <c r="W110" s="91"/>
      <c r="Z110" s="12">
        <f t="shared" ca="1" si="14"/>
        <v>0.73754999999998994</v>
      </c>
      <c r="AA110" s="12">
        <f t="shared" ca="1" si="15"/>
        <v>0.73754999999998994</v>
      </c>
    </row>
    <row r="111" spans="1:27" x14ac:dyDescent="0.25">
      <c r="A111" s="11">
        <v>10.69</v>
      </c>
      <c r="M111" s="17">
        <v>1</v>
      </c>
      <c r="N111" s="38">
        <f>IF($C22&gt;$D$15,"-",1/$D$15)</f>
        <v>0.1111111111111111</v>
      </c>
      <c r="O111" s="19">
        <f>IF($C22&gt;$D$15,"-",$D$5*N111)</f>
        <v>22.222222222222221</v>
      </c>
      <c r="P111" s="88">
        <f ca="1">IF($C22&gt;$D$15,"-",($G22-$O111)^2/$O111)</f>
        <v>0.46722222222222204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9.0599155723530986E-2</v>
      </c>
      <c r="U111" s="38">
        <f ca="1">IF($C22&gt;$D$15,"-",$D$5*T111)</f>
        <v>18.119831144706197</v>
      </c>
      <c r="V111" s="88">
        <f ca="1">IF($C22&gt;$D$15,"-",($G22-$U111)^2/$U111)</f>
        <v>4.2754107786238157E-2</v>
      </c>
      <c r="W111" s="89"/>
      <c r="Z111" s="12">
        <f t="shared" ca="1" si="14"/>
        <v>0.75754999999998951</v>
      </c>
      <c r="AA111" s="12">
        <f t="shared" ca="1" si="15"/>
        <v>0.75754999999998951</v>
      </c>
    </row>
    <row r="112" spans="1:27" ht="15" customHeight="1" x14ac:dyDescent="0.25">
      <c r="A112" s="11">
        <v>10.7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0.1111111111111111</v>
      </c>
      <c r="O112" s="19">
        <f t="shared" ref="O112:O121" si="17">IF($C23&gt;$D$15,"-",$D$5*N112)</f>
        <v>22.222222222222221</v>
      </c>
      <c r="P112" s="88">
        <f t="shared" ref="P112:P121" ca="1" si="18">IF($C23&gt;$D$15,"-",($G23-$O112)^2/$O112)</f>
        <v>1.5022222222222226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8.0438380617493019E-2</v>
      </c>
      <c r="U112" s="38">
        <f t="shared" ref="U112:U121" ca="1" si="20">IF($C23&gt;$D$15,"-",$D$5*T112)</f>
        <v>16.087676123498603</v>
      </c>
      <c r="V112" s="88">
        <f t="shared" ref="V112:V121" ca="1" si="21">IF($C23&gt;$D$15,"-",($G23-$U112)^2/$U112)</f>
        <v>8.820631336019547</v>
      </c>
      <c r="W112" s="89"/>
      <c r="Z112" s="12">
        <f t="shared" ca="1" si="14"/>
        <v>0.7675499999999893</v>
      </c>
      <c r="AA112" s="12">
        <f t="shared" ca="1" si="15"/>
        <v>0.7675499999999893</v>
      </c>
    </row>
    <row r="113" spans="1:27" x14ac:dyDescent="0.25">
      <c r="A113" s="11">
        <v>10.73</v>
      </c>
      <c r="M113" s="17">
        <v>3</v>
      </c>
      <c r="N113" s="38">
        <f t="shared" si="16"/>
        <v>0.1111111111111111</v>
      </c>
      <c r="O113" s="19">
        <f t="shared" si="17"/>
        <v>22.222222222222221</v>
      </c>
      <c r="P113" s="88">
        <f t="shared" ca="1" si="18"/>
        <v>0.64222222222222258</v>
      </c>
      <c r="Q113" s="89"/>
      <c r="S113" s="17">
        <v>3</v>
      </c>
      <c r="T113" s="38">
        <f t="shared" ca="1" si="19"/>
        <v>0.11565545245705591</v>
      </c>
      <c r="U113" s="38">
        <f t="shared" ca="1" si="20"/>
        <v>23.131090491411182</v>
      </c>
      <c r="V113" s="88">
        <f t="shared" ca="1" si="21"/>
        <v>0.35582592924131506</v>
      </c>
      <c r="W113" s="89"/>
      <c r="Z113" s="12">
        <f t="shared" ca="1" si="14"/>
        <v>0.79754999999999043</v>
      </c>
      <c r="AA113" s="12">
        <f t="shared" ca="1" si="15"/>
        <v>0.79754999999999043</v>
      </c>
    </row>
    <row r="114" spans="1:27" x14ac:dyDescent="0.25">
      <c r="A114" s="11">
        <v>10.77</v>
      </c>
      <c r="C114" s="75" t="s">
        <v>138</v>
      </c>
      <c r="D114" s="76"/>
      <c r="E114" s="38">
        <f ca="1">$D$11</f>
        <v>4.24</v>
      </c>
      <c r="H114" s="92" t="s">
        <v>144</v>
      </c>
      <c r="I114" s="92"/>
      <c r="J114" s="92"/>
      <c r="K114" s="38">
        <f ca="1">SUM(INDIRECT("$AA$2:$AA$"&amp;$D$5+1))/$K$119</f>
        <v>-5.6773541304228388E-13</v>
      </c>
      <c r="M114" s="17">
        <v>4</v>
      </c>
      <c r="N114" s="38">
        <f t="shared" si="16"/>
        <v>0.1111111111111111</v>
      </c>
      <c r="O114" s="19">
        <f t="shared" si="17"/>
        <v>22.222222222222221</v>
      </c>
      <c r="P114" s="88">
        <f t="shared" ca="1" si="18"/>
        <v>1.227222222222222</v>
      </c>
      <c r="Q114" s="89"/>
      <c r="S114" s="17">
        <v>4</v>
      </c>
      <c r="T114" s="38">
        <f t="shared" ca="1" si="19"/>
        <v>0.14342630065237838</v>
      </c>
      <c r="U114" s="38">
        <f t="shared" ca="1" si="20"/>
        <v>28.685260130475676</v>
      </c>
      <c r="V114" s="88">
        <f t="shared" ca="1" si="21"/>
        <v>4.7601208319465966</v>
      </c>
      <c r="W114" s="89"/>
      <c r="Z114" s="12">
        <f t="shared" ca="1" si="14"/>
        <v>0.83754999999998958</v>
      </c>
      <c r="AA114" s="12">
        <f t="shared" ca="1" si="15"/>
        <v>0.83754999999998958</v>
      </c>
    </row>
    <row r="115" spans="1:27" x14ac:dyDescent="0.25">
      <c r="A115" s="11">
        <v>10.78</v>
      </c>
      <c r="C115" s="75" t="s">
        <v>139</v>
      </c>
      <c r="D115" s="76"/>
      <c r="E115" s="38">
        <f ca="1">$D$12</f>
        <v>15.74</v>
      </c>
      <c r="H115" s="92" t="s">
        <v>145</v>
      </c>
      <c r="I115" s="92"/>
      <c r="J115" s="92"/>
      <c r="K115" s="38">
        <f ca="1">-$D$5/$K$119+SUMSQ(INDIRECT("$AA$2:$AA$"&amp;$D$5+1))/$K$119^3</f>
        <v>-0.27346406776218402</v>
      </c>
      <c r="M115" s="17">
        <v>5</v>
      </c>
      <c r="N115" s="38">
        <f t="shared" si="16"/>
        <v>0.1111111111111111</v>
      </c>
      <c r="O115" s="19">
        <f t="shared" si="17"/>
        <v>22.222222222222221</v>
      </c>
      <c r="P115" s="88">
        <f t="shared" ca="1" si="18"/>
        <v>0.80222222222222195</v>
      </c>
      <c r="Q115" s="89"/>
      <c r="S115" s="17">
        <v>5</v>
      </c>
      <c r="T115" s="38">
        <f t="shared" ca="1" si="19"/>
        <v>0.15341010687064294</v>
      </c>
      <c r="U115" s="38">
        <f t="shared" ca="1" si="20"/>
        <v>30.682021374128588</v>
      </c>
      <c r="V115" s="88">
        <f t="shared" ca="1" si="21"/>
        <v>5.2419514403138718</v>
      </c>
      <c r="W115" s="89"/>
      <c r="Z115" s="12">
        <f t="shared" ca="1" si="14"/>
        <v>0.84754999999998937</v>
      </c>
      <c r="AA115" s="12">
        <f t="shared" ca="1" si="15"/>
        <v>0.84754999999998937</v>
      </c>
    </row>
    <row r="116" spans="1:27" x14ac:dyDescent="0.25">
      <c r="A116" s="11">
        <v>10.85</v>
      </c>
      <c r="M116" s="17">
        <v>6</v>
      </c>
      <c r="N116" s="38">
        <f t="shared" si="16"/>
        <v>0.1111111111111111</v>
      </c>
      <c r="O116" s="19">
        <f t="shared" si="17"/>
        <v>22.222222222222221</v>
      </c>
      <c r="P116" s="88">
        <f t="shared" ca="1" si="18"/>
        <v>0.64222222222222258</v>
      </c>
      <c r="Q116" s="89"/>
      <c r="S116" s="17">
        <v>6</v>
      </c>
      <c r="T116" s="38">
        <f t="shared" ca="1" si="19"/>
        <v>0.1415280275071702</v>
      </c>
      <c r="U116" s="38">
        <f t="shared" ca="1" si="20"/>
        <v>28.305605501434037</v>
      </c>
      <c r="V116" s="88">
        <f t="shared" ca="1" si="21"/>
        <v>0.1878008484211223</v>
      </c>
      <c r="W116" s="89"/>
      <c r="Z116" s="12">
        <f t="shared" ca="1" si="14"/>
        <v>0.91754999999998965</v>
      </c>
      <c r="AA116" s="12">
        <f t="shared" ca="1" si="15"/>
        <v>0.91754999999998965</v>
      </c>
    </row>
    <row r="117" spans="1:27" x14ac:dyDescent="0.25">
      <c r="A117" s="11">
        <v>10.91</v>
      </c>
      <c r="C117" s="84" t="s">
        <v>116</v>
      </c>
      <c r="D117" s="85"/>
      <c r="E117" s="38">
        <f ca="1">($E$102+$E$103)/2</f>
        <v>9.93245000000001</v>
      </c>
      <c r="J117" s="23" t="s">
        <v>147</v>
      </c>
      <c r="M117" s="17">
        <v>7</v>
      </c>
      <c r="N117" s="38">
        <f t="shared" si="16"/>
        <v>0.1111111111111111</v>
      </c>
      <c r="O117" s="19">
        <f t="shared" si="17"/>
        <v>22.222222222222221</v>
      </c>
      <c r="P117" s="88">
        <f t="shared" ca="1" si="18"/>
        <v>0.64222222222222258</v>
      </c>
      <c r="Q117" s="89"/>
      <c r="S117" s="17">
        <v>7</v>
      </c>
      <c r="T117" s="38">
        <f t="shared" ca="1" si="19"/>
        <v>0.1126142281587279</v>
      </c>
      <c r="U117" s="38">
        <f t="shared" ca="1" si="20"/>
        <v>22.522845631745582</v>
      </c>
      <c r="V117" s="88">
        <f t="shared" ca="1" si="21"/>
        <v>0.5368150498545029</v>
      </c>
      <c r="W117" s="89"/>
      <c r="Z117" s="12">
        <f t="shared" ca="1" si="14"/>
        <v>0.97754999999999015</v>
      </c>
      <c r="AA117" s="12">
        <f t="shared" ca="1" si="15"/>
        <v>0.97754999999999015</v>
      </c>
    </row>
    <row r="118" spans="1:27" x14ac:dyDescent="0.25">
      <c r="A118" s="11">
        <v>10.92</v>
      </c>
      <c r="C118" s="84" t="s">
        <v>117</v>
      </c>
      <c r="D118" s="85"/>
      <c r="E118" s="38">
        <f ca="1">($E$102-$E$103)^2/12</f>
        <v>10.901485927135498</v>
      </c>
      <c r="H118" s="37" t="s">
        <v>27</v>
      </c>
      <c r="I118" s="38">
        <f ca="1">D77</f>
        <v>9.93245000000001</v>
      </c>
      <c r="J118" s="38">
        <v>0</v>
      </c>
      <c r="K118" s="38">
        <f ca="1">$I118+$J118</f>
        <v>9.93245000000001</v>
      </c>
      <c r="M118" s="17">
        <v>8</v>
      </c>
      <c r="N118" s="38">
        <f t="shared" si="16"/>
        <v>0.1111111111111111</v>
      </c>
      <c r="O118" s="19">
        <f t="shared" si="17"/>
        <v>22.222222222222221</v>
      </c>
      <c r="P118" s="88">
        <f t="shared" ca="1" si="18"/>
        <v>6.7222222222222128E-2</v>
      </c>
      <c r="Q118" s="89"/>
      <c r="S118" s="17">
        <v>8</v>
      </c>
      <c r="T118" s="38">
        <f t="shared" ca="1" si="19"/>
        <v>7.7286501069207758E-2</v>
      </c>
      <c r="U118" s="38">
        <f t="shared" ca="1" si="20"/>
        <v>15.457300213841553</v>
      </c>
      <c r="V118" s="88">
        <f t="shared" ca="1" si="21"/>
        <v>1.987508846594743</v>
      </c>
      <c r="W118" s="89"/>
      <c r="Z118" s="12">
        <f t="shared" ca="1" si="14"/>
        <v>0.98754999999998994</v>
      </c>
      <c r="AA118" s="12">
        <f t="shared" ca="1" si="15"/>
        <v>0.98754999999998994</v>
      </c>
    </row>
    <row r="119" spans="1:27" x14ac:dyDescent="0.25">
      <c r="A119" s="11">
        <v>10.94</v>
      </c>
      <c r="H119" s="37" t="s">
        <v>140</v>
      </c>
      <c r="I119" s="38">
        <f ca="1">D79</f>
        <v>3.3017398333508199</v>
      </c>
      <c r="J119" s="38">
        <v>-8.0699999999999999E-4</v>
      </c>
      <c r="K119" s="38">
        <f ca="1">$I119+$J119</f>
        <v>3.3009328333508199</v>
      </c>
      <c r="M119" s="17">
        <v>9</v>
      </c>
      <c r="N119" s="38">
        <f t="shared" si="16"/>
        <v>0.1111111111111111</v>
      </c>
      <c r="O119" s="19">
        <f t="shared" si="17"/>
        <v>22.222222222222221</v>
      </c>
      <c r="P119" s="88">
        <f t="shared" ca="1" si="18"/>
        <v>0.46722222222222204</v>
      </c>
      <c r="Q119" s="89"/>
      <c r="S119" s="17">
        <v>9</v>
      </c>
      <c r="T119" s="38">
        <f t="shared" ca="1" si="19"/>
        <v>8.5041846943793353E-2</v>
      </c>
      <c r="U119" s="38">
        <f t="shared" ca="1" si="20"/>
        <v>17.00836938875867</v>
      </c>
      <c r="V119" s="88">
        <f t="shared" ca="1" si="21"/>
        <v>0.233214154806348</v>
      </c>
      <c r="W119" s="89"/>
      <c r="Z119" s="12">
        <f t="shared" ca="1" si="14"/>
        <v>1.0075499999999895</v>
      </c>
      <c r="AA119" s="12">
        <f t="shared" ca="1" si="15"/>
        <v>1.0075499999999895</v>
      </c>
    </row>
    <row r="120" spans="1:27" x14ac:dyDescent="0.25">
      <c r="A120" s="11">
        <v>10.95</v>
      </c>
      <c r="M120" s="17">
        <v>10</v>
      </c>
      <c r="N120" s="38" t="str">
        <f t="shared" si="16"/>
        <v>-</v>
      </c>
      <c r="O120" s="19" t="str">
        <f t="shared" si="17"/>
        <v>-</v>
      </c>
      <c r="P120" s="88" t="str">
        <f t="shared" si="18"/>
        <v>-</v>
      </c>
      <c r="Q120" s="89"/>
      <c r="S120" s="17">
        <v>10</v>
      </c>
      <c r="T120" s="38" t="str">
        <f t="shared" si="19"/>
        <v>-</v>
      </c>
      <c r="U120" s="38" t="str">
        <f t="shared" si="20"/>
        <v>-</v>
      </c>
      <c r="V120" s="88" t="str">
        <f t="shared" si="21"/>
        <v>-</v>
      </c>
      <c r="W120" s="89"/>
      <c r="Z120" s="12">
        <f t="shared" ca="1" si="14"/>
        <v>1.0175499999999893</v>
      </c>
      <c r="AA120" s="12">
        <f t="shared" ca="1" si="15"/>
        <v>1.0175499999999893</v>
      </c>
    </row>
    <row r="121" spans="1:27" ht="15" customHeight="1" x14ac:dyDescent="0.25">
      <c r="A121" s="11">
        <v>10.95</v>
      </c>
      <c r="H121" s="24" t="s">
        <v>146</v>
      </c>
      <c r="I121" s="38">
        <f ca="1">LN(2*PI())*D5/2-LN(K119)*D5-SUMSQ(INDIRECT("$AA$2:$AA$"&amp;$D$5+1))/(2*K119^2)</f>
        <v>-154.60197115902827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>
        <f t="shared" ca="1" si="14"/>
        <v>1.0175499999999893</v>
      </c>
      <c r="AA121" s="12">
        <f t="shared" ca="1" si="15"/>
        <v>1.0175499999999893</v>
      </c>
    </row>
    <row r="122" spans="1:27" x14ac:dyDescent="0.25">
      <c r="A122" s="11">
        <v>11.07</v>
      </c>
      <c r="Z122" s="12">
        <f t="shared" ca="1" si="14"/>
        <v>1.1375499999999903</v>
      </c>
      <c r="AA122" s="12">
        <f t="shared" ca="1" si="15"/>
        <v>1.1375499999999903</v>
      </c>
    </row>
    <row r="123" spans="1:27" ht="15" customHeight="1" x14ac:dyDescent="0.25">
      <c r="A123" s="11">
        <v>11.12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1.1875499999999892</v>
      </c>
      <c r="AA123" s="12">
        <f t="shared" ca="1" si="15"/>
        <v>1.1875499999999892</v>
      </c>
    </row>
    <row r="124" spans="1:27" ht="15" customHeight="1" x14ac:dyDescent="0.25">
      <c r="A124" s="11">
        <v>11.45</v>
      </c>
      <c r="Z124" s="12">
        <f t="shared" ca="1" si="14"/>
        <v>1.5175499999999893</v>
      </c>
      <c r="AA124" s="12">
        <f t="shared" ca="1" si="15"/>
        <v>1.5175499999999893</v>
      </c>
    </row>
    <row r="125" spans="1:27" x14ac:dyDescent="0.25">
      <c r="A125" s="11">
        <v>11.57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1.6375499999999903</v>
      </c>
      <c r="AA125" s="12">
        <f t="shared" ca="1" si="15"/>
        <v>1.6375499999999903</v>
      </c>
    </row>
    <row r="126" spans="1:27" x14ac:dyDescent="0.25">
      <c r="A126" s="11">
        <v>11.58</v>
      </c>
      <c r="Z126" s="12">
        <f t="shared" ca="1" si="14"/>
        <v>1.6475499999999901</v>
      </c>
      <c r="AA126" s="12">
        <f t="shared" ca="1" si="15"/>
        <v>1.6475499999999901</v>
      </c>
    </row>
    <row r="127" spans="1:27" ht="15" customHeight="1" x14ac:dyDescent="0.25">
      <c r="A127" s="11">
        <v>11.6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1.6675499999999897</v>
      </c>
      <c r="AA127" s="12">
        <f t="shared" ca="1" si="15"/>
        <v>1.6675499999999897</v>
      </c>
    </row>
    <row r="128" spans="1:27" ht="15" customHeight="1" x14ac:dyDescent="0.25">
      <c r="A128" s="11">
        <v>11.6</v>
      </c>
      <c r="C128" s="25">
        <f ca="1">$D$77</f>
        <v>9.93245000000001</v>
      </c>
      <c r="D128" s="25">
        <f ca="1">$D$82</f>
        <v>10.16</v>
      </c>
      <c r="E128" s="25">
        <f ca="1">$D$89</f>
        <v>3.1638680601005512E-2</v>
      </c>
      <c r="F128" s="25">
        <f ca="1">$D$87</f>
        <v>-1.2346565485666274</v>
      </c>
      <c r="H128" s="25">
        <f ca="1">$D$77</f>
        <v>9.93245000000001</v>
      </c>
      <c r="I128" s="25">
        <f ca="1">$D$82</f>
        <v>10.16</v>
      </c>
      <c r="J128" s="25">
        <f ca="1">$D$89</f>
        <v>3.1638680601005512E-2</v>
      </c>
      <c r="K128" s="25">
        <f ca="1">$D$87</f>
        <v>-1.2346565485666274</v>
      </c>
      <c r="Z128" s="12">
        <f t="shared" ca="1" si="14"/>
        <v>1.6675499999999897</v>
      </c>
      <c r="AA128" s="12">
        <f t="shared" ca="1" si="15"/>
        <v>1.6675499999999897</v>
      </c>
    </row>
    <row r="129" spans="1:27" x14ac:dyDescent="0.25">
      <c r="A129" s="11">
        <v>11.62</v>
      </c>
      <c r="Z129" s="12">
        <f t="shared" ca="1" si="14"/>
        <v>1.6875499999999892</v>
      </c>
      <c r="AA129" s="12">
        <f t="shared" ca="1" si="15"/>
        <v>1.6875499999999892</v>
      </c>
    </row>
    <row r="130" spans="1:27" x14ac:dyDescent="0.25">
      <c r="A130" s="11">
        <v>11.71</v>
      </c>
      <c r="Z130" s="12">
        <f t="shared" ref="Z130:Z193" ca="1" si="22">IF($A130&lt;&gt;"",($A130-$D$77),"")</f>
        <v>1.7775499999999909</v>
      </c>
      <c r="AA130" s="12">
        <f t="shared" ref="AA130:AA193" ca="1" si="23">IF($A130&lt;&gt;"",($A130-$D$77+$J$118),"")</f>
        <v>1.7775499999999909</v>
      </c>
    </row>
    <row r="131" spans="1:27" x14ac:dyDescent="0.25">
      <c r="A131" s="11">
        <v>11.79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1.8575499999999892</v>
      </c>
      <c r="AA131" s="12">
        <f t="shared" ca="1" si="23"/>
        <v>1.8575499999999892</v>
      </c>
    </row>
    <row r="132" spans="1:27" x14ac:dyDescent="0.25">
      <c r="A132" s="11">
        <v>11.81</v>
      </c>
      <c r="Z132" s="12">
        <f t="shared" ca="1" si="22"/>
        <v>1.8775499999999905</v>
      </c>
      <c r="AA132" s="12">
        <f t="shared" ca="1" si="23"/>
        <v>1.8775499999999905</v>
      </c>
    </row>
    <row r="133" spans="1:27" x14ac:dyDescent="0.25">
      <c r="A133" s="11">
        <v>11.82</v>
      </c>
      <c r="Z133" s="12">
        <f t="shared" ca="1" si="22"/>
        <v>1.8875499999999903</v>
      </c>
      <c r="AA133" s="12">
        <f t="shared" ca="1" si="23"/>
        <v>1.8875499999999903</v>
      </c>
    </row>
    <row r="134" spans="1:27" x14ac:dyDescent="0.25">
      <c r="A134" s="11">
        <v>11.89</v>
      </c>
      <c r="I134" s="37" t="s">
        <v>121</v>
      </c>
      <c r="J134" s="15">
        <f ca="1">'X 200'!$D$78</f>
        <v>10.9014859271355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1.9575499999999906</v>
      </c>
      <c r="AA134" s="12">
        <f t="shared" ca="1" si="23"/>
        <v>1.9575499999999906</v>
      </c>
    </row>
    <row r="135" spans="1:27" ht="15" customHeight="1" x14ac:dyDescent="0.25">
      <c r="A135" s="11">
        <v>11.89</v>
      </c>
      <c r="I135" s="37" t="s">
        <v>120</v>
      </c>
      <c r="J135" s="15">
        <f ca="1">SQRT($J$134/$D$5)</f>
        <v>0.23346826258761061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0.69378783597542026</v>
      </c>
      <c r="Q135" s="95"/>
      <c r="R135" s="95">
        <f ca="1">SQRT(2/($D$5-1)) * $D$78</f>
        <v>1.092884227109467</v>
      </c>
      <c r="S135" s="95"/>
      <c r="Z135" s="12">
        <f t="shared" ca="1" si="22"/>
        <v>1.9575499999999906</v>
      </c>
      <c r="AA135" s="12">
        <f t="shared" ca="1" si="23"/>
        <v>1.9575499999999906</v>
      </c>
    </row>
    <row r="136" spans="1:27" ht="15" customHeight="1" x14ac:dyDescent="0.25">
      <c r="A136" s="11">
        <v>11.91</v>
      </c>
      <c r="Z136" s="12">
        <f t="shared" ca="1" si="22"/>
        <v>1.9775499999999901</v>
      </c>
      <c r="AA136" s="12">
        <f t="shared" ca="1" si="23"/>
        <v>1.9775499999999901</v>
      </c>
    </row>
    <row r="137" spans="1:27" x14ac:dyDescent="0.25">
      <c r="A137" s="11">
        <v>11.91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1.9775499999999901</v>
      </c>
      <c r="AA137" s="12">
        <f t="shared" ca="1" si="23"/>
        <v>1.9775499999999901</v>
      </c>
    </row>
    <row r="138" spans="1:27" x14ac:dyDescent="0.25">
      <c r="A138" s="11">
        <v>11.94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2.0075499999999895</v>
      </c>
      <c r="AA138" s="12">
        <f t="shared" ca="1" si="23"/>
        <v>2.0075499999999895</v>
      </c>
    </row>
    <row r="139" spans="1:27" x14ac:dyDescent="0.25">
      <c r="A139" s="11">
        <v>11.96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2.0275499999999909</v>
      </c>
      <c r="AA139" s="12">
        <f t="shared" ca="1" si="23"/>
        <v>2.0275499999999909</v>
      </c>
    </row>
    <row r="140" spans="1:27" x14ac:dyDescent="0.25">
      <c r="A140" s="11">
        <v>11.99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1.2858202092594104</v>
      </c>
      <c r="I140" s="38">
        <f ca="1">D140*$J$135</f>
        <v>0.29930631263731683</v>
      </c>
      <c r="J140" s="38">
        <f ca="1">G140*$J$135</f>
        <v>0.30019821025583243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0.88943600572048875</v>
      </c>
      <c r="Q140" s="89"/>
      <c r="S140" s="38">
        <f t="shared" ref="S140:T143" si="24">_xlfn.CHISQ.INV(M140,$D$5-1)</f>
        <v>224.95679367804951</v>
      </c>
      <c r="T140" s="38">
        <f t="shared" si="24"/>
        <v>173.89952613733632</v>
      </c>
      <c r="V140" s="38">
        <f>($D$5-1)/$S140</f>
        <v>0.884614315248474</v>
      </c>
      <c r="W140" s="38">
        <f>($D$5-1)/$T140</f>
        <v>1.1443389434128803</v>
      </c>
      <c r="Z140" s="12">
        <f t="shared" ca="1" si="22"/>
        <v>2.0575499999999902</v>
      </c>
      <c r="AA140" s="12">
        <f t="shared" ca="1" si="23"/>
        <v>2.0575499999999902</v>
      </c>
    </row>
    <row r="141" spans="1:27" x14ac:dyDescent="0.25">
      <c r="A141" s="11">
        <v>12.13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1.6525467461665586</v>
      </c>
      <c r="I141" s="38">
        <f ca="1">D141*$J$135</f>
        <v>0.38405529195661947</v>
      </c>
      <c r="J141" s="38">
        <f ca="1">G141*$J$135</f>
        <v>0.38581721767231558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1.1412809901795664</v>
      </c>
      <c r="Q141" s="89"/>
      <c r="S141" s="38">
        <f t="shared" si="24"/>
        <v>232.91182176847585</v>
      </c>
      <c r="T141" s="38">
        <f t="shared" si="24"/>
        <v>167.36099533085397</v>
      </c>
      <c r="V141" s="38">
        <f>($D$5-1)/$S141</f>
        <v>0.85440059885759845</v>
      </c>
      <c r="W141" s="38">
        <f>($D$5-1)/$T141</f>
        <v>1.1890464657347386</v>
      </c>
      <c r="Z141" s="12">
        <f t="shared" ca="1" si="22"/>
        <v>2.1975499999999908</v>
      </c>
      <c r="AA141" s="12">
        <f t="shared" ca="1" si="23"/>
        <v>2.1975499999999908</v>
      </c>
    </row>
    <row r="142" spans="1:27" x14ac:dyDescent="0.25">
      <c r="A142" s="11">
        <v>12.17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1.9719565442517553</v>
      </c>
      <c r="I142" s="38">
        <f ca="1">D142*$J$135</f>
        <v>0.60141424442568492</v>
      </c>
      <c r="J142" s="38">
        <f ca="1">G142*$J$135</f>
        <v>0.46038926828472598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1.7871974654726825</v>
      </c>
      <c r="Q142" s="89"/>
      <c r="S142" s="38">
        <f t="shared" si="24"/>
        <v>239.9596818276442</v>
      </c>
      <c r="T142" s="38">
        <f t="shared" si="24"/>
        <v>161.82618239364686</v>
      </c>
      <c r="V142" s="38">
        <f>($D$5-1)/$S142</f>
        <v>0.82930598375662001</v>
      </c>
      <c r="W142" s="38">
        <f>($D$5-1)/$T142</f>
        <v>1.2297144816524606</v>
      </c>
      <c r="Z142" s="12">
        <f t="shared" ca="1" si="22"/>
        <v>2.2375499999999899</v>
      </c>
      <c r="AA142" s="12">
        <f t="shared" ca="1" si="23"/>
        <v>2.2375499999999899</v>
      </c>
    </row>
    <row r="143" spans="1:27" x14ac:dyDescent="0.25">
      <c r="A143" s="11">
        <v>12.23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2.6007602160585179</v>
      </c>
      <c r="I143" s="38">
        <f ca="1">D143*$J$135</f>
        <v>0.72141693139571672</v>
      </c>
      <c r="J143" s="38">
        <f ca="1">G143*$J$135</f>
        <v>0.60719496905016102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2.1438044131640486</v>
      </c>
      <c r="Q143" s="89"/>
      <c r="S143" s="38">
        <f t="shared" si="24"/>
        <v>254.13517086785882</v>
      </c>
      <c r="T143" s="38">
        <f t="shared" si="24"/>
        <v>151.36993571055302</v>
      </c>
      <c r="V143" s="38">
        <f>($D$5-1)/$S143</f>
        <v>0.78304785331532434</v>
      </c>
      <c r="W143" s="38">
        <f>($D$5-1)/$T143</f>
        <v>1.3146600021058632</v>
      </c>
      <c r="Z143" s="12">
        <f t="shared" ca="1" si="22"/>
        <v>2.2975499999999904</v>
      </c>
      <c r="AA143" s="12">
        <f t="shared" ca="1" si="23"/>
        <v>2.2975499999999904</v>
      </c>
    </row>
    <row r="144" spans="1:27" x14ac:dyDescent="0.25">
      <c r="A144" s="11">
        <v>12.24</v>
      </c>
      <c r="Z144" s="12">
        <f t="shared" ca="1" si="22"/>
        <v>2.3075499999999902</v>
      </c>
      <c r="AA144" s="12">
        <f t="shared" ca="1" si="23"/>
        <v>2.3075499999999902</v>
      </c>
    </row>
    <row r="145" spans="1:27" x14ac:dyDescent="0.25">
      <c r="A145" s="11">
        <v>12.3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2.3675499999999907</v>
      </c>
      <c r="AA145" s="12">
        <f t="shared" ca="1" si="23"/>
        <v>2.3675499999999907</v>
      </c>
    </row>
    <row r="146" spans="1:27" x14ac:dyDescent="0.25">
      <c r="A146" s="11">
        <v>12.33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2.3975499999999901</v>
      </c>
      <c r="AA146" s="12">
        <f t="shared" ca="1" si="23"/>
        <v>2.3975499999999901</v>
      </c>
    </row>
    <row r="147" spans="1:27" x14ac:dyDescent="0.25">
      <c r="A147" s="11">
        <v>12.39</v>
      </c>
      <c r="C147" s="38">
        <v>0.8</v>
      </c>
      <c r="D147" s="38">
        <f ca="1">$D$77-$I140</f>
        <v>9.6331436873626934</v>
      </c>
      <c r="E147" s="38">
        <f ca="1">$D$77+$I140</f>
        <v>10.231756312637327</v>
      </c>
      <c r="F147" s="38">
        <f ca="1">$D$77-$J140</f>
        <v>9.6322517897441777</v>
      </c>
      <c r="G147" s="38">
        <f ca="1">$D$77+$J140</f>
        <v>10.232648210255842</v>
      </c>
      <c r="L147" s="38">
        <v>0.8</v>
      </c>
      <c r="M147" s="38">
        <f ca="1">$D$78-$P140</f>
        <v>10.012049921415011</v>
      </c>
      <c r="N147" s="38">
        <f ca="1">$D$78+$P140</f>
        <v>11.790921932855989</v>
      </c>
      <c r="O147" s="38">
        <f ca="1">$D$78*$V140</f>
        <v>9.6436105086238459</v>
      </c>
      <c r="P147" s="38">
        <f ca="1">$D$78*$W140</f>
        <v>12.474994887488622</v>
      </c>
      <c r="Z147" s="12">
        <f t="shared" ca="1" si="22"/>
        <v>2.4575499999999906</v>
      </c>
      <c r="AA147" s="12">
        <f t="shared" ca="1" si="23"/>
        <v>2.4575499999999906</v>
      </c>
    </row>
    <row r="148" spans="1:27" x14ac:dyDescent="0.25">
      <c r="A148" s="11">
        <v>12.48</v>
      </c>
      <c r="C148" s="38">
        <v>0.9</v>
      </c>
      <c r="D148" s="38">
        <f ca="1">$D$77-$I141</f>
        <v>9.5483947080433911</v>
      </c>
      <c r="E148" s="38">
        <f ca="1">$D$77+$I141</f>
        <v>10.316505291956629</v>
      </c>
      <c r="F148" s="38">
        <f ca="1">$D$77-$J141</f>
        <v>9.5466327823276949</v>
      </c>
      <c r="G148" s="38">
        <f ca="1">$D$77+$J141</f>
        <v>10.318267217672325</v>
      </c>
      <c r="L148" s="38">
        <v>0.9</v>
      </c>
      <c r="M148" s="38">
        <f ca="1">$D$78-$P141</f>
        <v>9.7602049369559332</v>
      </c>
      <c r="N148" s="38">
        <f ca="1">$D$78+$P141</f>
        <v>12.042766917315067</v>
      </c>
      <c r="O148" s="38">
        <f ca="1">$D$78*$V141</f>
        <v>9.3142361045822533</v>
      </c>
      <c r="P148" s="38">
        <f ca="1">$D$78*$W141</f>
        <v>12.962373312917457</v>
      </c>
      <c r="Z148" s="12">
        <f t="shared" ca="1" si="22"/>
        <v>2.5475499999999904</v>
      </c>
      <c r="AA148" s="12">
        <f t="shared" ca="1" si="23"/>
        <v>2.5475499999999904</v>
      </c>
    </row>
    <row r="149" spans="1:27" x14ac:dyDescent="0.25">
      <c r="A149" s="11">
        <v>12.57</v>
      </c>
      <c r="C149" s="38">
        <v>0.95</v>
      </c>
      <c r="D149" s="38">
        <f ca="1">$D$77-$I142</f>
        <v>9.3310357555743249</v>
      </c>
      <c r="E149" s="38">
        <f ca="1">$D$77+$I142</f>
        <v>10.533864244425695</v>
      </c>
      <c r="F149" s="38">
        <f ca="1">$D$77-$J142</f>
        <v>9.4720607317152847</v>
      </c>
      <c r="G149" s="38">
        <f ca="1">$D$77+$J142</f>
        <v>10.392839268284735</v>
      </c>
      <c r="L149" s="38">
        <v>0.95</v>
      </c>
      <c r="M149" s="38">
        <f ca="1">$D$78-$P142</f>
        <v>9.1142884616628166</v>
      </c>
      <c r="N149" s="38">
        <f ca="1">$D$78+$P142</f>
        <v>12.688683392608183</v>
      </c>
      <c r="O149" s="38">
        <f ca="1">$D$78*$V142</f>
        <v>9.0406675112120549</v>
      </c>
      <c r="P149" s="38">
        <f ca="1">$D$78*$W142</f>
        <v>13.405715116129025</v>
      </c>
      <c r="Z149" s="12">
        <f t="shared" ca="1" si="22"/>
        <v>2.6375499999999903</v>
      </c>
      <c r="AA149" s="12">
        <f t="shared" ca="1" si="23"/>
        <v>2.6375499999999903</v>
      </c>
    </row>
    <row r="150" spans="1:27" x14ac:dyDescent="0.25">
      <c r="A150" s="11">
        <v>12.58</v>
      </c>
      <c r="C150" s="38">
        <v>0.99</v>
      </c>
      <c r="D150" s="38">
        <f ca="1">$D$77-$I143</f>
        <v>9.2110330686042925</v>
      </c>
      <c r="E150" s="38">
        <f ca="1">$D$77+$I143</f>
        <v>10.653866931395727</v>
      </c>
      <c r="F150" s="38">
        <f ca="1">$D$77-$J143</f>
        <v>9.3252550309498492</v>
      </c>
      <c r="G150" s="38">
        <f ca="1">$D$77+$J143</f>
        <v>10.539644969050171</v>
      </c>
      <c r="L150" s="38">
        <v>0.99</v>
      </c>
      <c r="M150" s="38">
        <f ca="1">$D$78-$P143</f>
        <v>8.7576815139714519</v>
      </c>
      <c r="N150" s="38">
        <f ca="1">$D$78+$P143</f>
        <v>13.045290340299548</v>
      </c>
      <c r="O150" s="38">
        <f ca="1">$D$78*$V143</f>
        <v>8.5363851531906718</v>
      </c>
      <c r="P150" s="38">
        <f ca="1">$D$78*$W143</f>
        <v>14.331747511924995</v>
      </c>
      <c r="Z150" s="12">
        <f t="shared" ca="1" si="22"/>
        <v>2.6475499999999901</v>
      </c>
      <c r="AA150" s="12">
        <f t="shared" ca="1" si="23"/>
        <v>2.6475499999999901</v>
      </c>
    </row>
    <row r="151" spans="1:27" x14ac:dyDescent="0.25">
      <c r="A151" s="11">
        <v>12.67</v>
      </c>
      <c r="Z151" s="12">
        <f t="shared" ca="1" si="22"/>
        <v>2.7375499999999899</v>
      </c>
      <c r="AA151" s="12">
        <f t="shared" ca="1" si="23"/>
        <v>2.7375499999999899</v>
      </c>
    </row>
    <row r="152" spans="1:27" x14ac:dyDescent="0.25">
      <c r="A152" s="11">
        <v>12.7</v>
      </c>
      <c r="Z152" s="12">
        <f t="shared" ca="1" si="22"/>
        <v>2.7675499999999893</v>
      </c>
      <c r="AA152" s="12">
        <f t="shared" ca="1" si="23"/>
        <v>2.7675499999999893</v>
      </c>
    </row>
    <row r="153" spans="1:27" x14ac:dyDescent="0.25">
      <c r="A153" s="11">
        <v>12.91</v>
      </c>
      <c r="Z153" s="12">
        <f t="shared" ca="1" si="22"/>
        <v>2.9775499999999901</v>
      </c>
      <c r="AA153" s="12">
        <f t="shared" ca="1" si="23"/>
        <v>2.9775499999999901</v>
      </c>
    </row>
    <row r="154" spans="1:27" x14ac:dyDescent="0.25">
      <c r="A154" s="11">
        <v>12.92</v>
      </c>
      <c r="Z154" s="12">
        <f t="shared" ca="1" si="22"/>
        <v>2.9875499999999899</v>
      </c>
      <c r="AA154" s="12">
        <f t="shared" ca="1" si="23"/>
        <v>2.9875499999999899</v>
      </c>
    </row>
    <row r="155" spans="1:27" x14ac:dyDescent="0.25">
      <c r="A155" s="11">
        <v>13.01</v>
      </c>
      <c r="Z155" s="12">
        <f t="shared" ca="1" si="22"/>
        <v>3.0775499999999898</v>
      </c>
      <c r="AA155" s="12">
        <f t="shared" ca="1" si="23"/>
        <v>3.0775499999999898</v>
      </c>
    </row>
    <row r="156" spans="1:27" x14ac:dyDescent="0.25">
      <c r="A156" s="11">
        <v>13.06</v>
      </c>
      <c r="Z156" s="12">
        <f t="shared" ca="1" si="22"/>
        <v>3.1275499999999905</v>
      </c>
      <c r="AA156" s="12">
        <f t="shared" ca="1" si="23"/>
        <v>3.1275499999999905</v>
      </c>
    </row>
    <row r="157" spans="1:27" x14ac:dyDescent="0.25">
      <c r="A157" s="11">
        <v>13.07</v>
      </c>
      <c r="Z157" s="12">
        <f t="shared" ca="1" si="22"/>
        <v>3.1375499999999903</v>
      </c>
      <c r="AA157" s="12">
        <f t="shared" ca="1" si="23"/>
        <v>3.1375499999999903</v>
      </c>
    </row>
    <row r="158" spans="1:27" x14ac:dyDescent="0.25">
      <c r="A158" s="11">
        <v>13.1</v>
      </c>
      <c r="Z158" s="12">
        <f t="shared" ca="1" si="22"/>
        <v>3.1675499999999897</v>
      </c>
      <c r="AA158" s="12">
        <f t="shared" ca="1" si="23"/>
        <v>3.1675499999999897</v>
      </c>
    </row>
    <row r="159" spans="1:27" x14ac:dyDescent="0.25">
      <c r="A159" s="11">
        <v>13.12</v>
      </c>
      <c r="Z159" s="12">
        <f t="shared" ca="1" si="22"/>
        <v>3.1875499999999892</v>
      </c>
      <c r="AA159" s="12">
        <f t="shared" ca="1" si="23"/>
        <v>3.1875499999999892</v>
      </c>
    </row>
    <row r="160" spans="1:27" x14ac:dyDescent="0.25">
      <c r="A160" s="11">
        <v>13.16</v>
      </c>
      <c r="Z160" s="12">
        <f t="shared" ca="1" si="22"/>
        <v>3.2275499999999901</v>
      </c>
      <c r="AA160" s="12">
        <f t="shared" ca="1" si="23"/>
        <v>3.2275499999999901</v>
      </c>
    </row>
    <row r="161" spans="1:27" x14ac:dyDescent="0.25">
      <c r="A161" s="11">
        <v>13.18</v>
      </c>
      <c r="Z161" s="12">
        <f t="shared" ca="1" si="22"/>
        <v>3.2475499999999897</v>
      </c>
      <c r="AA161" s="12">
        <f t="shared" ca="1" si="23"/>
        <v>3.2475499999999897</v>
      </c>
    </row>
    <row r="162" spans="1:27" x14ac:dyDescent="0.25">
      <c r="A162" s="11">
        <v>13.19</v>
      </c>
      <c r="Z162" s="12">
        <f t="shared" ca="1" si="22"/>
        <v>3.2575499999999895</v>
      </c>
      <c r="AA162" s="12">
        <f t="shared" ca="1" si="23"/>
        <v>3.2575499999999895</v>
      </c>
    </row>
    <row r="163" spans="1:27" x14ac:dyDescent="0.25">
      <c r="A163" s="11">
        <v>13.3</v>
      </c>
      <c r="Z163" s="12">
        <f t="shared" ca="1" si="22"/>
        <v>3.3675499999999907</v>
      </c>
      <c r="AA163" s="12">
        <f t="shared" ca="1" si="23"/>
        <v>3.3675499999999907</v>
      </c>
    </row>
    <row r="164" spans="1:27" x14ac:dyDescent="0.25">
      <c r="A164" s="11">
        <v>13.41</v>
      </c>
      <c r="Z164" s="12">
        <f t="shared" ca="1" si="22"/>
        <v>3.4775499999999901</v>
      </c>
      <c r="AA164" s="12">
        <f t="shared" ca="1" si="23"/>
        <v>3.4775499999999901</v>
      </c>
    </row>
    <row r="165" spans="1:27" x14ac:dyDescent="0.25">
      <c r="A165" s="11">
        <v>13.65</v>
      </c>
      <c r="Z165" s="12">
        <f t="shared" ca="1" si="22"/>
        <v>3.7175499999999904</v>
      </c>
      <c r="AA165" s="12">
        <f t="shared" ca="1" si="23"/>
        <v>3.7175499999999904</v>
      </c>
    </row>
    <row r="166" spans="1:27" x14ac:dyDescent="0.25">
      <c r="A166" s="11">
        <v>13.67</v>
      </c>
      <c r="Z166" s="12">
        <f t="shared" ca="1" si="22"/>
        <v>3.7375499999999899</v>
      </c>
      <c r="AA166" s="12">
        <f t="shared" ca="1" si="23"/>
        <v>3.7375499999999899</v>
      </c>
    </row>
    <row r="167" spans="1:27" x14ac:dyDescent="0.25">
      <c r="A167" s="11">
        <v>13.67</v>
      </c>
      <c r="Z167" s="12">
        <f t="shared" ca="1" si="22"/>
        <v>3.7375499999999899</v>
      </c>
      <c r="AA167" s="12">
        <f t="shared" ca="1" si="23"/>
        <v>3.7375499999999899</v>
      </c>
    </row>
    <row r="168" spans="1:27" x14ac:dyDescent="0.25">
      <c r="A168" s="11">
        <v>13.71</v>
      </c>
      <c r="Z168" s="12">
        <f t="shared" ca="1" si="22"/>
        <v>3.7775499999999909</v>
      </c>
      <c r="AA168" s="12">
        <f t="shared" ca="1" si="23"/>
        <v>3.7775499999999909</v>
      </c>
    </row>
    <row r="169" spans="1:27" x14ac:dyDescent="0.25">
      <c r="A169" s="11">
        <v>13.8</v>
      </c>
      <c r="Z169" s="12">
        <f t="shared" ca="1" si="22"/>
        <v>3.8675499999999907</v>
      </c>
      <c r="AA169" s="12">
        <f t="shared" ca="1" si="23"/>
        <v>3.8675499999999907</v>
      </c>
    </row>
    <row r="170" spans="1:27" x14ac:dyDescent="0.25">
      <c r="A170" s="11">
        <v>13.8</v>
      </c>
      <c r="Z170" s="12">
        <f t="shared" ca="1" si="22"/>
        <v>3.8675499999999907</v>
      </c>
      <c r="AA170" s="12">
        <f t="shared" ca="1" si="23"/>
        <v>3.8675499999999907</v>
      </c>
    </row>
    <row r="171" spans="1:27" x14ac:dyDescent="0.25">
      <c r="A171" s="11">
        <v>13.87</v>
      </c>
      <c r="Z171" s="12">
        <f t="shared" ca="1" si="22"/>
        <v>3.9375499999999892</v>
      </c>
      <c r="AA171" s="12">
        <f t="shared" ca="1" si="23"/>
        <v>3.9375499999999892</v>
      </c>
    </row>
    <row r="172" spans="1:27" x14ac:dyDescent="0.25">
      <c r="A172" s="11">
        <v>13.94</v>
      </c>
      <c r="Z172" s="12">
        <f t="shared" ca="1" si="22"/>
        <v>4.0075499999999895</v>
      </c>
      <c r="AA172" s="12">
        <f t="shared" ca="1" si="23"/>
        <v>4.0075499999999895</v>
      </c>
    </row>
    <row r="173" spans="1:27" x14ac:dyDescent="0.25">
      <c r="A173" s="11">
        <v>13.94</v>
      </c>
      <c r="Z173" s="12">
        <f t="shared" ca="1" si="22"/>
        <v>4.0075499999999895</v>
      </c>
      <c r="AA173" s="12">
        <f t="shared" ca="1" si="23"/>
        <v>4.0075499999999895</v>
      </c>
    </row>
    <row r="174" spans="1:27" x14ac:dyDescent="0.25">
      <c r="A174" s="11">
        <v>13.99</v>
      </c>
      <c r="Z174" s="12">
        <f t="shared" ca="1" si="22"/>
        <v>4.0575499999999902</v>
      </c>
      <c r="AA174" s="12">
        <f t="shared" ca="1" si="23"/>
        <v>4.0575499999999902</v>
      </c>
    </row>
    <row r="175" spans="1:27" x14ac:dyDescent="0.25">
      <c r="A175" s="11">
        <v>14.13</v>
      </c>
      <c r="Z175" s="12">
        <f t="shared" ca="1" si="22"/>
        <v>4.1975499999999908</v>
      </c>
      <c r="AA175" s="12">
        <f t="shared" ca="1" si="23"/>
        <v>4.1975499999999908</v>
      </c>
    </row>
    <row r="176" spans="1:27" x14ac:dyDescent="0.25">
      <c r="A176" s="11">
        <v>14.17</v>
      </c>
      <c r="Z176" s="12">
        <f t="shared" ca="1" si="22"/>
        <v>4.2375499999999899</v>
      </c>
      <c r="AA176" s="12">
        <f t="shared" ca="1" si="23"/>
        <v>4.2375499999999899</v>
      </c>
    </row>
    <row r="177" spans="1:27" x14ac:dyDescent="0.25">
      <c r="A177" s="11">
        <v>14.17</v>
      </c>
      <c r="Z177" s="12">
        <f t="shared" ca="1" si="22"/>
        <v>4.2375499999999899</v>
      </c>
      <c r="AA177" s="12">
        <f t="shared" ca="1" si="23"/>
        <v>4.2375499999999899</v>
      </c>
    </row>
    <row r="178" spans="1:27" x14ac:dyDescent="0.25">
      <c r="A178" s="11">
        <v>14.26</v>
      </c>
      <c r="Z178" s="12">
        <f t="shared" ca="1" si="22"/>
        <v>4.3275499999999898</v>
      </c>
      <c r="AA178" s="12">
        <f t="shared" ca="1" si="23"/>
        <v>4.3275499999999898</v>
      </c>
    </row>
    <row r="179" spans="1:27" x14ac:dyDescent="0.25">
      <c r="A179" s="11">
        <v>14.27</v>
      </c>
      <c r="Z179" s="12">
        <f t="shared" ca="1" si="22"/>
        <v>4.3375499999999896</v>
      </c>
      <c r="AA179" s="12">
        <f t="shared" ca="1" si="23"/>
        <v>4.3375499999999896</v>
      </c>
    </row>
    <row r="180" spans="1:27" x14ac:dyDescent="0.25">
      <c r="A180" s="11">
        <v>14.38</v>
      </c>
      <c r="Z180" s="12">
        <f t="shared" ca="1" si="22"/>
        <v>4.4475499999999908</v>
      </c>
      <c r="AA180" s="12">
        <f t="shared" ca="1" si="23"/>
        <v>4.4475499999999908</v>
      </c>
    </row>
    <row r="181" spans="1:27" x14ac:dyDescent="0.25">
      <c r="A181" s="11">
        <v>14.39</v>
      </c>
      <c r="Z181" s="12">
        <f t="shared" ca="1" si="22"/>
        <v>4.4575499999999906</v>
      </c>
      <c r="AA181" s="12">
        <f t="shared" ca="1" si="23"/>
        <v>4.4575499999999906</v>
      </c>
    </row>
    <row r="182" spans="1:27" x14ac:dyDescent="0.25">
      <c r="A182" s="11">
        <v>14.39</v>
      </c>
      <c r="Z182" s="12">
        <f t="shared" ca="1" si="22"/>
        <v>4.4575499999999906</v>
      </c>
      <c r="AA182" s="12">
        <f t="shared" ca="1" si="23"/>
        <v>4.4575499999999906</v>
      </c>
    </row>
    <row r="183" spans="1:27" x14ac:dyDescent="0.25">
      <c r="A183" s="11">
        <v>14.49</v>
      </c>
      <c r="Z183" s="12">
        <f t="shared" ca="1" si="22"/>
        <v>4.5575499999999902</v>
      </c>
      <c r="AA183" s="12">
        <f t="shared" ca="1" si="23"/>
        <v>4.5575499999999902</v>
      </c>
    </row>
    <row r="184" spans="1:27" x14ac:dyDescent="0.25">
      <c r="A184" s="11">
        <v>14.52</v>
      </c>
      <c r="Z184" s="12">
        <f t="shared" ca="1" si="22"/>
        <v>4.5875499999999896</v>
      </c>
      <c r="AA184" s="12">
        <f t="shared" ca="1" si="23"/>
        <v>4.5875499999999896</v>
      </c>
    </row>
    <row r="185" spans="1:27" x14ac:dyDescent="0.25">
      <c r="A185" s="11">
        <v>14.66</v>
      </c>
      <c r="Z185" s="12">
        <f t="shared" ca="1" si="22"/>
        <v>4.7275499999999901</v>
      </c>
      <c r="AA185" s="12">
        <f t="shared" ca="1" si="23"/>
        <v>4.7275499999999901</v>
      </c>
    </row>
    <row r="186" spans="1:27" x14ac:dyDescent="0.25">
      <c r="A186" s="11">
        <v>14.69</v>
      </c>
      <c r="Z186" s="12">
        <f t="shared" ca="1" si="22"/>
        <v>4.7575499999999895</v>
      </c>
      <c r="AA186" s="12">
        <f t="shared" ca="1" si="23"/>
        <v>4.7575499999999895</v>
      </c>
    </row>
    <row r="187" spans="1:27" x14ac:dyDescent="0.25">
      <c r="A187" s="11">
        <v>14.72</v>
      </c>
      <c r="Z187" s="12">
        <f t="shared" ca="1" si="22"/>
        <v>4.7875499999999906</v>
      </c>
      <c r="AA187" s="12">
        <f t="shared" ca="1" si="23"/>
        <v>4.7875499999999906</v>
      </c>
    </row>
    <row r="188" spans="1:27" x14ac:dyDescent="0.25">
      <c r="A188" s="11">
        <v>14.75</v>
      </c>
      <c r="Z188" s="12">
        <f t="shared" ca="1" si="22"/>
        <v>4.81754999999999</v>
      </c>
      <c r="AA188" s="12">
        <f t="shared" ca="1" si="23"/>
        <v>4.81754999999999</v>
      </c>
    </row>
    <row r="189" spans="1:27" x14ac:dyDescent="0.25">
      <c r="A189" s="11">
        <v>14.77</v>
      </c>
      <c r="Z189" s="12">
        <f t="shared" ca="1" si="22"/>
        <v>4.8375499999999896</v>
      </c>
      <c r="AA189" s="12">
        <f t="shared" ca="1" si="23"/>
        <v>4.8375499999999896</v>
      </c>
    </row>
    <row r="190" spans="1:27" x14ac:dyDescent="0.25">
      <c r="A190" s="11">
        <v>14.9</v>
      </c>
      <c r="Z190" s="12">
        <f t="shared" ca="1" si="22"/>
        <v>4.9675499999999904</v>
      </c>
      <c r="AA190" s="12">
        <f t="shared" ca="1" si="23"/>
        <v>4.9675499999999904</v>
      </c>
    </row>
    <row r="191" spans="1:27" x14ac:dyDescent="0.25">
      <c r="A191" s="11">
        <v>15.26</v>
      </c>
      <c r="Z191" s="12">
        <f t="shared" ca="1" si="22"/>
        <v>5.3275499999999898</v>
      </c>
      <c r="AA191" s="12">
        <f t="shared" ca="1" si="23"/>
        <v>5.3275499999999898</v>
      </c>
    </row>
    <row r="192" spans="1:27" x14ac:dyDescent="0.25">
      <c r="A192" s="11">
        <v>15.32</v>
      </c>
      <c r="Z192" s="12">
        <f t="shared" ca="1" si="22"/>
        <v>5.3875499999999903</v>
      </c>
      <c r="AA192" s="12">
        <f t="shared" ca="1" si="23"/>
        <v>5.3875499999999903</v>
      </c>
    </row>
    <row r="193" spans="1:27" x14ac:dyDescent="0.25">
      <c r="A193" s="11">
        <v>15.37</v>
      </c>
      <c r="Z193" s="12">
        <f t="shared" ca="1" si="22"/>
        <v>5.4375499999999892</v>
      </c>
      <c r="AA193" s="12">
        <f t="shared" ca="1" si="23"/>
        <v>5.4375499999999892</v>
      </c>
    </row>
    <row r="194" spans="1:27" x14ac:dyDescent="0.25">
      <c r="A194" s="11">
        <v>15.39</v>
      </c>
      <c r="Z194" s="12">
        <f t="shared" ref="Z194:Z257" ca="1" si="25">IF($A194&lt;&gt;"",($A194-$D$77),"")</f>
        <v>5.4575499999999906</v>
      </c>
      <c r="AA194" s="12">
        <f t="shared" ref="AA194:AA257" ca="1" si="26">IF($A194&lt;&gt;"",($A194-$D$77+$J$118),"")</f>
        <v>5.4575499999999906</v>
      </c>
    </row>
    <row r="195" spans="1:27" x14ac:dyDescent="0.25">
      <c r="A195" s="11">
        <v>15.4</v>
      </c>
      <c r="Z195" s="12">
        <f t="shared" ca="1" si="25"/>
        <v>5.4675499999999904</v>
      </c>
      <c r="AA195" s="12">
        <f t="shared" ca="1" si="26"/>
        <v>5.4675499999999904</v>
      </c>
    </row>
    <row r="196" spans="1:27" x14ac:dyDescent="0.25">
      <c r="A196" s="11">
        <v>15.47</v>
      </c>
      <c r="Z196" s="12">
        <f t="shared" ca="1" si="25"/>
        <v>5.5375499999999906</v>
      </c>
      <c r="AA196" s="12">
        <f t="shared" ca="1" si="26"/>
        <v>5.5375499999999906</v>
      </c>
    </row>
    <row r="197" spans="1:27" x14ac:dyDescent="0.25">
      <c r="A197" s="11">
        <v>15.51</v>
      </c>
      <c r="Z197" s="12">
        <f t="shared" ca="1" si="25"/>
        <v>5.5775499999999898</v>
      </c>
      <c r="AA197" s="12">
        <f t="shared" ca="1" si="26"/>
        <v>5.5775499999999898</v>
      </c>
    </row>
    <row r="198" spans="1:27" x14ac:dyDescent="0.25">
      <c r="A198" s="11">
        <v>15.66</v>
      </c>
      <c r="Z198" s="12">
        <f t="shared" ca="1" si="25"/>
        <v>5.7275499999999901</v>
      </c>
      <c r="AA198" s="12">
        <f t="shared" ca="1" si="26"/>
        <v>5.7275499999999901</v>
      </c>
    </row>
    <row r="199" spans="1:27" x14ac:dyDescent="0.25">
      <c r="A199" s="11">
        <v>15.7</v>
      </c>
      <c r="Z199" s="12">
        <f t="shared" ca="1" si="25"/>
        <v>5.7675499999999893</v>
      </c>
      <c r="AA199" s="12">
        <f t="shared" ca="1" si="26"/>
        <v>5.7675499999999893</v>
      </c>
    </row>
    <row r="200" spans="1:27" x14ac:dyDescent="0.25">
      <c r="A200" s="11">
        <v>15.7</v>
      </c>
      <c r="Z200" s="12">
        <f t="shared" ca="1" si="25"/>
        <v>5.7675499999999893</v>
      </c>
      <c r="AA200" s="12">
        <f t="shared" ca="1" si="26"/>
        <v>5.7675499999999893</v>
      </c>
    </row>
    <row r="201" spans="1:27" x14ac:dyDescent="0.25">
      <c r="A201" s="11">
        <v>15.74</v>
      </c>
      <c r="Z201" s="12">
        <f t="shared" ca="1" si="25"/>
        <v>5.8075499999999902</v>
      </c>
      <c r="AA201" s="12">
        <f t="shared" ca="1" si="26"/>
        <v>5.8075499999999902</v>
      </c>
    </row>
    <row r="202" spans="1:27" x14ac:dyDescent="0.25">
      <c r="Z202" s="12" t="str">
        <f t="shared" si="25"/>
        <v/>
      </c>
      <c r="AA202" s="12" t="str">
        <f t="shared" si="26"/>
        <v/>
      </c>
    </row>
    <row r="203" spans="1:27" x14ac:dyDescent="0.25">
      <c r="Z203" s="12" t="str">
        <f t="shared" si="25"/>
        <v/>
      </c>
      <c r="AA203" s="12" t="str">
        <f t="shared" si="26"/>
        <v/>
      </c>
    </row>
    <row r="204" spans="1:27" x14ac:dyDescent="0.25">
      <c r="Z204" s="12" t="str">
        <f t="shared" si="25"/>
        <v/>
      </c>
      <c r="AA204" s="12" t="str">
        <f t="shared" si="26"/>
        <v/>
      </c>
    </row>
    <row r="205" spans="1:27" x14ac:dyDescent="0.25">
      <c r="Z205" s="12" t="str">
        <f t="shared" si="25"/>
        <v/>
      </c>
      <c r="AA205" s="12" t="str">
        <f t="shared" si="26"/>
        <v/>
      </c>
    </row>
    <row r="206" spans="1:27" x14ac:dyDescent="0.25">
      <c r="Z206" s="12" t="str">
        <f t="shared" si="25"/>
        <v/>
      </c>
      <c r="AA206" s="12" t="str">
        <f t="shared" si="26"/>
        <v/>
      </c>
    </row>
    <row r="207" spans="1:27" x14ac:dyDescent="0.25">
      <c r="Z207" s="12" t="str">
        <f t="shared" si="25"/>
        <v/>
      </c>
      <c r="AA207" s="12" t="str">
        <f t="shared" si="26"/>
        <v/>
      </c>
    </row>
    <row r="208" spans="1:27" x14ac:dyDescent="0.25">
      <c r="Z208" s="12" t="str">
        <f t="shared" si="25"/>
        <v/>
      </c>
      <c r="AA208" s="12" t="str">
        <f t="shared" si="26"/>
        <v/>
      </c>
    </row>
    <row r="209" spans="26:27" x14ac:dyDescent="0.25">
      <c r="Z209" s="12" t="str">
        <f t="shared" si="25"/>
        <v/>
      </c>
      <c r="AA209" s="12" t="str">
        <f t="shared" si="26"/>
        <v/>
      </c>
    </row>
    <row r="210" spans="26:27" x14ac:dyDescent="0.25">
      <c r="Z210" s="12" t="str">
        <f t="shared" si="25"/>
        <v/>
      </c>
      <c r="AA210" s="12" t="str">
        <f t="shared" si="26"/>
        <v/>
      </c>
    </row>
    <row r="211" spans="26:27" x14ac:dyDescent="0.25">
      <c r="Z211" s="12" t="str">
        <f t="shared" si="25"/>
        <v/>
      </c>
      <c r="AA211" s="12" t="str">
        <f t="shared" si="26"/>
        <v/>
      </c>
    </row>
    <row r="212" spans="26:27" x14ac:dyDescent="0.25">
      <c r="Z212" s="12" t="str">
        <f t="shared" si="25"/>
        <v/>
      </c>
      <c r="AA212" s="12" t="str">
        <f t="shared" si="26"/>
        <v/>
      </c>
    </row>
    <row r="213" spans="26:27" x14ac:dyDescent="0.25">
      <c r="Z213" s="12" t="str">
        <f t="shared" si="25"/>
        <v/>
      </c>
      <c r="AA213" s="12" t="str">
        <f t="shared" si="26"/>
        <v/>
      </c>
    </row>
    <row r="214" spans="26:27" x14ac:dyDescent="0.25">
      <c r="Z214" s="12" t="str">
        <f t="shared" si="25"/>
        <v/>
      </c>
      <c r="AA214" s="12" t="str">
        <f t="shared" si="26"/>
        <v/>
      </c>
    </row>
    <row r="215" spans="26:27" x14ac:dyDescent="0.25">
      <c r="Z215" s="12" t="str">
        <f t="shared" si="25"/>
        <v/>
      </c>
      <c r="AA215" s="12" t="str">
        <f t="shared" si="26"/>
        <v/>
      </c>
    </row>
    <row r="216" spans="26:27" x14ac:dyDescent="0.25">
      <c r="Z216" s="12" t="str">
        <f t="shared" si="25"/>
        <v/>
      </c>
      <c r="AA216" s="12" t="str">
        <f t="shared" si="26"/>
        <v/>
      </c>
    </row>
    <row r="217" spans="26:27" x14ac:dyDescent="0.25">
      <c r="Z217" s="12" t="str">
        <f t="shared" si="25"/>
        <v/>
      </c>
      <c r="AA217" s="12" t="str">
        <f t="shared" si="26"/>
        <v/>
      </c>
    </row>
    <row r="218" spans="26:27" x14ac:dyDescent="0.25">
      <c r="Z218" s="12" t="str">
        <f t="shared" si="25"/>
        <v/>
      </c>
      <c r="AA218" s="12" t="str">
        <f t="shared" si="26"/>
        <v/>
      </c>
    </row>
    <row r="219" spans="26:27" x14ac:dyDescent="0.25">
      <c r="Z219" s="12" t="str">
        <f t="shared" si="25"/>
        <v/>
      </c>
      <c r="AA219" s="12" t="str">
        <f t="shared" si="26"/>
        <v/>
      </c>
    </row>
    <row r="220" spans="26:27" x14ac:dyDescent="0.25">
      <c r="Z220" s="12" t="str">
        <f t="shared" si="25"/>
        <v/>
      </c>
      <c r="AA220" s="12" t="str">
        <f t="shared" si="26"/>
        <v/>
      </c>
    </row>
    <row r="221" spans="26:27" x14ac:dyDescent="0.25">
      <c r="Z221" s="12" t="str">
        <f t="shared" si="25"/>
        <v/>
      </c>
      <c r="AA221" s="12" t="str">
        <f t="shared" si="26"/>
        <v/>
      </c>
    </row>
    <row r="222" spans="26:27" x14ac:dyDescent="0.25">
      <c r="Z222" s="12" t="str">
        <f t="shared" si="25"/>
        <v/>
      </c>
      <c r="AA222" s="12" t="str">
        <f t="shared" si="26"/>
        <v/>
      </c>
    </row>
    <row r="223" spans="26:27" x14ac:dyDescent="0.25">
      <c r="Z223" s="12" t="str">
        <f t="shared" si="25"/>
        <v/>
      </c>
      <c r="AA223" s="12" t="str">
        <f t="shared" si="26"/>
        <v/>
      </c>
    </row>
    <row r="224" spans="26:27" x14ac:dyDescent="0.25">
      <c r="Z224" s="12" t="str">
        <f t="shared" si="25"/>
        <v/>
      </c>
      <c r="AA224" s="12" t="str">
        <f t="shared" si="26"/>
        <v/>
      </c>
    </row>
    <row r="225" spans="26:27" x14ac:dyDescent="0.25">
      <c r="Z225" s="12" t="str">
        <f t="shared" si="25"/>
        <v/>
      </c>
      <c r="AA225" s="12" t="str">
        <f t="shared" si="26"/>
        <v/>
      </c>
    </row>
    <row r="226" spans="26:27" x14ac:dyDescent="0.25">
      <c r="Z226" s="12" t="str">
        <f t="shared" si="25"/>
        <v/>
      </c>
      <c r="AA226" s="12" t="str">
        <f t="shared" si="26"/>
        <v/>
      </c>
    </row>
    <row r="227" spans="26:27" x14ac:dyDescent="0.25">
      <c r="Z227" s="12" t="str">
        <f t="shared" si="25"/>
        <v/>
      </c>
      <c r="AA227" s="12" t="str">
        <f t="shared" si="26"/>
        <v/>
      </c>
    </row>
    <row r="228" spans="26:27" x14ac:dyDescent="0.25">
      <c r="Z228" s="12" t="str">
        <f t="shared" si="25"/>
        <v/>
      </c>
      <c r="AA228" s="12" t="str">
        <f t="shared" si="26"/>
        <v/>
      </c>
    </row>
    <row r="229" spans="26:27" x14ac:dyDescent="0.25">
      <c r="Z229" s="12" t="str">
        <f t="shared" si="25"/>
        <v/>
      </c>
      <c r="AA229" s="12" t="str">
        <f t="shared" si="26"/>
        <v/>
      </c>
    </row>
    <row r="230" spans="26:27" x14ac:dyDescent="0.25">
      <c r="Z230" s="12" t="str">
        <f t="shared" si="25"/>
        <v/>
      </c>
      <c r="AA230" s="12" t="str">
        <f t="shared" si="26"/>
        <v/>
      </c>
    </row>
    <row r="231" spans="26:27" x14ac:dyDescent="0.25">
      <c r="Z231" s="12" t="str">
        <f t="shared" si="25"/>
        <v/>
      </c>
      <c r="AA231" s="12" t="str">
        <f t="shared" si="26"/>
        <v/>
      </c>
    </row>
    <row r="232" spans="26:27" x14ac:dyDescent="0.25">
      <c r="Z232" s="12" t="str">
        <f t="shared" si="25"/>
        <v/>
      </c>
      <c r="AA232" s="12" t="str">
        <f t="shared" si="26"/>
        <v/>
      </c>
    </row>
    <row r="233" spans="26:27" x14ac:dyDescent="0.25">
      <c r="Z233" s="12" t="str">
        <f t="shared" si="25"/>
        <v/>
      </c>
      <c r="AA233" s="12" t="str">
        <f t="shared" si="26"/>
        <v/>
      </c>
    </row>
    <row r="234" spans="26:27" x14ac:dyDescent="0.25">
      <c r="Z234" s="12" t="str">
        <f t="shared" si="25"/>
        <v/>
      </c>
      <c r="AA234" s="12" t="str">
        <f t="shared" si="26"/>
        <v/>
      </c>
    </row>
    <row r="235" spans="26:27" x14ac:dyDescent="0.25">
      <c r="Z235" s="12" t="str">
        <f t="shared" si="25"/>
        <v/>
      </c>
      <c r="AA235" s="12" t="str">
        <f t="shared" si="26"/>
        <v/>
      </c>
    </row>
    <row r="236" spans="26:27" x14ac:dyDescent="0.25">
      <c r="Z236" s="12" t="str">
        <f t="shared" si="25"/>
        <v/>
      </c>
      <c r="AA236" s="12" t="str">
        <f t="shared" si="26"/>
        <v/>
      </c>
    </row>
    <row r="237" spans="26:27" x14ac:dyDescent="0.25">
      <c r="Z237" s="12" t="str">
        <f t="shared" si="25"/>
        <v/>
      </c>
      <c r="AA237" s="12" t="str">
        <f t="shared" si="26"/>
        <v/>
      </c>
    </row>
    <row r="238" spans="26:27" x14ac:dyDescent="0.25">
      <c r="Z238" s="12" t="str">
        <f t="shared" si="25"/>
        <v/>
      </c>
      <c r="AA238" s="12" t="str">
        <f t="shared" si="26"/>
        <v/>
      </c>
    </row>
    <row r="239" spans="26:27" x14ac:dyDescent="0.25">
      <c r="Z239" s="12" t="str">
        <f t="shared" si="25"/>
        <v/>
      </c>
      <c r="AA239" s="12" t="str">
        <f t="shared" si="26"/>
        <v/>
      </c>
    </row>
    <row r="240" spans="26:27" x14ac:dyDescent="0.25">
      <c r="Z240" s="12" t="str">
        <f t="shared" si="25"/>
        <v/>
      </c>
      <c r="AA240" s="12" t="str">
        <f t="shared" si="26"/>
        <v/>
      </c>
    </row>
    <row r="241" spans="26:27" x14ac:dyDescent="0.25">
      <c r="Z241" s="12" t="str">
        <f t="shared" si="25"/>
        <v/>
      </c>
      <c r="AA241" s="12" t="str">
        <f t="shared" si="26"/>
        <v/>
      </c>
    </row>
    <row r="242" spans="26:27" x14ac:dyDescent="0.25">
      <c r="Z242" s="12" t="str">
        <f t="shared" si="25"/>
        <v/>
      </c>
      <c r="AA242" s="12" t="str">
        <f t="shared" si="26"/>
        <v/>
      </c>
    </row>
    <row r="243" spans="26:27" x14ac:dyDescent="0.25">
      <c r="Z243" s="12" t="str">
        <f t="shared" si="25"/>
        <v/>
      </c>
      <c r="AA243" s="12" t="str">
        <f t="shared" si="26"/>
        <v/>
      </c>
    </row>
    <row r="244" spans="26:27" x14ac:dyDescent="0.25">
      <c r="Z244" s="12" t="str">
        <f t="shared" si="25"/>
        <v/>
      </c>
      <c r="AA244" s="12" t="str">
        <f t="shared" si="26"/>
        <v/>
      </c>
    </row>
    <row r="245" spans="26:27" x14ac:dyDescent="0.25">
      <c r="Z245" s="12" t="str">
        <f t="shared" si="25"/>
        <v/>
      </c>
      <c r="AA245" s="12" t="str">
        <f t="shared" si="26"/>
        <v/>
      </c>
    </row>
    <row r="246" spans="26:27" x14ac:dyDescent="0.25">
      <c r="Z246" s="12" t="str">
        <f t="shared" si="25"/>
        <v/>
      </c>
      <c r="AA246" s="12" t="str">
        <f t="shared" si="26"/>
        <v/>
      </c>
    </row>
    <row r="247" spans="26:27" x14ac:dyDescent="0.25">
      <c r="Z247" s="12" t="str">
        <f t="shared" si="25"/>
        <v/>
      </c>
      <c r="AA247" s="12" t="str">
        <f t="shared" si="26"/>
        <v/>
      </c>
    </row>
    <row r="248" spans="26:27" x14ac:dyDescent="0.25">
      <c r="Z248" s="12" t="str">
        <f t="shared" si="25"/>
        <v/>
      </c>
      <c r="AA248" s="12" t="str">
        <f t="shared" si="26"/>
        <v/>
      </c>
    </row>
    <row r="249" spans="26:27" x14ac:dyDescent="0.25">
      <c r="Z249" s="12" t="str">
        <f t="shared" si="25"/>
        <v/>
      </c>
      <c r="AA249" s="12" t="str">
        <f t="shared" si="26"/>
        <v/>
      </c>
    </row>
    <row r="250" spans="26:27" x14ac:dyDescent="0.25">
      <c r="Z250" s="12" t="str">
        <f t="shared" si="25"/>
        <v/>
      </c>
      <c r="AA250" s="12" t="str">
        <f t="shared" si="26"/>
        <v/>
      </c>
    </row>
    <row r="251" spans="26:27" x14ac:dyDescent="0.25">
      <c r="Z251" s="12" t="str">
        <f t="shared" si="25"/>
        <v/>
      </c>
      <c r="AA251" s="12" t="str">
        <f t="shared" si="26"/>
        <v/>
      </c>
    </row>
    <row r="252" spans="26:27" x14ac:dyDescent="0.25">
      <c r="Z252" s="12" t="str">
        <f t="shared" si="25"/>
        <v/>
      </c>
      <c r="AA252" s="12" t="str">
        <f t="shared" si="26"/>
        <v/>
      </c>
    </row>
    <row r="253" spans="26:27" x14ac:dyDescent="0.25">
      <c r="Z253" s="12" t="str">
        <f t="shared" si="25"/>
        <v/>
      </c>
      <c r="AA253" s="12" t="str">
        <f t="shared" si="26"/>
        <v/>
      </c>
    </row>
    <row r="254" spans="26:27" x14ac:dyDescent="0.25">
      <c r="Z254" s="12" t="str">
        <f t="shared" si="25"/>
        <v/>
      </c>
      <c r="AA254" s="12" t="str">
        <f t="shared" si="26"/>
        <v/>
      </c>
    </row>
    <row r="255" spans="26:27" x14ac:dyDescent="0.25">
      <c r="Z255" s="12" t="str">
        <f t="shared" si="25"/>
        <v/>
      </c>
      <c r="AA255" s="12" t="str">
        <f t="shared" si="26"/>
        <v/>
      </c>
    </row>
    <row r="256" spans="26:27" x14ac:dyDescent="0.25">
      <c r="Z256" s="12" t="str">
        <f t="shared" si="25"/>
        <v/>
      </c>
      <c r="AA256" s="12" t="str">
        <f t="shared" si="26"/>
        <v/>
      </c>
    </row>
    <row r="257" spans="26:27" x14ac:dyDescent="0.25">
      <c r="Z257" s="12" t="str">
        <f t="shared" si="25"/>
        <v/>
      </c>
      <c r="AA257" s="12" t="str">
        <f t="shared" si="26"/>
        <v/>
      </c>
    </row>
    <row r="258" spans="26:27" x14ac:dyDescent="0.25">
      <c r="Z258" s="12" t="str">
        <f t="shared" ref="Z258:Z321" si="27">IF($A258&lt;&gt;"",($A258-$D$77),"")</f>
        <v/>
      </c>
      <c r="AA258" s="12" t="str">
        <f t="shared" ref="AA258:AA321" si="28">IF($A258&lt;&gt;"",($A258-$D$77+$J$118),"")</f>
        <v/>
      </c>
    </row>
    <row r="259" spans="26:27" x14ac:dyDescent="0.25">
      <c r="Z259" s="12" t="str">
        <f t="shared" si="27"/>
        <v/>
      </c>
      <c r="AA259" s="12" t="str">
        <f t="shared" si="28"/>
        <v/>
      </c>
    </row>
    <row r="260" spans="26:27" x14ac:dyDescent="0.25">
      <c r="Z260" s="12" t="str">
        <f t="shared" si="27"/>
        <v/>
      </c>
      <c r="AA260" s="12" t="str">
        <f t="shared" si="28"/>
        <v/>
      </c>
    </row>
    <row r="261" spans="26:27" x14ac:dyDescent="0.25">
      <c r="Z261" s="12" t="str">
        <f t="shared" si="27"/>
        <v/>
      </c>
      <c r="AA261" s="12" t="str">
        <f t="shared" si="28"/>
        <v/>
      </c>
    </row>
    <row r="262" spans="26:27" x14ac:dyDescent="0.25">
      <c r="Z262" s="12" t="str">
        <f t="shared" si="27"/>
        <v/>
      </c>
      <c r="AA262" s="12" t="str">
        <f t="shared" si="28"/>
        <v/>
      </c>
    </row>
    <row r="263" spans="26:27" x14ac:dyDescent="0.25">
      <c r="Z263" s="12" t="str">
        <f t="shared" si="27"/>
        <v/>
      </c>
      <c r="AA263" s="12" t="str">
        <f t="shared" si="28"/>
        <v/>
      </c>
    </row>
    <row r="264" spans="26:27" x14ac:dyDescent="0.25">
      <c r="Z264" s="12" t="str">
        <f t="shared" si="27"/>
        <v/>
      </c>
      <c r="AA264" s="12" t="str">
        <f t="shared" si="28"/>
        <v/>
      </c>
    </row>
    <row r="265" spans="26:27" x14ac:dyDescent="0.25">
      <c r="Z265" s="12" t="str">
        <f t="shared" si="27"/>
        <v/>
      </c>
      <c r="AA265" s="12" t="str">
        <f t="shared" si="28"/>
        <v/>
      </c>
    </row>
    <row r="266" spans="26:27" x14ac:dyDescent="0.25">
      <c r="Z266" s="12" t="str">
        <f t="shared" si="27"/>
        <v/>
      </c>
      <c r="AA266" s="12" t="str">
        <f t="shared" si="28"/>
        <v/>
      </c>
    </row>
    <row r="267" spans="26:27" x14ac:dyDescent="0.25">
      <c r="Z267" s="12" t="str">
        <f t="shared" si="27"/>
        <v/>
      </c>
      <c r="AA267" s="12" t="str">
        <f t="shared" si="28"/>
        <v/>
      </c>
    </row>
    <row r="268" spans="26:27" x14ac:dyDescent="0.25">
      <c r="Z268" s="12" t="str">
        <f t="shared" si="27"/>
        <v/>
      </c>
      <c r="AA268" s="12" t="str">
        <f t="shared" si="28"/>
        <v/>
      </c>
    </row>
    <row r="269" spans="26:27" x14ac:dyDescent="0.25">
      <c r="Z269" s="12" t="str">
        <f t="shared" si="27"/>
        <v/>
      </c>
      <c r="AA269" s="12" t="str">
        <f t="shared" si="28"/>
        <v/>
      </c>
    </row>
    <row r="270" spans="26:27" x14ac:dyDescent="0.25">
      <c r="Z270" s="12" t="str">
        <f t="shared" si="27"/>
        <v/>
      </c>
      <c r="AA270" s="12" t="str">
        <f t="shared" si="28"/>
        <v/>
      </c>
    </row>
    <row r="271" spans="26:27" x14ac:dyDescent="0.25">
      <c r="Z271" s="12" t="str">
        <f t="shared" si="27"/>
        <v/>
      </c>
      <c r="AA271" s="12" t="str">
        <f t="shared" si="28"/>
        <v/>
      </c>
    </row>
    <row r="272" spans="26:27" x14ac:dyDescent="0.25">
      <c r="Z272" s="12" t="str">
        <f t="shared" si="27"/>
        <v/>
      </c>
      <c r="AA272" s="12" t="str">
        <f t="shared" si="28"/>
        <v/>
      </c>
    </row>
    <row r="273" spans="26:27" x14ac:dyDescent="0.25">
      <c r="Z273" s="12" t="str">
        <f t="shared" si="27"/>
        <v/>
      </c>
      <c r="AA273" s="12" t="str">
        <f t="shared" si="28"/>
        <v/>
      </c>
    </row>
    <row r="274" spans="26:27" x14ac:dyDescent="0.25">
      <c r="Z274" s="12" t="str">
        <f t="shared" si="27"/>
        <v/>
      </c>
      <c r="AA274" s="12" t="str">
        <f t="shared" si="28"/>
        <v/>
      </c>
    </row>
    <row r="275" spans="26:27" x14ac:dyDescent="0.25">
      <c r="Z275" s="12" t="str">
        <f t="shared" si="27"/>
        <v/>
      </c>
      <c r="AA275" s="12" t="str">
        <f t="shared" si="28"/>
        <v/>
      </c>
    </row>
    <row r="276" spans="26:27" x14ac:dyDescent="0.25">
      <c r="Z276" s="12" t="str">
        <f t="shared" si="27"/>
        <v/>
      </c>
      <c r="AA276" s="12" t="str">
        <f t="shared" si="28"/>
        <v/>
      </c>
    </row>
    <row r="277" spans="26:27" x14ac:dyDescent="0.25">
      <c r="Z277" s="12" t="str">
        <f t="shared" si="27"/>
        <v/>
      </c>
      <c r="AA277" s="12" t="str">
        <f t="shared" si="28"/>
        <v/>
      </c>
    </row>
    <row r="278" spans="26:27" x14ac:dyDescent="0.25">
      <c r="Z278" s="12" t="str">
        <f t="shared" si="27"/>
        <v/>
      </c>
      <c r="AA278" s="12" t="str">
        <f t="shared" si="28"/>
        <v/>
      </c>
    </row>
    <row r="279" spans="26:27" x14ac:dyDescent="0.25">
      <c r="Z279" s="12" t="str">
        <f t="shared" si="27"/>
        <v/>
      </c>
      <c r="AA279" s="12" t="str">
        <f t="shared" si="28"/>
        <v/>
      </c>
    </row>
    <row r="280" spans="26:27" x14ac:dyDescent="0.25">
      <c r="Z280" s="12" t="str">
        <f t="shared" si="27"/>
        <v/>
      </c>
      <c r="AA280" s="12" t="str">
        <f t="shared" si="28"/>
        <v/>
      </c>
    </row>
    <row r="281" spans="26:27" x14ac:dyDescent="0.25">
      <c r="Z281" s="12" t="str">
        <f t="shared" si="27"/>
        <v/>
      </c>
      <c r="AA281" s="12" t="str">
        <f t="shared" si="28"/>
        <v/>
      </c>
    </row>
    <row r="282" spans="26:27" x14ac:dyDescent="0.25">
      <c r="Z282" s="12" t="str">
        <f t="shared" si="27"/>
        <v/>
      </c>
      <c r="AA282" s="12" t="str">
        <f t="shared" si="28"/>
        <v/>
      </c>
    </row>
    <row r="283" spans="26:27" x14ac:dyDescent="0.25">
      <c r="Z283" s="12" t="str">
        <f t="shared" si="27"/>
        <v/>
      </c>
      <c r="AA283" s="12" t="str">
        <f t="shared" si="28"/>
        <v/>
      </c>
    </row>
    <row r="284" spans="26:27" x14ac:dyDescent="0.25">
      <c r="Z284" s="12" t="str">
        <f t="shared" si="27"/>
        <v/>
      </c>
      <c r="AA284" s="12" t="str">
        <f t="shared" si="28"/>
        <v/>
      </c>
    </row>
    <row r="285" spans="26:27" x14ac:dyDescent="0.25">
      <c r="Z285" s="12" t="str">
        <f t="shared" si="27"/>
        <v/>
      </c>
      <c r="AA285" s="12" t="str">
        <f t="shared" si="28"/>
        <v/>
      </c>
    </row>
    <row r="286" spans="26:27" x14ac:dyDescent="0.25">
      <c r="Z286" s="12" t="str">
        <f t="shared" si="27"/>
        <v/>
      </c>
      <c r="AA286" s="12" t="str">
        <f t="shared" si="28"/>
        <v/>
      </c>
    </row>
    <row r="287" spans="26:27" x14ac:dyDescent="0.25">
      <c r="Z287" s="12" t="str">
        <f t="shared" si="27"/>
        <v/>
      </c>
      <c r="AA287" s="12" t="str">
        <f t="shared" si="28"/>
        <v/>
      </c>
    </row>
    <row r="288" spans="26:27" x14ac:dyDescent="0.25">
      <c r="Z288" s="12" t="str">
        <f t="shared" si="27"/>
        <v/>
      </c>
      <c r="AA288" s="12" t="str">
        <f t="shared" si="28"/>
        <v/>
      </c>
    </row>
    <row r="289" spans="26:27" x14ac:dyDescent="0.25">
      <c r="Z289" s="12" t="str">
        <f t="shared" si="27"/>
        <v/>
      </c>
      <c r="AA289" s="12" t="str">
        <f t="shared" si="28"/>
        <v/>
      </c>
    </row>
    <row r="290" spans="26:27" x14ac:dyDescent="0.25">
      <c r="Z290" s="12" t="str">
        <f t="shared" si="27"/>
        <v/>
      </c>
      <c r="AA290" s="12" t="str">
        <f t="shared" si="28"/>
        <v/>
      </c>
    </row>
    <row r="291" spans="26:27" x14ac:dyDescent="0.25">
      <c r="Z291" s="12" t="str">
        <f t="shared" si="27"/>
        <v/>
      </c>
      <c r="AA291" s="12" t="str">
        <f t="shared" si="28"/>
        <v/>
      </c>
    </row>
    <row r="292" spans="26:27" x14ac:dyDescent="0.25">
      <c r="Z292" s="12" t="str">
        <f t="shared" si="27"/>
        <v/>
      </c>
      <c r="AA292" s="12" t="str">
        <f t="shared" si="28"/>
        <v/>
      </c>
    </row>
    <row r="293" spans="26:27" x14ac:dyDescent="0.25">
      <c r="Z293" s="12" t="str">
        <f t="shared" si="27"/>
        <v/>
      </c>
      <c r="AA293" s="12" t="str">
        <f t="shared" si="28"/>
        <v/>
      </c>
    </row>
    <row r="294" spans="26:27" x14ac:dyDescent="0.25">
      <c r="Z294" s="12" t="str">
        <f t="shared" si="27"/>
        <v/>
      </c>
      <c r="AA294" s="12" t="str">
        <f t="shared" si="28"/>
        <v/>
      </c>
    </row>
    <row r="295" spans="26:27" x14ac:dyDescent="0.25">
      <c r="Z295" s="12" t="str">
        <f t="shared" si="27"/>
        <v/>
      </c>
      <c r="AA295" s="12" t="str">
        <f t="shared" si="28"/>
        <v/>
      </c>
    </row>
    <row r="296" spans="26:27" x14ac:dyDescent="0.25">
      <c r="Z296" s="12" t="str">
        <f t="shared" si="27"/>
        <v/>
      </c>
      <c r="AA296" s="12" t="str">
        <f t="shared" si="28"/>
        <v/>
      </c>
    </row>
    <row r="297" spans="26:27" x14ac:dyDescent="0.25">
      <c r="Z297" s="12" t="str">
        <f t="shared" si="27"/>
        <v/>
      </c>
      <c r="AA297" s="12" t="str">
        <f t="shared" si="28"/>
        <v/>
      </c>
    </row>
    <row r="298" spans="26:27" x14ac:dyDescent="0.25">
      <c r="Z298" s="12" t="str">
        <f t="shared" si="27"/>
        <v/>
      </c>
      <c r="AA298" s="12" t="str">
        <f t="shared" si="28"/>
        <v/>
      </c>
    </row>
    <row r="299" spans="26:27" x14ac:dyDescent="0.25">
      <c r="Z299" s="12" t="str">
        <f t="shared" si="27"/>
        <v/>
      </c>
      <c r="AA299" s="12" t="str">
        <f t="shared" si="28"/>
        <v/>
      </c>
    </row>
    <row r="300" spans="26:27" x14ac:dyDescent="0.25">
      <c r="Z300" s="12" t="str">
        <f t="shared" si="27"/>
        <v/>
      </c>
      <c r="AA300" s="12" t="str">
        <f t="shared" si="28"/>
        <v/>
      </c>
    </row>
    <row r="301" spans="26:27" x14ac:dyDescent="0.25">
      <c r="Z301" s="12" t="str">
        <f t="shared" si="27"/>
        <v/>
      </c>
      <c r="AA301" s="12" t="str">
        <f t="shared" si="28"/>
        <v/>
      </c>
    </row>
    <row r="302" spans="26:27" x14ac:dyDescent="0.25">
      <c r="Z302" s="12" t="str">
        <f t="shared" si="27"/>
        <v/>
      </c>
      <c r="AA302" s="12" t="str">
        <f t="shared" si="28"/>
        <v/>
      </c>
    </row>
    <row r="303" spans="26:27" x14ac:dyDescent="0.25">
      <c r="Z303" s="12" t="str">
        <f t="shared" si="27"/>
        <v/>
      </c>
      <c r="AA303" s="12" t="str">
        <f t="shared" si="28"/>
        <v/>
      </c>
    </row>
    <row r="304" spans="26:27" x14ac:dyDescent="0.25">
      <c r="Z304" s="12" t="str">
        <f t="shared" si="27"/>
        <v/>
      </c>
      <c r="AA304" s="12" t="str">
        <f t="shared" si="28"/>
        <v/>
      </c>
    </row>
    <row r="305" spans="26:27" x14ac:dyDescent="0.25">
      <c r="Z305" s="12" t="str">
        <f t="shared" si="27"/>
        <v/>
      </c>
      <c r="AA305" s="12" t="str">
        <f t="shared" si="28"/>
        <v/>
      </c>
    </row>
    <row r="306" spans="26:27" x14ac:dyDescent="0.25">
      <c r="Z306" s="12" t="str">
        <f t="shared" si="27"/>
        <v/>
      </c>
      <c r="AA306" s="12" t="str">
        <f t="shared" si="28"/>
        <v/>
      </c>
    </row>
    <row r="307" spans="26:27" x14ac:dyDescent="0.25">
      <c r="Z307" s="12" t="str">
        <f t="shared" si="27"/>
        <v/>
      </c>
      <c r="AA307" s="12" t="str">
        <f t="shared" si="28"/>
        <v/>
      </c>
    </row>
    <row r="308" spans="26:27" x14ac:dyDescent="0.25">
      <c r="Z308" s="12" t="str">
        <f t="shared" si="27"/>
        <v/>
      </c>
      <c r="AA308" s="12" t="str">
        <f t="shared" si="28"/>
        <v/>
      </c>
    </row>
    <row r="309" spans="26:27" x14ac:dyDescent="0.25">
      <c r="Z309" s="12" t="str">
        <f t="shared" si="27"/>
        <v/>
      </c>
      <c r="AA309" s="12" t="str">
        <f t="shared" si="28"/>
        <v/>
      </c>
    </row>
    <row r="310" spans="26:27" x14ac:dyDescent="0.25">
      <c r="Z310" s="12" t="str">
        <f t="shared" si="27"/>
        <v/>
      </c>
      <c r="AA310" s="12" t="str">
        <f t="shared" si="28"/>
        <v/>
      </c>
    </row>
    <row r="311" spans="26:27" x14ac:dyDescent="0.25">
      <c r="Z311" s="12" t="str">
        <f t="shared" si="27"/>
        <v/>
      </c>
      <c r="AA311" s="12" t="str">
        <f t="shared" si="28"/>
        <v/>
      </c>
    </row>
    <row r="312" spans="26:27" x14ac:dyDescent="0.25">
      <c r="Z312" s="12" t="str">
        <f t="shared" si="27"/>
        <v/>
      </c>
      <c r="AA312" s="12" t="str">
        <f t="shared" si="28"/>
        <v/>
      </c>
    </row>
    <row r="313" spans="26:27" x14ac:dyDescent="0.25">
      <c r="Z313" s="12" t="str">
        <f t="shared" si="27"/>
        <v/>
      </c>
      <c r="AA313" s="12" t="str">
        <f t="shared" si="28"/>
        <v/>
      </c>
    </row>
    <row r="314" spans="26:27" x14ac:dyDescent="0.25">
      <c r="Z314" s="12" t="str">
        <f t="shared" si="27"/>
        <v/>
      </c>
      <c r="AA314" s="12" t="str">
        <f t="shared" si="28"/>
        <v/>
      </c>
    </row>
    <row r="315" spans="26:27" x14ac:dyDescent="0.25">
      <c r="Z315" s="12" t="str">
        <f t="shared" si="27"/>
        <v/>
      </c>
      <c r="AA315" s="12" t="str">
        <f t="shared" si="28"/>
        <v/>
      </c>
    </row>
    <row r="316" spans="26:27" x14ac:dyDescent="0.25">
      <c r="Z316" s="12" t="str">
        <f t="shared" si="27"/>
        <v/>
      </c>
      <c r="AA316" s="12" t="str">
        <f t="shared" si="28"/>
        <v/>
      </c>
    </row>
    <row r="317" spans="26:27" x14ac:dyDescent="0.25">
      <c r="Z317" s="12" t="str">
        <f t="shared" si="27"/>
        <v/>
      </c>
      <c r="AA317" s="12" t="str">
        <f t="shared" si="28"/>
        <v/>
      </c>
    </row>
    <row r="318" spans="26:27" x14ac:dyDescent="0.25">
      <c r="Z318" s="12" t="str">
        <f t="shared" si="27"/>
        <v/>
      </c>
      <c r="AA318" s="12" t="str">
        <f t="shared" si="28"/>
        <v/>
      </c>
    </row>
    <row r="319" spans="26:27" x14ac:dyDescent="0.25">
      <c r="Z319" s="12" t="str">
        <f t="shared" si="27"/>
        <v/>
      </c>
      <c r="AA319" s="12" t="str">
        <f t="shared" si="28"/>
        <v/>
      </c>
    </row>
    <row r="320" spans="26:27" x14ac:dyDescent="0.25">
      <c r="Z320" s="12" t="str">
        <f t="shared" si="27"/>
        <v/>
      </c>
      <c r="AA320" s="12" t="str">
        <f t="shared" si="28"/>
        <v/>
      </c>
    </row>
    <row r="321" spans="26:27" x14ac:dyDescent="0.25">
      <c r="Z321" s="12" t="str">
        <f t="shared" si="27"/>
        <v/>
      </c>
      <c r="AA321" s="12" t="str">
        <f t="shared" si="28"/>
        <v/>
      </c>
    </row>
    <row r="322" spans="26:27" x14ac:dyDescent="0.25">
      <c r="Z322" s="12" t="str">
        <f t="shared" ref="Z322:Z385" si="29">IF($A322&lt;&gt;"",($A322-$D$77),"")</f>
        <v/>
      </c>
      <c r="AA322" s="12" t="str">
        <f t="shared" ref="AA322:AA385" si="30">IF($A322&lt;&gt;"",($A322-$D$77+$J$118),"")</f>
        <v/>
      </c>
    </row>
    <row r="323" spans="26:27" x14ac:dyDescent="0.25">
      <c r="Z323" s="12" t="str">
        <f t="shared" si="29"/>
        <v/>
      </c>
      <c r="AA323" s="12" t="str">
        <f t="shared" si="30"/>
        <v/>
      </c>
    </row>
    <row r="324" spans="26:27" x14ac:dyDescent="0.25">
      <c r="Z324" s="12" t="str">
        <f t="shared" si="29"/>
        <v/>
      </c>
      <c r="AA324" s="12" t="str">
        <f t="shared" si="30"/>
        <v/>
      </c>
    </row>
    <row r="325" spans="26:27" x14ac:dyDescent="0.25">
      <c r="Z325" s="12" t="str">
        <f t="shared" si="29"/>
        <v/>
      </c>
      <c r="AA325" s="12" t="str">
        <f t="shared" si="30"/>
        <v/>
      </c>
    </row>
    <row r="326" spans="26:27" x14ac:dyDescent="0.25">
      <c r="Z326" s="12" t="str">
        <f t="shared" si="29"/>
        <v/>
      </c>
      <c r="AA326" s="12" t="str">
        <f t="shared" si="30"/>
        <v/>
      </c>
    </row>
    <row r="327" spans="26:27" x14ac:dyDescent="0.25">
      <c r="Z327" s="12" t="str">
        <f t="shared" si="29"/>
        <v/>
      </c>
      <c r="AA327" s="12" t="str">
        <f t="shared" si="30"/>
        <v/>
      </c>
    </row>
    <row r="328" spans="26:27" x14ac:dyDescent="0.25">
      <c r="Z328" s="12" t="str">
        <f t="shared" si="29"/>
        <v/>
      </c>
      <c r="AA328" s="12" t="str">
        <f t="shared" si="30"/>
        <v/>
      </c>
    </row>
    <row r="329" spans="26:27" x14ac:dyDescent="0.25">
      <c r="Z329" s="12" t="str">
        <f t="shared" si="29"/>
        <v/>
      </c>
      <c r="AA329" s="12" t="str">
        <f t="shared" si="30"/>
        <v/>
      </c>
    </row>
    <row r="330" spans="26:27" x14ac:dyDescent="0.25">
      <c r="Z330" s="12" t="str">
        <f t="shared" si="29"/>
        <v/>
      </c>
      <c r="AA330" s="12" t="str">
        <f t="shared" si="30"/>
        <v/>
      </c>
    </row>
    <row r="331" spans="26:27" x14ac:dyDescent="0.25">
      <c r="Z331" s="12" t="str">
        <f t="shared" si="29"/>
        <v/>
      </c>
      <c r="AA331" s="12" t="str">
        <f t="shared" si="30"/>
        <v/>
      </c>
    </row>
    <row r="332" spans="26:27" x14ac:dyDescent="0.25">
      <c r="Z332" s="12" t="str">
        <f t="shared" si="29"/>
        <v/>
      </c>
      <c r="AA332" s="12" t="str">
        <f t="shared" si="30"/>
        <v/>
      </c>
    </row>
    <row r="333" spans="26:27" x14ac:dyDescent="0.25">
      <c r="Z333" s="12" t="str">
        <f t="shared" si="29"/>
        <v/>
      </c>
      <c r="AA333" s="12" t="str">
        <f t="shared" si="30"/>
        <v/>
      </c>
    </row>
    <row r="334" spans="26:27" x14ac:dyDescent="0.25">
      <c r="Z334" s="12" t="str">
        <f t="shared" si="29"/>
        <v/>
      </c>
      <c r="AA334" s="12" t="str">
        <f t="shared" si="30"/>
        <v/>
      </c>
    </row>
    <row r="335" spans="26:27" x14ac:dyDescent="0.25">
      <c r="Z335" s="12" t="str">
        <f t="shared" si="29"/>
        <v/>
      </c>
      <c r="AA335" s="12" t="str">
        <f t="shared" si="30"/>
        <v/>
      </c>
    </row>
    <row r="336" spans="26:27" x14ac:dyDescent="0.25">
      <c r="Z336" s="12" t="str">
        <f t="shared" si="29"/>
        <v/>
      </c>
      <c r="AA336" s="12" t="str">
        <f t="shared" si="30"/>
        <v/>
      </c>
    </row>
    <row r="337" spans="26:27" x14ac:dyDescent="0.25">
      <c r="Z337" s="12" t="str">
        <f t="shared" si="29"/>
        <v/>
      </c>
      <c r="AA337" s="12" t="str">
        <f t="shared" si="30"/>
        <v/>
      </c>
    </row>
    <row r="338" spans="26:27" x14ac:dyDescent="0.25">
      <c r="Z338" s="12" t="str">
        <f t="shared" si="29"/>
        <v/>
      </c>
      <c r="AA338" s="12" t="str">
        <f t="shared" si="30"/>
        <v/>
      </c>
    </row>
    <row r="339" spans="26:27" x14ac:dyDescent="0.25">
      <c r="Z339" s="12" t="str">
        <f t="shared" si="29"/>
        <v/>
      </c>
      <c r="AA339" s="12" t="str">
        <f t="shared" si="30"/>
        <v/>
      </c>
    </row>
    <row r="340" spans="26:27" x14ac:dyDescent="0.25">
      <c r="Z340" s="12" t="str">
        <f t="shared" si="29"/>
        <v/>
      </c>
      <c r="AA340" s="12" t="str">
        <f t="shared" si="30"/>
        <v/>
      </c>
    </row>
    <row r="341" spans="26:27" x14ac:dyDescent="0.25">
      <c r="Z341" s="12" t="str">
        <f t="shared" si="29"/>
        <v/>
      </c>
      <c r="AA341" s="12" t="str">
        <f t="shared" si="30"/>
        <v/>
      </c>
    </row>
    <row r="342" spans="26:27" x14ac:dyDescent="0.25">
      <c r="Z342" s="12" t="str">
        <f t="shared" si="29"/>
        <v/>
      </c>
      <c r="AA342" s="12" t="str">
        <f t="shared" si="30"/>
        <v/>
      </c>
    </row>
    <row r="343" spans="26:27" x14ac:dyDescent="0.25">
      <c r="Z343" s="12" t="str">
        <f t="shared" si="29"/>
        <v/>
      </c>
      <c r="AA343" s="12" t="str">
        <f t="shared" si="30"/>
        <v/>
      </c>
    </row>
    <row r="344" spans="26:27" x14ac:dyDescent="0.25">
      <c r="Z344" s="12" t="str">
        <f t="shared" si="29"/>
        <v/>
      </c>
      <c r="AA344" s="12" t="str">
        <f t="shared" si="30"/>
        <v/>
      </c>
    </row>
    <row r="345" spans="26:27" x14ac:dyDescent="0.25">
      <c r="Z345" s="12" t="str">
        <f t="shared" si="29"/>
        <v/>
      </c>
      <c r="AA345" s="12" t="str">
        <f t="shared" si="30"/>
        <v/>
      </c>
    </row>
    <row r="346" spans="26:27" x14ac:dyDescent="0.25">
      <c r="Z346" s="12" t="str">
        <f t="shared" si="29"/>
        <v/>
      </c>
      <c r="AA346" s="12" t="str">
        <f t="shared" si="30"/>
        <v/>
      </c>
    </row>
    <row r="347" spans="26:27" x14ac:dyDescent="0.25">
      <c r="Z347" s="12" t="str">
        <f t="shared" si="29"/>
        <v/>
      </c>
      <c r="AA347" s="12" t="str">
        <f t="shared" si="30"/>
        <v/>
      </c>
    </row>
    <row r="348" spans="26:27" x14ac:dyDescent="0.25">
      <c r="Z348" s="12" t="str">
        <f t="shared" si="29"/>
        <v/>
      </c>
      <c r="AA348" s="12" t="str">
        <f t="shared" si="30"/>
        <v/>
      </c>
    </row>
    <row r="349" spans="26:27" x14ac:dyDescent="0.25">
      <c r="Z349" s="12" t="str">
        <f t="shared" si="29"/>
        <v/>
      </c>
      <c r="AA349" s="12" t="str">
        <f t="shared" si="30"/>
        <v/>
      </c>
    </row>
    <row r="350" spans="26:27" x14ac:dyDescent="0.25">
      <c r="Z350" s="12" t="str">
        <f t="shared" si="29"/>
        <v/>
      </c>
      <c r="AA350" s="12" t="str">
        <f t="shared" si="30"/>
        <v/>
      </c>
    </row>
    <row r="351" spans="26:27" x14ac:dyDescent="0.25">
      <c r="Z351" s="12" t="str">
        <f t="shared" si="29"/>
        <v/>
      </c>
      <c r="AA351" s="12" t="str">
        <f t="shared" si="30"/>
        <v/>
      </c>
    </row>
    <row r="352" spans="26:27" x14ac:dyDescent="0.25">
      <c r="Z352" s="12" t="str">
        <f t="shared" si="29"/>
        <v/>
      </c>
      <c r="AA352" s="12" t="str">
        <f t="shared" si="30"/>
        <v/>
      </c>
    </row>
    <row r="353" spans="26:27" x14ac:dyDescent="0.25">
      <c r="Z353" s="12" t="str">
        <f t="shared" si="29"/>
        <v/>
      </c>
      <c r="AA353" s="12" t="str">
        <f t="shared" si="30"/>
        <v/>
      </c>
    </row>
    <row r="354" spans="26:27" x14ac:dyDescent="0.25">
      <c r="Z354" s="12" t="str">
        <f t="shared" si="29"/>
        <v/>
      </c>
      <c r="AA354" s="12" t="str">
        <f t="shared" si="30"/>
        <v/>
      </c>
    </row>
    <row r="355" spans="26:27" x14ac:dyDescent="0.25">
      <c r="Z355" s="12" t="str">
        <f t="shared" si="29"/>
        <v/>
      </c>
      <c r="AA355" s="12" t="str">
        <f t="shared" si="30"/>
        <v/>
      </c>
    </row>
    <row r="356" spans="26:27" x14ac:dyDescent="0.25">
      <c r="Z356" s="12" t="str">
        <f t="shared" si="29"/>
        <v/>
      </c>
      <c r="AA356" s="12" t="str">
        <f t="shared" si="30"/>
        <v/>
      </c>
    </row>
    <row r="357" spans="26:27" x14ac:dyDescent="0.25">
      <c r="Z357" s="12" t="str">
        <f t="shared" si="29"/>
        <v/>
      </c>
      <c r="AA357" s="12" t="str">
        <f t="shared" si="30"/>
        <v/>
      </c>
    </row>
    <row r="358" spans="26:27" x14ac:dyDescent="0.25">
      <c r="Z358" s="12" t="str">
        <f t="shared" si="29"/>
        <v/>
      </c>
      <c r="AA358" s="12" t="str">
        <f t="shared" si="30"/>
        <v/>
      </c>
    </row>
    <row r="359" spans="26:27" x14ac:dyDescent="0.25">
      <c r="Z359" s="12" t="str">
        <f t="shared" si="29"/>
        <v/>
      </c>
      <c r="AA359" s="12" t="str">
        <f t="shared" si="30"/>
        <v/>
      </c>
    </row>
    <row r="360" spans="26:27" x14ac:dyDescent="0.25">
      <c r="Z360" s="12" t="str">
        <f t="shared" si="29"/>
        <v/>
      </c>
      <c r="AA360" s="12" t="str">
        <f t="shared" si="30"/>
        <v/>
      </c>
    </row>
    <row r="361" spans="26:27" x14ac:dyDescent="0.25">
      <c r="Z361" s="12" t="str">
        <f t="shared" si="29"/>
        <v/>
      </c>
      <c r="AA361" s="12" t="str">
        <f t="shared" si="30"/>
        <v/>
      </c>
    </row>
    <row r="362" spans="26:27" x14ac:dyDescent="0.25">
      <c r="Z362" s="12" t="str">
        <f t="shared" si="29"/>
        <v/>
      </c>
      <c r="AA362" s="12" t="str">
        <f t="shared" si="30"/>
        <v/>
      </c>
    </row>
    <row r="363" spans="26:27" x14ac:dyDescent="0.25">
      <c r="Z363" s="12" t="str">
        <f t="shared" si="29"/>
        <v/>
      </c>
      <c r="AA363" s="12" t="str">
        <f t="shared" si="30"/>
        <v/>
      </c>
    </row>
    <row r="364" spans="26:27" x14ac:dyDescent="0.25">
      <c r="Z364" s="12" t="str">
        <f t="shared" si="29"/>
        <v/>
      </c>
      <c r="AA364" s="12" t="str">
        <f t="shared" si="30"/>
        <v/>
      </c>
    </row>
    <row r="365" spans="26:27" x14ac:dyDescent="0.25">
      <c r="Z365" s="12" t="str">
        <f t="shared" si="29"/>
        <v/>
      </c>
      <c r="AA365" s="12" t="str">
        <f t="shared" si="30"/>
        <v/>
      </c>
    </row>
    <row r="366" spans="26:27" x14ac:dyDescent="0.25">
      <c r="Z366" s="12" t="str">
        <f t="shared" si="29"/>
        <v/>
      </c>
      <c r="AA366" s="12" t="str">
        <f t="shared" si="30"/>
        <v/>
      </c>
    </row>
    <row r="367" spans="26:27" x14ac:dyDescent="0.25">
      <c r="Z367" s="12" t="str">
        <f t="shared" si="29"/>
        <v/>
      </c>
      <c r="AA367" s="12" t="str">
        <f t="shared" si="30"/>
        <v/>
      </c>
    </row>
    <row r="368" spans="26:27" x14ac:dyDescent="0.25">
      <c r="Z368" s="12" t="str">
        <f t="shared" si="29"/>
        <v/>
      </c>
      <c r="AA368" s="12" t="str">
        <f t="shared" si="30"/>
        <v/>
      </c>
    </row>
    <row r="369" spans="26:27" x14ac:dyDescent="0.25">
      <c r="Z369" s="12" t="str">
        <f t="shared" si="29"/>
        <v/>
      </c>
      <c r="AA369" s="12" t="str">
        <f t="shared" si="30"/>
        <v/>
      </c>
    </row>
    <row r="370" spans="26:27" x14ac:dyDescent="0.25">
      <c r="Z370" s="12" t="str">
        <f t="shared" si="29"/>
        <v/>
      </c>
      <c r="AA370" s="12" t="str">
        <f t="shared" si="30"/>
        <v/>
      </c>
    </row>
    <row r="371" spans="26:27" x14ac:dyDescent="0.25">
      <c r="Z371" s="12" t="str">
        <f t="shared" si="29"/>
        <v/>
      </c>
      <c r="AA371" s="12" t="str">
        <f t="shared" si="30"/>
        <v/>
      </c>
    </row>
    <row r="372" spans="26:27" x14ac:dyDescent="0.25">
      <c r="Z372" s="12" t="str">
        <f t="shared" si="29"/>
        <v/>
      </c>
      <c r="AA372" s="12" t="str">
        <f t="shared" si="30"/>
        <v/>
      </c>
    </row>
    <row r="373" spans="26:27" x14ac:dyDescent="0.25">
      <c r="Z373" s="12" t="str">
        <f t="shared" si="29"/>
        <v/>
      </c>
      <c r="AA373" s="12" t="str">
        <f t="shared" si="30"/>
        <v/>
      </c>
    </row>
    <row r="374" spans="26:27" x14ac:dyDescent="0.25">
      <c r="Z374" s="12" t="str">
        <f t="shared" si="29"/>
        <v/>
      </c>
      <c r="AA374" s="12" t="str">
        <f t="shared" si="30"/>
        <v/>
      </c>
    </row>
    <row r="375" spans="26:27" x14ac:dyDescent="0.25">
      <c r="Z375" s="12" t="str">
        <f t="shared" si="29"/>
        <v/>
      </c>
      <c r="AA375" s="12" t="str">
        <f t="shared" si="30"/>
        <v/>
      </c>
    </row>
    <row r="376" spans="26:27" x14ac:dyDescent="0.25">
      <c r="Z376" s="12" t="str">
        <f t="shared" si="29"/>
        <v/>
      </c>
      <c r="AA376" s="12" t="str">
        <f t="shared" si="30"/>
        <v/>
      </c>
    </row>
    <row r="377" spans="26:27" x14ac:dyDescent="0.25">
      <c r="Z377" s="12" t="str">
        <f t="shared" si="29"/>
        <v/>
      </c>
      <c r="AA377" s="12" t="str">
        <f t="shared" si="30"/>
        <v/>
      </c>
    </row>
    <row r="378" spans="26:27" x14ac:dyDescent="0.25">
      <c r="Z378" s="12" t="str">
        <f t="shared" si="29"/>
        <v/>
      </c>
      <c r="AA378" s="12" t="str">
        <f t="shared" si="30"/>
        <v/>
      </c>
    </row>
    <row r="379" spans="26:27" x14ac:dyDescent="0.25">
      <c r="Z379" s="12" t="str">
        <f t="shared" si="29"/>
        <v/>
      </c>
      <c r="AA379" s="12" t="str">
        <f t="shared" si="30"/>
        <v/>
      </c>
    </row>
    <row r="380" spans="26:27" x14ac:dyDescent="0.25">
      <c r="Z380" s="12" t="str">
        <f t="shared" si="29"/>
        <v/>
      </c>
      <c r="AA380" s="12" t="str">
        <f t="shared" si="30"/>
        <v/>
      </c>
    </row>
    <row r="381" spans="26:27" x14ac:dyDescent="0.25">
      <c r="Z381" s="12" t="str">
        <f t="shared" si="29"/>
        <v/>
      </c>
      <c r="AA381" s="12" t="str">
        <f t="shared" si="30"/>
        <v/>
      </c>
    </row>
    <row r="382" spans="26:27" x14ac:dyDescent="0.25">
      <c r="Z382" s="12" t="str">
        <f t="shared" si="29"/>
        <v/>
      </c>
      <c r="AA382" s="12" t="str">
        <f t="shared" si="30"/>
        <v/>
      </c>
    </row>
    <row r="383" spans="26:27" x14ac:dyDescent="0.25">
      <c r="Z383" s="12" t="str">
        <f t="shared" si="29"/>
        <v/>
      </c>
      <c r="AA383" s="12" t="str">
        <f t="shared" si="30"/>
        <v/>
      </c>
    </row>
    <row r="384" spans="26:27" x14ac:dyDescent="0.25">
      <c r="Z384" s="12" t="str">
        <f t="shared" si="29"/>
        <v/>
      </c>
      <c r="AA384" s="12" t="str">
        <f t="shared" si="30"/>
        <v/>
      </c>
    </row>
    <row r="385" spans="26:27" x14ac:dyDescent="0.25">
      <c r="Z385" s="12" t="str">
        <f t="shared" si="29"/>
        <v/>
      </c>
      <c r="AA385" s="12" t="str">
        <f t="shared" si="30"/>
        <v/>
      </c>
    </row>
    <row r="386" spans="26:27" x14ac:dyDescent="0.25">
      <c r="Z386" s="12" t="str">
        <f t="shared" ref="Z386:Z449" si="31">IF($A386&lt;&gt;"",($A386-$D$77),"")</f>
        <v/>
      </c>
      <c r="AA386" s="12" t="str">
        <f t="shared" ref="AA386:AA449" si="32">IF($A386&lt;&gt;"",($A386-$D$77+$J$118),"")</f>
        <v/>
      </c>
    </row>
    <row r="387" spans="26:27" x14ac:dyDescent="0.25">
      <c r="Z387" s="12" t="str">
        <f t="shared" si="31"/>
        <v/>
      </c>
      <c r="AA387" s="12" t="str">
        <f t="shared" si="32"/>
        <v/>
      </c>
    </row>
    <row r="388" spans="26:27" x14ac:dyDescent="0.25">
      <c r="Z388" s="12" t="str">
        <f t="shared" si="31"/>
        <v/>
      </c>
      <c r="AA388" s="12" t="str">
        <f t="shared" si="32"/>
        <v/>
      </c>
    </row>
    <row r="389" spans="26:27" x14ac:dyDescent="0.25">
      <c r="Z389" s="12" t="str">
        <f t="shared" si="31"/>
        <v/>
      </c>
      <c r="AA389" s="12" t="str">
        <f t="shared" si="32"/>
        <v/>
      </c>
    </row>
    <row r="390" spans="26:27" x14ac:dyDescent="0.25">
      <c r="Z390" s="12" t="str">
        <f t="shared" si="31"/>
        <v/>
      </c>
      <c r="AA390" s="12" t="str">
        <f t="shared" si="32"/>
        <v/>
      </c>
    </row>
    <row r="391" spans="26:27" x14ac:dyDescent="0.25">
      <c r="Z391" s="12" t="str">
        <f t="shared" si="31"/>
        <v/>
      </c>
      <c r="AA391" s="12" t="str">
        <f t="shared" si="32"/>
        <v/>
      </c>
    </row>
    <row r="392" spans="26:27" x14ac:dyDescent="0.25">
      <c r="Z392" s="12" t="str">
        <f t="shared" si="31"/>
        <v/>
      </c>
      <c r="AA392" s="12" t="str">
        <f t="shared" si="32"/>
        <v/>
      </c>
    </row>
    <row r="393" spans="26:27" x14ac:dyDescent="0.25">
      <c r="Z393" s="12" t="str">
        <f t="shared" si="31"/>
        <v/>
      </c>
      <c r="AA393" s="12" t="str">
        <f t="shared" si="32"/>
        <v/>
      </c>
    </row>
    <row r="394" spans="26:27" x14ac:dyDescent="0.25">
      <c r="Z394" s="12" t="str">
        <f t="shared" si="31"/>
        <v/>
      </c>
      <c r="AA394" s="12" t="str">
        <f t="shared" si="32"/>
        <v/>
      </c>
    </row>
    <row r="395" spans="26:27" x14ac:dyDescent="0.25">
      <c r="Z395" s="12" t="str">
        <f t="shared" si="31"/>
        <v/>
      </c>
      <c r="AA395" s="12" t="str">
        <f t="shared" si="32"/>
        <v/>
      </c>
    </row>
    <row r="396" spans="26:27" x14ac:dyDescent="0.25">
      <c r="Z396" s="12" t="str">
        <f t="shared" si="31"/>
        <v/>
      </c>
      <c r="AA396" s="12" t="str">
        <f t="shared" si="32"/>
        <v/>
      </c>
    </row>
    <row r="397" spans="26:27" x14ac:dyDescent="0.25">
      <c r="Z397" s="12" t="str">
        <f t="shared" si="31"/>
        <v/>
      </c>
      <c r="AA397" s="12" t="str">
        <f t="shared" si="32"/>
        <v/>
      </c>
    </row>
    <row r="398" spans="26:27" x14ac:dyDescent="0.25">
      <c r="Z398" s="12" t="str">
        <f t="shared" si="31"/>
        <v/>
      </c>
      <c r="AA398" s="12" t="str">
        <f t="shared" si="32"/>
        <v/>
      </c>
    </row>
    <row r="399" spans="26:27" x14ac:dyDescent="0.25">
      <c r="Z399" s="12" t="str">
        <f t="shared" si="31"/>
        <v/>
      </c>
      <c r="AA399" s="12" t="str">
        <f t="shared" si="32"/>
        <v/>
      </c>
    </row>
    <row r="400" spans="26:27" x14ac:dyDescent="0.25">
      <c r="Z400" s="12" t="str">
        <f t="shared" si="31"/>
        <v/>
      </c>
      <c r="AA400" s="12" t="str">
        <f t="shared" si="32"/>
        <v/>
      </c>
    </row>
    <row r="401" spans="26:27" x14ac:dyDescent="0.25">
      <c r="Z401" s="12" t="str">
        <f t="shared" si="31"/>
        <v/>
      </c>
      <c r="AA401" s="12" t="str">
        <f t="shared" si="32"/>
        <v/>
      </c>
    </row>
    <row r="402" spans="26:27" x14ac:dyDescent="0.25">
      <c r="Z402" s="12" t="str">
        <f t="shared" si="31"/>
        <v/>
      </c>
      <c r="AA402" s="12" t="str">
        <f t="shared" si="32"/>
        <v/>
      </c>
    </row>
    <row r="403" spans="26:27" x14ac:dyDescent="0.25">
      <c r="Z403" s="12" t="str">
        <f t="shared" si="31"/>
        <v/>
      </c>
      <c r="AA403" s="12" t="str">
        <f t="shared" si="32"/>
        <v/>
      </c>
    </row>
    <row r="404" spans="26:27" x14ac:dyDescent="0.25">
      <c r="Z404" s="12" t="str">
        <f t="shared" si="31"/>
        <v/>
      </c>
      <c r="AA404" s="12" t="str">
        <f t="shared" si="32"/>
        <v/>
      </c>
    </row>
    <row r="405" spans="26:27" x14ac:dyDescent="0.25">
      <c r="Z405" s="12" t="str">
        <f t="shared" si="31"/>
        <v/>
      </c>
      <c r="AA405" s="12" t="str">
        <f t="shared" si="32"/>
        <v/>
      </c>
    </row>
    <row r="406" spans="26:27" x14ac:dyDescent="0.25">
      <c r="Z406" s="12" t="str">
        <f t="shared" si="31"/>
        <v/>
      </c>
      <c r="AA406" s="12" t="str">
        <f t="shared" si="32"/>
        <v/>
      </c>
    </row>
    <row r="407" spans="26:27" x14ac:dyDescent="0.25">
      <c r="Z407" s="12" t="str">
        <f t="shared" si="31"/>
        <v/>
      </c>
      <c r="AA407" s="12" t="str">
        <f t="shared" si="32"/>
        <v/>
      </c>
    </row>
    <row r="408" spans="26:27" x14ac:dyDescent="0.25">
      <c r="Z408" s="12" t="str">
        <f t="shared" si="31"/>
        <v/>
      </c>
      <c r="AA408" s="12" t="str">
        <f t="shared" si="32"/>
        <v/>
      </c>
    </row>
    <row r="409" spans="26:27" x14ac:dyDescent="0.25">
      <c r="Z409" s="12" t="str">
        <f t="shared" si="31"/>
        <v/>
      </c>
      <c r="AA409" s="12" t="str">
        <f t="shared" si="32"/>
        <v/>
      </c>
    </row>
    <row r="410" spans="26:27" x14ac:dyDescent="0.25">
      <c r="Z410" s="12" t="str">
        <f t="shared" si="31"/>
        <v/>
      </c>
      <c r="AA410" s="12" t="str">
        <f t="shared" si="32"/>
        <v/>
      </c>
    </row>
    <row r="411" spans="26:27" x14ac:dyDescent="0.25">
      <c r="Z411" s="12" t="str">
        <f t="shared" si="31"/>
        <v/>
      </c>
      <c r="AA411" s="12" t="str">
        <f t="shared" si="32"/>
        <v/>
      </c>
    </row>
    <row r="412" spans="26:27" x14ac:dyDescent="0.25">
      <c r="Z412" s="12" t="str">
        <f t="shared" si="31"/>
        <v/>
      </c>
      <c r="AA412" s="12" t="str">
        <f t="shared" si="32"/>
        <v/>
      </c>
    </row>
    <row r="413" spans="26:27" x14ac:dyDescent="0.25">
      <c r="Z413" s="12" t="str">
        <f t="shared" si="31"/>
        <v/>
      </c>
      <c r="AA413" s="12" t="str">
        <f t="shared" si="32"/>
        <v/>
      </c>
    </row>
    <row r="414" spans="26:27" x14ac:dyDescent="0.25">
      <c r="Z414" s="12" t="str">
        <f t="shared" si="31"/>
        <v/>
      </c>
      <c r="AA414" s="12" t="str">
        <f t="shared" si="32"/>
        <v/>
      </c>
    </row>
    <row r="415" spans="26:27" x14ac:dyDescent="0.25">
      <c r="Z415" s="12" t="str">
        <f t="shared" si="31"/>
        <v/>
      </c>
      <c r="AA415" s="12" t="str">
        <f t="shared" si="32"/>
        <v/>
      </c>
    </row>
    <row r="416" spans="26:27" x14ac:dyDescent="0.25">
      <c r="Z416" s="12" t="str">
        <f t="shared" si="31"/>
        <v/>
      </c>
      <c r="AA416" s="12" t="str">
        <f t="shared" si="32"/>
        <v/>
      </c>
    </row>
    <row r="417" spans="26:27" x14ac:dyDescent="0.25">
      <c r="Z417" s="12" t="str">
        <f t="shared" si="31"/>
        <v/>
      </c>
      <c r="AA417" s="12" t="str">
        <f t="shared" si="32"/>
        <v/>
      </c>
    </row>
    <row r="418" spans="26:27" x14ac:dyDescent="0.25">
      <c r="Z418" s="12" t="str">
        <f t="shared" si="31"/>
        <v/>
      </c>
      <c r="AA418" s="12" t="str">
        <f t="shared" si="32"/>
        <v/>
      </c>
    </row>
    <row r="419" spans="26:27" x14ac:dyDescent="0.25">
      <c r="Z419" s="12" t="str">
        <f t="shared" si="31"/>
        <v/>
      </c>
      <c r="AA419" s="12" t="str">
        <f t="shared" si="32"/>
        <v/>
      </c>
    </row>
    <row r="420" spans="26:27" x14ac:dyDescent="0.25">
      <c r="Z420" s="12" t="str">
        <f t="shared" si="31"/>
        <v/>
      </c>
      <c r="AA420" s="12" t="str">
        <f t="shared" si="32"/>
        <v/>
      </c>
    </row>
    <row r="421" spans="26:27" x14ac:dyDescent="0.25">
      <c r="Z421" s="12" t="str">
        <f t="shared" si="31"/>
        <v/>
      </c>
      <c r="AA421" s="12" t="str">
        <f t="shared" si="32"/>
        <v/>
      </c>
    </row>
    <row r="422" spans="26:27" x14ac:dyDescent="0.25">
      <c r="Z422" s="12" t="str">
        <f t="shared" si="31"/>
        <v/>
      </c>
      <c r="AA422" s="12" t="str">
        <f t="shared" si="32"/>
        <v/>
      </c>
    </row>
    <row r="423" spans="26:27" x14ac:dyDescent="0.25">
      <c r="Z423" s="12" t="str">
        <f t="shared" si="31"/>
        <v/>
      </c>
      <c r="AA423" s="12" t="str">
        <f t="shared" si="32"/>
        <v/>
      </c>
    </row>
    <row r="424" spans="26:27" x14ac:dyDescent="0.25">
      <c r="Z424" s="12" t="str">
        <f t="shared" si="31"/>
        <v/>
      </c>
      <c r="AA424" s="12" t="str">
        <f t="shared" si="32"/>
        <v/>
      </c>
    </row>
    <row r="425" spans="26:27" x14ac:dyDescent="0.25">
      <c r="Z425" s="12" t="str">
        <f t="shared" si="31"/>
        <v/>
      </c>
      <c r="AA425" s="12" t="str">
        <f t="shared" si="32"/>
        <v/>
      </c>
    </row>
    <row r="426" spans="26:27" x14ac:dyDescent="0.25">
      <c r="Z426" s="12" t="str">
        <f t="shared" si="31"/>
        <v/>
      </c>
      <c r="AA426" s="12" t="str">
        <f t="shared" si="32"/>
        <v/>
      </c>
    </row>
    <row r="427" spans="26:27" x14ac:dyDescent="0.25">
      <c r="Z427" s="12" t="str">
        <f t="shared" si="31"/>
        <v/>
      </c>
      <c r="AA427" s="12" t="str">
        <f t="shared" si="32"/>
        <v/>
      </c>
    </row>
    <row r="428" spans="26:27" x14ac:dyDescent="0.25">
      <c r="Z428" s="12" t="str">
        <f t="shared" si="31"/>
        <v/>
      </c>
      <c r="AA428" s="12" t="str">
        <f t="shared" si="32"/>
        <v/>
      </c>
    </row>
    <row r="429" spans="26:27" x14ac:dyDescent="0.25">
      <c r="Z429" s="12" t="str">
        <f t="shared" si="31"/>
        <v/>
      </c>
      <c r="AA429" s="12" t="str">
        <f t="shared" si="32"/>
        <v/>
      </c>
    </row>
    <row r="430" spans="26:27" x14ac:dyDescent="0.25">
      <c r="Z430" s="12" t="str">
        <f t="shared" si="31"/>
        <v/>
      </c>
      <c r="AA430" s="12" t="str">
        <f t="shared" si="32"/>
        <v/>
      </c>
    </row>
    <row r="431" spans="26:27" x14ac:dyDescent="0.25">
      <c r="Z431" s="12" t="str">
        <f t="shared" si="31"/>
        <v/>
      </c>
      <c r="AA431" s="12" t="str">
        <f t="shared" si="32"/>
        <v/>
      </c>
    </row>
    <row r="432" spans="26:27" x14ac:dyDescent="0.25">
      <c r="Z432" s="12" t="str">
        <f t="shared" si="31"/>
        <v/>
      </c>
      <c r="AA432" s="12" t="str">
        <f t="shared" si="32"/>
        <v/>
      </c>
    </row>
    <row r="433" spans="26:27" x14ac:dyDescent="0.25">
      <c r="Z433" s="12" t="str">
        <f t="shared" si="31"/>
        <v/>
      </c>
      <c r="AA433" s="12" t="str">
        <f t="shared" si="32"/>
        <v/>
      </c>
    </row>
    <row r="434" spans="26:27" x14ac:dyDescent="0.25">
      <c r="Z434" s="12" t="str">
        <f t="shared" si="31"/>
        <v/>
      </c>
      <c r="AA434" s="12" t="str">
        <f t="shared" si="32"/>
        <v/>
      </c>
    </row>
    <row r="435" spans="26:27" x14ac:dyDescent="0.25">
      <c r="Z435" s="12" t="str">
        <f t="shared" si="31"/>
        <v/>
      </c>
      <c r="AA435" s="12" t="str">
        <f t="shared" si="32"/>
        <v/>
      </c>
    </row>
    <row r="436" spans="26:27" x14ac:dyDescent="0.25">
      <c r="Z436" s="12" t="str">
        <f t="shared" si="31"/>
        <v/>
      </c>
      <c r="AA436" s="12" t="str">
        <f t="shared" si="32"/>
        <v/>
      </c>
    </row>
    <row r="437" spans="26:27" x14ac:dyDescent="0.25">
      <c r="Z437" s="12" t="str">
        <f t="shared" si="31"/>
        <v/>
      </c>
      <c r="AA437" s="12" t="str">
        <f t="shared" si="32"/>
        <v/>
      </c>
    </row>
    <row r="438" spans="26:27" x14ac:dyDescent="0.25">
      <c r="Z438" s="12" t="str">
        <f t="shared" si="31"/>
        <v/>
      </c>
      <c r="AA438" s="12" t="str">
        <f t="shared" si="32"/>
        <v/>
      </c>
    </row>
    <row r="439" spans="26:27" x14ac:dyDescent="0.25">
      <c r="Z439" s="12" t="str">
        <f t="shared" si="31"/>
        <v/>
      </c>
      <c r="AA439" s="12" t="str">
        <f t="shared" si="32"/>
        <v/>
      </c>
    </row>
    <row r="440" spans="26:27" x14ac:dyDescent="0.25">
      <c r="Z440" s="12" t="str">
        <f t="shared" si="31"/>
        <v/>
      </c>
      <c r="AA440" s="12" t="str">
        <f t="shared" si="32"/>
        <v/>
      </c>
    </row>
    <row r="441" spans="26:27" x14ac:dyDescent="0.25">
      <c r="Z441" s="12" t="str">
        <f t="shared" si="31"/>
        <v/>
      </c>
      <c r="AA441" s="12" t="str">
        <f t="shared" si="32"/>
        <v/>
      </c>
    </row>
    <row r="442" spans="26:27" x14ac:dyDescent="0.25">
      <c r="Z442" s="12" t="str">
        <f t="shared" si="31"/>
        <v/>
      </c>
      <c r="AA442" s="12" t="str">
        <f t="shared" si="32"/>
        <v/>
      </c>
    </row>
    <row r="443" spans="26:27" x14ac:dyDescent="0.25">
      <c r="Z443" s="12" t="str">
        <f t="shared" si="31"/>
        <v/>
      </c>
      <c r="AA443" s="12" t="str">
        <f t="shared" si="32"/>
        <v/>
      </c>
    </row>
    <row r="444" spans="26:27" x14ac:dyDescent="0.25">
      <c r="Z444" s="12" t="str">
        <f t="shared" si="31"/>
        <v/>
      </c>
      <c r="AA444" s="12" t="str">
        <f t="shared" si="32"/>
        <v/>
      </c>
    </row>
    <row r="445" spans="26:27" x14ac:dyDescent="0.25">
      <c r="Z445" s="12" t="str">
        <f t="shared" si="31"/>
        <v/>
      </c>
      <c r="AA445" s="12" t="str">
        <f t="shared" si="32"/>
        <v/>
      </c>
    </row>
    <row r="446" spans="26:27" x14ac:dyDescent="0.25">
      <c r="Z446" s="12" t="str">
        <f t="shared" si="31"/>
        <v/>
      </c>
      <c r="AA446" s="12" t="str">
        <f t="shared" si="32"/>
        <v/>
      </c>
    </row>
    <row r="447" spans="26:27" x14ac:dyDescent="0.25">
      <c r="Z447" s="12" t="str">
        <f t="shared" si="31"/>
        <v/>
      </c>
      <c r="AA447" s="12" t="str">
        <f t="shared" si="32"/>
        <v/>
      </c>
    </row>
    <row r="448" spans="26:27" x14ac:dyDescent="0.25">
      <c r="Z448" s="12" t="str">
        <f t="shared" si="31"/>
        <v/>
      </c>
      <c r="AA448" s="12" t="str">
        <f t="shared" si="32"/>
        <v/>
      </c>
    </row>
    <row r="449" spans="26:27" x14ac:dyDescent="0.25">
      <c r="Z449" s="12" t="str">
        <f t="shared" si="31"/>
        <v/>
      </c>
      <c r="AA449" s="12" t="str">
        <f t="shared" si="32"/>
        <v/>
      </c>
    </row>
    <row r="450" spans="26:27" x14ac:dyDescent="0.25">
      <c r="Z450" s="12" t="str">
        <f t="shared" ref="Z450:Z513" si="33">IF($A450&lt;&gt;"",($A450-$D$77),"")</f>
        <v/>
      </c>
      <c r="AA450" s="12" t="str">
        <f t="shared" ref="AA450:AA513" si="34">IF($A450&lt;&gt;"",($A450-$D$77+$J$118),"")</f>
        <v/>
      </c>
    </row>
    <row r="451" spans="26:27" x14ac:dyDescent="0.25">
      <c r="Z451" s="12" t="str">
        <f t="shared" si="33"/>
        <v/>
      </c>
      <c r="AA451" s="12" t="str">
        <f t="shared" si="34"/>
        <v/>
      </c>
    </row>
    <row r="452" spans="26:27" x14ac:dyDescent="0.25">
      <c r="Z452" s="12" t="str">
        <f t="shared" si="33"/>
        <v/>
      </c>
      <c r="AA452" s="12" t="str">
        <f t="shared" si="34"/>
        <v/>
      </c>
    </row>
    <row r="453" spans="26:27" x14ac:dyDescent="0.25">
      <c r="Z453" s="12" t="str">
        <f t="shared" si="33"/>
        <v/>
      </c>
      <c r="AA453" s="12" t="str">
        <f t="shared" si="34"/>
        <v/>
      </c>
    </row>
    <row r="454" spans="26:27" x14ac:dyDescent="0.25">
      <c r="Z454" s="12" t="str">
        <f t="shared" si="33"/>
        <v/>
      </c>
      <c r="AA454" s="12" t="str">
        <f t="shared" si="34"/>
        <v/>
      </c>
    </row>
    <row r="455" spans="26:27" x14ac:dyDescent="0.25">
      <c r="Z455" s="12" t="str">
        <f t="shared" si="33"/>
        <v/>
      </c>
      <c r="AA455" s="12" t="str">
        <f t="shared" si="34"/>
        <v/>
      </c>
    </row>
    <row r="456" spans="26:27" x14ac:dyDescent="0.25">
      <c r="Z456" s="12" t="str">
        <f t="shared" si="33"/>
        <v/>
      </c>
      <c r="AA456" s="12" t="str">
        <f t="shared" si="34"/>
        <v/>
      </c>
    </row>
    <row r="457" spans="26:27" x14ac:dyDescent="0.25">
      <c r="Z457" s="12" t="str">
        <f t="shared" si="33"/>
        <v/>
      </c>
      <c r="AA457" s="12" t="str">
        <f t="shared" si="34"/>
        <v/>
      </c>
    </row>
    <row r="458" spans="26:27" x14ac:dyDescent="0.25">
      <c r="Z458" s="12" t="str">
        <f t="shared" si="33"/>
        <v/>
      </c>
      <c r="AA458" s="12" t="str">
        <f t="shared" si="34"/>
        <v/>
      </c>
    </row>
    <row r="459" spans="26:27" x14ac:dyDescent="0.25">
      <c r="Z459" s="12" t="str">
        <f t="shared" si="33"/>
        <v/>
      </c>
      <c r="AA459" s="12" t="str">
        <f t="shared" si="34"/>
        <v/>
      </c>
    </row>
    <row r="460" spans="26:27" x14ac:dyDescent="0.25">
      <c r="Z460" s="12" t="str">
        <f t="shared" si="33"/>
        <v/>
      </c>
      <c r="AA460" s="12" t="str">
        <f t="shared" si="34"/>
        <v/>
      </c>
    </row>
    <row r="461" spans="26:27" x14ac:dyDescent="0.25">
      <c r="Z461" s="12" t="str">
        <f t="shared" si="33"/>
        <v/>
      </c>
      <c r="AA461" s="12" t="str">
        <f t="shared" si="34"/>
        <v/>
      </c>
    </row>
    <row r="462" spans="26:27" x14ac:dyDescent="0.25">
      <c r="Z462" s="12" t="str">
        <f t="shared" si="33"/>
        <v/>
      </c>
      <c r="AA462" s="12" t="str">
        <f t="shared" si="34"/>
        <v/>
      </c>
    </row>
    <row r="463" spans="26:27" x14ac:dyDescent="0.25">
      <c r="Z463" s="12" t="str">
        <f t="shared" si="33"/>
        <v/>
      </c>
      <c r="AA463" s="12" t="str">
        <f t="shared" si="34"/>
        <v/>
      </c>
    </row>
    <row r="464" spans="26:27" x14ac:dyDescent="0.25">
      <c r="Z464" s="12" t="str">
        <f t="shared" si="33"/>
        <v/>
      </c>
      <c r="AA464" s="12" t="str">
        <f t="shared" si="34"/>
        <v/>
      </c>
    </row>
    <row r="465" spans="26:27" x14ac:dyDescent="0.25">
      <c r="Z465" s="12" t="str">
        <f t="shared" si="33"/>
        <v/>
      </c>
      <c r="AA465" s="12" t="str">
        <f t="shared" si="34"/>
        <v/>
      </c>
    </row>
    <row r="466" spans="26:27" x14ac:dyDescent="0.25">
      <c r="Z466" s="12" t="str">
        <f t="shared" si="33"/>
        <v/>
      </c>
      <c r="AA466" s="12" t="str">
        <f t="shared" si="34"/>
        <v/>
      </c>
    </row>
    <row r="467" spans="26:27" x14ac:dyDescent="0.25">
      <c r="Z467" s="12" t="str">
        <f t="shared" si="33"/>
        <v/>
      </c>
      <c r="AA467" s="12" t="str">
        <f t="shared" si="34"/>
        <v/>
      </c>
    </row>
    <row r="468" spans="26:27" x14ac:dyDescent="0.25">
      <c r="Z468" s="12" t="str">
        <f t="shared" si="33"/>
        <v/>
      </c>
      <c r="AA468" s="12" t="str">
        <f t="shared" si="34"/>
        <v/>
      </c>
    </row>
    <row r="469" spans="26:27" x14ac:dyDescent="0.25">
      <c r="Z469" s="12" t="str">
        <f t="shared" si="33"/>
        <v/>
      </c>
      <c r="AA469" s="12" t="str">
        <f t="shared" si="34"/>
        <v/>
      </c>
    </row>
    <row r="470" spans="26:27" x14ac:dyDescent="0.25">
      <c r="Z470" s="12" t="str">
        <f t="shared" si="33"/>
        <v/>
      </c>
      <c r="AA470" s="12" t="str">
        <f t="shared" si="34"/>
        <v/>
      </c>
    </row>
    <row r="471" spans="26:27" x14ac:dyDescent="0.25">
      <c r="Z471" s="12" t="str">
        <f t="shared" si="33"/>
        <v/>
      </c>
      <c r="AA471" s="12" t="str">
        <f t="shared" si="34"/>
        <v/>
      </c>
    </row>
    <row r="472" spans="26:27" x14ac:dyDescent="0.25">
      <c r="Z472" s="12" t="str">
        <f t="shared" si="33"/>
        <v/>
      </c>
      <c r="AA472" s="12" t="str">
        <f t="shared" si="34"/>
        <v/>
      </c>
    </row>
    <row r="473" spans="26:27" x14ac:dyDescent="0.25">
      <c r="Z473" s="12" t="str">
        <f t="shared" si="33"/>
        <v/>
      </c>
      <c r="AA473" s="12" t="str">
        <f t="shared" si="34"/>
        <v/>
      </c>
    </row>
    <row r="474" spans="26:27" x14ac:dyDescent="0.25">
      <c r="Z474" s="12" t="str">
        <f t="shared" si="33"/>
        <v/>
      </c>
      <c r="AA474" s="12" t="str">
        <f t="shared" si="34"/>
        <v/>
      </c>
    </row>
    <row r="475" spans="26:27" x14ac:dyDescent="0.25">
      <c r="Z475" s="12" t="str">
        <f t="shared" si="33"/>
        <v/>
      </c>
      <c r="AA475" s="12" t="str">
        <f t="shared" si="34"/>
        <v/>
      </c>
    </row>
    <row r="476" spans="26:27" x14ac:dyDescent="0.25">
      <c r="Z476" s="12" t="str">
        <f t="shared" si="33"/>
        <v/>
      </c>
      <c r="AA476" s="12" t="str">
        <f t="shared" si="34"/>
        <v/>
      </c>
    </row>
    <row r="477" spans="26:27" x14ac:dyDescent="0.25">
      <c r="Z477" s="12" t="str">
        <f t="shared" si="33"/>
        <v/>
      </c>
      <c r="AA477" s="12" t="str">
        <f t="shared" si="34"/>
        <v/>
      </c>
    </row>
    <row r="478" spans="26:27" x14ac:dyDescent="0.25">
      <c r="Z478" s="12" t="str">
        <f t="shared" si="33"/>
        <v/>
      </c>
      <c r="AA478" s="12" t="str">
        <f t="shared" si="34"/>
        <v/>
      </c>
    </row>
    <row r="479" spans="26:27" x14ac:dyDescent="0.25">
      <c r="Z479" s="12" t="str">
        <f t="shared" si="33"/>
        <v/>
      </c>
      <c r="AA479" s="12" t="str">
        <f t="shared" si="34"/>
        <v/>
      </c>
    </row>
    <row r="480" spans="26:27" x14ac:dyDescent="0.25">
      <c r="Z480" s="12" t="str">
        <f t="shared" si="33"/>
        <v/>
      </c>
      <c r="AA480" s="12" t="str">
        <f t="shared" si="34"/>
        <v/>
      </c>
    </row>
    <row r="481" spans="26:27" x14ac:dyDescent="0.25">
      <c r="Z481" s="12" t="str">
        <f t="shared" si="33"/>
        <v/>
      </c>
      <c r="AA481" s="12" t="str">
        <f t="shared" si="34"/>
        <v/>
      </c>
    </row>
    <row r="482" spans="26:27" x14ac:dyDescent="0.25">
      <c r="Z482" s="12" t="str">
        <f t="shared" si="33"/>
        <v/>
      </c>
      <c r="AA482" s="12" t="str">
        <f t="shared" si="34"/>
        <v/>
      </c>
    </row>
    <row r="483" spans="26:27" x14ac:dyDescent="0.25">
      <c r="Z483" s="12" t="str">
        <f t="shared" si="33"/>
        <v/>
      </c>
      <c r="AA483" s="12" t="str">
        <f t="shared" si="34"/>
        <v/>
      </c>
    </row>
    <row r="484" spans="26:27" x14ac:dyDescent="0.25">
      <c r="Z484" s="12" t="str">
        <f t="shared" si="33"/>
        <v/>
      </c>
      <c r="AA484" s="12" t="str">
        <f t="shared" si="34"/>
        <v/>
      </c>
    </row>
    <row r="485" spans="26:27" x14ac:dyDescent="0.25">
      <c r="Z485" s="12" t="str">
        <f t="shared" si="33"/>
        <v/>
      </c>
      <c r="AA485" s="12" t="str">
        <f t="shared" si="34"/>
        <v/>
      </c>
    </row>
    <row r="486" spans="26:27" x14ac:dyDescent="0.25">
      <c r="Z486" s="12" t="str">
        <f t="shared" si="33"/>
        <v/>
      </c>
      <c r="AA486" s="12" t="str">
        <f t="shared" si="34"/>
        <v/>
      </c>
    </row>
    <row r="487" spans="26:27" x14ac:dyDescent="0.25">
      <c r="Z487" s="12" t="str">
        <f t="shared" si="33"/>
        <v/>
      </c>
      <c r="AA487" s="12" t="str">
        <f t="shared" si="34"/>
        <v/>
      </c>
    </row>
    <row r="488" spans="26:27" x14ac:dyDescent="0.25">
      <c r="Z488" s="12" t="str">
        <f t="shared" si="33"/>
        <v/>
      </c>
      <c r="AA488" s="12" t="str">
        <f t="shared" si="34"/>
        <v/>
      </c>
    </row>
    <row r="489" spans="26:27" x14ac:dyDescent="0.25">
      <c r="Z489" s="12" t="str">
        <f t="shared" si="33"/>
        <v/>
      </c>
      <c r="AA489" s="12" t="str">
        <f t="shared" si="34"/>
        <v/>
      </c>
    </row>
    <row r="490" spans="26:27" x14ac:dyDescent="0.25">
      <c r="Z490" s="12" t="str">
        <f t="shared" si="33"/>
        <v/>
      </c>
      <c r="AA490" s="12" t="str">
        <f t="shared" si="34"/>
        <v/>
      </c>
    </row>
    <row r="491" spans="26:27" x14ac:dyDescent="0.25">
      <c r="Z491" s="12" t="str">
        <f t="shared" si="33"/>
        <v/>
      </c>
      <c r="AA491" s="12" t="str">
        <f t="shared" si="34"/>
        <v/>
      </c>
    </row>
    <row r="492" spans="26:27" x14ac:dyDescent="0.25">
      <c r="Z492" s="12" t="str">
        <f t="shared" si="33"/>
        <v/>
      </c>
      <c r="AA492" s="12" t="str">
        <f t="shared" si="34"/>
        <v/>
      </c>
    </row>
    <row r="493" spans="26:27" x14ac:dyDescent="0.25">
      <c r="Z493" s="12" t="str">
        <f t="shared" si="33"/>
        <v/>
      </c>
      <c r="AA493" s="12" t="str">
        <f t="shared" si="34"/>
        <v/>
      </c>
    </row>
    <row r="494" spans="26:27" x14ac:dyDescent="0.25">
      <c r="Z494" s="12" t="str">
        <f t="shared" si="33"/>
        <v/>
      </c>
      <c r="AA494" s="12" t="str">
        <f t="shared" si="34"/>
        <v/>
      </c>
    </row>
    <row r="495" spans="26:27" x14ac:dyDescent="0.25">
      <c r="Z495" s="12" t="str">
        <f t="shared" si="33"/>
        <v/>
      </c>
      <c r="AA495" s="12" t="str">
        <f t="shared" si="34"/>
        <v/>
      </c>
    </row>
    <row r="496" spans="26:27" x14ac:dyDescent="0.25">
      <c r="Z496" s="12" t="str">
        <f t="shared" si="33"/>
        <v/>
      </c>
      <c r="AA496" s="12" t="str">
        <f t="shared" si="34"/>
        <v/>
      </c>
    </row>
    <row r="497" spans="26:27" x14ac:dyDescent="0.25">
      <c r="Z497" s="12" t="str">
        <f t="shared" si="33"/>
        <v/>
      </c>
      <c r="AA497" s="12" t="str">
        <f t="shared" si="34"/>
        <v/>
      </c>
    </row>
    <row r="498" spans="26:27" x14ac:dyDescent="0.25">
      <c r="Z498" s="12" t="str">
        <f t="shared" si="33"/>
        <v/>
      </c>
      <c r="AA498" s="12" t="str">
        <f t="shared" si="34"/>
        <v/>
      </c>
    </row>
    <row r="499" spans="26:27" x14ac:dyDescent="0.25">
      <c r="Z499" s="12" t="str">
        <f t="shared" si="33"/>
        <v/>
      </c>
      <c r="AA499" s="12" t="str">
        <f t="shared" si="34"/>
        <v/>
      </c>
    </row>
    <row r="500" spans="26:27" x14ac:dyDescent="0.25">
      <c r="Z500" s="12" t="str">
        <f t="shared" si="33"/>
        <v/>
      </c>
      <c r="AA500" s="12" t="str">
        <f t="shared" si="34"/>
        <v/>
      </c>
    </row>
    <row r="501" spans="26:27" x14ac:dyDescent="0.25">
      <c r="Z501" s="12" t="str">
        <f t="shared" si="33"/>
        <v/>
      </c>
      <c r="AA501" s="12" t="str">
        <f t="shared" si="34"/>
        <v/>
      </c>
    </row>
    <row r="502" spans="26:27" x14ac:dyDescent="0.25">
      <c r="Z502" s="12" t="str">
        <f t="shared" si="33"/>
        <v/>
      </c>
      <c r="AA502" s="12" t="str">
        <f t="shared" si="34"/>
        <v/>
      </c>
    </row>
    <row r="503" spans="26:27" x14ac:dyDescent="0.25">
      <c r="Z503" s="12" t="str">
        <f t="shared" si="33"/>
        <v/>
      </c>
      <c r="AA503" s="12" t="str">
        <f t="shared" si="34"/>
        <v/>
      </c>
    </row>
    <row r="504" spans="26:27" x14ac:dyDescent="0.25">
      <c r="Z504" s="12" t="str">
        <f t="shared" si="33"/>
        <v/>
      </c>
      <c r="AA504" s="12" t="str">
        <f t="shared" si="34"/>
        <v/>
      </c>
    </row>
    <row r="505" spans="26:27" x14ac:dyDescent="0.25">
      <c r="Z505" s="12" t="str">
        <f t="shared" si="33"/>
        <v/>
      </c>
      <c r="AA505" s="12" t="str">
        <f t="shared" si="34"/>
        <v/>
      </c>
    </row>
    <row r="506" spans="26:27" x14ac:dyDescent="0.25">
      <c r="Z506" s="12" t="str">
        <f t="shared" si="33"/>
        <v/>
      </c>
      <c r="AA506" s="12" t="str">
        <f t="shared" si="34"/>
        <v/>
      </c>
    </row>
    <row r="507" spans="26:27" x14ac:dyDescent="0.25">
      <c r="Z507" s="12" t="str">
        <f t="shared" si="33"/>
        <v/>
      </c>
      <c r="AA507" s="12" t="str">
        <f t="shared" si="34"/>
        <v/>
      </c>
    </row>
    <row r="508" spans="26:27" x14ac:dyDescent="0.25">
      <c r="Z508" s="12" t="str">
        <f t="shared" si="33"/>
        <v/>
      </c>
      <c r="AA508" s="12" t="str">
        <f t="shared" si="34"/>
        <v/>
      </c>
    </row>
    <row r="509" spans="26:27" x14ac:dyDescent="0.25">
      <c r="Z509" s="12" t="str">
        <f t="shared" si="33"/>
        <v/>
      </c>
      <c r="AA509" s="12" t="str">
        <f t="shared" si="34"/>
        <v/>
      </c>
    </row>
    <row r="510" spans="26:27" x14ac:dyDescent="0.25">
      <c r="Z510" s="12" t="str">
        <f t="shared" si="33"/>
        <v/>
      </c>
      <c r="AA510" s="12" t="str">
        <f t="shared" si="34"/>
        <v/>
      </c>
    </row>
    <row r="511" spans="26:27" x14ac:dyDescent="0.25">
      <c r="Z511" s="12" t="str">
        <f t="shared" si="33"/>
        <v/>
      </c>
      <c r="AA511" s="12" t="str">
        <f t="shared" si="34"/>
        <v/>
      </c>
    </row>
    <row r="512" spans="26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2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T1001"/>
  <sheetViews>
    <sheetView zoomScaleNormal="100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4.24</v>
      </c>
      <c r="Z2" s="12">
        <f t="shared" ref="Z2:Z65" ca="1" si="0">IF($A2&lt;&gt;"",($A2-$D$77),"")</f>
        <v>-5.725500000000002</v>
      </c>
      <c r="AA2" s="12">
        <f t="shared" ref="AA2:AA65" ca="1" si="1">IF($A2&lt;&gt;"",($A2-$D$77+$J$118),"")</f>
        <v>-5.725500000000002</v>
      </c>
    </row>
    <row r="3" spans="1:27" x14ac:dyDescent="0.25">
      <c r="A3" s="11">
        <v>4.25</v>
      </c>
      <c r="Z3" s="12">
        <f t="shared" ca="1" si="0"/>
        <v>-5.7155000000000022</v>
      </c>
      <c r="AA3" s="12">
        <f t="shared" ca="1" si="1"/>
        <v>-5.7155000000000022</v>
      </c>
    </row>
    <row r="4" spans="1:27" x14ac:dyDescent="0.25">
      <c r="A4" s="11">
        <v>4.3099999999999996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A2:A301</v>
      </c>
      <c r="Z4" s="12">
        <f t="shared" ca="1" si="0"/>
        <v>-5.6555000000000026</v>
      </c>
      <c r="AA4" s="12">
        <f t="shared" ca="1" si="1"/>
        <v>-5.6555000000000026</v>
      </c>
    </row>
    <row r="5" spans="1:27" x14ac:dyDescent="0.25">
      <c r="A5" s="11">
        <v>4.41</v>
      </c>
      <c r="C5" s="10" t="s">
        <v>1</v>
      </c>
      <c r="D5" s="13">
        <v>300</v>
      </c>
      <c r="Z5" s="12">
        <f t="shared" ca="1" si="0"/>
        <v>-5.5555000000000021</v>
      </c>
      <c r="AA5" s="12">
        <f t="shared" ca="1" si="1"/>
        <v>-5.5555000000000021</v>
      </c>
    </row>
    <row r="6" spans="1:27" x14ac:dyDescent="0.25">
      <c r="A6" s="11">
        <v>4.4400000000000004</v>
      </c>
      <c r="D6" s="29" t="s">
        <v>150</v>
      </c>
      <c r="Z6" s="12">
        <f t="shared" ca="1" si="0"/>
        <v>-5.5255000000000019</v>
      </c>
      <c r="AA6" s="12">
        <f t="shared" ca="1" si="1"/>
        <v>-5.5255000000000019</v>
      </c>
    </row>
    <row r="7" spans="1:27" x14ac:dyDescent="0.25">
      <c r="A7" s="11">
        <v>4.45</v>
      </c>
      <c r="Z7" s="12">
        <f t="shared" ca="1" si="0"/>
        <v>-5.5155000000000021</v>
      </c>
      <c r="AA7" s="12">
        <f t="shared" ca="1" si="1"/>
        <v>-5.5155000000000021</v>
      </c>
    </row>
    <row r="8" spans="1:27" x14ac:dyDescent="0.25">
      <c r="A8" s="11">
        <v>4.54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-5.4255000000000022</v>
      </c>
      <c r="AA8" s="12">
        <f t="shared" ca="1" si="1"/>
        <v>-5.4255000000000022</v>
      </c>
    </row>
    <row r="9" spans="1:27" x14ac:dyDescent="0.25">
      <c r="A9" s="11">
        <v>4.58</v>
      </c>
      <c r="Z9" s="12">
        <f t="shared" ca="1" si="0"/>
        <v>-5.3855000000000022</v>
      </c>
      <c r="AA9" s="12">
        <f t="shared" ca="1" si="1"/>
        <v>-5.3855000000000022</v>
      </c>
    </row>
    <row r="10" spans="1:27" ht="15" customHeight="1" x14ac:dyDescent="0.25">
      <c r="A10" s="11">
        <v>4.63</v>
      </c>
      <c r="Z10" s="12">
        <f t="shared" ca="1" si="0"/>
        <v>-5.3355000000000024</v>
      </c>
      <c r="AA10" s="12">
        <f t="shared" ca="1" si="1"/>
        <v>-5.3355000000000024</v>
      </c>
    </row>
    <row r="11" spans="1:27" x14ac:dyDescent="0.25">
      <c r="A11" s="11">
        <v>4.6399999999999997</v>
      </c>
      <c r="C11" s="10" t="s">
        <v>2</v>
      </c>
      <c r="D11" s="15">
        <f ca="1">MIN(INDIRECT($G$4))</f>
        <v>4.24</v>
      </c>
      <c r="E11" s="9" t="s">
        <v>7</v>
      </c>
      <c r="Z11" s="12">
        <f t="shared" ca="1" si="0"/>
        <v>-5.3255000000000026</v>
      </c>
      <c r="AA11" s="12">
        <f t="shared" ca="1" si="1"/>
        <v>-5.3255000000000026</v>
      </c>
    </row>
    <row r="12" spans="1:27" x14ac:dyDescent="0.25">
      <c r="A12" s="11">
        <v>4.6500000000000004</v>
      </c>
      <c r="C12" s="10" t="s">
        <v>3</v>
      </c>
      <c r="D12" s="15">
        <f ca="1">MAX(INDIRECT($G$4))</f>
        <v>15.75</v>
      </c>
      <c r="E12" s="9" t="s">
        <v>8</v>
      </c>
      <c r="Z12" s="12">
        <f t="shared" ca="1" si="0"/>
        <v>-5.3155000000000019</v>
      </c>
      <c r="AA12" s="12">
        <f t="shared" ca="1" si="1"/>
        <v>-5.3155000000000019</v>
      </c>
    </row>
    <row r="13" spans="1:27" x14ac:dyDescent="0.25">
      <c r="A13" s="11">
        <v>4.66</v>
      </c>
      <c r="Z13" s="12">
        <f t="shared" ca="1" si="0"/>
        <v>-5.3055000000000021</v>
      </c>
      <c r="AA13" s="12">
        <f t="shared" ca="1" si="1"/>
        <v>-5.3055000000000021</v>
      </c>
    </row>
    <row r="14" spans="1:27" x14ac:dyDescent="0.25">
      <c r="A14" s="11">
        <v>4.7</v>
      </c>
      <c r="C14" s="10" t="s">
        <v>4</v>
      </c>
      <c r="D14" s="38">
        <f ca="1">D12-D11</f>
        <v>11.51</v>
      </c>
      <c r="E14" s="9" t="s">
        <v>9</v>
      </c>
      <c r="Z14" s="12">
        <f t="shared" ca="1" si="0"/>
        <v>-5.2655000000000021</v>
      </c>
      <c r="AA14" s="12">
        <f t="shared" ca="1" si="1"/>
        <v>-5.2655000000000021</v>
      </c>
    </row>
    <row r="15" spans="1:27" x14ac:dyDescent="0.25">
      <c r="A15" s="11">
        <v>4.7</v>
      </c>
      <c r="C15" s="10" t="s">
        <v>5</v>
      </c>
      <c r="D15" s="19">
        <f>ROUNDUP((3.322*LOG10($D$5)),0) + 1</f>
        <v>10</v>
      </c>
      <c r="E15" s="9" t="s">
        <v>10</v>
      </c>
      <c r="Z15" s="12">
        <f t="shared" ca="1" si="0"/>
        <v>-5.2655000000000021</v>
      </c>
      <c r="AA15" s="12">
        <f t="shared" ca="1" si="1"/>
        <v>-5.2655000000000021</v>
      </c>
    </row>
    <row r="16" spans="1:27" x14ac:dyDescent="0.25">
      <c r="A16" s="11">
        <v>4.7</v>
      </c>
      <c r="C16" s="10" t="s">
        <v>6</v>
      </c>
      <c r="D16" s="15">
        <f ca="1">$D$14/$D$15</f>
        <v>1.151</v>
      </c>
      <c r="E16" s="9" t="s">
        <v>11</v>
      </c>
      <c r="Z16" s="12">
        <f t="shared" ca="1" si="0"/>
        <v>-5.2655000000000021</v>
      </c>
      <c r="AA16" s="12">
        <f t="shared" ca="1" si="1"/>
        <v>-5.2655000000000021</v>
      </c>
    </row>
    <row r="17" spans="1:46" x14ac:dyDescent="0.25">
      <c r="A17" s="11">
        <v>4.74</v>
      </c>
      <c r="Z17" s="12">
        <f t="shared" ca="1" si="0"/>
        <v>-5.225500000000002</v>
      </c>
      <c r="AA17" s="12">
        <f t="shared" ca="1" si="1"/>
        <v>-5.225500000000002</v>
      </c>
    </row>
    <row r="18" spans="1:46" x14ac:dyDescent="0.25">
      <c r="A18" s="11">
        <v>4.7699999999999996</v>
      </c>
      <c r="Z18" s="12">
        <f t="shared" ca="1" si="0"/>
        <v>-5.1955000000000027</v>
      </c>
      <c r="AA18" s="12">
        <f t="shared" ca="1" si="1"/>
        <v>-5.1955000000000027</v>
      </c>
    </row>
    <row r="19" spans="1:46" x14ac:dyDescent="0.25">
      <c r="A19" s="11">
        <v>4.83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-5.1355000000000022</v>
      </c>
      <c r="AA19" s="12">
        <f t="shared" ca="1" si="1"/>
        <v>-5.1355000000000022</v>
      </c>
    </row>
    <row r="20" spans="1:46" x14ac:dyDescent="0.25">
      <c r="A20" s="11">
        <v>4.83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-5.1355000000000022</v>
      </c>
      <c r="AA20" s="12">
        <f t="shared" ca="1" si="1"/>
        <v>-5.1355000000000022</v>
      </c>
    </row>
    <row r="21" spans="1:46" x14ac:dyDescent="0.25">
      <c r="A21" s="11">
        <v>4.87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-5.0955000000000021</v>
      </c>
      <c r="AA21" s="12">
        <f t="shared" ca="1" si="1"/>
        <v>-5.0955000000000021</v>
      </c>
    </row>
    <row r="22" spans="1:46" x14ac:dyDescent="0.25">
      <c r="A22" s="11">
        <v>4.9000000000000004</v>
      </c>
      <c r="C22" s="17">
        <v>1</v>
      </c>
      <c r="D22" s="38">
        <f t="shared" ref="D22:D32" ca="1" si="2">IF($C22&gt;$D$15,"-",$D$11+($C22-1)*$D$16)</f>
        <v>4.24</v>
      </c>
      <c r="E22" s="38">
        <f t="shared" ref="E22:E32" ca="1" si="3">IF($C22&gt;$D$15,"-",$D22+$D$16)</f>
        <v>5.391</v>
      </c>
      <c r="F22" s="38">
        <f t="shared" ref="F22:F32" ca="1" si="4">IF($C22&gt;$D$15,"-",($E22+$D22)/2)</f>
        <v>4.8155000000000001</v>
      </c>
      <c r="G22" s="18">
        <f t="shared" ref="G22:G32" ca="1" si="5">IF($C22&gt;$D$15,"-",COUNTIFS(INDIRECT($G$4),"&gt;="&amp;$D22,INDIRECT($G$4),IF($C22&lt;&gt;$D$15,"&lt;","&lt;=")&amp;$E22))</f>
        <v>32</v>
      </c>
      <c r="H22" s="38">
        <f t="shared" ref="H22:H32" ca="1" si="6">IF($C22&gt;$D$15,"-",IF($C22&gt;$D$15,"-",$G22/$D$5))</f>
        <v>0.10666666666666667</v>
      </c>
      <c r="J22" s="38">
        <f t="shared" ref="J22:J32" ca="1" si="7">IF($C22&gt;$D$15,"-",$H22/$D$16)</f>
        <v>9.2673037938024908E-2</v>
      </c>
      <c r="K22" s="38">
        <f ca="1">IF($C22&gt;$D$15,"-",IF($C22=1,$G22,$K21+$G22))</f>
        <v>32</v>
      </c>
      <c r="L22" s="38">
        <f ca="1">IF($C22&gt;$D$15,"-",IF($C22=1,$H22,$L21+$H22))</f>
        <v>0.10666666666666667</v>
      </c>
      <c r="N22" s="38">
        <f ca="1">IF($C22&gt;$D$15,"-",$F22*$H22)</f>
        <v>0.51365333333333341</v>
      </c>
      <c r="O22" s="38">
        <f t="shared" ref="O22:O32" ca="1" si="8">IF($C22&gt;$D$15,"-",$H22*($F22-$K$77)^2)</f>
        <v>2.8573323669345179</v>
      </c>
      <c r="P22" s="38">
        <f t="shared" ref="P22:P32" ca="1" si="9">IF($C22&gt;$D$15,"-",$H22*($F22-$K$77)^3)</f>
        <v>-14.788590362689527</v>
      </c>
      <c r="Q22" s="38">
        <f t="shared" ref="Q22:Q32" ca="1" si="10">IF($C22&gt;$D$15,"-",$H22*($F22-$K$77)^4)</f>
        <v>76.540764891858885</v>
      </c>
      <c r="Z22" s="12">
        <f t="shared" ca="1" si="0"/>
        <v>-5.0655000000000019</v>
      </c>
      <c r="AA22" s="12">
        <f t="shared" ca="1" si="1"/>
        <v>-5.0655000000000019</v>
      </c>
    </row>
    <row r="23" spans="1:46" x14ac:dyDescent="0.25">
      <c r="A23" s="11">
        <v>4.95</v>
      </c>
      <c r="C23" s="17">
        <v>2</v>
      </c>
      <c r="D23" s="38">
        <f t="shared" ca="1" si="2"/>
        <v>5.391</v>
      </c>
      <c r="E23" s="38">
        <f t="shared" ca="1" si="3"/>
        <v>6.5419999999999998</v>
      </c>
      <c r="F23" s="38">
        <f t="shared" ca="1" si="4"/>
        <v>5.9664999999999999</v>
      </c>
      <c r="G23" s="18">
        <f t="shared" ca="1" si="5"/>
        <v>26</v>
      </c>
      <c r="H23" s="38">
        <f t="shared" ca="1" si="6"/>
        <v>8.666666666666667E-2</v>
      </c>
      <c r="J23" s="38">
        <f t="shared" ca="1" si="7"/>
        <v>7.5296843324645243E-2</v>
      </c>
      <c r="K23" s="38">
        <f t="shared" ref="K23:K32" ca="1" si="11">IF($C23&gt;$D$15,"-",IF($C23=1,$G23,$K22+$G23))</f>
        <v>58</v>
      </c>
      <c r="L23" s="38">
        <f t="shared" ref="L23:L32" ca="1" si="12">IF($C23&gt;$D$15,"-",IF($C23=1,$H23,$L22+$H23))</f>
        <v>0.19333333333333336</v>
      </c>
      <c r="N23" s="38">
        <f t="shared" ref="N23:N32" ca="1" si="13">IF($C23&gt;$D$15,"-",$F23*$H23)</f>
        <v>0.51709666666666665</v>
      </c>
      <c r="O23" s="38">
        <f t="shared" ca="1" si="8"/>
        <v>1.4038192953787405</v>
      </c>
      <c r="P23" s="38">
        <f t="shared" ca="1" si="9"/>
        <v>-5.6499000447366523</v>
      </c>
      <c r="Q23" s="38">
        <f t="shared" ca="1" si="10"/>
        <v>22.738945547049958</v>
      </c>
      <c r="Z23" s="12">
        <f t="shared" ca="1" si="0"/>
        <v>-5.0155000000000021</v>
      </c>
      <c r="AA23" s="12">
        <f t="shared" ca="1" si="1"/>
        <v>-5.0155000000000021</v>
      </c>
    </row>
    <row r="24" spans="1:46" x14ac:dyDescent="0.25">
      <c r="A24" s="11">
        <v>4.97</v>
      </c>
      <c r="C24" s="17">
        <v>3</v>
      </c>
      <c r="D24" s="38">
        <f t="shared" ca="1" si="2"/>
        <v>6.5419999999999998</v>
      </c>
      <c r="E24" s="38">
        <f t="shared" ca="1" si="3"/>
        <v>7.6929999999999996</v>
      </c>
      <c r="F24" s="38">
        <f t="shared" ca="1" si="4"/>
        <v>7.1174999999999997</v>
      </c>
      <c r="G24" s="18">
        <f t="shared" ca="1" si="5"/>
        <v>32</v>
      </c>
      <c r="H24" s="38">
        <f t="shared" ca="1" si="6"/>
        <v>0.10666666666666667</v>
      </c>
      <c r="J24" s="38">
        <f t="shared" ca="1" si="7"/>
        <v>9.2673037938024908E-2</v>
      </c>
      <c r="K24" s="38">
        <f t="shared" ca="1" si="11"/>
        <v>90</v>
      </c>
      <c r="L24" s="38">
        <f t="shared" ca="1" si="12"/>
        <v>0.30000000000000004</v>
      </c>
      <c r="N24" s="38">
        <f t="shared" ca="1" si="13"/>
        <v>0.75919999999999999</v>
      </c>
      <c r="O24" s="38">
        <f t="shared" ca="1" si="8"/>
        <v>0.88084703502340733</v>
      </c>
      <c r="P24" s="38">
        <f t="shared" ca="1" si="9"/>
        <v>-2.5312578268221477</v>
      </c>
      <c r="Q24" s="38">
        <f t="shared" ca="1" si="10"/>
        <v>7.2739828041518217</v>
      </c>
      <c r="Z24" s="12">
        <f t="shared" ca="1" si="0"/>
        <v>-4.9955000000000025</v>
      </c>
      <c r="AA24" s="12">
        <f t="shared" ca="1" si="1"/>
        <v>-4.9955000000000025</v>
      </c>
    </row>
    <row r="25" spans="1:46" x14ac:dyDescent="0.25">
      <c r="A25" s="11">
        <v>5.01</v>
      </c>
      <c r="C25" s="17">
        <v>4</v>
      </c>
      <c r="D25" s="38">
        <f t="shared" ca="1" si="2"/>
        <v>7.6930000000000005</v>
      </c>
      <c r="E25" s="38">
        <f t="shared" ca="1" si="3"/>
        <v>8.8440000000000012</v>
      </c>
      <c r="F25" s="38">
        <f t="shared" ca="1" si="4"/>
        <v>8.2685000000000013</v>
      </c>
      <c r="G25" s="18">
        <f t="shared" ca="1" si="5"/>
        <v>34</v>
      </c>
      <c r="H25" s="38">
        <f t="shared" ca="1" si="6"/>
        <v>0.11333333333333333</v>
      </c>
      <c r="J25" s="38">
        <f t="shared" ca="1" si="7"/>
        <v>9.8465102809151453E-2</v>
      </c>
      <c r="K25" s="38">
        <f t="shared" ca="1" si="11"/>
        <v>124</v>
      </c>
      <c r="L25" s="38">
        <f t="shared" ca="1" si="12"/>
        <v>0.41333333333333339</v>
      </c>
      <c r="N25" s="38">
        <f t="shared" ca="1" si="13"/>
        <v>0.9370966666666668</v>
      </c>
      <c r="O25" s="38">
        <f t="shared" ca="1" si="8"/>
        <v>0.33632448213459182</v>
      </c>
      <c r="P25" s="38">
        <f t="shared" ca="1" si="9"/>
        <v>-0.57937385347558246</v>
      </c>
      <c r="Q25" s="38">
        <f t="shared" ca="1" si="10"/>
        <v>0.99806609367442389</v>
      </c>
      <c r="Z25" s="12">
        <f t="shared" ca="1" si="0"/>
        <v>-4.9555000000000025</v>
      </c>
      <c r="AA25" s="12">
        <f t="shared" ca="1" si="1"/>
        <v>-4.9555000000000025</v>
      </c>
    </row>
    <row r="26" spans="1:46" x14ac:dyDescent="0.25">
      <c r="A26" s="11">
        <v>5.0199999999999996</v>
      </c>
      <c r="C26" s="17">
        <v>5</v>
      </c>
      <c r="D26" s="38">
        <f t="shared" ca="1" si="2"/>
        <v>8.8440000000000012</v>
      </c>
      <c r="E26" s="38">
        <f t="shared" ca="1" si="3"/>
        <v>9.995000000000001</v>
      </c>
      <c r="F26" s="38">
        <f t="shared" ca="1" si="4"/>
        <v>9.4195000000000011</v>
      </c>
      <c r="G26" s="18">
        <f t="shared" ca="1" si="5"/>
        <v>28</v>
      </c>
      <c r="H26" s="38">
        <f t="shared" ca="1" si="6"/>
        <v>9.3333333333333338E-2</v>
      </c>
      <c r="J26" s="38">
        <f t="shared" ca="1" si="7"/>
        <v>8.1088908195771789E-2</v>
      </c>
      <c r="K26" s="38">
        <f t="shared" ca="1" si="11"/>
        <v>152</v>
      </c>
      <c r="L26" s="38">
        <f t="shared" ca="1" si="12"/>
        <v>0.50666666666666671</v>
      </c>
      <c r="N26" s="38">
        <f t="shared" ca="1" si="13"/>
        <v>0.87915333333333345</v>
      </c>
      <c r="O26" s="38">
        <f t="shared" ca="1" si="8"/>
        <v>3.0501236889925749E-2</v>
      </c>
      <c r="P26" s="38">
        <f t="shared" ca="1" si="9"/>
        <v>-1.7436438751284533E-2</v>
      </c>
      <c r="Q26" s="38">
        <f t="shared" ca="1" si="10"/>
        <v>9.9677726980217929E-3</v>
      </c>
      <c r="Z26" s="12">
        <f t="shared" ca="1" si="0"/>
        <v>-4.9455000000000027</v>
      </c>
      <c r="AA26" s="12">
        <f t="shared" ca="1" si="1"/>
        <v>-4.9455000000000027</v>
      </c>
    </row>
    <row r="27" spans="1:46" x14ac:dyDescent="0.25">
      <c r="A27" s="11">
        <v>5.04</v>
      </c>
      <c r="C27" s="17">
        <v>6</v>
      </c>
      <c r="D27" s="38">
        <f t="shared" ca="1" si="2"/>
        <v>9.995000000000001</v>
      </c>
      <c r="E27" s="38">
        <f t="shared" ca="1" si="3"/>
        <v>11.146000000000001</v>
      </c>
      <c r="F27" s="38">
        <f t="shared" ca="1" si="4"/>
        <v>10.570500000000001</v>
      </c>
      <c r="G27" s="18">
        <f t="shared" ca="1" si="5"/>
        <v>20</v>
      </c>
      <c r="H27" s="38">
        <f t="shared" ca="1" si="6"/>
        <v>6.6666666666666666E-2</v>
      </c>
      <c r="J27" s="38">
        <f t="shared" ca="1" si="7"/>
        <v>5.7920648711265565E-2</v>
      </c>
      <c r="K27" s="38">
        <f t="shared" ca="1" si="11"/>
        <v>172</v>
      </c>
      <c r="L27" s="38">
        <f t="shared" ca="1" si="12"/>
        <v>0.57333333333333336</v>
      </c>
      <c r="N27" s="38">
        <f t="shared" ca="1" si="13"/>
        <v>0.7047000000000001</v>
      </c>
      <c r="O27" s="38">
        <f t="shared" ca="1" si="8"/>
        <v>2.237539822296308E-2</v>
      </c>
      <c r="P27" s="38">
        <f t="shared" ca="1" si="9"/>
        <v>1.2962888621830719E-2</v>
      </c>
      <c r="Q27" s="38">
        <f t="shared" ca="1" si="10"/>
        <v>7.5098766845426894E-3</v>
      </c>
      <c r="Z27" s="12">
        <f t="shared" ca="1" si="0"/>
        <v>-4.9255000000000022</v>
      </c>
      <c r="AA27" s="12">
        <f t="shared" ca="1" si="1"/>
        <v>-4.9255000000000022</v>
      </c>
    </row>
    <row r="28" spans="1:46" x14ac:dyDescent="0.25">
      <c r="A28" s="11">
        <v>5.16</v>
      </c>
      <c r="C28" s="17">
        <v>7</v>
      </c>
      <c r="D28" s="38">
        <f t="shared" ca="1" si="2"/>
        <v>11.146000000000001</v>
      </c>
      <c r="E28" s="38">
        <f t="shared" ca="1" si="3"/>
        <v>12.297000000000001</v>
      </c>
      <c r="F28" s="38">
        <f t="shared" ca="1" si="4"/>
        <v>11.721500000000001</v>
      </c>
      <c r="G28" s="18">
        <f t="shared" ca="1" si="5"/>
        <v>37</v>
      </c>
      <c r="H28" s="38">
        <f t="shared" ca="1" si="6"/>
        <v>0.12333333333333334</v>
      </c>
      <c r="J28" s="38">
        <f t="shared" ca="1" si="7"/>
        <v>0.1071532001158413</v>
      </c>
      <c r="K28" s="38">
        <f t="shared" ca="1" si="11"/>
        <v>209</v>
      </c>
      <c r="L28" s="38">
        <f t="shared" ca="1" si="12"/>
        <v>0.69666666666666666</v>
      </c>
      <c r="N28" s="38">
        <f t="shared" ca="1" si="13"/>
        <v>1.4456516666666668</v>
      </c>
      <c r="O28" s="38">
        <f t="shared" ca="1" si="8"/>
        <v>0.36926801420137095</v>
      </c>
      <c r="P28" s="38">
        <f t="shared" ca="1" si="9"/>
        <v>0.63895798479982002</v>
      </c>
      <c r="Q28" s="38">
        <f t="shared" ca="1" si="10"/>
        <v>1.1056124295585721</v>
      </c>
      <c r="Z28" s="12">
        <f t="shared" ca="1" si="0"/>
        <v>-4.8055000000000021</v>
      </c>
      <c r="AA28" s="12">
        <f t="shared" ca="1" si="1"/>
        <v>-4.8055000000000021</v>
      </c>
    </row>
    <row r="29" spans="1:46" x14ac:dyDescent="0.25">
      <c r="A29" s="11">
        <v>5.17</v>
      </c>
      <c r="C29" s="17">
        <v>8</v>
      </c>
      <c r="D29" s="38">
        <f t="shared" ca="1" si="2"/>
        <v>12.297000000000001</v>
      </c>
      <c r="E29" s="38">
        <f t="shared" ca="1" si="3"/>
        <v>13.448</v>
      </c>
      <c r="F29" s="38">
        <f t="shared" ca="1" si="4"/>
        <v>12.8725</v>
      </c>
      <c r="G29" s="18">
        <f t="shared" ca="1" si="5"/>
        <v>33</v>
      </c>
      <c r="H29" s="38">
        <f t="shared" ca="1" si="6"/>
        <v>0.11</v>
      </c>
      <c r="J29" s="38">
        <f t="shared" ca="1" si="7"/>
        <v>9.556907037358818E-2</v>
      </c>
      <c r="K29" s="38">
        <f t="shared" ca="1" si="11"/>
        <v>242</v>
      </c>
      <c r="L29" s="38">
        <f t="shared" ca="1" si="12"/>
        <v>0.80666666666666664</v>
      </c>
      <c r="N29" s="38">
        <f t="shared" ca="1" si="13"/>
        <v>1.415975</v>
      </c>
      <c r="O29" s="38">
        <f t="shared" ca="1" si="8"/>
        <v>0.91323110853455625</v>
      </c>
      <c r="P29" s="38">
        <f t="shared" ca="1" si="9"/>
        <v>2.6313262781612643</v>
      </c>
      <c r="Q29" s="38">
        <f t="shared" ca="1" si="10"/>
        <v>7.5817368872295861</v>
      </c>
      <c r="Z29" s="12">
        <f t="shared" ca="1" si="0"/>
        <v>-4.7955000000000023</v>
      </c>
      <c r="AA29" s="12">
        <f t="shared" ca="1" si="1"/>
        <v>-4.7955000000000023</v>
      </c>
    </row>
    <row r="30" spans="1:46" x14ac:dyDescent="0.25">
      <c r="A30" s="11">
        <v>5.18</v>
      </c>
      <c r="C30" s="17">
        <v>9</v>
      </c>
      <c r="D30" s="38">
        <f t="shared" ca="1" si="2"/>
        <v>13.448</v>
      </c>
      <c r="E30" s="38">
        <f t="shared" ca="1" si="3"/>
        <v>14.599</v>
      </c>
      <c r="F30" s="38">
        <f t="shared" ca="1" si="4"/>
        <v>14.0235</v>
      </c>
      <c r="G30" s="18">
        <f t="shared" ca="1" si="5"/>
        <v>30</v>
      </c>
      <c r="H30" s="38">
        <f t="shared" ca="1" si="6"/>
        <v>0.1</v>
      </c>
      <c r="J30" s="38">
        <f t="shared" ca="1" si="7"/>
        <v>8.6880973066898348E-2</v>
      </c>
      <c r="K30" s="38">
        <f t="shared" ca="1" si="11"/>
        <v>272</v>
      </c>
      <c r="L30" s="38">
        <f t="shared" ca="1" si="12"/>
        <v>0.90666666666666662</v>
      </c>
      <c r="N30" s="38">
        <f t="shared" ca="1" si="13"/>
        <v>1.4023500000000002</v>
      </c>
      <c r="O30" s="38">
        <f t="shared" ca="1" si="8"/>
        <v>1.6259738993344452</v>
      </c>
      <c r="P30" s="38">
        <f t="shared" ca="1" si="9"/>
        <v>6.5564741733292609</v>
      </c>
      <c r="Q30" s="38">
        <f t="shared" ca="1" si="10"/>
        <v>26.437911213168604</v>
      </c>
      <c r="Z30" s="12">
        <f t="shared" ca="1" si="0"/>
        <v>-4.7855000000000025</v>
      </c>
      <c r="AA30" s="12">
        <f t="shared" ca="1" si="1"/>
        <v>-4.7855000000000025</v>
      </c>
    </row>
    <row r="31" spans="1:46" x14ac:dyDescent="0.25">
      <c r="A31" s="11">
        <v>5.22</v>
      </c>
      <c r="C31" s="17">
        <v>10</v>
      </c>
      <c r="D31" s="38">
        <f t="shared" ca="1" si="2"/>
        <v>14.599</v>
      </c>
      <c r="E31" s="38">
        <f t="shared" ca="1" si="3"/>
        <v>15.75</v>
      </c>
      <c r="F31" s="38">
        <f t="shared" ca="1" si="4"/>
        <v>15.1745</v>
      </c>
      <c r="G31" s="18">
        <f t="shared" ca="1" si="5"/>
        <v>28</v>
      </c>
      <c r="H31" s="38">
        <f t="shared" ca="1" si="6"/>
        <v>9.3333333333333338E-2</v>
      </c>
      <c r="J31" s="38">
        <f t="shared" ca="1" si="7"/>
        <v>8.1088908195771789E-2</v>
      </c>
      <c r="K31" s="38">
        <f t="shared" ca="1" si="11"/>
        <v>300</v>
      </c>
      <c r="L31" s="38">
        <f t="shared" ca="1" si="12"/>
        <v>1</v>
      </c>
      <c r="N31" s="38">
        <f t="shared" ca="1" si="13"/>
        <v>1.4162866666666667</v>
      </c>
      <c r="O31" s="38">
        <f t="shared" ca="1" si="8"/>
        <v>2.5075847066677044</v>
      </c>
      <c r="P31" s="38">
        <f t="shared" ca="1" si="9"/>
        <v>12.99765575484329</v>
      </c>
      <c r="Q31" s="38">
        <f t="shared" ca="1" si="10"/>
        <v>67.371225654790251</v>
      </c>
      <c r="Z31" s="12">
        <f t="shared" ca="1" si="0"/>
        <v>-4.7455000000000025</v>
      </c>
      <c r="AA31" s="12">
        <f t="shared" ca="1" si="1"/>
        <v>-4.7455000000000025</v>
      </c>
    </row>
    <row r="32" spans="1:46" x14ac:dyDescent="0.25">
      <c r="A32" s="11">
        <v>5.26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-4.7055000000000025</v>
      </c>
      <c r="AA32" s="12">
        <f t="shared" ca="1" si="1"/>
        <v>-4.7055000000000025</v>
      </c>
      <c r="AT32" s="20"/>
    </row>
    <row r="33" spans="1:46" x14ac:dyDescent="0.25">
      <c r="A33" s="11">
        <v>5.33</v>
      </c>
      <c r="C33" s="16" t="s">
        <v>23</v>
      </c>
      <c r="D33" s="17"/>
      <c r="E33" s="17"/>
      <c r="F33" s="17"/>
      <c r="G33" s="43">
        <f ca="1">SUM(G22:G32)</f>
        <v>300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-4.6355000000000022</v>
      </c>
      <c r="AA33" s="12">
        <f t="shared" ca="1" si="1"/>
        <v>-4.6355000000000022</v>
      </c>
    </row>
    <row r="34" spans="1:46" x14ac:dyDescent="0.25">
      <c r="A34" s="11">
        <v>5.4</v>
      </c>
      <c r="Z34" s="12">
        <f t="shared" ca="1" si="0"/>
        <v>-4.5655000000000019</v>
      </c>
      <c r="AA34" s="12">
        <f t="shared" ca="1" si="1"/>
        <v>-4.5655000000000019</v>
      </c>
    </row>
    <row r="35" spans="1:46" x14ac:dyDescent="0.25">
      <c r="A35" s="11">
        <v>5.4</v>
      </c>
      <c r="Z35" s="12">
        <f t="shared" ca="1" si="0"/>
        <v>-4.5655000000000019</v>
      </c>
      <c r="AA35" s="12">
        <f t="shared" ca="1" si="1"/>
        <v>-4.5655000000000019</v>
      </c>
    </row>
    <row r="36" spans="1:46" x14ac:dyDescent="0.25">
      <c r="A36" s="11">
        <v>5.53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-4.435500000000002</v>
      </c>
      <c r="AA36" s="12">
        <f t="shared" ca="1" si="1"/>
        <v>-4.435500000000002</v>
      </c>
      <c r="AT36" s="20"/>
    </row>
    <row r="37" spans="1:46" x14ac:dyDescent="0.25">
      <c r="A37" s="11">
        <v>5.54</v>
      </c>
      <c r="Z37" s="12">
        <f t="shared" ca="1" si="0"/>
        <v>-4.4255000000000022</v>
      </c>
      <c r="AA37" s="12">
        <f t="shared" ca="1" si="1"/>
        <v>-4.4255000000000022</v>
      </c>
    </row>
    <row r="38" spans="1:46" x14ac:dyDescent="0.25">
      <c r="A38" s="11">
        <v>5.59</v>
      </c>
      <c r="Z38" s="12">
        <f t="shared" ca="1" si="0"/>
        <v>-4.3755000000000024</v>
      </c>
      <c r="AA38" s="12">
        <f t="shared" ca="1" si="1"/>
        <v>-4.3755000000000024</v>
      </c>
    </row>
    <row r="39" spans="1:46" x14ac:dyDescent="0.25">
      <c r="A39" s="11">
        <v>5.6</v>
      </c>
      <c r="Z39" s="12">
        <f t="shared" ca="1" si="0"/>
        <v>-4.3655000000000026</v>
      </c>
      <c r="AA39" s="12">
        <f t="shared" ca="1" si="1"/>
        <v>-4.3655000000000026</v>
      </c>
    </row>
    <row r="40" spans="1:46" x14ac:dyDescent="0.25">
      <c r="A40" s="11">
        <v>5.63</v>
      </c>
      <c r="Z40" s="12">
        <f t="shared" ca="1" si="0"/>
        <v>-4.3355000000000024</v>
      </c>
      <c r="AA40" s="12">
        <f t="shared" ca="1" si="1"/>
        <v>-4.3355000000000024</v>
      </c>
    </row>
    <row r="41" spans="1:46" x14ac:dyDescent="0.25">
      <c r="A41" s="11">
        <v>5.66</v>
      </c>
      <c r="Z41" s="12">
        <f t="shared" ca="1" si="0"/>
        <v>-4.3055000000000021</v>
      </c>
      <c r="AA41" s="12">
        <f t="shared" ca="1" si="1"/>
        <v>-4.3055000000000021</v>
      </c>
    </row>
    <row r="42" spans="1:46" x14ac:dyDescent="0.25">
      <c r="A42" s="11">
        <v>5.68</v>
      </c>
      <c r="Z42" s="12">
        <f t="shared" ca="1" si="0"/>
        <v>-4.2855000000000025</v>
      </c>
      <c r="AA42" s="12">
        <f t="shared" ca="1" si="1"/>
        <v>-4.2855000000000025</v>
      </c>
    </row>
    <row r="43" spans="1:46" x14ac:dyDescent="0.25">
      <c r="A43" s="11">
        <v>5.71</v>
      </c>
      <c r="Z43" s="12">
        <f t="shared" ca="1" si="0"/>
        <v>-4.2555000000000023</v>
      </c>
      <c r="AA43" s="12">
        <f t="shared" ca="1" si="1"/>
        <v>-4.2555000000000023</v>
      </c>
    </row>
    <row r="44" spans="1:46" x14ac:dyDescent="0.25">
      <c r="A44" s="11">
        <v>5.72</v>
      </c>
      <c r="Z44" s="12">
        <f t="shared" ca="1" si="0"/>
        <v>-4.2455000000000025</v>
      </c>
      <c r="AA44" s="12">
        <f t="shared" ca="1" si="1"/>
        <v>-4.2455000000000025</v>
      </c>
    </row>
    <row r="45" spans="1:46" x14ac:dyDescent="0.25">
      <c r="A45" s="11">
        <v>5.81</v>
      </c>
      <c r="Z45" s="12">
        <f t="shared" ca="1" si="0"/>
        <v>-4.1555000000000026</v>
      </c>
      <c r="AA45" s="12">
        <f t="shared" ca="1" si="1"/>
        <v>-4.1555000000000026</v>
      </c>
    </row>
    <row r="46" spans="1:46" x14ac:dyDescent="0.25">
      <c r="A46" s="11">
        <v>5.97</v>
      </c>
      <c r="Z46" s="12">
        <f t="shared" ca="1" si="0"/>
        <v>-3.9955000000000025</v>
      </c>
      <c r="AA46" s="12">
        <f t="shared" ca="1" si="1"/>
        <v>-3.9955000000000025</v>
      </c>
    </row>
    <row r="47" spans="1:46" x14ac:dyDescent="0.25">
      <c r="A47" s="11">
        <v>5.99</v>
      </c>
      <c r="Z47" s="12">
        <f t="shared" ca="1" si="0"/>
        <v>-3.975500000000002</v>
      </c>
      <c r="AA47" s="12">
        <f t="shared" ca="1" si="1"/>
        <v>-3.975500000000002</v>
      </c>
    </row>
    <row r="48" spans="1:46" x14ac:dyDescent="0.25">
      <c r="A48" s="11">
        <v>5.99</v>
      </c>
      <c r="Z48" s="12">
        <f t="shared" ca="1" si="0"/>
        <v>-3.975500000000002</v>
      </c>
      <c r="AA48" s="12">
        <f t="shared" ca="1" si="1"/>
        <v>-3.975500000000002</v>
      </c>
    </row>
    <row r="49" spans="1:27" x14ac:dyDescent="0.25">
      <c r="A49" s="11">
        <v>6.03</v>
      </c>
      <c r="Z49" s="12">
        <f t="shared" ca="1" si="0"/>
        <v>-3.935500000000002</v>
      </c>
      <c r="AA49" s="12">
        <f t="shared" ca="1" si="1"/>
        <v>-3.935500000000002</v>
      </c>
    </row>
    <row r="50" spans="1:27" x14ac:dyDescent="0.25">
      <c r="A50" s="11">
        <v>6.18</v>
      </c>
      <c r="Z50" s="12">
        <f t="shared" ca="1" si="0"/>
        <v>-3.7855000000000025</v>
      </c>
      <c r="AA50" s="12">
        <f t="shared" ca="1" si="1"/>
        <v>-3.7855000000000025</v>
      </c>
    </row>
    <row r="51" spans="1:27" x14ac:dyDescent="0.25">
      <c r="A51" s="11">
        <v>6.18</v>
      </c>
      <c r="Z51" s="12">
        <f t="shared" ca="1" si="0"/>
        <v>-3.7855000000000025</v>
      </c>
      <c r="AA51" s="12">
        <f t="shared" ca="1" si="1"/>
        <v>-3.7855000000000025</v>
      </c>
    </row>
    <row r="52" spans="1:27" x14ac:dyDescent="0.25">
      <c r="A52" s="11">
        <v>6.21</v>
      </c>
      <c r="Z52" s="12">
        <f t="shared" ca="1" si="0"/>
        <v>-3.7555000000000023</v>
      </c>
      <c r="AA52" s="12">
        <f t="shared" ca="1" si="1"/>
        <v>-3.7555000000000023</v>
      </c>
    </row>
    <row r="53" spans="1:27" x14ac:dyDescent="0.25">
      <c r="A53" s="11">
        <v>6.28</v>
      </c>
      <c r="Z53" s="12">
        <f t="shared" ca="1" si="0"/>
        <v>-3.685500000000002</v>
      </c>
      <c r="AA53" s="12">
        <f t="shared" ca="1" si="1"/>
        <v>-3.685500000000002</v>
      </c>
    </row>
    <row r="54" spans="1:27" x14ac:dyDescent="0.25">
      <c r="A54" s="11">
        <v>6.3</v>
      </c>
      <c r="Z54" s="12">
        <f t="shared" ca="1" si="0"/>
        <v>-3.6655000000000024</v>
      </c>
      <c r="AA54" s="12">
        <f t="shared" ca="1" si="1"/>
        <v>-3.6655000000000024</v>
      </c>
    </row>
    <row r="55" spans="1:27" x14ac:dyDescent="0.25">
      <c r="A55" s="11">
        <v>6.31</v>
      </c>
      <c r="Z55" s="12">
        <f t="shared" ca="1" si="0"/>
        <v>-3.6555000000000026</v>
      </c>
      <c r="AA55" s="12">
        <f t="shared" ca="1" si="1"/>
        <v>-3.6555000000000026</v>
      </c>
    </row>
    <row r="56" spans="1:27" x14ac:dyDescent="0.25">
      <c r="A56" s="11">
        <v>6.35</v>
      </c>
      <c r="Z56" s="12">
        <f t="shared" ca="1" si="0"/>
        <v>-3.6155000000000026</v>
      </c>
      <c r="AA56" s="12">
        <f t="shared" ca="1" si="1"/>
        <v>-3.6155000000000026</v>
      </c>
    </row>
    <row r="57" spans="1:27" x14ac:dyDescent="0.25">
      <c r="A57" s="11">
        <v>6.37</v>
      </c>
      <c r="Z57" s="12">
        <f t="shared" ca="1" si="0"/>
        <v>-3.5955000000000021</v>
      </c>
      <c r="AA57" s="12">
        <f t="shared" ca="1" si="1"/>
        <v>-3.5955000000000021</v>
      </c>
    </row>
    <row r="58" spans="1:27" x14ac:dyDescent="0.25">
      <c r="A58" s="11">
        <v>6.37</v>
      </c>
      <c r="Z58" s="12">
        <f t="shared" ca="1" si="0"/>
        <v>-3.5955000000000021</v>
      </c>
      <c r="AA58" s="12">
        <f t="shared" ca="1" si="1"/>
        <v>-3.5955000000000021</v>
      </c>
    </row>
    <row r="59" spans="1:27" x14ac:dyDescent="0.25">
      <c r="A59" s="11">
        <v>6.45</v>
      </c>
      <c r="Z59" s="12">
        <f t="shared" ca="1" si="0"/>
        <v>-3.5155000000000021</v>
      </c>
      <c r="AA59" s="12">
        <f t="shared" ca="1" si="1"/>
        <v>-3.5155000000000021</v>
      </c>
    </row>
    <row r="60" spans="1:27" x14ac:dyDescent="0.25">
      <c r="A60" s="11">
        <v>6.55</v>
      </c>
      <c r="Z60" s="12">
        <f t="shared" ca="1" si="0"/>
        <v>-3.4155000000000024</v>
      </c>
      <c r="AA60" s="12">
        <f t="shared" ca="1" si="1"/>
        <v>-3.4155000000000024</v>
      </c>
    </row>
    <row r="61" spans="1:27" x14ac:dyDescent="0.25">
      <c r="A61" s="11">
        <v>6.56</v>
      </c>
      <c r="Z61" s="12">
        <f t="shared" ca="1" si="0"/>
        <v>-3.4055000000000026</v>
      </c>
      <c r="AA61" s="12">
        <f t="shared" ca="1" si="1"/>
        <v>-3.4055000000000026</v>
      </c>
    </row>
    <row r="62" spans="1:27" x14ac:dyDescent="0.25">
      <c r="A62" s="11">
        <v>6.65</v>
      </c>
      <c r="Z62" s="12">
        <f t="shared" ca="1" si="0"/>
        <v>-3.3155000000000019</v>
      </c>
      <c r="AA62" s="12">
        <f t="shared" ca="1" si="1"/>
        <v>-3.3155000000000019</v>
      </c>
    </row>
    <row r="63" spans="1:27" x14ac:dyDescent="0.25">
      <c r="A63" s="11">
        <v>6.7</v>
      </c>
      <c r="Z63" s="12">
        <f t="shared" ca="1" si="0"/>
        <v>-3.2655000000000021</v>
      </c>
      <c r="AA63" s="12">
        <f t="shared" ca="1" si="1"/>
        <v>-3.2655000000000021</v>
      </c>
    </row>
    <row r="64" spans="1:27" x14ac:dyDescent="0.25">
      <c r="A64" s="11">
        <v>6.72</v>
      </c>
      <c r="Z64" s="12">
        <f t="shared" ca="1" si="0"/>
        <v>-3.2455000000000025</v>
      </c>
      <c r="AA64" s="12">
        <f t="shared" ca="1" si="1"/>
        <v>-3.2455000000000025</v>
      </c>
    </row>
    <row r="65" spans="1:27" x14ac:dyDescent="0.25">
      <c r="A65" s="11">
        <v>6.76</v>
      </c>
      <c r="Z65" s="12">
        <f t="shared" ca="1" si="0"/>
        <v>-3.2055000000000025</v>
      </c>
      <c r="AA65" s="12">
        <f t="shared" ca="1" si="1"/>
        <v>-3.2055000000000025</v>
      </c>
    </row>
    <row r="66" spans="1:27" x14ac:dyDescent="0.25">
      <c r="A66" s="11">
        <v>6.77</v>
      </c>
      <c r="Z66" s="12">
        <f t="shared" ref="Z66:Z129" ca="1" si="14">IF($A66&lt;&gt;"",($A66-$D$77),"")</f>
        <v>-3.1955000000000027</v>
      </c>
      <c r="AA66" s="12">
        <f t="shared" ref="AA66:AA129" ca="1" si="15">IF($A66&lt;&gt;"",($A66-$D$77+$J$118),"")</f>
        <v>-3.1955000000000027</v>
      </c>
    </row>
    <row r="67" spans="1:27" x14ac:dyDescent="0.25">
      <c r="A67" s="11">
        <v>6.79</v>
      </c>
      <c r="Z67" s="12">
        <f t="shared" ca="1" si="14"/>
        <v>-3.1755000000000022</v>
      </c>
      <c r="AA67" s="12">
        <f t="shared" ca="1" si="15"/>
        <v>-3.1755000000000022</v>
      </c>
    </row>
    <row r="68" spans="1:27" x14ac:dyDescent="0.25">
      <c r="A68" s="11">
        <v>6.8</v>
      </c>
      <c r="Z68" s="12">
        <f t="shared" ca="1" si="14"/>
        <v>-3.1655000000000024</v>
      </c>
      <c r="AA68" s="12">
        <f t="shared" ca="1" si="15"/>
        <v>-3.1655000000000024</v>
      </c>
    </row>
    <row r="69" spans="1:27" x14ac:dyDescent="0.25">
      <c r="A69" s="11">
        <v>6.81</v>
      </c>
      <c r="Z69" s="12">
        <f t="shared" ca="1" si="14"/>
        <v>-3.1555000000000026</v>
      </c>
      <c r="AA69" s="12">
        <f t="shared" ca="1" si="15"/>
        <v>-3.1555000000000026</v>
      </c>
    </row>
    <row r="70" spans="1:27" x14ac:dyDescent="0.25">
      <c r="A70" s="11">
        <v>6.83</v>
      </c>
      <c r="Z70" s="12">
        <f t="shared" ca="1" si="14"/>
        <v>-3.1355000000000022</v>
      </c>
      <c r="AA70" s="12">
        <f t="shared" ca="1" si="15"/>
        <v>-3.1355000000000022</v>
      </c>
    </row>
    <row r="71" spans="1:27" x14ac:dyDescent="0.25">
      <c r="A71" s="11">
        <v>6.87</v>
      </c>
      <c r="Z71" s="12">
        <f t="shared" ca="1" si="14"/>
        <v>-3.0955000000000021</v>
      </c>
      <c r="AA71" s="12">
        <f t="shared" ca="1" si="15"/>
        <v>-3.0955000000000021</v>
      </c>
    </row>
    <row r="72" spans="1:27" x14ac:dyDescent="0.25">
      <c r="A72" s="11">
        <v>6.9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-3.0655000000000019</v>
      </c>
      <c r="AA72" s="12">
        <f t="shared" ca="1" si="15"/>
        <v>-3.0655000000000019</v>
      </c>
    </row>
    <row r="73" spans="1:27" x14ac:dyDescent="0.25">
      <c r="A73" s="11">
        <v>6.92</v>
      </c>
      <c r="Z73" s="12">
        <f t="shared" ca="1" si="14"/>
        <v>-3.0455000000000023</v>
      </c>
      <c r="AA73" s="12">
        <f t="shared" ca="1" si="15"/>
        <v>-3.0455000000000023</v>
      </c>
    </row>
    <row r="74" spans="1:27" x14ac:dyDescent="0.25">
      <c r="A74" s="11">
        <v>6.92</v>
      </c>
      <c r="Z74" s="12">
        <f t="shared" ca="1" si="14"/>
        <v>-3.0455000000000023</v>
      </c>
      <c r="AA74" s="12">
        <f t="shared" ca="1" si="15"/>
        <v>-3.0455000000000023</v>
      </c>
    </row>
    <row r="75" spans="1:27" x14ac:dyDescent="0.25">
      <c r="A75" s="11">
        <v>6.95</v>
      </c>
      <c r="C75" s="21" t="s">
        <v>25</v>
      </c>
      <c r="J75" s="21" t="s">
        <v>26</v>
      </c>
      <c r="Z75" s="12">
        <f t="shared" ca="1" si="14"/>
        <v>-3.0155000000000021</v>
      </c>
      <c r="AA75" s="12">
        <f t="shared" ca="1" si="15"/>
        <v>-3.0155000000000021</v>
      </c>
    </row>
    <row r="76" spans="1:27" x14ac:dyDescent="0.25">
      <c r="A76" s="11">
        <v>7.11</v>
      </c>
      <c r="Z76" s="12">
        <f t="shared" ca="1" si="14"/>
        <v>-2.8555000000000019</v>
      </c>
      <c r="AA76" s="12">
        <f t="shared" ca="1" si="15"/>
        <v>-2.8555000000000019</v>
      </c>
    </row>
    <row r="77" spans="1:27" x14ac:dyDescent="0.25">
      <c r="A77" s="11">
        <v>7.2</v>
      </c>
      <c r="C77" s="10" t="s">
        <v>27</v>
      </c>
      <c r="D77" s="15">
        <f ca="1">AVERAGE(INDIRECT($G$4))</f>
        <v>9.9655000000000022</v>
      </c>
      <c r="E77" s="9" t="s">
        <v>13</v>
      </c>
      <c r="J77" s="10" t="s">
        <v>27</v>
      </c>
      <c r="K77" s="15">
        <f ca="1">SUMPRODUCT(INDIRECT("$F$22:$F$"&amp;21+$D$15),INDIRECT("$H$22:$H$"&amp;21+$D$15))</f>
        <v>9.9911633333333327</v>
      </c>
      <c r="L77" s="9" t="s">
        <v>13</v>
      </c>
      <c r="Z77" s="12">
        <f t="shared" ca="1" si="14"/>
        <v>-2.7655000000000021</v>
      </c>
      <c r="AA77" s="12">
        <f t="shared" ca="1" si="15"/>
        <v>-2.7655000000000021</v>
      </c>
    </row>
    <row r="78" spans="1:27" x14ac:dyDescent="0.25">
      <c r="A78" s="11">
        <v>7.24</v>
      </c>
      <c r="C78" s="10" t="s">
        <v>28</v>
      </c>
      <c r="D78" s="15">
        <f ca="1">_xlfn.VAR.S(INDIRECT($G$4))</f>
        <v>11.146759280936463</v>
      </c>
      <c r="E78" s="9" t="s">
        <v>14</v>
      </c>
      <c r="J78" s="10" t="s">
        <v>28</v>
      </c>
      <c r="K78" s="15">
        <f ca="1">SUM(INDIRECT("$O$22:$O$"&amp;21+$D$15))</f>
        <v>10.947257543322223</v>
      </c>
      <c r="L78" s="9" t="s">
        <v>14</v>
      </c>
      <c r="Z78" s="12">
        <f t="shared" ca="1" si="14"/>
        <v>-2.725500000000002</v>
      </c>
      <c r="AA78" s="12">
        <f t="shared" ca="1" si="15"/>
        <v>-2.725500000000002</v>
      </c>
    </row>
    <row r="79" spans="1:27" x14ac:dyDescent="0.25">
      <c r="A79" s="11">
        <v>7.25</v>
      </c>
      <c r="C79" s="37" t="s">
        <v>140</v>
      </c>
      <c r="D79" s="15">
        <f ca="1">STDEVA(INDIRECT($G$4))</f>
        <v>3.3386762767504821</v>
      </c>
      <c r="E79" s="9" t="s">
        <v>15</v>
      </c>
      <c r="J79" s="37" t="s">
        <v>140</v>
      </c>
      <c r="K79" s="15">
        <f ca="1">SQRT($K$78)</f>
        <v>3.3086640118516453</v>
      </c>
      <c r="L79" s="9" t="s">
        <v>15</v>
      </c>
      <c r="Z79" s="12">
        <f t="shared" ca="1" si="14"/>
        <v>-2.7155000000000022</v>
      </c>
      <c r="AA79" s="12">
        <f t="shared" ca="1" si="15"/>
        <v>-2.7155000000000022</v>
      </c>
    </row>
    <row r="80" spans="1:27" x14ac:dyDescent="0.25">
      <c r="A80" s="11">
        <v>7.26</v>
      </c>
      <c r="Z80" s="12">
        <f t="shared" ca="1" si="14"/>
        <v>-2.7055000000000025</v>
      </c>
      <c r="AA80" s="12">
        <f t="shared" ca="1" si="15"/>
        <v>-2.7055000000000025</v>
      </c>
    </row>
    <row r="81" spans="1:27" x14ac:dyDescent="0.25">
      <c r="A81" s="11">
        <v>7.28</v>
      </c>
      <c r="C81" s="37" t="s">
        <v>124</v>
      </c>
      <c r="D81" s="19">
        <f ca="1">_xlfn.MODE.SNGL(INDIRECT($G$4))</f>
        <v>4.7</v>
      </c>
      <c r="E81" s="9" t="s">
        <v>29</v>
      </c>
      <c r="Z81" s="12">
        <f t="shared" ca="1" si="14"/>
        <v>-2.685500000000002</v>
      </c>
      <c r="AA81" s="12">
        <f t="shared" ca="1" si="15"/>
        <v>-2.685500000000002</v>
      </c>
    </row>
    <row r="82" spans="1:27" x14ac:dyDescent="0.25">
      <c r="A82" s="11">
        <v>7.33</v>
      </c>
      <c r="C82" s="37" t="s">
        <v>125</v>
      </c>
      <c r="D82" s="15">
        <f ca="1">MEDIAN(INDIRECT($G$4))</f>
        <v>9.86</v>
      </c>
      <c r="E82" s="9" t="s">
        <v>30</v>
      </c>
      <c r="Z82" s="12">
        <f t="shared" ca="1" si="14"/>
        <v>-2.6355000000000022</v>
      </c>
      <c r="AA82" s="12">
        <f t="shared" ca="1" si="15"/>
        <v>-2.6355000000000022</v>
      </c>
    </row>
    <row r="83" spans="1:27" x14ac:dyDescent="0.25">
      <c r="A83" s="11">
        <v>7.33</v>
      </c>
      <c r="Z83" s="12">
        <f t="shared" ca="1" si="14"/>
        <v>-2.6355000000000022</v>
      </c>
      <c r="AA83" s="12">
        <f t="shared" ca="1" si="15"/>
        <v>-2.6355000000000022</v>
      </c>
    </row>
    <row r="84" spans="1:27" x14ac:dyDescent="0.25">
      <c r="A84" s="11">
        <v>7.43</v>
      </c>
      <c r="C84" s="37" t="s">
        <v>18</v>
      </c>
      <c r="D84" s="15">
        <f ca="1">$D$79/$D$77</f>
        <v>0.33502345860724314</v>
      </c>
      <c r="E84" s="9" t="s">
        <v>12</v>
      </c>
      <c r="J84" s="37" t="s">
        <v>18</v>
      </c>
      <c r="K84" s="15">
        <f ca="1">$K$79/$K$77</f>
        <v>0.33115903538610075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-2.5355000000000025</v>
      </c>
      <c r="AA84" s="12">
        <f t="shared" ca="1" si="15"/>
        <v>-2.5355000000000025</v>
      </c>
    </row>
    <row r="85" spans="1:27" x14ac:dyDescent="0.25">
      <c r="A85" s="11">
        <v>7.45</v>
      </c>
      <c r="Z85" s="12">
        <f t="shared" ca="1" si="14"/>
        <v>-2.5155000000000021</v>
      </c>
      <c r="AA85" s="12">
        <f t="shared" ca="1" si="15"/>
        <v>-2.5155000000000021</v>
      </c>
    </row>
    <row r="86" spans="1:27" ht="15" customHeight="1" x14ac:dyDescent="0.25">
      <c r="A86" s="11">
        <v>7.48</v>
      </c>
      <c r="C86" s="37" t="s">
        <v>16</v>
      </c>
      <c r="D86" s="15">
        <f ca="1">SUMPRODUCT(INDIRECT("$Z$2:$Z$"&amp;$D$5+1)^3)/$D$5</f>
        <v>-0.42770715275006893</v>
      </c>
      <c r="E86" s="9" t="s">
        <v>46</v>
      </c>
      <c r="I86" s="22"/>
      <c r="Z86" s="12">
        <f t="shared" ca="1" si="14"/>
        <v>-2.4855000000000018</v>
      </c>
      <c r="AA86" s="12">
        <f t="shared" ca="1" si="15"/>
        <v>-2.4855000000000018</v>
      </c>
    </row>
    <row r="87" spans="1:27" x14ac:dyDescent="0.25">
      <c r="A87" s="11">
        <v>7.57</v>
      </c>
      <c r="C87" s="37" t="s">
        <v>20</v>
      </c>
      <c r="D87" s="38">
        <f ca="1">KURT(INDIRECT($G$4))</f>
        <v>-1.2220660666614578</v>
      </c>
      <c r="E87" s="9" t="s">
        <v>45</v>
      </c>
      <c r="Z87" s="12">
        <f t="shared" ca="1" si="14"/>
        <v>-2.395500000000002</v>
      </c>
      <c r="AA87" s="12">
        <f t="shared" ca="1" si="15"/>
        <v>-2.395500000000002</v>
      </c>
    </row>
    <row r="88" spans="1:27" ht="15" customHeight="1" x14ac:dyDescent="0.25">
      <c r="A88" s="11">
        <v>7.67</v>
      </c>
      <c r="Z88" s="12">
        <f t="shared" ca="1" si="14"/>
        <v>-2.2955000000000023</v>
      </c>
      <c r="AA88" s="12">
        <f t="shared" ca="1" si="15"/>
        <v>-2.2955000000000023</v>
      </c>
    </row>
    <row r="89" spans="1:27" ht="15" customHeight="1" x14ac:dyDescent="0.25">
      <c r="A89" s="11">
        <v>7.68</v>
      </c>
      <c r="C89" s="37" t="s">
        <v>19</v>
      </c>
      <c r="D89" s="15">
        <f ca="1">SKEW(INDIRECT($G$4))</f>
        <v>-1.1608567649340365E-2</v>
      </c>
      <c r="E89" s="9" t="s">
        <v>17</v>
      </c>
      <c r="Z89" s="12">
        <f t="shared" ca="1" si="14"/>
        <v>-2.2855000000000025</v>
      </c>
      <c r="AA89" s="12">
        <f t="shared" ca="1" si="15"/>
        <v>-2.2855000000000025</v>
      </c>
    </row>
    <row r="90" spans="1:27" x14ac:dyDescent="0.25">
      <c r="A90" s="11">
        <v>7.69</v>
      </c>
      <c r="D90" s="15">
        <f ca="1">$D$86/$D$79^3</f>
        <v>-1.1492739941016739E-2</v>
      </c>
      <c r="Z90" s="12">
        <f t="shared" ca="1" si="14"/>
        <v>-2.2755000000000019</v>
      </c>
      <c r="AA90" s="12">
        <f t="shared" ca="1" si="15"/>
        <v>-2.2755000000000019</v>
      </c>
    </row>
    <row r="91" spans="1:27" x14ac:dyDescent="0.25">
      <c r="A91" s="11">
        <v>7.69</v>
      </c>
      <c r="Z91" s="12">
        <f t="shared" ca="1" si="14"/>
        <v>-2.2755000000000019</v>
      </c>
      <c r="AA91" s="12">
        <f t="shared" ca="1" si="15"/>
        <v>-2.2755000000000019</v>
      </c>
    </row>
    <row r="92" spans="1:27" x14ac:dyDescent="0.25">
      <c r="A92" s="11">
        <v>7.7</v>
      </c>
      <c r="Z92" s="12">
        <f t="shared" ca="1" si="14"/>
        <v>-2.2655000000000021</v>
      </c>
      <c r="AA92" s="12">
        <f t="shared" ca="1" si="15"/>
        <v>-2.2655000000000021</v>
      </c>
    </row>
    <row r="93" spans="1:27" x14ac:dyDescent="0.25">
      <c r="A93" s="11">
        <v>7.7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-2.2655000000000021</v>
      </c>
      <c r="AA93" s="12">
        <f t="shared" ca="1" si="15"/>
        <v>-2.2655000000000021</v>
      </c>
    </row>
    <row r="94" spans="1:27" x14ac:dyDescent="0.25">
      <c r="A94" s="11">
        <v>7.71</v>
      </c>
      <c r="Z94" s="12">
        <f t="shared" ca="1" si="14"/>
        <v>-2.2555000000000023</v>
      </c>
      <c r="AA94" s="12">
        <f t="shared" ca="1" si="15"/>
        <v>-2.2555000000000023</v>
      </c>
    </row>
    <row r="95" spans="1:27" x14ac:dyDescent="0.25">
      <c r="A95" s="11">
        <v>7.71</v>
      </c>
      <c r="Z95" s="12">
        <f t="shared" ca="1" si="14"/>
        <v>-2.2555000000000023</v>
      </c>
      <c r="AA95" s="12">
        <f t="shared" ca="1" si="15"/>
        <v>-2.2555000000000023</v>
      </c>
    </row>
    <row r="96" spans="1:27" x14ac:dyDescent="0.25">
      <c r="A96" s="11">
        <v>7.74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-2.225500000000002</v>
      </c>
      <c r="AA96" s="12">
        <f t="shared" ca="1" si="15"/>
        <v>-2.225500000000002</v>
      </c>
    </row>
    <row r="97" spans="1:27" ht="15" customHeight="1" x14ac:dyDescent="0.25">
      <c r="A97" s="11">
        <v>7.85</v>
      </c>
      <c r="Z97" s="12">
        <f t="shared" ca="1" si="14"/>
        <v>-2.1155000000000026</v>
      </c>
      <c r="AA97" s="12">
        <f t="shared" ca="1" si="15"/>
        <v>-2.1155000000000026</v>
      </c>
    </row>
    <row r="98" spans="1:27" ht="15" customHeight="1" x14ac:dyDescent="0.25">
      <c r="A98" s="11">
        <v>7.87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-2.0955000000000021</v>
      </c>
      <c r="AA98" s="12">
        <f t="shared" ca="1" si="15"/>
        <v>-2.0955000000000021</v>
      </c>
    </row>
    <row r="99" spans="1:27" x14ac:dyDescent="0.25">
      <c r="A99" s="11">
        <v>7.88</v>
      </c>
      <c r="Z99" s="12">
        <f t="shared" ca="1" si="14"/>
        <v>-2.0855000000000024</v>
      </c>
      <c r="AA99" s="12">
        <f t="shared" ca="1" si="15"/>
        <v>-2.0855000000000024</v>
      </c>
    </row>
    <row r="100" spans="1:27" x14ac:dyDescent="0.25">
      <c r="A100" s="11">
        <v>7.91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-2.0555000000000021</v>
      </c>
      <c r="AA100" s="12">
        <f t="shared" ca="1" si="15"/>
        <v>-2.0555000000000021</v>
      </c>
    </row>
    <row r="101" spans="1:27" x14ac:dyDescent="0.25">
      <c r="A101" s="11">
        <v>7.92</v>
      </c>
      <c r="M101" s="37" t="s">
        <v>69</v>
      </c>
      <c r="N101" s="15">
        <v>2</v>
      </c>
      <c r="O101" s="9" t="s">
        <v>68</v>
      </c>
      <c r="Z101" s="12">
        <f t="shared" ca="1" si="14"/>
        <v>-2.0455000000000023</v>
      </c>
      <c r="AA101" s="12">
        <f t="shared" ca="1" si="15"/>
        <v>-2.0455000000000023</v>
      </c>
    </row>
    <row r="102" spans="1:27" x14ac:dyDescent="0.25">
      <c r="A102" s="11">
        <v>7.95</v>
      </c>
      <c r="C102" s="75" t="s">
        <v>38</v>
      </c>
      <c r="D102" s="76"/>
      <c r="E102" s="38">
        <f ca="1">$D$77-$D$79*SQRT(3)</f>
        <v>4.1827430586432772</v>
      </c>
      <c r="H102" s="37" t="s">
        <v>119</v>
      </c>
      <c r="M102" s="37" t="s">
        <v>72</v>
      </c>
      <c r="N102" s="15">
        <f>$D$15-($N$101+1)</f>
        <v>7</v>
      </c>
      <c r="O102" s="9" t="s">
        <v>67</v>
      </c>
      <c r="Z102" s="12">
        <f t="shared" ca="1" si="14"/>
        <v>-2.0155000000000021</v>
      </c>
      <c r="AA102" s="12">
        <f t="shared" ca="1" si="15"/>
        <v>-2.0155000000000021</v>
      </c>
    </row>
    <row r="103" spans="1:27" x14ac:dyDescent="0.25">
      <c r="A103" s="11">
        <v>8.01</v>
      </c>
      <c r="C103" s="75" t="s">
        <v>39</v>
      </c>
      <c r="D103" s="76"/>
      <c r="E103" s="38">
        <f ca="1">$D$77+$D$79*SQRT(3)</f>
        <v>15.748256941356727</v>
      </c>
      <c r="H103" s="37" t="s">
        <v>118</v>
      </c>
      <c r="Z103" s="12">
        <f t="shared" ca="1" si="14"/>
        <v>-1.9555000000000025</v>
      </c>
      <c r="AA103" s="12">
        <f t="shared" ca="1" si="15"/>
        <v>-1.9555000000000025</v>
      </c>
    </row>
    <row r="104" spans="1:27" x14ac:dyDescent="0.25">
      <c r="A104" s="11">
        <v>8.1</v>
      </c>
      <c r="M104" s="37" t="s">
        <v>70</v>
      </c>
      <c r="N104" s="15">
        <f>_xlfn.CHISQ.INV($N$100,$N$102)</f>
        <v>14.067140449340165</v>
      </c>
      <c r="O104" s="9" t="s">
        <v>73</v>
      </c>
      <c r="Z104" s="12">
        <f t="shared" ca="1" si="14"/>
        <v>-1.8655000000000026</v>
      </c>
      <c r="AA104" s="12">
        <f t="shared" ca="1" si="15"/>
        <v>-1.8655000000000026</v>
      </c>
    </row>
    <row r="105" spans="1:27" x14ac:dyDescent="0.25">
      <c r="A105" s="11">
        <v>8.14</v>
      </c>
      <c r="C105" s="84" t="s">
        <v>116</v>
      </c>
      <c r="D105" s="85"/>
      <c r="E105" s="38">
        <f ca="1">($E$102+$E$103)/2</f>
        <v>9.9655000000000022</v>
      </c>
      <c r="Z105" s="12">
        <f t="shared" ca="1" si="14"/>
        <v>-1.8255000000000017</v>
      </c>
      <c r="AA105" s="12">
        <f t="shared" ca="1" si="15"/>
        <v>-1.8255000000000017</v>
      </c>
    </row>
    <row r="106" spans="1:27" ht="15" customHeight="1" x14ac:dyDescent="0.25">
      <c r="A106" s="11">
        <v>8.1999999999999993</v>
      </c>
      <c r="C106" s="84" t="s">
        <v>117</v>
      </c>
      <c r="D106" s="85"/>
      <c r="E106" s="38">
        <f ca="1">($E$102-$E$103)^2/12</f>
        <v>11.146759280936463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-1.765500000000003</v>
      </c>
      <c r="AA106" s="12">
        <f t="shared" ca="1" si="15"/>
        <v>-1.765500000000003</v>
      </c>
    </row>
    <row r="107" spans="1:27" x14ac:dyDescent="0.25">
      <c r="A107" s="11">
        <v>8.23</v>
      </c>
      <c r="Z107" s="12">
        <f t="shared" ca="1" si="14"/>
        <v>-1.7355000000000018</v>
      </c>
      <c r="AA107" s="12">
        <f t="shared" ca="1" si="15"/>
        <v>-1.7355000000000018</v>
      </c>
    </row>
    <row r="108" spans="1:27" x14ac:dyDescent="0.25">
      <c r="A108" s="11">
        <v>8.27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-1.6955000000000027</v>
      </c>
      <c r="AA108" s="12">
        <f t="shared" ca="1" si="15"/>
        <v>-1.6955000000000027</v>
      </c>
    </row>
    <row r="109" spans="1:27" x14ac:dyDescent="0.25">
      <c r="A109" s="11">
        <v>8.2799999999999994</v>
      </c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0</v>
      </c>
      <c r="U109" s="73"/>
      <c r="V109" s="73"/>
      <c r="W109" s="74"/>
      <c r="Z109" s="12">
        <f t="shared" ca="1" si="14"/>
        <v>-1.6855000000000029</v>
      </c>
      <c r="AA109" s="12">
        <f t="shared" ca="1" si="15"/>
        <v>-1.6855000000000029</v>
      </c>
    </row>
    <row r="110" spans="1:27" x14ac:dyDescent="0.25">
      <c r="A110" s="11">
        <v>8.2899999999999991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0.99999999999999989</v>
      </c>
      <c r="O110" s="17">
        <f ca="1">SUM(INDIRECT(ADDRESS(ROW()+1,COLUMN())&amp;":"&amp;ADDRESS(ROW()+$D$15,COLUMN())))</f>
        <v>300</v>
      </c>
      <c r="P110" s="90">
        <f ca="1">SUM(INDIRECT(ADDRESS(ROW()+1,COLUMN())&amp;":"&amp;ADDRESS(ROW()+$D$15,COLUMN())))</f>
        <v>6.8666666666666671</v>
      </c>
      <c r="Q110" s="91"/>
      <c r="S110" s="16" t="s">
        <v>23</v>
      </c>
      <c r="T110" s="17">
        <f ca="1">SUM(INDIRECT(ADDRESS(ROW()+1,COLUMN())&amp;":"&amp;ADDRESS(ROW()+$D$15,COLUMN())))</f>
        <v>0.99999999999999989</v>
      </c>
      <c r="U110" s="17">
        <f ca="1">SUM(INDIRECT(ADDRESS(ROW()+1,COLUMN())&amp;":"&amp;ADDRESS(ROW()+$D$15,COLUMN())))</f>
        <v>300</v>
      </c>
      <c r="V110" s="90">
        <f ca="1">SUM(INDIRECT(ADDRESS(ROW()+1,COLUMN())&amp;":"&amp;ADDRESS(ROW()+$D$15,COLUMN())))</f>
        <v>24.546466703763993</v>
      </c>
      <c r="W110" s="91"/>
      <c r="Z110" s="12">
        <f t="shared" ca="1" si="14"/>
        <v>-1.6755000000000031</v>
      </c>
      <c r="AA110" s="12">
        <f t="shared" ca="1" si="15"/>
        <v>-1.6755000000000031</v>
      </c>
    </row>
    <row r="111" spans="1:27" x14ac:dyDescent="0.25">
      <c r="A111" s="11">
        <v>8.3000000000000007</v>
      </c>
      <c r="M111" s="17">
        <v>1</v>
      </c>
      <c r="N111" s="38">
        <f>IF($C22&gt;$D$15,"-",1/$D$15)</f>
        <v>0.1</v>
      </c>
      <c r="O111" s="19">
        <f>IF($C22&gt;$D$15,"-",$D$5*N111)</f>
        <v>30</v>
      </c>
      <c r="P111" s="88">
        <f ca="1">IF($C22&gt;$D$15,"-",($G22-$O111)^2/$O111)</f>
        <v>0.13333333333333333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8.5319447712254512E-2</v>
      </c>
      <c r="U111" s="38">
        <f ca="1">IF($C22&gt;$D$15,"-",$D$5*T111)</f>
        <v>25.595834313676352</v>
      </c>
      <c r="V111" s="88">
        <f ca="1">IF($C22&gt;$D$15,"-",($G22-$U111)^2/$U111)</f>
        <v>1.602344257868985</v>
      </c>
      <c r="W111" s="89"/>
      <c r="Z111" s="12">
        <f t="shared" ca="1" si="14"/>
        <v>-1.6655000000000015</v>
      </c>
      <c r="AA111" s="12">
        <f t="shared" ca="1" si="15"/>
        <v>-1.6655000000000015</v>
      </c>
    </row>
    <row r="112" spans="1:27" ht="15" customHeight="1" x14ac:dyDescent="0.25">
      <c r="A112" s="11">
        <v>8.31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</v>
      </c>
      <c r="O112" s="19">
        <f t="shared" ref="O112:O121" si="17">IF($C23&gt;$D$15,"-",$D$5*N112)</f>
        <v>30</v>
      </c>
      <c r="P112" s="88">
        <f t="shared" ref="P112:P121" ca="1" si="18">IF($C23&gt;$D$15,"-",($G23-$O112)^2/$O112)</f>
        <v>0.53333333333333333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6.7266288634924523E-2</v>
      </c>
      <c r="U112" s="38">
        <f t="shared" ref="U112:U121" ca="1" si="20">IF($C23&gt;$D$15,"-",$D$5*T112)</f>
        <v>20.179886590477356</v>
      </c>
      <c r="V112" s="88">
        <f t="shared" ref="V112:V121" ca="1" si="21">IF($C23&gt;$D$15,"-",($G23-$U112)^2/$U112)</f>
        <v>1.678588229315912</v>
      </c>
      <c r="W112" s="89"/>
      <c r="Z112" s="12">
        <f t="shared" ca="1" si="14"/>
        <v>-1.6555000000000017</v>
      </c>
      <c r="AA112" s="12">
        <f t="shared" ca="1" si="15"/>
        <v>-1.6555000000000017</v>
      </c>
    </row>
    <row r="113" spans="1:27" x14ac:dyDescent="0.25">
      <c r="A113" s="11">
        <v>8.35</v>
      </c>
      <c r="M113" s="17">
        <v>3</v>
      </c>
      <c r="N113" s="38">
        <f t="shared" si="16"/>
        <v>0.1</v>
      </c>
      <c r="O113" s="19">
        <f t="shared" si="17"/>
        <v>30</v>
      </c>
      <c r="P113" s="88">
        <f t="shared" ca="1" si="18"/>
        <v>0.13333333333333333</v>
      </c>
      <c r="Q113" s="89"/>
      <c r="S113" s="17">
        <v>3</v>
      </c>
      <c r="T113" s="38">
        <f t="shared" ca="1" si="19"/>
        <v>9.545791142930754E-2</v>
      </c>
      <c r="U113" s="38">
        <f t="shared" ca="1" si="20"/>
        <v>28.637373428792262</v>
      </c>
      <c r="V113" s="88">
        <f t="shared" ca="1" si="21"/>
        <v>0.39484268644637266</v>
      </c>
      <c r="W113" s="89"/>
      <c r="Z113" s="12">
        <f t="shared" ca="1" si="14"/>
        <v>-1.6155000000000026</v>
      </c>
      <c r="AA113" s="12">
        <f t="shared" ca="1" si="15"/>
        <v>-1.6155000000000026</v>
      </c>
    </row>
    <row r="114" spans="1:27" x14ac:dyDescent="0.25">
      <c r="A114" s="11">
        <v>8.3699999999999992</v>
      </c>
      <c r="C114" s="75" t="s">
        <v>138</v>
      </c>
      <c r="D114" s="76"/>
      <c r="E114" s="38">
        <f ca="1">$D$11</f>
        <v>4.24</v>
      </c>
      <c r="H114" s="92" t="s">
        <v>144</v>
      </c>
      <c r="I114" s="92"/>
      <c r="J114" s="92"/>
      <c r="K114" s="38">
        <f ca="1">SUM(INDIRECT("$AA$2:$AA$"&amp;$D$5+1))/$K$119</f>
        <v>-2.692845304030515E-13</v>
      </c>
      <c r="M114" s="17">
        <v>4</v>
      </c>
      <c r="N114" s="38">
        <f t="shared" si="16"/>
        <v>0.1</v>
      </c>
      <c r="O114" s="19">
        <f t="shared" si="17"/>
        <v>30</v>
      </c>
      <c r="P114" s="88">
        <f t="shared" ca="1" si="18"/>
        <v>0.53333333333333333</v>
      </c>
      <c r="Q114" s="89"/>
      <c r="S114" s="17">
        <v>4</v>
      </c>
      <c r="T114" s="38">
        <f t="shared" ca="1" si="19"/>
        <v>0.12042512703775599</v>
      </c>
      <c r="U114" s="38">
        <f t="shared" ca="1" si="20"/>
        <v>36.127538111326793</v>
      </c>
      <c r="V114" s="88">
        <f t="shared" ca="1" si="21"/>
        <v>0.125289976892415</v>
      </c>
      <c r="W114" s="89"/>
      <c r="Z114" s="12">
        <f t="shared" ca="1" si="14"/>
        <v>-1.595500000000003</v>
      </c>
      <c r="AA114" s="12">
        <f t="shared" ca="1" si="15"/>
        <v>-1.595500000000003</v>
      </c>
    </row>
    <row r="115" spans="1:27" x14ac:dyDescent="0.25">
      <c r="A115" s="11">
        <v>8.44</v>
      </c>
      <c r="C115" s="75" t="s">
        <v>139</v>
      </c>
      <c r="D115" s="76"/>
      <c r="E115" s="38">
        <f ca="1">$D$12</f>
        <v>15.75</v>
      </c>
      <c r="H115" s="92" t="s">
        <v>145</v>
      </c>
      <c r="I115" s="92"/>
      <c r="J115" s="92"/>
      <c r="K115" s="38">
        <f ca="1">-$D$5/$K$119+SUMSQ(INDIRECT("$AA$2:$AA$"&amp;$D$5+1))/$K$119^3</f>
        <v>-0.25627230795886646</v>
      </c>
      <c r="M115" s="17">
        <v>5</v>
      </c>
      <c r="N115" s="38">
        <f t="shared" si="16"/>
        <v>0.1</v>
      </c>
      <c r="O115" s="19">
        <f t="shared" si="17"/>
        <v>30</v>
      </c>
      <c r="P115" s="88">
        <f t="shared" ca="1" si="18"/>
        <v>0.13333333333333333</v>
      </c>
      <c r="Q115" s="89"/>
      <c r="S115" s="17">
        <v>5</v>
      </c>
      <c r="T115" s="38">
        <f t="shared" ca="1" si="19"/>
        <v>0.13505616835558831</v>
      </c>
      <c r="U115" s="38">
        <f t="shared" ca="1" si="20"/>
        <v>40.516850506676491</v>
      </c>
      <c r="V115" s="88">
        <f t="shared" ca="1" si="21"/>
        <v>3.8668244112575012</v>
      </c>
      <c r="W115" s="89"/>
      <c r="Z115" s="12">
        <f t="shared" ca="1" si="14"/>
        <v>-1.5255000000000027</v>
      </c>
      <c r="AA115" s="12">
        <f t="shared" ca="1" si="15"/>
        <v>-1.5255000000000027</v>
      </c>
    </row>
    <row r="116" spans="1:27" x14ac:dyDescent="0.25">
      <c r="A116" s="11">
        <v>8.4700000000000006</v>
      </c>
      <c r="M116" s="17">
        <v>6</v>
      </c>
      <c r="N116" s="38">
        <f t="shared" si="16"/>
        <v>0.1</v>
      </c>
      <c r="O116" s="19">
        <f t="shared" si="17"/>
        <v>30</v>
      </c>
      <c r="P116" s="88">
        <f t="shared" ca="1" si="18"/>
        <v>3.3333333333333335</v>
      </c>
      <c r="Q116" s="89"/>
      <c r="S116" s="17">
        <v>6</v>
      </c>
      <c r="T116" s="38">
        <f t="shared" ca="1" si="19"/>
        <v>0.13464944134366807</v>
      </c>
      <c r="U116" s="38">
        <f t="shared" ca="1" si="20"/>
        <v>40.394832403100423</v>
      </c>
      <c r="V116" s="88">
        <f t="shared" ca="1" si="21"/>
        <v>10.297089107829288</v>
      </c>
      <c r="W116" s="89"/>
      <c r="Z116" s="12">
        <f t="shared" ca="1" si="14"/>
        <v>-1.4955000000000016</v>
      </c>
      <c r="AA116" s="12">
        <f t="shared" ca="1" si="15"/>
        <v>-1.4955000000000016</v>
      </c>
    </row>
    <row r="117" spans="1:27" x14ac:dyDescent="0.25">
      <c r="A117" s="11">
        <v>8.5500000000000007</v>
      </c>
      <c r="C117" s="84" t="s">
        <v>116</v>
      </c>
      <c r="D117" s="85"/>
      <c r="E117" s="38">
        <f ca="1">($E$102+$E$103)/2</f>
        <v>9.9655000000000022</v>
      </c>
      <c r="J117" s="23" t="s">
        <v>147</v>
      </c>
      <c r="M117" s="17">
        <v>7</v>
      </c>
      <c r="N117" s="38">
        <f t="shared" si="16"/>
        <v>0.1</v>
      </c>
      <c r="O117" s="19">
        <f t="shared" si="17"/>
        <v>30</v>
      </c>
      <c r="P117" s="88">
        <f t="shared" ca="1" si="18"/>
        <v>1.6333333333333333</v>
      </c>
      <c r="Q117" s="89"/>
      <c r="S117" s="17">
        <v>7</v>
      </c>
      <c r="T117" s="38">
        <f t="shared" ca="1" si="19"/>
        <v>0.11934040011420421</v>
      </c>
      <c r="U117" s="38">
        <f t="shared" ca="1" si="20"/>
        <v>35.802120034261264</v>
      </c>
      <c r="V117" s="88">
        <f t="shared" ca="1" si="21"/>
        <v>4.0079090594218277E-2</v>
      </c>
      <c r="W117" s="89"/>
      <c r="Z117" s="12">
        <f t="shared" ca="1" si="14"/>
        <v>-1.4155000000000015</v>
      </c>
      <c r="AA117" s="12">
        <f t="shared" ca="1" si="15"/>
        <v>-1.4155000000000015</v>
      </c>
    </row>
    <row r="118" spans="1:27" x14ac:dyDescent="0.25">
      <c r="A118" s="11">
        <v>8.56</v>
      </c>
      <c r="C118" s="84" t="s">
        <v>117</v>
      </c>
      <c r="D118" s="85"/>
      <c r="E118" s="38">
        <f ca="1">($E$102-$E$103)^2/12</f>
        <v>11.146759280936463</v>
      </c>
      <c r="H118" s="37" t="s">
        <v>27</v>
      </c>
      <c r="I118" s="38">
        <f ca="1">D77</f>
        <v>9.9655000000000022</v>
      </c>
      <c r="J118" s="38">
        <v>0</v>
      </c>
      <c r="K118" s="38">
        <f ca="1">$I118+$J118</f>
        <v>9.9655000000000022</v>
      </c>
      <c r="M118" s="17">
        <v>8</v>
      </c>
      <c r="N118" s="38">
        <f t="shared" si="16"/>
        <v>0.1</v>
      </c>
      <c r="O118" s="19">
        <f t="shared" si="17"/>
        <v>30</v>
      </c>
      <c r="P118" s="88">
        <f t="shared" ca="1" si="18"/>
        <v>0.3</v>
      </c>
      <c r="Q118" s="89"/>
      <c r="S118" s="17">
        <v>8</v>
      </c>
      <c r="T118" s="38">
        <f t="shared" ca="1" si="19"/>
        <v>9.4029146614871273E-2</v>
      </c>
      <c r="U118" s="38">
        <f t="shared" ca="1" si="20"/>
        <v>28.208743984461382</v>
      </c>
      <c r="V118" s="88">
        <f t="shared" ca="1" si="21"/>
        <v>0.81379497857402816</v>
      </c>
      <c r="W118" s="89"/>
      <c r="Z118" s="12">
        <f t="shared" ca="1" si="14"/>
        <v>-1.4055000000000017</v>
      </c>
      <c r="AA118" s="12">
        <f t="shared" ca="1" si="15"/>
        <v>-1.4055000000000017</v>
      </c>
    </row>
    <row r="119" spans="1:27" x14ac:dyDescent="0.25">
      <c r="A119" s="11">
        <v>8.56</v>
      </c>
      <c r="H119" s="37" t="s">
        <v>140</v>
      </c>
      <c r="I119" s="38">
        <f ca="1">D79</f>
        <v>3.3386762767504821</v>
      </c>
      <c r="J119" s="38">
        <v>-8.0699999999999999E-4</v>
      </c>
      <c r="K119" s="38">
        <f ca="1">$I119+$J119</f>
        <v>3.3378692767504821</v>
      </c>
      <c r="M119" s="17">
        <v>9</v>
      </c>
      <c r="N119" s="38">
        <f t="shared" si="16"/>
        <v>0.1</v>
      </c>
      <c r="O119" s="19">
        <f t="shared" si="17"/>
        <v>30</v>
      </c>
      <c r="P119" s="88">
        <f t="shared" ca="1" si="18"/>
        <v>0</v>
      </c>
      <c r="Q119" s="89"/>
      <c r="S119" s="17">
        <v>9</v>
      </c>
      <c r="T119" s="38">
        <f t="shared" ca="1" si="19"/>
        <v>6.5860971469197449E-2</v>
      </c>
      <c r="U119" s="38">
        <f t="shared" ca="1" si="20"/>
        <v>19.758291440759233</v>
      </c>
      <c r="V119" s="88">
        <f t="shared" ca="1" si="21"/>
        <v>5.3087886939476672</v>
      </c>
      <c r="W119" s="89"/>
      <c r="Z119" s="12">
        <f t="shared" ca="1" si="14"/>
        <v>-1.4055000000000017</v>
      </c>
      <c r="AA119" s="12">
        <f t="shared" ca="1" si="15"/>
        <v>-1.4055000000000017</v>
      </c>
    </row>
    <row r="120" spans="1:27" x14ac:dyDescent="0.25">
      <c r="A120" s="11">
        <v>8.61</v>
      </c>
      <c r="M120" s="17">
        <v>10</v>
      </c>
      <c r="N120" s="38">
        <f t="shared" si="16"/>
        <v>0.1</v>
      </c>
      <c r="O120" s="19">
        <f t="shared" si="17"/>
        <v>30</v>
      </c>
      <c r="P120" s="88">
        <f t="shared" ca="1" si="18"/>
        <v>0.13333333333333333</v>
      </c>
      <c r="Q120" s="89"/>
      <c r="S120" s="17">
        <v>10</v>
      </c>
      <c r="T120" s="38">
        <f t="shared" ca="1" si="19"/>
        <v>8.2595097288228003E-2</v>
      </c>
      <c r="U120" s="38">
        <f t="shared" ca="1" si="20"/>
        <v>24.778529186468401</v>
      </c>
      <c r="V120" s="88">
        <f t="shared" ca="1" si="21"/>
        <v>0.41882527103760953</v>
      </c>
      <c r="W120" s="89"/>
      <c r="Z120" s="12">
        <f t="shared" ca="1" si="14"/>
        <v>-1.3555000000000028</v>
      </c>
      <c r="AA120" s="12">
        <f t="shared" ca="1" si="15"/>
        <v>-1.3555000000000028</v>
      </c>
    </row>
    <row r="121" spans="1:27" ht="15" customHeight="1" x14ac:dyDescent="0.25">
      <c r="A121" s="11">
        <v>8.69</v>
      </c>
      <c r="H121" s="24" t="s">
        <v>146</v>
      </c>
      <c r="I121" s="38">
        <f ca="1">LN(2*PI())*D5/2-LN(K119)*D5-SUMSQ(INDIRECT("$AA$2:$AA$"&amp;$D$5+1))/(2*K119^2)</f>
        <v>-235.49053700447075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>
        <f t="shared" ca="1" si="14"/>
        <v>-1.2755000000000027</v>
      </c>
      <c r="AA121" s="12">
        <f t="shared" ca="1" si="15"/>
        <v>-1.2755000000000027</v>
      </c>
    </row>
    <row r="122" spans="1:27" x14ac:dyDescent="0.25">
      <c r="A122" s="11">
        <v>8.6999999999999993</v>
      </c>
      <c r="Z122" s="12">
        <f t="shared" ca="1" si="14"/>
        <v>-1.265500000000003</v>
      </c>
      <c r="AA122" s="12">
        <f t="shared" ca="1" si="15"/>
        <v>-1.265500000000003</v>
      </c>
    </row>
    <row r="123" spans="1:27" ht="15" customHeight="1" x14ac:dyDescent="0.25">
      <c r="A123" s="11">
        <v>8.76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-1.2055000000000025</v>
      </c>
      <c r="AA123" s="12">
        <f t="shared" ca="1" si="15"/>
        <v>-1.2055000000000025</v>
      </c>
    </row>
    <row r="124" spans="1:27" ht="15" customHeight="1" x14ac:dyDescent="0.25">
      <c r="A124" s="11">
        <v>8.77</v>
      </c>
      <c r="Z124" s="12">
        <f t="shared" ca="1" si="14"/>
        <v>-1.1955000000000027</v>
      </c>
      <c r="AA124" s="12">
        <f t="shared" ca="1" si="15"/>
        <v>-1.1955000000000027</v>
      </c>
    </row>
    <row r="125" spans="1:27" x14ac:dyDescent="0.25">
      <c r="A125" s="11">
        <v>8.84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-1.1255000000000024</v>
      </c>
      <c r="AA125" s="12">
        <f t="shared" ca="1" si="15"/>
        <v>-1.1255000000000024</v>
      </c>
    </row>
    <row r="126" spans="1:27" x14ac:dyDescent="0.25">
      <c r="A126" s="11">
        <v>8.8800000000000008</v>
      </c>
      <c r="Z126" s="12">
        <f t="shared" ca="1" si="14"/>
        <v>-1.0855000000000015</v>
      </c>
      <c r="AA126" s="12">
        <f t="shared" ca="1" si="15"/>
        <v>-1.0855000000000015</v>
      </c>
    </row>
    <row r="127" spans="1:27" ht="15" customHeight="1" x14ac:dyDescent="0.25">
      <c r="A127" s="11">
        <v>8.8800000000000008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-1.0855000000000015</v>
      </c>
      <c r="AA127" s="12">
        <f t="shared" ca="1" si="15"/>
        <v>-1.0855000000000015</v>
      </c>
    </row>
    <row r="128" spans="1:27" ht="15" customHeight="1" x14ac:dyDescent="0.25">
      <c r="A128" s="11">
        <v>8.9600000000000009</v>
      </c>
      <c r="C128" s="25">
        <f ca="1">$D$77</f>
        <v>9.9655000000000022</v>
      </c>
      <c r="D128" s="25">
        <f ca="1">$D$82</f>
        <v>9.86</v>
      </c>
      <c r="E128" s="25">
        <f ca="1">$D$89</f>
        <v>-1.1608567649340365E-2</v>
      </c>
      <c r="F128" s="25">
        <f ca="1">$D$87</f>
        <v>-1.2220660666614578</v>
      </c>
      <c r="H128" s="25">
        <f ca="1">$D$77</f>
        <v>9.9655000000000022</v>
      </c>
      <c r="I128" s="25">
        <f ca="1">$D$82</f>
        <v>9.86</v>
      </c>
      <c r="J128" s="25">
        <f ca="1">$D$89</f>
        <v>-1.1608567649340365E-2</v>
      </c>
      <c r="K128" s="25">
        <f ca="1">$D$87</f>
        <v>-1.2220660666614578</v>
      </c>
      <c r="Z128" s="12">
        <f t="shared" ca="1" si="14"/>
        <v>-1.0055000000000014</v>
      </c>
      <c r="AA128" s="12">
        <f t="shared" ca="1" si="15"/>
        <v>-1.0055000000000014</v>
      </c>
    </row>
    <row r="129" spans="1:27" x14ac:dyDescent="0.25">
      <c r="A129" s="11">
        <v>9.01</v>
      </c>
      <c r="Z129" s="12">
        <f t="shared" ca="1" si="14"/>
        <v>-0.95550000000000246</v>
      </c>
      <c r="AA129" s="12">
        <f t="shared" ca="1" si="15"/>
        <v>-0.95550000000000246</v>
      </c>
    </row>
    <row r="130" spans="1:27" x14ac:dyDescent="0.25">
      <c r="A130" s="11">
        <v>9.02</v>
      </c>
      <c r="Z130" s="12">
        <f t="shared" ref="Z130:Z193" ca="1" si="22">IF($A130&lt;&gt;"",($A130-$D$77),"")</f>
        <v>-0.94550000000000267</v>
      </c>
      <c r="AA130" s="12">
        <f t="shared" ref="AA130:AA193" ca="1" si="23">IF($A130&lt;&gt;"",($A130-$D$77+$J$118),"")</f>
        <v>-0.94550000000000267</v>
      </c>
    </row>
    <row r="131" spans="1:27" x14ac:dyDescent="0.25">
      <c r="A131" s="11">
        <v>9.06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-0.90550000000000175</v>
      </c>
      <c r="AA131" s="12">
        <f t="shared" ca="1" si="23"/>
        <v>-0.90550000000000175</v>
      </c>
    </row>
    <row r="132" spans="1:27" x14ac:dyDescent="0.25">
      <c r="A132" s="11">
        <v>9.1199999999999992</v>
      </c>
      <c r="Z132" s="12">
        <f t="shared" ca="1" si="22"/>
        <v>-0.84550000000000303</v>
      </c>
      <c r="AA132" s="12">
        <f t="shared" ca="1" si="23"/>
        <v>-0.84550000000000303</v>
      </c>
    </row>
    <row r="133" spans="1:27" x14ac:dyDescent="0.25">
      <c r="A133" s="11">
        <v>9.2100000000000009</v>
      </c>
      <c r="Z133" s="12">
        <f t="shared" ca="1" si="22"/>
        <v>-0.75550000000000139</v>
      </c>
      <c r="AA133" s="12">
        <f t="shared" ca="1" si="23"/>
        <v>-0.75550000000000139</v>
      </c>
    </row>
    <row r="134" spans="1:27" x14ac:dyDescent="0.25">
      <c r="A134" s="11">
        <v>9.26</v>
      </c>
      <c r="I134" s="37" t="s">
        <v>121</v>
      </c>
      <c r="J134" s="15">
        <f ca="1">'X 300'!$D$78</f>
        <v>11.146759280936463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-0.70550000000000246</v>
      </c>
      <c r="AA134" s="12">
        <f t="shared" ca="1" si="23"/>
        <v>-0.70550000000000246</v>
      </c>
    </row>
    <row r="135" spans="1:27" ht="15" customHeight="1" x14ac:dyDescent="0.25">
      <c r="A135" s="11">
        <v>9.2899999999999991</v>
      </c>
      <c r="I135" s="37" t="s">
        <v>120</v>
      </c>
      <c r="J135" s="15">
        <f ca="1">SQRT($J$134/$D$5)</f>
        <v>0.19275856471189085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0.57801758702914363</v>
      </c>
      <c r="Q135" s="95"/>
      <c r="R135" s="95">
        <f ca="1">SQRT(2/($D$5-1)) * $D$78</f>
        <v>0.91164976870702175</v>
      </c>
      <c r="S135" s="95"/>
      <c r="Z135" s="12">
        <f t="shared" ca="1" si="22"/>
        <v>-0.6755000000000031</v>
      </c>
      <c r="AA135" s="12">
        <f t="shared" ca="1" si="23"/>
        <v>-0.6755000000000031</v>
      </c>
    </row>
    <row r="136" spans="1:27" ht="15" customHeight="1" x14ac:dyDescent="0.25">
      <c r="A136" s="11">
        <v>9.36</v>
      </c>
      <c r="Z136" s="12">
        <f t="shared" ca="1" si="22"/>
        <v>-0.60550000000000281</v>
      </c>
      <c r="AA136" s="12">
        <f t="shared" ca="1" si="23"/>
        <v>-0.60550000000000281</v>
      </c>
    </row>
    <row r="137" spans="1:27" x14ac:dyDescent="0.25">
      <c r="A137" s="11">
        <v>9.39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-0.57550000000000168</v>
      </c>
      <c r="AA137" s="12">
        <f t="shared" ca="1" si="23"/>
        <v>-0.57550000000000168</v>
      </c>
    </row>
    <row r="138" spans="1:27" x14ac:dyDescent="0.25">
      <c r="A138" s="11">
        <v>9.39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-0.57550000000000168</v>
      </c>
      <c r="AA138" s="12">
        <f t="shared" ca="1" si="23"/>
        <v>-0.57550000000000168</v>
      </c>
    </row>
    <row r="139" spans="1:27" x14ac:dyDescent="0.25">
      <c r="A139" s="11">
        <v>9.4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-0.56550000000000189</v>
      </c>
      <c r="AA139" s="12">
        <f t="shared" ca="1" si="23"/>
        <v>-0.56550000000000189</v>
      </c>
    </row>
    <row r="140" spans="1:27" x14ac:dyDescent="0.25">
      <c r="A140" s="11">
        <v>9.4700000000000006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1.284389348133351</v>
      </c>
      <c r="I140" s="38">
        <f ca="1">D140*$J$135</f>
        <v>0.24711647996064406</v>
      </c>
      <c r="J140" s="38">
        <f ca="1">G140*$J$135</f>
        <v>0.24757704727742585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0.74101854657136212</v>
      </c>
      <c r="Q140" s="89"/>
      <c r="S140" s="38">
        <f t="shared" ref="S140:T143" si="24">_xlfn.CHISQ.INV(M140,$D$5-1)</f>
        <v>330.73610469320136</v>
      </c>
      <c r="T140" s="38">
        <f t="shared" si="24"/>
        <v>268.12027541235091</v>
      </c>
      <c r="V140" s="38">
        <f>($D$5-1)/$S140</f>
        <v>0.90404402711750953</v>
      </c>
      <c r="W140" s="38">
        <f>($D$5-1)/$T140</f>
        <v>1.1151711654038776</v>
      </c>
      <c r="Z140" s="12">
        <f t="shared" ca="1" si="22"/>
        <v>-0.49550000000000161</v>
      </c>
      <c r="AA140" s="12">
        <f t="shared" ca="1" si="23"/>
        <v>-0.49550000000000161</v>
      </c>
    </row>
    <row r="141" spans="1:27" x14ac:dyDescent="0.25">
      <c r="A141" s="11">
        <v>9.48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1.649965767426393</v>
      </c>
      <c r="I141" s="38">
        <f ca="1">D141*$J$135</f>
        <v>0.31708783895106046</v>
      </c>
      <c r="J141" s="38">
        <f ca="1">G141*$J$135</f>
        <v>0.31804503315286503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0.95083893066294123</v>
      </c>
      <c r="Q141" s="89"/>
      <c r="S141" s="38">
        <f t="shared" si="24"/>
        <v>340.3278503488595</v>
      </c>
      <c r="T141" s="38">
        <f t="shared" si="24"/>
        <v>259.94538288343006</v>
      </c>
      <c r="V141" s="38">
        <f>($D$5-1)/$S141</f>
        <v>0.8785645949736538</v>
      </c>
      <c r="W141" s="38">
        <f>($D$5-1)/$T141</f>
        <v>1.1502416264653703</v>
      </c>
      <c r="Z141" s="12">
        <f t="shared" ca="1" si="22"/>
        <v>-0.48550000000000182</v>
      </c>
      <c r="AA141" s="12">
        <f t="shared" ca="1" si="23"/>
        <v>-0.48550000000000182</v>
      </c>
    </row>
    <row r="142" spans="1:27" x14ac:dyDescent="0.25">
      <c r="A142" s="11">
        <v>9.56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1.9679296690656669</v>
      </c>
      <c r="I142" s="38">
        <f ca="1">D142*$J$135</f>
        <v>0.4965460626978308</v>
      </c>
      <c r="J142" s="38">
        <f ca="1">G142*$J$135</f>
        <v>0.37933529846304431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1.4889733041870741</v>
      </c>
      <c r="Q142" s="89"/>
      <c r="S142" s="38">
        <f t="shared" si="24"/>
        <v>348.7943370630511</v>
      </c>
      <c r="T142" s="38">
        <f t="shared" si="24"/>
        <v>252.99244826671924</v>
      </c>
      <c r="V142" s="38">
        <f>($D$5-1)/$S142</f>
        <v>0.85723868832752914</v>
      </c>
      <c r="W142" s="38">
        <f>($D$5-1)/$T142</f>
        <v>1.181853458664414</v>
      </c>
      <c r="Z142" s="12">
        <f t="shared" ca="1" si="22"/>
        <v>-0.40550000000000175</v>
      </c>
      <c r="AA142" s="12">
        <f t="shared" ca="1" si="23"/>
        <v>-0.40550000000000175</v>
      </c>
    </row>
    <row r="143" spans="1:27" x14ac:dyDescent="0.25">
      <c r="A143" s="11">
        <v>9.68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2.5923718841194781</v>
      </c>
      <c r="I143" s="38">
        <f ca="1">D143*$J$135</f>
        <v>0.59562396495974268</v>
      </c>
      <c r="J143" s="38">
        <f ca="1">G143*$J$135</f>
        <v>0.49970188358233081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1.7860743439200537</v>
      </c>
      <c r="Q143" s="89"/>
      <c r="S143" s="38">
        <f t="shared" si="24"/>
        <v>365.73918505994089</v>
      </c>
      <c r="T143" s="38">
        <f t="shared" si="24"/>
        <v>239.7686320291657</v>
      </c>
      <c r="V143" s="38">
        <f>($D$5-1)/$S143</f>
        <v>0.8175224646792959</v>
      </c>
      <c r="W143" s="38">
        <f>($D$5-1)/$T143</f>
        <v>1.2470355169880158</v>
      </c>
      <c r="Z143" s="12">
        <f t="shared" ca="1" si="22"/>
        <v>-0.28550000000000253</v>
      </c>
      <c r="AA143" s="12">
        <f t="shared" ca="1" si="23"/>
        <v>-0.28550000000000253</v>
      </c>
    </row>
    <row r="144" spans="1:27" x14ac:dyDescent="0.25">
      <c r="A144" s="11">
        <v>9.68</v>
      </c>
      <c r="Z144" s="12">
        <f t="shared" ca="1" si="22"/>
        <v>-0.28550000000000253</v>
      </c>
      <c r="AA144" s="12">
        <f t="shared" ca="1" si="23"/>
        <v>-0.28550000000000253</v>
      </c>
    </row>
    <row r="145" spans="1:27" x14ac:dyDescent="0.25">
      <c r="A145" s="11">
        <v>9.7200000000000006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-0.24550000000000161</v>
      </c>
      <c r="AA145" s="12">
        <f t="shared" ca="1" si="23"/>
        <v>-0.24550000000000161</v>
      </c>
    </row>
    <row r="146" spans="1:27" x14ac:dyDescent="0.25">
      <c r="A146" s="11">
        <v>9.73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-0.23550000000000182</v>
      </c>
      <c r="AA146" s="12">
        <f t="shared" ca="1" si="23"/>
        <v>-0.23550000000000182</v>
      </c>
    </row>
    <row r="147" spans="1:27" x14ac:dyDescent="0.25">
      <c r="A147" s="11">
        <v>9.7899999999999991</v>
      </c>
      <c r="C147" s="38">
        <v>0.8</v>
      </c>
      <c r="D147" s="38">
        <f ca="1">$D$77-$I140</f>
        <v>9.7183835200393585</v>
      </c>
      <c r="E147" s="38">
        <f ca="1">$D$77+$I140</f>
        <v>10.212616479960646</v>
      </c>
      <c r="F147" s="38">
        <f ca="1">$D$77-$J140</f>
        <v>9.7179229527225761</v>
      </c>
      <c r="G147" s="38">
        <f ca="1">$D$77+$J140</f>
        <v>10.213077047277428</v>
      </c>
      <c r="L147" s="38">
        <v>0.8</v>
      </c>
      <c r="M147" s="38">
        <f ca="1">$D$78-$P140</f>
        <v>10.4057407343651</v>
      </c>
      <c r="N147" s="38">
        <f ca="1">$D$78+$P140</f>
        <v>11.887777827507826</v>
      </c>
      <c r="O147" s="38">
        <f ca="1">$D$78*$V140</f>
        <v>10.077161149647274</v>
      </c>
      <c r="P147" s="38">
        <f ca="1">$D$78*$W140</f>
        <v>12.430544537798404</v>
      </c>
      <c r="Z147" s="12">
        <f t="shared" ca="1" si="22"/>
        <v>-0.1755000000000031</v>
      </c>
      <c r="AA147" s="12">
        <f t="shared" ca="1" si="23"/>
        <v>-0.1755000000000031</v>
      </c>
    </row>
    <row r="148" spans="1:27" x14ac:dyDescent="0.25">
      <c r="A148" s="11">
        <v>9.82</v>
      </c>
      <c r="C148" s="38">
        <v>0.9</v>
      </c>
      <c r="D148" s="38">
        <f ca="1">$D$77-$I141</f>
        <v>9.6484121610489417</v>
      </c>
      <c r="E148" s="38">
        <f ca="1">$D$77+$I141</f>
        <v>10.282587838951063</v>
      </c>
      <c r="F148" s="38">
        <f ca="1">$D$77-$J141</f>
        <v>9.6474549668471372</v>
      </c>
      <c r="G148" s="38">
        <f ca="1">$D$77+$J141</f>
        <v>10.283545033152867</v>
      </c>
      <c r="L148" s="38">
        <v>0.9</v>
      </c>
      <c r="M148" s="38">
        <f ca="1">$D$78-$P141</f>
        <v>10.195920350273521</v>
      </c>
      <c r="N148" s="38">
        <f ca="1">$D$78+$P141</f>
        <v>12.097598211599404</v>
      </c>
      <c r="O148" s="38">
        <f ca="1">$D$78*$V141</f>
        <v>9.7931480529247601</v>
      </c>
      <c r="P148" s="38">
        <f ca="1">$D$78*$W141</f>
        <v>12.821466525122318</v>
      </c>
      <c r="Z148" s="12">
        <f t="shared" ca="1" si="22"/>
        <v>-0.14550000000000196</v>
      </c>
      <c r="AA148" s="12">
        <f t="shared" ca="1" si="23"/>
        <v>-0.14550000000000196</v>
      </c>
    </row>
    <row r="149" spans="1:27" x14ac:dyDescent="0.25">
      <c r="A149" s="11">
        <v>9.82</v>
      </c>
      <c r="C149" s="38">
        <v>0.95</v>
      </c>
      <c r="D149" s="38">
        <f ca="1">$D$77-$I142</f>
        <v>9.4689539373021709</v>
      </c>
      <c r="E149" s="38">
        <f ca="1">$D$77+$I142</f>
        <v>10.462046062697834</v>
      </c>
      <c r="F149" s="38">
        <f ca="1">$D$77-$J142</f>
        <v>9.5861647015369584</v>
      </c>
      <c r="G149" s="38">
        <f ca="1">$D$77+$J142</f>
        <v>10.344835298463046</v>
      </c>
      <c r="L149" s="38">
        <v>0.95</v>
      </c>
      <c r="M149" s="38">
        <f ca="1">$D$78-$P142</f>
        <v>9.6577859767493894</v>
      </c>
      <c r="N149" s="38">
        <f ca="1">$D$78+$P142</f>
        <v>12.635732585123536</v>
      </c>
      <c r="O149" s="38">
        <f ca="1">$D$78*$V142</f>
        <v>9.5554333050926861</v>
      </c>
      <c r="P149" s="38">
        <f ca="1">$D$78*$W142</f>
        <v>13.173836009074416</v>
      </c>
      <c r="Z149" s="12">
        <f t="shared" ca="1" si="22"/>
        <v>-0.14550000000000196</v>
      </c>
      <c r="AA149" s="12">
        <f t="shared" ca="1" si="23"/>
        <v>-0.14550000000000196</v>
      </c>
    </row>
    <row r="150" spans="1:27" x14ac:dyDescent="0.25">
      <c r="A150" s="11">
        <v>9.83</v>
      </c>
      <c r="C150" s="38">
        <v>0.99</v>
      </c>
      <c r="D150" s="38">
        <f ca="1">$D$77-$I143</f>
        <v>9.3698760350402601</v>
      </c>
      <c r="E150" s="38">
        <f ca="1">$D$77+$I143</f>
        <v>10.561123964959744</v>
      </c>
      <c r="F150" s="38">
        <f ca="1">$D$77-$J143</f>
        <v>9.4657981164176714</v>
      </c>
      <c r="G150" s="38">
        <f ca="1">$D$77+$J143</f>
        <v>10.465201883582333</v>
      </c>
      <c r="L150" s="38">
        <v>0.99</v>
      </c>
      <c r="M150" s="38">
        <f ca="1">$D$78-$P143</f>
        <v>9.3606849370164085</v>
      </c>
      <c r="N150" s="38">
        <f ca="1">$D$78+$P143</f>
        <v>12.932833624856517</v>
      </c>
      <c r="O150" s="38">
        <f ca="1">$D$78*$V143</f>
        <v>9.1127261205379924</v>
      </c>
      <c r="P150" s="38">
        <f ca="1">$D$78*$W143</f>
        <v>13.900404722643566</v>
      </c>
      <c r="Z150" s="12">
        <f t="shared" ca="1" si="22"/>
        <v>-0.13550000000000217</v>
      </c>
      <c r="AA150" s="12">
        <f t="shared" ca="1" si="23"/>
        <v>-0.13550000000000217</v>
      </c>
    </row>
    <row r="151" spans="1:27" x14ac:dyDescent="0.25">
      <c r="A151" s="11">
        <v>9.84</v>
      </c>
      <c r="Z151" s="12">
        <f t="shared" ca="1" si="22"/>
        <v>-0.12550000000000239</v>
      </c>
      <c r="AA151" s="12">
        <f t="shared" ca="1" si="23"/>
        <v>-0.12550000000000239</v>
      </c>
    </row>
    <row r="152" spans="1:27" x14ac:dyDescent="0.25">
      <c r="A152" s="11">
        <v>9.8800000000000008</v>
      </c>
      <c r="Z152" s="12">
        <f t="shared" ca="1" si="22"/>
        <v>-8.5500000000001464E-2</v>
      </c>
      <c r="AA152" s="12">
        <f t="shared" ca="1" si="23"/>
        <v>-8.5500000000001464E-2</v>
      </c>
    </row>
    <row r="153" spans="1:27" x14ac:dyDescent="0.25">
      <c r="A153" s="11">
        <v>9.94</v>
      </c>
      <c r="Z153" s="12">
        <f t="shared" ca="1" si="22"/>
        <v>-2.5500000000002743E-2</v>
      </c>
      <c r="AA153" s="12">
        <f t="shared" ca="1" si="23"/>
        <v>-2.5500000000002743E-2</v>
      </c>
    </row>
    <row r="154" spans="1:27" x14ac:dyDescent="0.25">
      <c r="A154" s="11">
        <v>10.039999999999999</v>
      </c>
      <c r="Z154" s="12">
        <f t="shared" ca="1" si="22"/>
        <v>7.4499999999996902E-2</v>
      </c>
      <c r="AA154" s="12">
        <f t="shared" ca="1" si="23"/>
        <v>7.4499999999996902E-2</v>
      </c>
    </row>
    <row r="155" spans="1:27" x14ac:dyDescent="0.25">
      <c r="A155" s="11">
        <v>10.07</v>
      </c>
      <c r="Z155" s="12">
        <f t="shared" ca="1" si="22"/>
        <v>0.10449999999999804</v>
      </c>
      <c r="AA155" s="12">
        <f t="shared" ca="1" si="23"/>
        <v>0.10449999999999804</v>
      </c>
    </row>
    <row r="156" spans="1:27" x14ac:dyDescent="0.25">
      <c r="A156" s="11">
        <v>10.07</v>
      </c>
      <c r="Z156" s="12">
        <f t="shared" ca="1" si="22"/>
        <v>0.10449999999999804</v>
      </c>
      <c r="AA156" s="12">
        <f t="shared" ca="1" si="23"/>
        <v>0.10449999999999804</v>
      </c>
    </row>
    <row r="157" spans="1:27" x14ac:dyDescent="0.25">
      <c r="A157" s="11">
        <v>10.08</v>
      </c>
      <c r="Z157" s="12">
        <f t="shared" ca="1" si="22"/>
        <v>0.11449999999999783</v>
      </c>
      <c r="AA157" s="12">
        <f t="shared" ca="1" si="23"/>
        <v>0.11449999999999783</v>
      </c>
    </row>
    <row r="158" spans="1:27" x14ac:dyDescent="0.25">
      <c r="A158" s="11">
        <v>10.11</v>
      </c>
      <c r="Z158" s="12">
        <f t="shared" ca="1" si="22"/>
        <v>0.14449999999999719</v>
      </c>
      <c r="AA158" s="12">
        <f t="shared" ca="1" si="23"/>
        <v>0.14449999999999719</v>
      </c>
    </row>
    <row r="159" spans="1:27" x14ac:dyDescent="0.25">
      <c r="A159" s="11">
        <v>10.17</v>
      </c>
      <c r="Z159" s="12">
        <f t="shared" ca="1" si="22"/>
        <v>0.20449999999999768</v>
      </c>
      <c r="AA159" s="12">
        <f t="shared" ca="1" si="23"/>
        <v>0.20449999999999768</v>
      </c>
    </row>
    <row r="160" spans="1:27" x14ac:dyDescent="0.25">
      <c r="A160" s="11">
        <v>10.210000000000001</v>
      </c>
      <c r="Z160" s="12">
        <f t="shared" ca="1" si="22"/>
        <v>0.24449999999999861</v>
      </c>
      <c r="AA160" s="12">
        <f t="shared" ca="1" si="23"/>
        <v>0.24449999999999861</v>
      </c>
    </row>
    <row r="161" spans="1:27" x14ac:dyDescent="0.25">
      <c r="A161" s="11">
        <v>10.220000000000001</v>
      </c>
      <c r="Z161" s="12">
        <f t="shared" ca="1" si="22"/>
        <v>0.25449999999999839</v>
      </c>
      <c r="AA161" s="12">
        <f t="shared" ca="1" si="23"/>
        <v>0.25449999999999839</v>
      </c>
    </row>
    <row r="162" spans="1:27" x14ac:dyDescent="0.25">
      <c r="A162" s="11">
        <v>10.29</v>
      </c>
      <c r="Z162" s="12">
        <f t="shared" ca="1" si="22"/>
        <v>0.3244999999999969</v>
      </c>
      <c r="AA162" s="12">
        <f t="shared" ca="1" si="23"/>
        <v>0.3244999999999969</v>
      </c>
    </row>
    <row r="163" spans="1:27" x14ac:dyDescent="0.25">
      <c r="A163" s="11">
        <v>10.3</v>
      </c>
      <c r="Z163" s="12">
        <f t="shared" ca="1" si="22"/>
        <v>0.33449999999999847</v>
      </c>
      <c r="AA163" s="12">
        <f t="shared" ca="1" si="23"/>
        <v>0.33449999999999847</v>
      </c>
    </row>
    <row r="164" spans="1:27" x14ac:dyDescent="0.25">
      <c r="A164" s="11">
        <v>10.32</v>
      </c>
      <c r="Z164" s="12">
        <f t="shared" ca="1" si="22"/>
        <v>0.35449999999999804</v>
      </c>
      <c r="AA164" s="12">
        <f t="shared" ca="1" si="23"/>
        <v>0.35449999999999804</v>
      </c>
    </row>
    <row r="165" spans="1:27" x14ac:dyDescent="0.25">
      <c r="A165" s="11">
        <v>10.43</v>
      </c>
      <c r="Z165" s="12">
        <f t="shared" ca="1" si="22"/>
        <v>0.46449999999999747</v>
      </c>
      <c r="AA165" s="12">
        <f t="shared" ca="1" si="23"/>
        <v>0.46449999999999747</v>
      </c>
    </row>
    <row r="166" spans="1:27" x14ac:dyDescent="0.25">
      <c r="A166" s="11">
        <v>10.43</v>
      </c>
      <c r="Z166" s="12">
        <f t="shared" ca="1" si="22"/>
        <v>0.46449999999999747</v>
      </c>
      <c r="AA166" s="12">
        <f t="shared" ca="1" si="23"/>
        <v>0.46449999999999747</v>
      </c>
    </row>
    <row r="167" spans="1:27" x14ac:dyDescent="0.25">
      <c r="A167" s="11">
        <v>10.44</v>
      </c>
      <c r="Z167" s="12">
        <f t="shared" ca="1" si="22"/>
        <v>0.47449999999999726</v>
      </c>
      <c r="AA167" s="12">
        <f t="shared" ca="1" si="23"/>
        <v>0.47449999999999726</v>
      </c>
    </row>
    <row r="168" spans="1:27" x14ac:dyDescent="0.25">
      <c r="A168" s="11">
        <v>10.46</v>
      </c>
      <c r="Z168" s="12">
        <f t="shared" ca="1" si="22"/>
        <v>0.49449999999999861</v>
      </c>
      <c r="AA168" s="12">
        <f t="shared" ca="1" si="23"/>
        <v>0.49449999999999861</v>
      </c>
    </row>
    <row r="169" spans="1:27" x14ac:dyDescent="0.25">
      <c r="A169" s="11">
        <v>10.73</v>
      </c>
      <c r="Z169" s="12">
        <f t="shared" ca="1" si="22"/>
        <v>0.76449999999999818</v>
      </c>
      <c r="AA169" s="12">
        <f t="shared" ca="1" si="23"/>
        <v>0.76449999999999818</v>
      </c>
    </row>
    <row r="170" spans="1:27" x14ac:dyDescent="0.25">
      <c r="A170" s="11">
        <v>10.75</v>
      </c>
      <c r="Z170" s="12">
        <f t="shared" ca="1" si="22"/>
        <v>0.78449999999999775</v>
      </c>
      <c r="AA170" s="12">
        <f t="shared" ca="1" si="23"/>
        <v>0.78449999999999775</v>
      </c>
    </row>
    <row r="171" spans="1:27" x14ac:dyDescent="0.25">
      <c r="A171" s="11">
        <v>10.93</v>
      </c>
      <c r="Z171" s="12">
        <f t="shared" ca="1" si="22"/>
        <v>0.96449999999999747</v>
      </c>
      <c r="AA171" s="12">
        <f t="shared" ca="1" si="23"/>
        <v>0.96449999999999747</v>
      </c>
    </row>
    <row r="172" spans="1:27" x14ac:dyDescent="0.25">
      <c r="A172" s="11">
        <v>11</v>
      </c>
      <c r="Z172" s="12">
        <f t="shared" ca="1" si="22"/>
        <v>1.0344999999999978</v>
      </c>
      <c r="AA172" s="12">
        <f t="shared" ca="1" si="23"/>
        <v>1.0344999999999978</v>
      </c>
    </row>
    <row r="173" spans="1:27" x14ac:dyDescent="0.25">
      <c r="A173" s="11">
        <v>11.09</v>
      </c>
      <c r="Z173" s="12">
        <f t="shared" ca="1" si="22"/>
        <v>1.1244999999999976</v>
      </c>
      <c r="AA173" s="12">
        <f t="shared" ca="1" si="23"/>
        <v>1.1244999999999976</v>
      </c>
    </row>
    <row r="174" spans="1:27" x14ac:dyDescent="0.25">
      <c r="A174" s="11">
        <v>11.17</v>
      </c>
      <c r="Z174" s="12">
        <f t="shared" ca="1" si="22"/>
        <v>1.2044999999999977</v>
      </c>
      <c r="AA174" s="12">
        <f t="shared" ca="1" si="23"/>
        <v>1.2044999999999977</v>
      </c>
    </row>
    <row r="175" spans="1:27" x14ac:dyDescent="0.25">
      <c r="A175" s="11">
        <v>11.21</v>
      </c>
      <c r="Z175" s="12">
        <f t="shared" ca="1" si="22"/>
        <v>1.2444999999999986</v>
      </c>
      <c r="AA175" s="12">
        <f t="shared" ca="1" si="23"/>
        <v>1.2444999999999986</v>
      </c>
    </row>
    <row r="176" spans="1:27" x14ac:dyDescent="0.25">
      <c r="A176" s="11">
        <v>11.21</v>
      </c>
      <c r="Z176" s="12">
        <f t="shared" ca="1" si="22"/>
        <v>1.2444999999999986</v>
      </c>
      <c r="AA176" s="12">
        <f t="shared" ca="1" si="23"/>
        <v>1.2444999999999986</v>
      </c>
    </row>
    <row r="177" spans="1:27" x14ac:dyDescent="0.25">
      <c r="A177" s="11">
        <v>11.21</v>
      </c>
      <c r="Z177" s="12">
        <f t="shared" ca="1" si="22"/>
        <v>1.2444999999999986</v>
      </c>
      <c r="AA177" s="12">
        <f t="shared" ca="1" si="23"/>
        <v>1.2444999999999986</v>
      </c>
    </row>
    <row r="178" spans="1:27" x14ac:dyDescent="0.25">
      <c r="A178" s="11">
        <v>11.26</v>
      </c>
      <c r="Z178" s="12">
        <f t="shared" ca="1" si="22"/>
        <v>1.2944999999999975</v>
      </c>
      <c r="AA178" s="12">
        <f t="shared" ca="1" si="23"/>
        <v>1.2944999999999975</v>
      </c>
    </row>
    <row r="179" spans="1:27" x14ac:dyDescent="0.25">
      <c r="A179" s="11">
        <v>11.27</v>
      </c>
      <c r="Z179" s="12">
        <f t="shared" ca="1" si="22"/>
        <v>1.3044999999999973</v>
      </c>
      <c r="AA179" s="12">
        <f t="shared" ca="1" si="23"/>
        <v>1.3044999999999973</v>
      </c>
    </row>
    <row r="180" spans="1:27" x14ac:dyDescent="0.25">
      <c r="A180" s="11">
        <v>11.28</v>
      </c>
      <c r="Z180" s="12">
        <f t="shared" ca="1" si="22"/>
        <v>1.3144999999999971</v>
      </c>
      <c r="AA180" s="12">
        <f t="shared" ca="1" si="23"/>
        <v>1.3144999999999971</v>
      </c>
    </row>
    <row r="181" spans="1:27" x14ac:dyDescent="0.25">
      <c r="A181" s="11">
        <v>11.28</v>
      </c>
      <c r="Z181" s="12">
        <f t="shared" ca="1" si="22"/>
        <v>1.3144999999999971</v>
      </c>
      <c r="AA181" s="12">
        <f t="shared" ca="1" si="23"/>
        <v>1.3144999999999971</v>
      </c>
    </row>
    <row r="182" spans="1:27" x14ac:dyDescent="0.25">
      <c r="A182" s="11">
        <v>11.35</v>
      </c>
      <c r="Z182" s="12">
        <f t="shared" ca="1" si="22"/>
        <v>1.3844999999999974</v>
      </c>
      <c r="AA182" s="12">
        <f t="shared" ca="1" si="23"/>
        <v>1.3844999999999974</v>
      </c>
    </row>
    <row r="183" spans="1:27" x14ac:dyDescent="0.25">
      <c r="A183" s="11">
        <v>11.37</v>
      </c>
      <c r="Z183" s="12">
        <f t="shared" ca="1" si="22"/>
        <v>1.404499999999997</v>
      </c>
      <c r="AA183" s="12">
        <f t="shared" ca="1" si="23"/>
        <v>1.404499999999997</v>
      </c>
    </row>
    <row r="184" spans="1:27" x14ac:dyDescent="0.25">
      <c r="A184" s="11">
        <v>11.39</v>
      </c>
      <c r="Z184" s="12">
        <f t="shared" ca="1" si="22"/>
        <v>1.4244999999999983</v>
      </c>
      <c r="AA184" s="12">
        <f t="shared" ca="1" si="23"/>
        <v>1.4244999999999983</v>
      </c>
    </row>
    <row r="185" spans="1:27" x14ac:dyDescent="0.25">
      <c r="A185" s="11">
        <v>11.45</v>
      </c>
      <c r="Z185" s="12">
        <f t="shared" ca="1" si="22"/>
        <v>1.484499999999997</v>
      </c>
      <c r="AA185" s="12">
        <f t="shared" ca="1" si="23"/>
        <v>1.484499999999997</v>
      </c>
    </row>
    <row r="186" spans="1:27" x14ac:dyDescent="0.25">
      <c r="A186" s="11">
        <v>11.51</v>
      </c>
      <c r="Z186" s="12">
        <f t="shared" ca="1" si="22"/>
        <v>1.5444999999999975</v>
      </c>
      <c r="AA186" s="12">
        <f t="shared" ca="1" si="23"/>
        <v>1.5444999999999975</v>
      </c>
    </row>
    <row r="187" spans="1:27" x14ac:dyDescent="0.25">
      <c r="A187" s="11">
        <v>11.52</v>
      </c>
      <c r="Z187" s="12">
        <f t="shared" ca="1" si="22"/>
        <v>1.5544999999999973</v>
      </c>
      <c r="AA187" s="12">
        <f t="shared" ca="1" si="23"/>
        <v>1.5544999999999973</v>
      </c>
    </row>
    <row r="188" spans="1:27" x14ac:dyDescent="0.25">
      <c r="A188" s="11">
        <v>11.53</v>
      </c>
      <c r="Z188" s="12">
        <f t="shared" ca="1" si="22"/>
        <v>1.5644999999999971</v>
      </c>
      <c r="AA188" s="12">
        <f t="shared" ca="1" si="23"/>
        <v>1.5644999999999971</v>
      </c>
    </row>
    <row r="189" spans="1:27" x14ac:dyDescent="0.25">
      <c r="A189" s="11">
        <v>11.55</v>
      </c>
      <c r="Z189" s="12">
        <f t="shared" ca="1" si="22"/>
        <v>1.5844999999999985</v>
      </c>
      <c r="AA189" s="12">
        <f t="shared" ca="1" si="23"/>
        <v>1.5844999999999985</v>
      </c>
    </row>
    <row r="190" spans="1:27" x14ac:dyDescent="0.25">
      <c r="A190" s="11">
        <v>11.64</v>
      </c>
      <c r="Z190" s="12">
        <f t="shared" ca="1" si="22"/>
        <v>1.6744999999999983</v>
      </c>
      <c r="AA190" s="12">
        <f t="shared" ca="1" si="23"/>
        <v>1.6744999999999983</v>
      </c>
    </row>
    <row r="191" spans="1:27" x14ac:dyDescent="0.25">
      <c r="A191" s="11">
        <v>11.67</v>
      </c>
      <c r="Z191" s="12">
        <f t="shared" ca="1" si="22"/>
        <v>1.7044999999999977</v>
      </c>
      <c r="AA191" s="12">
        <f t="shared" ca="1" si="23"/>
        <v>1.7044999999999977</v>
      </c>
    </row>
    <row r="192" spans="1:27" x14ac:dyDescent="0.25">
      <c r="A192" s="11">
        <v>11.68</v>
      </c>
      <c r="Z192" s="12">
        <f t="shared" ca="1" si="22"/>
        <v>1.7144999999999975</v>
      </c>
      <c r="AA192" s="12">
        <f t="shared" ca="1" si="23"/>
        <v>1.7144999999999975</v>
      </c>
    </row>
    <row r="193" spans="1:27" x14ac:dyDescent="0.25">
      <c r="A193" s="11">
        <v>11.72</v>
      </c>
      <c r="Z193" s="12">
        <f t="shared" ca="1" si="22"/>
        <v>1.7544999999999984</v>
      </c>
      <c r="AA193" s="12">
        <f t="shared" ca="1" si="23"/>
        <v>1.7544999999999984</v>
      </c>
    </row>
    <row r="194" spans="1:27" x14ac:dyDescent="0.25">
      <c r="A194" s="11">
        <v>11.76</v>
      </c>
      <c r="Z194" s="12">
        <f t="shared" ref="Z194:Z257" ca="1" si="25">IF($A194&lt;&gt;"",($A194-$D$77),"")</f>
        <v>1.7944999999999975</v>
      </c>
      <c r="AA194" s="12">
        <f t="shared" ref="AA194:AA257" ca="1" si="26">IF($A194&lt;&gt;"",($A194-$D$77+$J$118),"")</f>
        <v>1.7944999999999975</v>
      </c>
    </row>
    <row r="195" spans="1:27" x14ac:dyDescent="0.25">
      <c r="A195" s="11">
        <v>11.85</v>
      </c>
      <c r="Z195" s="12">
        <f t="shared" ca="1" si="25"/>
        <v>1.8844999999999974</v>
      </c>
      <c r="AA195" s="12">
        <f t="shared" ca="1" si="26"/>
        <v>1.8844999999999974</v>
      </c>
    </row>
    <row r="196" spans="1:27" x14ac:dyDescent="0.25">
      <c r="A196" s="11">
        <v>11.87</v>
      </c>
      <c r="Z196" s="12">
        <f t="shared" ca="1" si="25"/>
        <v>1.904499999999997</v>
      </c>
      <c r="AA196" s="12">
        <f t="shared" ca="1" si="26"/>
        <v>1.904499999999997</v>
      </c>
    </row>
    <row r="197" spans="1:27" x14ac:dyDescent="0.25">
      <c r="A197" s="11">
        <v>11.9</v>
      </c>
      <c r="Z197" s="12">
        <f t="shared" ca="1" si="25"/>
        <v>1.9344999999999981</v>
      </c>
      <c r="AA197" s="12">
        <f t="shared" ca="1" si="26"/>
        <v>1.9344999999999981</v>
      </c>
    </row>
    <row r="198" spans="1:27" x14ac:dyDescent="0.25">
      <c r="A198" s="11">
        <v>11.92</v>
      </c>
      <c r="Z198" s="12">
        <f t="shared" ca="1" si="25"/>
        <v>1.9544999999999977</v>
      </c>
      <c r="AA198" s="12">
        <f t="shared" ca="1" si="26"/>
        <v>1.9544999999999977</v>
      </c>
    </row>
    <row r="199" spans="1:27" x14ac:dyDescent="0.25">
      <c r="A199" s="11">
        <v>11.92</v>
      </c>
      <c r="Z199" s="12">
        <f t="shared" ca="1" si="25"/>
        <v>1.9544999999999977</v>
      </c>
      <c r="AA199" s="12">
        <f t="shared" ca="1" si="26"/>
        <v>1.9544999999999977</v>
      </c>
    </row>
    <row r="200" spans="1:27" x14ac:dyDescent="0.25">
      <c r="A200" s="11">
        <v>11.95</v>
      </c>
      <c r="Z200" s="12">
        <f t="shared" ca="1" si="25"/>
        <v>1.984499999999997</v>
      </c>
      <c r="AA200" s="12">
        <f t="shared" ca="1" si="26"/>
        <v>1.984499999999997</v>
      </c>
    </row>
    <row r="201" spans="1:27" x14ac:dyDescent="0.25">
      <c r="A201" s="11">
        <v>11.98</v>
      </c>
      <c r="Z201" s="12">
        <f t="shared" ca="1" si="25"/>
        <v>2.0144999999999982</v>
      </c>
      <c r="AA201" s="12">
        <f t="shared" ca="1" si="26"/>
        <v>2.0144999999999982</v>
      </c>
    </row>
    <row r="202" spans="1:27" x14ac:dyDescent="0.25">
      <c r="A202" s="11">
        <v>12.01</v>
      </c>
      <c r="Z202" s="12">
        <f t="shared" ca="1" si="25"/>
        <v>2.0444999999999975</v>
      </c>
      <c r="AA202" s="12">
        <f t="shared" ca="1" si="26"/>
        <v>2.0444999999999975</v>
      </c>
    </row>
    <row r="203" spans="1:27" x14ac:dyDescent="0.25">
      <c r="A203" s="11">
        <v>12.02</v>
      </c>
      <c r="Z203" s="12">
        <f t="shared" ca="1" si="25"/>
        <v>2.0544999999999973</v>
      </c>
      <c r="AA203" s="12">
        <f t="shared" ca="1" si="26"/>
        <v>2.0544999999999973</v>
      </c>
    </row>
    <row r="204" spans="1:27" x14ac:dyDescent="0.25">
      <c r="A204" s="11">
        <v>12.13</v>
      </c>
      <c r="Z204" s="12">
        <f t="shared" ca="1" si="25"/>
        <v>2.1644999999999985</v>
      </c>
      <c r="AA204" s="12">
        <f t="shared" ca="1" si="26"/>
        <v>2.1644999999999985</v>
      </c>
    </row>
    <row r="205" spans="1:27" x14ac:dyDescent="0.25">
      <c r="A205" s="11">
        <v>12.13</v>
      </c>
      <c r="Z205" s="12">
        <f t="shared" ca="1" si="25"/>
        <v>2.1644999999999985</v>
      </c>
      <c r="AA205" s="12">
        <f t="shared" ca="1" si="26"/>
        <v>2.1644999999999985</v>
      </c>
    </row>
    <row r="206" spans="1:27" x14ac:dyDescent="0.25">
      <c r="A206" s="11">
        <v>12.14</v>
      </c>
      <c r="Z206" s="12">
        <f t="shared" ca="1" si="25"/>
        <v>2.1744999999999983</v>
      </c>
      <c r="AA206" s="12">
        <f t="shared" ca="1" si="26"/>
        <v>2.1744999999999983</v>
      </c>
    </row>
    <row r="207" spans="1:27" x14ac:dyDescent="0.25">
      <c r="A207" s="11">
        <v>12.15</v>
      </c>
      <c r="Z207" s="12">
        <f t="shared" ca="1" si="25"/>
        <v>2.1844999999999981</v>
      </c>
      <c r="AA207" s="12">
        <f t="shared" ca="1" si="26"/>
        <v>2.1844999999999981</v>
      </c>
    </row>
    <row r="208" spans="1:27" x14ac:dyDescent="0.25">
      <c r="A208" s="11">
        <v>12.17</v>
      </c>
      <c r="Z208" s="12">
        <f t="shared" ca="1" si="25"/>
        <v>2.2044999999999977</v>
      </c>
      <c r="AA208" s="12">
        <f t="shared" ca="1" si="26"/>
        <v>2.2044999999999977</v>
      </c>
    </row>
    <row r="209" spans="1:27" x14ac:dyDescent="0.25">
      <c r="A209" s="11">
        <v>12.24</v>
      </c>
      <c r="Z209" s="12">
        <f t="shared" ca="1" si="25"/>
        <v>2.274499999999998</v>
      </c>
      <c r="AA209" s="12">
        <f t="shared" ca="1" si="26"/>
        <v>2.274499999999998</v>
      </c>
    </row>
    <row r="210" spans="1:27" x14ac:dyDescent="0.25">
      <c r="A210" s="11">
        <v>12.26</v>
      </c>
      <c r="Z210" s="12">
        <f t="shared" ca="1" si="25"/>
        <v>2.2944999999999975</v>
      </c>
      <c r="AA210" s="12">
        <f t="shared" ca="1" si="26"/>
        <v>2.2944999999999975</v>
      </c>
    </row>
    <row r="211" spans="1:27" x14ac:dyDescent="0.25">
      <c r="A211" s="11">
        <v>12.3</v>
      </c>
      <c r="Z211" s="12">
        <f t="shared" ca="1" si="25"/>
        <v>2.3344999999999985</v>
      </c>
      <c r="AA211" s="12">
        <f t="shared" ca="1" si="26"/>
        <v>2.3344999999999985</v>
      </c>
    </row>
    <row r="212" spans="1:27" x14ac:dyDescent="0.25">
      <c r="A212" s="11">
        <v>12.34</v>
      </c>
      <c r="Z212" s="12">
        <f t="shared" ca="1" si="25"/>
        <v>2.3744999999999976</v>
      </c>
      <c r="AA212" s="12">
        <f t="shared" ca="1" si="26"/>
        <v>2.3744999999999976</v>
      </c>
    </row>
    <row r="213" spans="1:27" x14ac:dyDescent="0.25">
      <c r="A213" s="11">
        <v>12.35</v>
      </c>
      <c r="Z213" s="12">
        <f t="shared" ca="1" si="25"/>
        <v>2.3844999999999974</v>
      </c>
      <c r="AA213" s="12">
        <f t="shared" ca="1" si="26"/>
        <v>2.3844999999999974</v>
      </c>
    </row>
    <row r="214" spans="1:27" x14ac:dyDescent="0.25">
      <c r="A214" s="11">
        <v>12.39</v>
      </c>
      <c r="Z214" s="12">
        <f t="shared" ca="1" si="25"/>
        <v>2.4244999999999983</v>
      </c>
      <c r="AA214" s="12">
        <f t="shared" ca="1" si="26"/>
        <v>2.4244999999999983</v>
      </c>
    </row>
    <row r="215" spans="1:27" x14ac:dyDescent="0.25">
      <c r="A215" s="11">
        <v>12.43</v>
      </c>
      <c r="Z215" s="12">
        <f t="shared" ca="1" si="25"/>
        <v>2.4644999999999975</v>
      </c>
      <c r="AA215" s="12">
        <f t="shared" ca="1" si="26"/>
        <v>2.4644999999999975</v>
      </c>
    </row>
    <row r="216" spans="1:27" x14ac:dyDescent="0.25">
      <c r="A216" s="11">
        <v>12.44</v>
      </c>
      <c r="Z216" s="12">
        <f t="shared" ca="1" si="25"/>
        <v>2.4744999999999973</v>
      </c>
      <c r="AA216" s="12">
        <f t="shared" ca="1" si="26"/>
        <v>2.4744999999999973</v>
      </c>
    </row>
    <row r="217" spans="1:27" x14ac:dyDescent="0.25">
      <c r="A217" s="11">
        <v>12.44</v>
      </c>
      <c r="Z217" s="12">
        <f t="shared" ca="1" si="25"/>
        <v>2.4744999999999973</v>
      </c>
      <c r="AA217" s="12">
        <f t="shared" ca="1" si="26"/>
        <v>2.4744999999999973</v>
      </c>
    </row>
    <row r="218" spans="1:27" x14ac:dyDescent="0.25">
      <c r="A218" s="11">
        <v>12.48</v>
      </c>
      <c r="Z218" s="12">
        <f t="shared" ca="1" si="25"/>
        <v>2.5144999999999982</v>
      </c>
      <c r="AA218" s="12">
        <f t="shared" ca="1" si="26"/>
        <v>2.5144999999999982</v>
      </c>
    </row>
    <row r="219" spans="1:27" x14ac:dyDescent="0.25">
      <c r="A219" s="11">
        <v>12.48</v>
      </c>
      <c r="Z219" s="12">
        <f t="shared" ca="1" si="25"/>
        <v>2.5144999999999982</v>
      </c>
      <c r="AA219" s="12">
        <f t="shared" ca="1" si="26"/>
        <v>2.5144999999999982</v>
      </c>
    </row>
    <row r="220" spans="1:27" x14ac:dyDescent="0.25">
      <c r="A220" s="11">
        <v>12.52</v>
      </c>
      <c r="Z220" s="12">
        <f t="shared" ca="1" si="25"/>
        <v>2.5544999999999973</v>
      </c>
      <c r="AA220" s="12">
        <f t="shared" ca="1" si="26"/>
        <v>2.5544999999999973</v>
      </c>
    </row>
    <row r="221" spans="1:27" x14ac:dyDescent="0.25">
      <c r="A221" s="11">
        <v>12.62</v>
      </c>
      <c r="Z221" s="12">
        <f t="shared" ca="1" si="25"/>
        <v>2.654499999999997</v>
      </c>
      <c r="AA221" s="12">
        <f t="shared" ca="1" si="26"/>
        <v>2.654499999999997</v>
      </c>
    </row>
    <row r="222" spans="1:27" x14ac:dyDescent="0.25">
      <c r="A222" s="11">
        <v>12.66</v>
      </c>
      <c r="Z222" s="12">
        <f t="shared" ca="1" si="25"/>
        <v>2.6944999999999979</v>
      </c>
      <c r="AA222" s="12">
        <f t="shared" ca="1" si="26"/>
        <v>2.6944999999999979</v>
      </c>
    </row>
    <row r="223" spans="1:27" x14ac:dyDescent="0.25">
      <c r="A223" s="11">
        <v>12.7</v>
      </c>
      <c r="Z223" s="12">
        <f t="shared" ca="1" si="25"/>
        <v>2.734499999999997</v>
      </c>
      <c r="AA223" s="12">
        <f t="shared" ca="1" si="26"/>
        <v>2.734499999999997</v>
      </c>
    </row>
    <row r="224" spans="1:27" x14ac:dyDescent="0.25">
      <c r="A224" s="11">
        <v>12.73</v>
      </c>
      <c r="Z224" s="12">
        <f t="shared" ca="1" si="25"/>
        <v>2.7644999999999982</v>
      </c>
      <c r="AA224" s="12">
        <f t="shared" ca="1" si="26"/>
        <v>2.7644999999999982</v>
      </c>
    </row>
    <row r="225" spans="1:27" x14ac:dyDescent="0.25">
      <c r="A225" s="11">
        <v>12.78</v>
      </c>
      <c r="Z225" s="12">
        <f t="shared" ca="1" si="25"/>
        <v>2.8144999999999971</v>
      </c>
      <c r="AA225" s="12">
        <f t="shared" ca="1" si="26"/>
        <v>2.8144999999999971</v>
      </c>
    </row>
    <row r="226" spans="1:27" x14ac:dyDescent="0.25">
      <c r="A226" s="11">
        <v>12.8</v>
      </c>
      <c r="Z226" s="12">
        <f t="shared" ca="1" si="25"/>
        <v>2.8344999999999985</v>
      </c>
      <c r="AA226" s="12">
        <f t="shared" ca="1" si="26"/>
        <v>2.8344999999999985</v>
      </c>
    </row>
    <row r="227" spans="1:27" x14ac:dyDescent="0.25">
      <c r="A227" s="11">
        <v>12.91</v>
      </c>
      <c r="Z227" s="12">
        <f t="shared" ca="1" si="25"/>
        <v>2.9444999999999979</v>
      </c>
      <c r="AA227" s="12">
        <f t="shared" ca="1" si="26"/>
        <v>2.9444999999999979</v>
      </c>
    </row>
    <row r="228" spans="1:27" x14ac:dyDescent="0.25">
      <c r="A228" s="11">
        <v>12.96</v>
      </c>
      <c r="Z228" s="12">
        <f t="shared" ca="1" si="25"/>
        <v>2.9944999999999986</v>
      </c>
      <c r="AA228" s="12">
        <f t="shared" ca="1" si="26"/>
        <v>2.9944999999999986</v>
      </c>
    </row>
    <row r="229" spans="1:27" x14ac:dyDescent="0.25">
      <c r="A229" s="11">
        <v>12.98</v>
      </c>
      <c r="Z229" s="12">
        <f t="shared" ca="1" si="25"/>
        <v>3.0144999999999982</v>
      </c>
      <c r="AA229" s="12">
        <f t="shared" ca="1" si="26"/>
        <v>3.0144999999999982</v>
      </c>
    </row>
    <row r="230" spans="1:27" x14ac:dyDescent="0.25">
      <c r="A230" s="11">
        <v>13.06</v>
      </c>
      <c r="Z230" s="12">
        <f t="shared" ca="1" si="25"/>
        <v>3.0944999999999983</v>
      </c>
      <c r="AA230" s="12">
        <f t="shared" ca="1" si="26"/>
        <v>3.0944999999999983</v>
      </c>
    </row>
    <row r="231" spans="1:27" x14ac:dyDescent="0.25">
      <c r="A231" s="11">
        <v>13.11</v>
      </c>
      <c r="Z231" s="12">
        <f t="shared" ca="1" si="25"/>
        <v>3.1444999999999972</v>
      </c>
      <c r="AA231" s="12">
        <f t="shared" ca="1" si="26"/>
        <v>3.1444999999999972</v>
      </c>
    </row>
    <row r="232" spans="1:27" x14ac:dyDescent="0.25">
      <c r="A232" s="11">
        <v>13.12</v>
      </c>
      <c r="Z232" s="12">
        <f t="shared" ca="1" si="25"/>
        <v>3.154499999999997</v>
      </c>
      <c r="AA232" s="12">
        <f t="shared" ca="1" si="26"/>
        <v>3.154499999999997</v>
      </c>
    </row>
    <row r="233" spans="1:27" x14ac:dyDescent="0.25">
      <c r="A233" s="11">
        <v>13.17</v>
      </c>
      <c r="Z233" s="12">
        <f t="shared" ca="1" si="25"/>
        <v>3.2044999999999977</v>
      </c>
      <c r="AA233" s="12">
        <f t="shared" ca="1" si="26"/>
        <v>3.2044999999999977</v>
      </c>
    </row>
    <row r="234" spans="1:27" x14ac:dyDescent="0.25">
      <c r="A234" s="11">
        <v>13.17</v>
      </c>
      <c r="Z234" s="12">
        <f t="shared" ca="1" si="25"/>
        <v>3.2044999999999977</v>
      </c>
      <c r="AA234" s="12">
        <f t="shared" ca="1" si="26"/>
        <v>3.2044999999999977</v>
      </c>
    </row>
    <row r="235" spans="1:27" x14ac:dyDescent="0.25">
      <c r="A235" s="11">
        <v>13.26</v>
      </c>
      <c r="Z235" s="12">
        <f t="shared" ca="1" si="25"/>
        <v>3.2944999999999975</v>
      </c>
      <c r="AA235" s="12">
        <f t="shared" ca="1" si="26"/>
        <v>3.2944999999999975</v>
      </c>
    </row>
    <row r="236" spans="1:27" x14ac:dyDescent="0.25">
      <c r="A236" s="11">
        <v>13.29</v>
      </c>
      <c r="Z236" s="12">
        <f t="shared" ca="1" si="25"/>
        <v>3.3244999999999969</v>
      </c>
      <c r="AA236" s="12">
        <f t="shared" ca="1" si="26"/>
        <v>3.3244999999999969</v>
      </c>
    </row>
    <row r="237" spans="1:27" x14ac:dyDescent="0.25">
      <c r="A237" s="11">
        <v>13.3</v>
      </c>
      <c r="Z237" s="12">
        <f t="shared" ca="1" si="25"/>
        <v>3.3344999999999985</v>
      </c>
      <c r="AA237" s="12">
        <f t="shared" ca="1" si="26"/>
        <v>3.3344999999999985</v>
      </c>
    </row>
    <row r="238" spans="1:27" x14ac:dyDescent="0.25">
      <c r="A238" s="11">
        <v>13.31</v>
      </c>
      <c r="Z238" s="12">
        <f t="shared" ca="1" si="25"/>
        <v>3.3444999999999983</v>
      </c>
      <c r="AA238" s="12">
        <f t="shared" ca="1" si="26"/>
        <v>3.3444999999999983</v>
      </c>
    </row>
    <row r="239" spans="1:27" x14ac:dyDescent="0.25">
      <c r="A239" s="11">
        <v>13.32</v>
      </c>
      <c r="Z239" s="12">
        <f t="shared" ca="1" si="25"/>
        <v>3.354499999999998</v>
      </c>
      <c r="AA239" s="12">
        <f t="shared" ca="1" si="26"/>
        <v>3.354499999999998</v>
      </c>
    </row>
    <row r="240" spans="1:27" x14ac:dyDescent="0.25">
      <c r="A240" s="11">
        <v>13.35</v>
      </c>
      <c r="Z240" s="12">
        <f t="shared" ca="1" si="25"/>
        <v>3.3844999999999974</v>
      </c>
      <c r="AA240" s="12">
        <f t="shared" ca="1" si="26"/>
        <v>3.3844999999999974</v>
      </c>
    </row>
    <row r="241" spans="1:27" x14ac:dyDescent="0.25">
      <c r="A241" s="11">
        <v>13.36</v>
      </c>
      <c r="Z241" s="12">
        <f t="shared" ca="1" si="25"/>
        <v>3.3944999999999972</v>
      </c>
      <c r="AA241" s="12">
        <f t="shared" ca="1" si="26"/>
        <v>3.3944999999999972</v>
      </c>
    </row>
    <row r="242" spans="1:27" x14ac:dyDescent="0.25">
      <c r="A242" s="11">
        <v>13.37</v>
      </c>
      <c r="Z242" s="12">
        <f t="shared" ca="1" si="25"/>
        <v>3.404499999999997</v>
      </c>
      <c r="AA242" s="12">
        <f t="shared" ca="1" si="26"/>
        <v>3.404499999999997</v>
      </c>
    </row>
    <row r="243" spans="1:27" x14ac:dyDescent="0.25">
      <c r="A243" s="11">
        <v>13.42</v>
      </c>
      <c r="Z243" s="12">
        <f t="shared" ca="1" si="25"/>
        <v>3.4544999999999977</v>
      </c>
      <c r="AA243" s="12">
        <f t="shared" ca="1" si="26"/>
        <v>3.4544999999999977</v>
      </c>
    </row>
    <row r="244" spans="1:27" x14ac:dyDescent="0.25">
      <c r="A244" s="11">
        <v>13.45</v>
      </c>
      <c r="Z244" s="12">
        <f t="shared" ca="1" si="25"/>
        <v>3.484499999999997</v>
      </c>
      <c r="AA244" s="12">
        <f t="shared" ca="1" si="26"/>
        <v>3.484499999999997</v>
      </c>
    </row>
    <row r="245" spans="1:27" x14ac:dyDescent="0.25">
      <c r="A245" s="11">
        <v>13.46</v>
      </c>
      <c r="Z245" s="12">
        <f t="shared" ca="1" si="25"/>
        <v>3.4944999999999986</v>
      </c>
      <c r="AA245" s="12">
        <f t="shared" ca="1" si="26"/>
        <v>3.4944999999999986</v>
      </c>
    </row>
    <row r="246" spans="1:27" x14ac:dyDescent="0.25">
      <c r="A246" s="11">
        <v>13.51</v>
      </c>
      <c r="Z246" s="12">
        <f t="shared" ca="1" si="25"/>
        <v>3.5444999999999975</v>
      </c>
      <c r="AA246" s="12">
        <f t="shared" ca="1" si="26"/>
        <v>3.5444999999999975</v>
      </c>
    </row>
    <row r="247" spans="1:27" x14ac:dyDescent="0.25">
      <c r="A247" s="11">
        <v>13.54</v>
      </c>
      <c r="Z247" s="12">
        <f t="shared" ca="1" si="25"/>
        <v>3.5744999999999969</v>
      </c>
      <c r="AA247" s="12">
        <f t="shared" ca="1" si="26"/>
        <v>3.5744999999999969</v>
      </c>
    </row>
    <row r="248" spans="1:27" x14ac:dyDescent="0.25">
      <c r="A248" s="11">
        <v>13.57</v>
      </c>
      <c r="Z248" s="12">
        <f t="shared" ca="1" si="25"/>
        <v>3.604499999999998</v>
      </c>
      <c r="AA248" s="12">
        <f t="shared" ca="1" si="26"/>
        <v>3.604499999999998</v>
      </c>
    </row>
    <row r="249" spans="1:27" x14ac:dyDescent="0.25">
      <c r="A249" s="11">
        <v>13.61</v>
      </c>
      <c r="Z249" s="12">
        <f t="shared" ca="1" si="25"/>
        <v>3.6444999999999972</v>
      </c>
      <c r="AA249" s="12">
        <f t="shared" ca="1" si="26"/>
        <v>3.6444999999999972</v>
      </c>
    </row>
    <row r="250" spans="1:27" x14ac:dyDescent="0.25">
      <c r="A250" s="11">
        <v>13.65</v>
      </c>
      <c r="Z250" s="12">
        <f t="shared" ca="1" si="25"/>
        <v>3.6844999999999981</v>
      </c>
      <c r="AA250" s="12">
        <f t="shared" ca="1" si="26"/>
        <v>3.6844999999999981</v>
      </c>
    </row>
    <row r="251" spans="1:27" x14ac:dyDescent="0.25">
      <c r="A251" s="11">
        <v>13.7</v>
      </c>
      <c r="Z251" s="12">
        <f t="shared" ca="1" si="25"/>
        <v>3.734499999999997</v>
      </c>
      <c r="AA251" s="12">
        <f t="shared" ca="1" si="26"/>
        <v>3.734499999999997</v>
      </c>
    </row>
    <row r="252" spans="1:27" x14ac:dyDescent="0.25">
      <c r="A252" s="11">
        <v>13.71</v>
      </c>
      <c r="Z252" s="12">
        <f t="shared" ca="1" si="25"/>
        <v>3.7444999999999986</v>
      </c>
      <c r="AA252" s="12">
        <f t="shared" ca="1" si="26"/>
        <v>3.7444999999999986</v>
      </c>
    </row>
    <row r="253" spans="1:27" x14ac:dyDescent="0.25">
      <c r="A253" s="11">
        <v>13.71</v>
      </c>
      <c r="Z253" s="12">
        <f t="shared" ca="1" si="25"/>
        <v>3.7444999999999986</v>
      </c>
      <c r="AA253" s="12">
        <f t="shared" ca="1" si="26"/>
        <v>3.7444999999999986</v>
      </c>
    </row>
    <row r="254" spans="1:27" x14ac:dyDescent="0.25">
      <c r="A254" s="11">
        <v>13.77</v>
      </c>
      <c r="Z254" s="12">
        <f t="shared" ca="1" si="25"/>
        <v>3.8044999999999973</v>
      </c>
      <c r="AA254" s="12">
        <f t="shared" ca="1" si="26"/>
        <v>3.8044999999999973</v>
      </c>
    </row>
    <row r="255" spans="1:27" x14ac:dyDescent="0.25">
      <c r="A255" s="11">
        <v>13.82</v>
      </c>
      <c r="Z255" s="12">
        <f t="shared" ca="1" si="25"/>
        <v>3.854499999999998</v>
      </c>
      <c r="AA255" s="12">
        <f t="shared" ca="1" si="26"/>
        <v>3.854499999999998</v>
      </c>
    </row>
    <row r="256" spans="1:27" x14ac:dyDescent="0.25">
      <c r="A256" s="11">
        <v>13.98</v>
      </c>
      <c r="Z256" s="12">
        <f t="shared" ca="1" si="25"/>
        <v>4.0144999999999982</v>
      </c>
      <c r="AA256" s="12">
        <f t="shared" ca="1" si="26"/>
        <v>4.0144999999999982</v>
      </c>
    </row>
    <row r="257" spans="1:27" x14ac:dyDescent="0.25">
      <c r="A257" s="11">
        <v>14.02</v>
      </c>
      <c r="Z257" s="12">
        <f t="shared" ca="1" si="25"/>
        <v>4.0544999999999973</v>
      </c>
      <c r="AA257" s="12">
        <f t="shared" ca="1" si="26"/>
        <v>4.0544999999999973</v>
      </c>
    </row>
    <row r="258" spans="1:27" x14ac:dyDescent="0.25">
      <c r="A258" s="11">
        <v>14.08</v>
      </c>
      <c r="Z258" s="12">
        <f t="shared" ref="Z258:Z321" ca="1" si="27">IF($A258&lt;&gt;"",($A258-$D$77),"")</f>
        <v>4.1144999999999978</v>
      </c>
      <c r="AA258" s="12">
        <f t="shared" ref="AA258:AA321" ca="1" si="28">IF($A258&lt;&gt;"",($A258-$D$77+$J$118),"")</f>
        <v>4.1144999999999978</v>
      </c>
    </row>
    <row r="259" spans="1:27" x14ac:dyDescent="0.25">
      <c r="A259" s="11">
        <v>14.14</v>
      </c>
      <c r="Z259" s="12">
        <f t="shared" ca="1" si="27"/>
        <v>4.1744999999999983</v>
      </c>
      <c r="AA259" s="12">
        <f t="shared" ca="1" si="28"/>
        <v>4.1744999999999983</v>
      </c>
    </row>
    <row r="260" spans="1:27" x14ac:dyDescent="0.25">
      <c r="A260" s="11">
        <v>14.16</v>
      </c>
      <c r="Z260" s="12">
        <f t="shared" ca="1" si="27"/>
        <v>4.1944999999999979</v>
      </c>
      <c r="AA260" s="12">
        <f t="shared" ca="1" si="28"/>
        <v>4.1944999999999979</v>
      </c>
    </row>
    <row r="261" spans="1:27" x14ac:dyDescent="0.25">
      <c r="A261" s="11">
        <v>14.18</v>
      </c>
      <c r="Z261" s="12">
        <f t="shared" ca="1" si="27"/>
        <v>4.2144999999999975</v>
      </c>
      <c r="AA261" s="12">
        <f t="shared" ca="1" si="28"/>
        <v>4.2144999999999975</v>
      </c>
    </row>
    <row r="262" spans="1:27" x14ac:dyDescent="0.25">
      <c r="A262" s="11">
        <v>14.18</v>
      </c>
      <c r="Z262" s="12">
        <f t="shared" ca="1" si="27"/>
        <v>4.2144999999999975</v>
      </c>
      <c r="AA262" s="12">
        <f t="shared" ca="1" si="28"/>
        <v>4.2144999999999975</v>
      </c>
    </row>
    <row r="263" spans="1:27" x14ac:dyDescent="0.25">
      <c r="A263" s="11">
        <v>14.2</v>
      </c>
      <c r="Z263" s="12">
        <f t="shared" ca="1" si="27"/>
        <v>4.234499999999997</v>
      </c>
      <c r="AA263" s="12">
        <f t="shared" ca="1" si="28"/>
        <v>4.234499999999997</v>
      </c>
    </row>
    <row r="264" spans="1:27" x14ac:dyDescent="0.25">
      <c r="A264" s="11">
        <v>14.23</v>
      </c>
      <c r="Z264" s="12">
        <f t="shared" ca="1" si="27"/>
        <v>4.2644999999999982</v>
      </c>
      <c r="AA264" s="12">
        <f t="shared" ca="1" si="28"/>
        <v>4.2644999999999982</v>
      </c>
    </row>
    <row r="265" spans="1:27" x14ac:dyDescent="0.25">
      <c r="A265" s="11">
        <v>14.28</v>
      </c>
      <c r="Z265" s="12">
        <f t="shared" ca="1" si="27"/>
        <v>4.3144999999999971</v>
      </c>
      <c r="AA265" s="12">
        <f t="shared" ca="1" si="28"/>
        <v>4.3144999999999971</v>
      </c>
    </row>
    <row r="266" spans="1:27" x14ac:dyDescent="0.25">
      <c r="A266" s="11">
        <v>14.33</v>
      </c>
      <c r="Z266" s="12">
        <f t="shared" ca="1" si="27"/>
        <v>4.3644999999999978</v>
      </c>
      <c r="AA266" s="12">
        <f t="shared" ca="1" si="28"/>
        <v>4.3644999999999978</v>
      </c>
    </row>
    <row r="267" spans="1:27" x14ac:dyDescent="0.25">
      <c r="A267" s="11">
        <v>14.41</v>
      </c>
      <c r="Z267" s="12">
        <f t="shared" ca="1" si="27"/>
        <v>4.4444999999999979</v>
      </c>
      <c r="AA267" s="12">
        <f t="shared" ca="1" si="28"/>
        <v>4.4444999999999979</v>
      </c>
    </row>
    <row r="268" spans="1:27" x14ac:dyDescent="0.25">
      <c r="A268" s="11">
        <v>14.43</v>
      </c>
      <c r="Z268" s="12">
        <f t="shared" ca="1" si="27"/>
        <v>4.4644999999999975</v>
      </c>
      <c r="AA268" s="12">
        <f t="shared" ca="1" si="28"/>
        <v>4.4644999999999975</v>
      </c>
    </row>
    <row r="269" spans="1:27" x14ac:dyDescent="0.25">
      <c r="A269" s="11">
        <v>14.44</v>
      </c>
      <c r="Z269" s="12">
        <f t="shared" ca="1" si="27"/>
        <v>4.4744999999999973</v>
      </c>
      <c r="AA269" s="12">
        <f t="shared" ca="1" si="28"/>
        <v>4.4744999999999973</v>
      </c>
    </row>
    <row r="270" spans="1:27" x14ac:dyDescent="0.25">
      <c r="A270" s="11">
        <v>14.51</v>
      </c>
      <c r="Z270" s="12">
        <f t="shared" ca="1" si="27"/>
        <v>4.5444999999999975</v>
      </c>
      <c r="AA270" s="12">
        <f t="shared" ca="1" si="28"/>
        <v>4.5444999999999975</v>
      </c>
    </row>
    <row r="271" spans="1:27" x14ac:dyDescent="0.25">
      <c r="A271" s="11">
        <v>14.57</v>
      </c>
      <c r="Z271" s="12">
        <f t="shared" ca="1" si="27"/>
        <v>4.604499999999998</v>
      </c>
      <c r="AA271" s="12">
        <f t="shared" ca="1" si="28"/>
        <v>4.604499999999998</v>
      </c>
    </row>
    <row r="272" spans="1:27" x14ac:dyDescent="0.25">
      <c r="A272" s="11">
        <v>14.57</v>
      </c>
      <c r="Z272" s="12">
        <f t="shared" ca="1" si="27"/>
        <v>4.604499999999998</v>
      </c>
      <c r="AA272" s="12">
        <f t="shared" ca="1" si="28"/>
        <v>4.604499999999998</v>
      </c>
    </row>
    <row r="273" spans="1:27" x14ac:dyDescent="0.25">
      <c r="A273" s="11">
        <v>14.58</v>
      </c>
      <c r="Z273" s="12">
        <f t="shared" ca="1" si="27"/>
        <v>4.6144999999999978</v>
      </c>
      <c r="AA273" s="12">
        <f t="shared" ca="1" si="28"/>
        <v>4.6144999999999978</v>
      </c>
    </row>
    <row r="274" spans="1:27" x14ac:dyDescent="0.25">
      <c r="A274" s="11">
        <v>14.6</v>
      </c>
      <c r="Z274" s="12">
        <f t="shared" ca="1" si="27"/>
        <v>4.6344999999999974</v>
      </c>
      <c r="AA274" s="12">
        <f t="shared" ca="1" si="28"/>
        <v>4.6344999999999974</v>
      </c>
    </row>
    <row r="275" spans="1:27" x14ac:dyDescent="0.25">
      <c r="A275" s="11">
        <v>14.61</v>
      </c>
      <c r="Z275" s="12">
        <f t="shared" ca="1" si="27"/>
        <v>4.6444999999999972</v>
      </c>
      <c r="AA275" s="12">
        <f t="shared" ca="1" si="28"/>
        <v>4.6444999999999972</v>
      </c>
    </row>
    <row r="276" spans="1:27" x14ac:dyDescent="0.25">
      <c r="A276" s="11">
        <v>14.68</v>
      </c>
      <c r="Z276" s="12">
        <f t="shared" ca="1" si="27"/>
        <v>4.7144999999999975</v>
      </c>
      <c r="AA276" s="12">
        <f t="shared" ca="1" si="28"/>
        <v>4.7144999999999975</v>
      </c>
    </row>
    <row r="277" spans="1:27" x14ac:dyDescent="0.25">
      <c r="A277" s="11">
        <v>14.68</v>
      </c>
      <c r="Z277" s="12">
        <f t="shared" ca="1" si="27"/>
        <v>4.7144999999999975</v>
      </c>
      <c r="AA277" s="12">
        <f t="shared" ca="1" si="28"/>
        <v>4.7144999999999975</v>
      </c>
    </row>
    <row r="278" spans="1:27" x14ac:dyDescent="0.25">
      <c r="A278" s="11">
        <v>14.77</v>
      </c>
      <c r="Z278" s="12">
        <f t="shared" ca="1" si="27"/>
        <v>4.8044999999999973</v>
      </c>
      <c r="AA278" s="12">
        <f t="shared" ca="1" si="28"/>
        <v>4.8044999999999973</v>
      </c>
    </row>
    <row r="279" spans="1:27" x14ac:dyDescent="0.25">
      <c r="A279" s="11">
        <v>14.79</v>
      </c>
      <c r="Z279" s="12">
        <f t="shared" ca="1" si="27"/>
        <v>4.8244999999999969</v>
      </c>
      <c r="AA279" s="12">
        <f t="shared" ca="1" si="28"/>
        <v>4.8244999999999969</v>
      </c>
    </row>
    <row r="280" spans="1:27" x14ac:dyDescent="0.25">
      <c r="A280" s="11">
        <v>14.84</v>
      </c>
      <c r="Z280" s="12">
        <f t="shared" ca="1" si="27"/>
        <v>4.8744999999999976</v>
      </c>
      <c r="AA280" s="12">
        <f t="shared" ca="1" si="28"/>
        <v>4.8744999999999976</v>
      </c>
    </row>
    <row r="281" spans="1:27" x14ac:dyDescent="0.25">
      <c r="A281" s="11">
        <v>14.86</v>
      </c>
      <c r="Z281" s="12">
        <f t="shared" ca="1" si="27"/>
        <v>4.8944999999999972</v>
      </c>
      <c r="AA281" s="12">
        <f t="shared" ca="1" si="28"/>
        <v>4.8944999999999972</v>
      </c>
    </row>
    <row r="282" spans="1:27" x14ac:dyDescent="0.25">
      <c r="A282" s="11">
        <v>14.98</v>
      </c>
      <c r="Z282" s="12">
        <f t="shared" ca="1" si="27"/>
        <v>5.0144999999999982</v>
      </c>
      <c r="AA282" s="12">
        <f t="shared" ca="1" si="28"/>
        <v>5.0144999999999982</v>
      </c>
    </row>
    <row r="283" spans="1:27" x14ac:dyDescent="0.25">
      <c r="A283" s="11">
        <v>15.03</v>
      </c>
      <c r="Z283" s="12">
        <f t="shared" ca="1" si="27"/>
        <v>5.0644999999999971</v>
      </c>
      <c r="AA283" s="12">
        <f t="shared" ca="1" si="28"/>
        <v>5.0644999999999971</v>
      </c>
    </row>
    <row r="284" spans="1:27" x14ac:dyDescent="0.25">
      <c r="A284" s="11">
        <v>15.04</v>
      </c>
      <c r="Z284" s="12">
        <f t="shared" ca="1" si="27"/>
        <v>5.0744999999999969</v>
      </c>
      <c r="AA284" s="12">
        <f t="shared" ca="1" si="28"/>
        <v>5.0744999999999969</v>
      </c>
    </row>
    <row r="285" spans="1:27" x14ac:dyDescent="0.25">
      <c r="A285" s="11">
        <v>15.06</v>
      </c>
      <c r="Z285" s="12">
        <f t="shared" ca="1" si="27"/>
        <v>5.0944999999999983</v>
      </c>
      <c r="AA285" s="12">
        <f t="shared" ca="1" si="28"/>
        <v>5.0944999999999983</v>
      </c>
    </row>
    <row r="286" spans="1:27" x14ac:dyDescent="0.25">
      <c r="A286" s="11">
        <v>15.07</v>
      </c>
      <c r="Z286" s="12">
        <f t="shared" ca="1" si="27"/>
        <v>5.104499999999998</v>
      </c>
      <c r="AA286" s="12">
        <f t="shared" ca="1" si="28"/>
        <v>5.104499999999998</v>
      </c>
    </row>
    <row r="287" spans="1:27" x14ac:dyDescent="0.25">
      <c r="A287" s="11">
        <v>15.12</v>
      </c>
      <c r="Z287" s="12">
        <f t="shared" ca="1" si="27"/>
        <v>5.154499999999997</v>
      </c>
      <c r="AA287" s="12">
        <f t="shared" ca="1" si="28"/>
        <v>5.154499999999997</v>
      </c>
    </row>
    <row r="288" spans="1:27" x14ac:dyDescent="0.25">
      <c r="A288" s="11">
        <v>15.13</v>
      </c>
      <c r="Z288" s="12">
        <f t="shared" ca="1" si="27"/>
        <v>5.1644999999999985</v>
      </c>
      <c r="AA288" s="12">
        <f t="shared" ca="1" si="28"/>
        <v>5.1644999999999985</v>
      </c>
    </row>
    <row r="289" spans="1:27" x14ac:dyDescent="0.25">
      <c r="A289" s="11">
        <v>15.14</v>
      </c>
      <c r="Z289" s="12">
        <f t="shared" ca="1" si="27"/>
        <v>5.1744999999999983</v>
      </c>
      <c r="AA289" s="12">
        <f t="shared" ca="1" si="28"/>
        <v>5.1744999999999983</v>
      </c>
    </row>
    <row r="290" spans="1:27" x14ac:dyDescent="0.25">
      <c r="A290" s="11">
        <v>15.18</v>
      </c>
      <c r="Z290" s="12">
        <f t="shared" ca="1" si="27"/>
        <v>5.2144999999999975</v>
      </c>
      <c r="AA290" s="12">
        <f t="shared" ca="1" si="28"/>
        <v>5.2144999999999975</v>
      </c>
    </row>
    <row r="291" spans="1:27" x14ac:dyDescent="0.25">
      <c r="A291" s="11">
        <v>15.25</v>
      </c>
      <c r="Z291" s="12">
        <f t="shared" ca="1" si="27"/>
        <v>5.2844999999999978</v>
      </c>
      <c r="AA291" s="12">
        <f t="shared" ca="1" si="28"/>
        <v>5.2844999999999978</v>
      </c>
    </row>
    <row r="292" spans="1:27" x14ac:dyDescent="0.25">
      <c r="A292" s="11">
        <v>15.29</v>
      </c>
      <c r="Z292" s="12">
        <f t="shared" ca="1" si="27"/>
        <v>5.3244999999999969</v>
      </c>
      <c r="AA292" s="12">
        <f t="shared" ca="1" si="28"/>
        <v>5.3244999999999969</v>
      </c>
    </row>
    <row r="293" spans="1:27" x14ac:dyDescent="0.25">
      <c r="A293" s="11">
        <v>15.33</v>
      </c>
      <c r="Z293" s="12">
        <f t="shared" ca="1" si="27"/>
        <v>5.3644999999999978</v>
      </c>
      <c r="AA293" s="12">
        <f t="shared" ca="1" si="28"/>
        <v>5.3644999999999978</v>
      </c>
    </row>
    <row r="294" spans="1:27" x14ac:dyDescent="0.25">
      <c r="A294" s="11">
        <v>15.35</v>
      </c>
      <c r="Z294" s="12">
        <f t="shared" ca="1" si="27"/>
        <v>5.3844999999999974</v>
      </c>
      <c r="AA294" s="12">
        <f t="shared" ca="1" si="28"/>
        <v>5.3844999999999974</v>
      </c>
    </row>
    <row r="295" spans="1:27" x14ac:dyDescent="0.25">
      <c r="A295" s="11">
        <v>15.56</v>
      </c>
      <c r="Z295" s="12">
        <f t="shared" ca="1" si="27"/>
        <v>5.5944999999999983</v>
      </c>
      <c r="AA295" s="12">
        <f t="shared" ca="1" si="28"/>
        <v>5.5944999999999983</v>
      </c>
    </row>
    <row r="296" spans="1:27" x14ac:dyDescent="0.25">
      <c r="A296" s="11">
        <v>15.58</v>
      </c>
      <c r="Z296" s="12">
        <f t="shared" ca="1" si="27"/>
        <v>5.6144999999999978</v>
      </c>
      <c r="AA296" s="12">
        <f t="shared" ca="1" si="28"/>
        <v>5.6144999999999978</v>
      </c>
    </row>
    <row r="297" spans="1:27" x14ac:dyDescent="0.25">
      <c r="A297" s="11">
        <v>15.61</v>
      </c>
      <c r="Z297" s="12">
        <f t="shared" ca="1" si="27"/>
        <v>5.6444999999999972</v>
      </c>
      <c r="AA297" s="12">
        <f t="shared" ca="1" si="28"/>
        <v>5.6444999999999972</v>
      </c>
    </row>
    <row r="298" spans="1:27" x14ac:dyDescent="0.25">
      <c r="A298" s="11">
        <v>15.63</v>
      </c>
      <c r="Z298" s="12">
        <f t="shared" ca="1" si="27"/>
        <v>5.6644999999999985</v>
      </c>
      <c r="AA298" s="12">
        <f t="shared" ca="1" si="28"/>
        <v>5.6644999999999985</v>
      </c>
    </row>
    <row r="299" spans="1:27" x14ac:dyDescent="0.25">
      <c r="A299" s="11">
        <v>15.7</v>
      </c>
      <c r="Z299" s="12">
        <f t="shared" ca="1" si="27"/>
        <v>5.734499999999997</v>
      </c>
      <c r="AA299" s="12">
        <f t="shared" ca="1" si="28"/>
        <v>5.734499999999997</v>
      </c>
    </row>
    <row r="300" spans="1:27" x14ac:dyDescent="0.25">
      <c r="A300" s="11">
        <v>15.73</v>
      </c>
      <c r="Z300" s="12">
        <f t="shared" ca="1" si="27"/>
        <v>5.7644999999999982</v>
      </c>
      <c r="AA300" s="12">
        <f t="shared" ca="1" si="28"/>
        <v>5.7644999999999982</v>
      </c>
    </row>
    <row r="301" spans="1:27" x14ac:dyDescent="0.25">
      <c r="A301" s="11">
        <v>15.75</v>
      </c>
      <c r="Z301" s="12">
        <f t="shared" ca="1" si="27"/>
        <v>5.7844999999999978</v>
      </c>
      <c r="AA301" s="12">
        <f t="shared" ca="1" si="28"/>
        <v>5.7844999999999978</v>
      </c>
    </row>
    <row r="302" spans="1:27" x14ac:dyDescent="0.25">
      <c r="Z302" s="12" t="str">
        <f t="shared" si="27"/>
        <v/>
      </c>
      <c r="AA302" s="12" t="str">
        <f t="shared" si="28"/>
        <v/>
      </c>
    </row>
    <row r="303" spans="1:27" x14ac:dyDescent="0.25">
      <c r="Z303" s="12" t="str">
        <f t="shared" si="27"/>
        <v/>
      </c>
      <c r="AA303" s="12" t="str">
        <f t="shared" si="28"/>
        <v/>
      </c>
    </row>
    <row r="304" spans="1:27" x14ac:dyDescent="0.25">
      <c r="Z304" s="12" t="str">
        <f t="shared" si="27"/>
        <v/>
      </c>
      <c r="AA304" s="12" t="str">
        <f t="shared" si="28"/>
        <v/>
      </c>
    </row>
    <row r="305" spans="26:27" x14ac:dyDescent="0.25">
      <c r="Z305" s="12" t="str">
        <f t="shared" si="27"/>
        <v/>
      </c>
      <c r="AA305" s="12" t="str">
        <f t="shared" si="28"/>
        <v/>
      </c>
    </row>
    <row r="306" spans="26:27" x14ac:dyDescent="0.25">
      <c r="Z306" s="12" t="str">
        <f t="shared" si="27"/>
        <v/>
      </c>
      <c r="AA306" s="12" t="str">
        <f t="shared" si="28"/>
        <v/>
      </c>
    </row>
    <row r="307" spans="26:27" x14ac:dyDescent="0.25">
      <c r="Z307" s="12" t="str">
        <f t="shared" si="27"/>
        <v/>
      </c>
      <c r="AA307" s="12" t="str">
        <f t="shared" si="28"/>
        <v/>
      </c>
    </row>
    <row r="308" spans="26:27" x14ac:dyDescent="0.25">
      <c r="Z308" s="12" t="str">
        <f t="shared" si="27"/>
        <v/>
      </c>
      <c r="AA308" s="12" t="str">
        <f t="shared" si="28"/>
        <v/>
      </c>
    </row>
    <row r="309" spans="26:27" x14ac:dyDescent="0.25">
      <c r="Z309" s="12" t="str">
        <f t="shared" si="27"/>
        <v/>
      </c>
      <c r="AA309" s="12" t="str">
        <f t="shared" si="28"/>
        <v/>
      </c>
    </row>
    <row r="310" spans="26:27" x14ac:dyDescent="0.25">
      <c r="Z310" s="12" t="str">
        <f t="shared" si="27"/>
        <v/>
      </c>
      <c r="AA310" s="12" t="str">
        <f t="shared" si="28"/>
        <v/>
      </c>
    </row>
    <row r="311" spans="26:27" x14ac:dyDescent="0.25">
      <c r="Z311" s="12" t="str">
        <f t="shared" si="27"/>
        <v/>
      </c>
      <c r="AA311" s="12" t="str">
        <f t="shared" si="28"/>
        <v/>
      </c>
    </row>
    <row r="312" spans="26:27" x14ac:dyDescent="0.25">
      <c r="Z312" s="12" t="str">
        <f t="shared" si="27"/>
        <v/>
      </c>
      <c r="AA312" s="12" t="str">
        <f t="shared" si="28"/>
        <v/>
      </c>
    </row>
    <row r="313" spans="26:27" x14ac:dyDescent="0.25">
      <c r="Z313" s="12" t="str">
        <f t="shared" si="27"/>
        <v/>
      </c>
      <c r="AA313" s="12" t="str">
        <f t="shared" si="28"/>
        <v/>
      </c>
    </row>
    <row r="314" spans="26:27" x14ac:dyDescent="0.25">
      <c r="Z314" s="12" t="str">
        <f t="shared" si="27"/>
        <v/>
      </c>
      <c r="AA314" s="12" t="str">
        <f t="shared" si="28"/>
        <v/>
      </c>
    </row>
    <row r="315" spans="26:27" x14ac:dyDescent="0.25">
      <c r="Z315" s="12" t="str">
        <f t="shared" si="27"/>
        <v/>
      </c>
      <c r="AA315" s="12" t="str">
        <f t="shared" si="28"/>
        <v/>
      </c>
    </row>
    <row r="316" spans="26:27" x14ac:dyDescent="0.25">
      <c r="Z316" s="12" t="str">
        <f t="shared" si="27"/>
        <v/>
      </c>
      <c r="AA316" s="12" t="str">
        <f t="shared" si="28"/>
        <v/>
      </c>
    </row>
    <row r="317" spans="26:27" x14ac:dyDescent="0.25">
      <c r="Z317" s="12" t="str">
        <f t="shared" si="27"/>
        <v/>
      </c>
      <c r="AA317" s="12" t="str">
        <f t="shared" si="28"/>
        <v/>
      </c>
    </row>
    <row r="318" spans="26:27" x14ac:dyDescent="0.25">
      <c r="Z318" s="12" t="str">
        <f t="shared" si="27"/>
        <v/>
      </c>
      <c r="AA318" s="12" t="str">
        <f t="shared" si="28"/>
        <v/>
      </c>
    </row>
    <row r="319" spans="26:27" x14ac:dyDescent="0.25">
      <c r="Z319" s="12" t="str">
        <f t="shared" si="27"/>
        <v/>
      </c>
      <c r="AA319" s="12" t="str">
        <f t="shared" si="28"/>
        <v/>
      </c>
    </row>
    <row r="320" spans="26:27" x14ac:dyDescent="0.25">
      <c r="Z320" s="12" t="str">
        <f t="shared" si="27"/>
        <v/>
      </c>
      <c r="AA320" s="12" t="str">
        <f t="shared" si="28"/>
        <v/>
      </c>
    </row>
    <row r="321" spans="26:27" x14ac:dyDescent="0.25">
      <c r="Z321" s="12" t="str">
        <f t="shared" si="27"/>
        <v/>
      </c>
      <c r="AA321" s="12" t="str">
        <f t="shared" si="28"/>
        <v/>
      </c>
    </row>
    <row r="322" spans="26:27" x14ac:dyDescent="0.25">
      <c r="Z322" s="12" t="str">
        <f t="shared" ref="Z322:Z385" si="29">IF($A322&lt;&gt;"",($A322-$D$77),"")</f>
        <v/>
      </c>
      <c r="AA322" s="12" t="str">
        <f t="shared" ref="AA322:AA385" si="30">IF($A322&lt;&gt;"",($A322-$D$77+$J$118),"")</f>
        <v/>
      </c>
    </row>
    <row r="323" spans="26:27" x14ac:dyDescent="0.25">
      <c r="Z323" s="12" t="str">
        <f t="shared" si="29"/>
        <v/>
      </c>
      <c r="AA323" s="12" t="str">
        <f t="shared" si="30"/>
        <v/>
      </c>
    </row>
    <row r="324" spans="26:27" x14ac:dyDescent="0.25">
      <c r="Z324" s="12" t="str">
        <f t="shared" si="29"/>
        <v/>
      </c>
      <c r="AA324" s="12" t="str">
        <f t="shared" si="30"/>
        <v/>
      </c>
    </row>
    <row r="325" spans="26:27" x14ac:dyDescent="0.25">
      <c r="Z325" s="12" t="str">
        <f t="shared" si="29"/>
        <v/>
      </c>
      <c r="AA325" s="12" t="str">
        <f t="shared" si="30"/>
        <v/>
      </c>
    </row>
    <row r="326" spans="26:27" x14ac:dyDescent="0.25">
      <c r="Z326" s="12" t="str">
        <f t="shared" si="29"/>
        <v/>
      </c>
      <c r="AA326" s="12" t="str">
        <f t="shared" si="30"/>
        <v/>
      </c>
    </row>
    <row r="327" spans="26:27" x14ac:dyDescent="0.25">
      <c r="Z327" s="12" t="str">
        <f t="shared" si="29"/>
        <v/>
      </c>
      <c r="AA327" s="12" t="str">
        <f t="shared" si="30"/>
        <v/>
      </c>
    </row>
    <row r="328" spans="26:27" x14ac:dyDescent="0.25">
      <c r="Z328" s="12" t="str">
        <f t="shared" si="29"/>
        <v/>
      </c>
      <c r="AA328" s="12" t="str">
        <f t="shared" si="30"/>
        <v/>
      </c>
    </row>
    <row r="329" spans="26:27" x14ac:dyDescent="0.25">
      <c r="Z329" s="12" t="str">
        <f t="shared" si="29"/>
        <v/>
      </c>
      <c r="AA329" s="12" t="str">
        <f t="shared" si="30"/>
        <v/>
      </c>
    </row>
    <row r="330" spans="26:27" x14ac:dyDescent="0.25">
      <c r="Z330" s="12" t="str">
        <f t="shared" si="29"/>
        <v/>
      </c>
      <c r="AA330" s="12" t="str">
        <f t="shared" si="30"/>
        <v/>
      </c>
    </row>
    <row r="331" spans="26:27" x14ac:dyDescent="0.25">
      <c r="Z331" s="12" t="str">
        <f t="shared" si="29"/>
        <v/>
      </c>
      <c r="AA331" s="12" t="str">
        <f t="shared" si="30"/>
        <v/>
      </c>
    </row>
    <row r="332" spans="26:27" x14ac:dyDescent="0.25">
      <c r="Z332" s="12" t="str">
        <f t="shared" si="29"/>
        <v/>
      </c>
      <c r="AA332" s="12" t="str">
        <f t="shared" si="30"/>
        <v/>
      </c>
    </row>
    <row r="333" spans="26:27" x14ac:dyDescent="0.25">
      <c r="Z333" s="12" t="str">
        <f t="shared" si="29"/>
        <v/>
      </c>
      <c r="AA333" s="12" t="str">
        <f t="shared" si="30"/>
        <v/>
      </c>
    </row>
    <row r="334" spans="26:27" x14ac:dyDescent="0.25">
      <c r="Z334" s="12" t="str">
        <f t="shared" si="29"/>
        <v/>
      </c>
      <c r="AA334" s="12" t="str">
        <f t="shared" si="30"/>
        <v/>
      </c>
    </row>
    <row r="335" spans="26:27" x14ac:dyDescent="0.25">
      <c r="Z335" s="12" t="str">
        <f t="shared" si="29"/>
        <v/>
      </c>
      <c r="AA335" s="12" t="str">
        <f t="shared" si="30"/>
        <v/>
      </c>
    </row>
    <row r="336" spans="26:27" x14ac:dyDescent="0.25">
      <c r="Z336" s="12" t="str">
        <f t="shared" si="29"/>
        <v/>
      </c>
      <c r="AA336" s="12" t="str">
        <f t="shared" si="30"/>
        <v/>
      </c>
    </row>
    <row r="337" spans="26:27" x14ac:dyDescent="0.25">
      <c r="Z337" s="12" t="str">
        <f t="shared" si="29"/>
        <v/>
      </c>
      <c r="AA337" s="12" t="str">
        <f t="shared" si="30"/>
        <v/>
      </c>
    </row>
    <row r="338" spans="26:27" x14ac:dyDescent="0.25">
      <c r="Z338" s="12" t="str">
        <f t="shared" si="29"/>
        <v/>
      </c>
      <c r="AA338" s="12" t="str">
        <f t="shared" si="30"/>
        <v/>
      </c>
    </row>
    <row r="339" spans="26:27" x14ac:dyDescent="0.25">
      <c r="Z339" s="12" t="str">
        <f t="shared" si="29"/>
        <v/>
      </c>
      <c r="AA339" s="12" t="str">
        <f t="shared" si="30"/>
        <v/>
      </c>
    </row>
    <row r="340" spans="26:27" x14ac:dyDescent="0.25">
      <c r="Z340" s="12" t="str">
        <f t="shared" si="29"/>
        <v/>
      </c>
      <c r="AA340" s="12" t="str">
        <f t="shared" si="30"/>
        <v/>
      </c>
    </row>
    <row r="341" spans="26:27" x14ac:dyDescent="0.25">
      <c r="Z341" s="12" t="str">
        <f t="shared" si="29"/>
        <v/>
      </c>
      <c r="AA341" s="12" t="str">
        <f t="shared" si="30"/>
        <v/>
      </c>
    </row>
    <row r="342" spans="26:27" x14ac:dyDescent="0.25">
      <c r="Z342" s="12" t="str">
        <f t="shared" si="29"/>
        <v/>
      </c>
      <c r="AA342" s="12" t="str">
        <f t="shared" si="30"/>
        <v/>
      </c>
    </row>
    <row r="343" spans="26:27" x14ac:dyDescent="0.25">
      <c r="Z343" s="12" t="str">
        <f t="shared" si="29"/>
        <v/>
      </c>
      <c r="AA343" s="12" t="str">
        <f t="shared" si="30"/>
        <v/>
      </c>
    </row>
    <row r="344" spans="26:27" x14ac:dyDescent="0.25">
      <c r="Z344" s="12" t="str">
        <f t="shared" si="29"/>
        <v/>
      </c>
      <c r="AA344" s="12" t="str">
        <f t="shared" si="30"/>
        <v/>
      </c>
    </row>
    <row r="345" spans="26:27" x14ac:dyDescent="0.25">
      <c r="Z345" s="12" t="str">
        <f t="shared" si="29"/>
        <v/>
      </c>
      <c r="AA345" s="12" t="str">
        <f t="shared" si="30"/>
        <v/>
      </c>
    </row>
    <row r="346" spans="26:27" x14ac:dyDescent="0.25">
      <c r="Z346" s="12" t="str">
        <f t="shared" si="29"/>
        <v/>
      </c>
      <c r="AA346" s="12" t="str">
        <f t="shared" si="30"/>
        <v/>
      </c>
    </row>
    <row r="347" spans="26:27" x14ac:dyDescent="0.25">
      <c r="Z347" s="12" t="str">
        <f t="shared" si="29"/>
        <v/>
      </c>
      <c r="AA347" s="12" t="str">
        <f t="shared" si="30"/>
        <v/>
      </c>
    </row>
    <row r="348" spans="26:27" x14ac:dyDescent="0.25">
      <c r="Z348" s="12" t="str">
        <f t="shared" si="29"/>
        <v/>
      </c>
      <c r="AA348" s="12" t="str">
        <f t="shared" si="30"/>
        <v/>
      </c>
    </row>
    <row r="349" spans="26:27" x14ac:dyDescent="0.25">
      <c r="Z349" s="12" t="str">
        <f t="shared" si="29"/>
        <v/>
      </c>
      <c r="AA349" s="12" t="str">
        <f t="shared" si="30"/>
        <v/>
      </c>
    </row>
    <row r="350" spans="26:27" x14ac:dyDescent="0.25">
      <c r="Z350" s="12" t="str">
        <f t="shared" si="29"/>
        <v/>
      </c>
      <c r="AA350" s="12" t="str">
        <f t="shared" si="30"/>
        <v/>
      </c>
    </row>
    <row r="351" spans="26:27" x14ac:dyDescent="0.25">
      <c r="Z351" s="12" t="str">
        <f t="shared" si="29"/>
        <v/>
      </c>
      <c r="AA351" s="12" t="str">
        <f t="shared" si="30"/>
        <v/>
      </c>
    </row>
    <row r="352" spans="26:27" x14ac:dyDescent="0.25">
      <c r="Z352" s="12" t="str">
        <f t="shared" si="29"/>
        <v/>
      </c>
      <c r="AA352" s="12" t="str">
        <f t="shared" si="30"/>
        <v/>
      </c>
    </row>
    <row r="353" spans="26:27" x14ac:dyDescent="0.25">
      <c r="Z353" s="12" t="str">
        <f t="shared" si="29"/>
        <v/>
      </c>
      <c r="AA353" s="12" t="str">
        <f t="shared" si="30"/>
        <v/>
      </c>
    </row>
    <row r="354" spans="26:27" x14ac:dyDescent="0.25">
      <c r="Z354" s="12" t="str">
        <f t="shared" si="29"/>
        <v/>
      </c>
      <c r="AA354" s="12" t="str">
        <f t="shared" si="30"/>
        <v/>
      </c>
    </row>
    <row r="355" spans="26:27" x14ac:dyDescent="0.25">
      <c r="Z355" s="12" t="str">
        <f t="shared" si="29"/>
        <v/>
      </c>
      <c r="AA355" s="12" t="str">
        <f t="shared" si="30"/>
        <v/>
      </c>
    </row>
    <row r="356" spans="26:27" x14ac:dyDescent="0.25">
      <c r="Z356" s="12" t="str">
        <f t="shared" si="29"/>
        <v/>
      </c>
      <c r="AA356" s="12" t="str">
        <f t="shared" si="30"/>
        <v/>
      </c>
    </row>
    <row r="357" spans="26:27" x14ac:dyDescent="0.25">
      <c r="Z357" s="12" t="str">
        <f t="shared" si="29"/>
        <v/>
      </c>
      <c r="AA357" s="12" t="str">
        <f t="shared" si="30"/>
        <v/>
      </c>
    </row>
    <row r="358" spans="26:27" x14ac:dyDescent="0.25">
      <c r="Z358" s="12" t="str">
        <f t="shared" si="29"/>
        <v/>
      </c>
      <c r="AA358" s="12" t="str">
        <f t="shared" si="30"/>
        <v/>
      </c>
    </row>
    <row r="359" spans="26:27" x14ac:dyDescent="0.25">
      <c r="Z359" s="12" t="str">
        <f t="shared" si="29"/>
        <v/>
      </c>
      <c r="AA359" s="12" t="str">
        <f t="shared" si="30"/>
        <v/>
      </c>
    </row>
    <row r="360" spans="26:27" x14ac:dyDescent="0.25">
      <c r="Z360" s="12" t="str">
        <f t="shared" si="29"/>
        <v/>
      </c>
      <c r="AA360" s="12" t="str">
        <f t="shared" si="30"/>
        <v/>
      </c>
    </row>
    <row r="361" spans="26:27" x14ac:dyDescent="0.25">
      <c r="Z361" s="12" t="str">
        <f t="shared" si="29"/>
        <v/>
      </c>
      <c r="AA361" s="12" t="str">
        <f t="shared" si="30"/>
        <v/>
      </c>
    </row>
    <row r="362" spans="26:27" x14ac:dyDescent="0.25">
      <c r="Z362" s="12" t="str">
        <f t="shared" si="29"/>
        <v/>
      </c>
      <c r="AA362" s="12" t="str">
        <f t="shared" si="30"/>
        <v/>
      </c>
    </row>
    <row r="363" spans="26:27" x14ac:dyDescent="0.25">
      <c r="Z363" s="12" t="str">
        <f t="shared" si="29"/>
        <v/>
      </c>
      <c r="AA363" s="12" t="str">
        <f t="shared" si="30"/>
        <v/>
      </c>
    </row>
    <row r="364" spans="26:27" x14ac:dyDescent="0.25">
      <c r="Z364" s="12" t="str">
        <f t="shared" si="29"/>
        <v/>
      </c>
      <c r="AA364" s="12" t="str">
        <f t="shared" si="30"/>
        <v/>
      </c>
    </row>
    <row r="365" spans="26:27" x14ac:dyDescent="0.25">
      <c r="Z365" s="12" t="str">
        <f t="shared" si="29"/>
        <v/>
      </c>
      <c r="AA365" s="12" t="str">
        <f t="shared" si="30"/>
        <v/>
      </c>
    </row>
    <row r="366" spans="26:27" x14ac:dyDescent="0.25">
      <c r="Z366" s="12" t="str">
        <f t="shared" si="29"/>
        <v/>
      </c>
      <c r="AA366" s="12" t="str">
        <f t="shared" si="30"/>
        <v/>
      </c>
    </row>
    <row r="367" spans="26:27" x14ac:dyDescent="0.25">
      <c r="Z367" s="12" t="str">
        <f t="shared" si="29"/>
        <v/>
      </c>
      <c r="AA367" s="12" t="str">
        <f t="shared" si="30"/>
        <v/>
      </c>
    </row>
    <row r="368" spans="26:27" x14ac:dyDescent="0.25">
      <c r="Z368" s="12" t="str">
        <f t="shared" si="29"/>
        <v/>
      </c>
      <c r="AA368" s="12" t="str">
        <f t="shared" si="30"/>
        <v/>
      </c>
    </row>
    <row r="369" spans="26:27" x14ac:dyDescent="0.25">
      <c r="Z369" s="12" t="str">
        <f t="shared" si="29"/>
        <v/>
      </c>
      <c r="AA369" s="12" t="str">
        <f t="shared" si="30"/>
        <v/>
      </c>
    </row>
    <row r="370" spans="26:27" x14ac:dyDescent="0.25">
      <c r="Z370" s="12" t="str">
        <f t="shared" si="29"/>
        <v/>
      </c>
      <c r="AA370" s="12" t="str">
        <f t="shared" si="30"/>
        <v/>
      </c>
    </row>
    <row r="371" spans="26:27" x14ac:dyDescent="0.25">
      <c r="Z371" s="12" t="str">
        <f t="shared" si="29"/>
        <v/>
      </c>
      <c r="AA371" s="12" t="str">
        <f t="shared" si="30"/>
        <v/>
      </c>
    </row>
    <row r="372" spans="26:27" x14ac:dyDescent="0.25">
      <c r="Z372" s="12" t="str">
        <f t="shared" si="29"/>
        <v/>
      </c>
      <c r="AA372" s="12" t="str">
        <f t="shared" si="30"/>
        <v/>
      </c>
    </row>
    <row r="373" spans="26:27" x14ac:dyDescent="0.25">
      <c r="Z373" s="12" t="str">
        <f t="shared" si="29"/>
        <v/>
      </c>
      <c r="AA373" s="12" t="str">
        <f t="shared" si="30"/>
        <v/>
      </c>
    </row>
    <row r="374" spans="26:27" x14ac:dyDescent="0.25">
      <c r="Z374" s="12" t="str">
        <f t="shared" si="29"/>
        <v/>
      </c>
      <c r="AA374" s="12" t="str">
        <f t="shared" si="30"/>
        <v/>
      </c>
    </row>
    <row r="375" spans="26:27" x14ac:dyDescent="0.25">
      <c r="Z375" s="12" t="str">
        <f t="shared" si="29"/>
        <v/>
      </c>
      <c r="AA375" s="12" t="str">
        <f t="shared" si="30"/>
        <v/>
      </c>
    </row>
    <row r="376" spans="26:27" x14ac:dyDescent="0.25">
      <c r="Z376" s="12" t="str">
        <f t="shared" si="29"/>
        <v/>
      </c>
      <c r="AA376" s="12" t="str">
        <f t="shared" si="30"/>
        <v/>
      </c>
    </row>
    <row r="377" spans="26:27" x14ac:dyDescent="0.25">
      <c r="Z377" s="12" t="str">
        <f t="shared" si="29"/>
        <v/>
      </c>
      <c r="AA377" s="12" t="str">
        <f t="shared" si="30"/>
        <v/>
      </c>
    </row>
    <row r="378" spans="26:27" x14ac:dyDescent="0.25">
      <c r="Z378" s="12" t="str">
        <f t="shared" si="29"/>
        <v/>
      </c>
      <c r="AA378" s="12" t="str">
        <f t="shared" si="30"/>
        <v/>
      </c>
    </row>
    <row r="379" spans="26:27" x14ac:dyDescent="0.25">
      <c r="Z379" s="12" t="str">
        <f t="shared" si="29"/>
        <v/>
      </c>
      <c r="AA379" s="12" t="str">
        <f t="shared" si="30"/>
        <v/>
      </c>
    </row>
    <row r="380" spans="26:27" x14ac:dyDescent="0.25">
      <c r="Z380" s="12" t="str">
        <f t="shared" si="29"/>
        <v/>
      </c>
      <c r="AA380" s="12" t="str">
        <f t="shared" si="30"/>
        <v/>
      </c>
    </row>
    <row r="381" spans="26:27" x14ac:dyDescent="0.25">
      <c r="Z381" s="12" t="str">
        <f t="shared" si="29"/>
        <v/>
      </c>
      <c r="AA381" s="12" t="str">
        <f t="shared" si="30"/>
        <v/>
      </c>
    </row>
    <row r="382" spans="26:27" x14ac:dyDescent="0.25">
      <c r="Z382" s="12" t="str">
        <f t="shared" si="29"/>
        <v/>
      </c>
      <c r="AA382" s="12" t="str">
        <f t="shared" si="30"/>
        <v/>
      </c>
    </row>
    <row r="383" spans="26:27" x14ac:dyDescent="0.25">
      <c r="Z383" s="12" t="str">
        <f t="shared" si="29"/>
        <v/>
      </c>
      <c r="AA383" s="12" t="str">
        <f t="shared" si="30"/>
        <v/>
      </c>
    </row>
    <row r="384" spans="26:27" x14ac:dyDescent="0.25">
      <c r="Z384" s="12" t="str">
        <f t="shared" si="29"/>
        <v/>
      </c>
      <c r="AA384" s="12" t="str">
        <f t="shared" si="30"/>
        <v/>
      </c>
    </row>
    <row r="385" spans="26:27" x14ac:dyDescent="0.25">
      <c r="Z385" s="12" t="str">
        <f t="shared" si="29"/>
        <v/>
      </c>
      <c r="AA385" s="12" t="str">
        <f t="shared" si="30"/>
        <v/>
      </c>
    </row>
    <row r="386" spans="26:27" x14ac:dyDescent="0.25">
      <c r="Z386" s="12" t="str">
        <f t="shared" ref="Z386:Z449" si="31">IF($A386&lt;&gt;"",($A386-$D$77),"")</f>
        <v/>
      </c>
      <c r="AA386" s="12" t="str">
        <f t="shared" ref="AA386:AA449" si="32">IF($A386&lt;&gt;"",($A386-$D$77+$J$118),"")</f>
        <v/>
      </c>
    </row>
    <row r="387" spans="26:27" x14ac:dyDescent="0.25">
      <c r="Z387" s="12" t="str">
        <f t="shared" si="31"/>
        <v/>
      </c>
      <c r="AA387" s="12" t="str">
        <f t="shared" si="32"/>
        <v/>
      </c>
    </row>
    <row r="388" spans="26:27" x14ac:dyDescent="0.25">
      <c r="Z388" s="12" t="str">
        <f t="shared" si="31"/>
        <v/>
      </c>
      <c r="AA388" s="12" t="str">
        <f t="shared" si="32"/>
        <v/>
      </c>
    </row>
    <row r="389" spans="26:27" x14ac:dyDescent="0.25">
      <c r="Z389" s="12" t="str">
        <f t="shared" si="31"/>
        <v/>
      </c>
      <c r="AA389" s="12" t="str">
        <f t="shared" si="32"/>
        <v/>
      </c>
    </row>
    <row r="390" spans="26:27" x14ac:dyDescent="0.25">
      <c r="Z390" s="12" t="str">
        <f t="shared" si="31"/>
        <v/>
      </c>
      <c r="AA390" s="12" t="str">
        <f t="shared" si="32"/>
        <v/>
      </c>
    </row>
    <row r="391" spans="26:27" x14ac:dyDescent="0.25">
      <c r="Z391" s="12" t="str">
        <f t="shared" si="31"/>
        <v/>
      </c>
      <c r="AA391" s="12" t="str">
        <f t="shared" si="32"/>
        <v/>
      </c>
    </row>
    <row r="392" spans="26:27" x14ac:dyDescent="0.25">
      <c r="Z392" s="12" t="str">
        <f t="shared" si="31"/>
        <v/>
      </c>
      <c r="AA392" s="12" t="str">
        <f t="shared" si="32"/>
        <v/>
      </c>
    </row>
    <row r="393" spans="26:27" x14ac:dyDescent="0.25">
      <c r="Z393" s="12" t="str">
        <f t="shared" si="31"/>
        <v/>
      </c>
      <c r="AA393" s="12" t="str">
        <f t="shared" si="32"/>
        <v/>
      </c>
    </row>
    <row r="394" spans="26:27" x14ac:dyDescent="0.25">
      <c r="Z394" s="12" t="str">
        <f t="shared" si="31"/>
        <v/>
      </c>
      <c r="AA394" s="12" t="str">
        <f t="shared" si="32"/>
        <v/>
      </c>
    </row>
    <row r="395" spans="26:27" x14ac:dyDescent="0.25">
      <c r="Z395" s="12" t="str">
        <f t="shared" si="31"/>
        <v/>
      </c>
      <c r="AA395" s="12" t="str">
        <f t="shared" si="32"/>
        <v/>
      </c>
    </row>
    <row r="396" spans="26:27" x14ac:dyDescent="0.25">
      <c r="Z396" s="12" t="str">
        <f t="shared" si="31"/>
        <v/>
      </c>
      <c r="AA396" s="12" t="str">
        <f t="shared" si="32"/>
        <v/>
      </c>
    </row>
    <row r="397" spans="26:27" x14ac:dyDescent="0.25">
      <c r="Z397" s="12" t="str">
        <f t="shared" si="31"/>
        <v/>
      </c>
      <c r="AA397" s="12" t="str">
        <f t="shared" si="32"/>
        <v/>
      </c>
    </row>
    <row r="398" spans="26:27" x14ac:dyDescent="0.25">
      <c r="Z398" s="12" t="str">
        <f t="shared" si="31"/>
        <v/>
      </c>
      <c r="AA398" s="12" t="str">
        <f t="shared" si="32"/>
        <v/>
      </c>
    </row>
    <row r="399" spans="26:27" x14ac:dyDescent="0.25">
      <c r="Z399" s="12" t="str">
        <f t="shared" si="31"/>
        <v/>
      </c>
      <c r="AA399" s="12" t="str">
        <f t="shared" si="32"/>
        <v/>
      </c>
    </row>
    <row r="400" spans="26:27" x14ac:dyDescent="0.25">
      <c r="Z400" s="12" t="str">
        <f t="shared" si="31"/>
        <v/>
      </c>
      <c r="AA400" s="12" t="str">
        <f t="shared" si="32"/>
        <v/>
      </c>
    </row>
    <row r="401" spans="26:27" x14ac:dyDescent="0.25">
      <c r="Z401" s="12" t="str">
        <f t="shared" si="31"/>
        <v/>
      </c>
      <c r="AA401" s="12" t="str">
        <f t="shared" si="32"/>
        <v/>
      </c>
    </row>
    <row r="402" spans="26:27" x14ac:dyDescent="0.25">
      <c r="Z402" s="12" t="str">
        <f t="shared" si="31"/>
        <v/>
      </c>
      <c r="AA402" s="12" t="str">
        <f t="shared" si="32"/>
        <v/>
      </c>
    </row>
    <row r="403" spans="26:27" x14ac:dyDescent="0.25">
      <c r="Z403" s="12" t="str">
        <f t="shared" si="31"/>
        <v/>
      </c>
      <c r="AA403" s="12" t="str">
        <f t="shared" si="32"/>
        <v/>
      </c>
    </row>
    <row r="404" spans="26:27" x14ac:dyDescent="0.25">
      <c r="Z404" s="12" t="str">
        <f t="shared" si="31"/>
        <v/>
      </c>
      <c r="AA404" s="12" t="str">
        <f t="shared" si="32"/>
        <v/>
      </c>
    </row>
    <row r="405" spans="26:27" x14ac:dyDescent="0.25">
      <c r="Z405" s="12" t="str">
        <f t="shared" si="31"/>
        <v/>
      </c>
      <c r="AA405" s="12" t="str">
        <f t="shared" si="32"/>
        <v/>
      </c>
    </row>
    <row r="406" spans="26:27" x14ac:dyDescent="0.25">
      <c r="Z406" s="12" t="str">
        <f t="shared" si="31"/>
        <v/>
      </c>
      <c r="AA406" s="12" t="str">
        <f t="shared" si="32"/>
        <v/>
      </c>
    </row>
    <row r="407" spans="26:27" x14ac:dyDescent="0.25">
      <c r="Z407" s="12" t="str">
        <f t="shared" si="31"/>
        <v/>
      </c>
      <c r="AA407" s="12" t="str">
        <f t="shared" si="32"/>
        <v/>
      </c>
    </row>
    <row r="408" spans="26:27" x14ac:dyDescent="0.25">
      <c r="Z408" s="12" t="str">
        <f t="shared" si="31"/>
        <v/>
      </c>
      <c r="AA408" s="12" t="str">
        <f t="shared" si="32"/>
        <v/>
      </c>
    </row>
    <row r="409" spans="26:27" x14ac:dyDescent="0.25">
      <c r="Z409" s="12" t="str">
        <f t="shared" si="31"/>
        <v/>
      </c>
      <c r="AA409" s="12" t="str">
        <f t="shared" si="32"/>
        <v/>
      </c>
    </row>
    <row r="410" spans="26:27" x14ac:dyDescent="0.25">
      <c r="Z410" s="12" t="str">
        <f t="shared" si="31"/>
        <v/>
      </c>
      <c r="AA410" s="12" t="str">
        <f t="shared" si="32"/>
        <v/>
      </c>
    </row>
    <row r="411" spans="26:27" x14ac:dyDescent="0.25">
      <c r="Z411" s="12" t="str">
        <f t="shared" si="31"/>
        <v/>
      </c>
      <c r="AA411" s="12" t="str">
        <f t="shared" si="32"/>
        <v/>
      </c>
    </row>
    <row r="412" spans="26:27" x14ac:dyDescent="0.25">
      <c r="Z412" s="12" t="str">
        <f t="shared" si="31"/>
        <v/>
      </c>
      <c r="AA412" s="12" t="str">
        <f t="shared" si="32"/>
        <v/>
      </c>
    </row>
    <row r="413" spans="26:27" x14ac:dyDescent="0.25">
      <c r="Z413" s="12" t="str">
        <f t="shared" si="31"/>
        <v/>
      </c>
      <c r="AA413" s="12" t="str">
        <f t="shared" si="32"/>
        <v/>
      </c>
    </row>
    <row r="414" spans="26:27" x14ac:dyDescent="0.25">
      <c r="Z414" s="12" t="str">
        <f t="shared" si="31"/>
        <v/>
      </c>
      <c r="AA414" s="12" t="str">
        <f t="shared" si="32"/>
        <v/>
      </c>
    </row>
    <row r="415" spans="26:27" x14ac:dyDescent="0.25">
      <c r="Z415" s="12" t="str">
        <f t="shared" si="31"/>
        <v/>
      </c>
      <c r="AA415" s="12" t="str">
        <f t="shared" si="32"/>
        <v/>
      </c>
    </row>
    <row r="416" spans="26:27" x14ac:dyDescent="0.25">
      <c r="Z416" s="12" t="str">
        <f t="shared" si="31"/>
        <v/>
      </c>
      <c r="AA416" s="12" t="str">
        <f t="shared" si="32"/>
        <v/>
      </c>
    </row>
    <row r="417" spans="26:27" x14ac:dyDescent="0.25">
      <c r="Z417" s="12" t="str">
        <f t="shared" si="31"/>
        <v/>
      </c>
      <c r="AA417" s="12" t="str">
        <f t="shared" si="32"/>
        <v/>
      </c>
    </row>
    <row r="418" spans="26:27" x14ac:dyDescent="0.25">
      <c r="Z418" s="12" t="str">
        <f t="shared" si="31"/>
        <v/>
      </c>
      <c r="AA418" s="12" t="str">
        <f t="shared" si="32"/>
        <v/>
      </c>
    </row>
    <row r="419" spans="26:27" x14ac:dyDescent="0.25">
      <c r="Z419" s="12" t="str">
        <f t="shared" si="31"/>
        <v/>
      </c>
      <c r="AA419" s="12" t="str">
        <f t="shared" si="32"/>
        <v/>
      </c>
    </row>
    <row r="420" spans="26:27" x14ac:dyDescent="0.25">
      <c r="Z420" s="12" t="str">
        <f t="shared" si="31"/>
        <v/>
      </c>
      <c r="AA420" s="12" t="str">
        <f t="shared" si="32"/>
        <v/>
      </c>
    </row>
    <row r="421" spans="26:27" x14ac:dyDescent="0.25">
      <c r="Z421" s="12" t="str">
        <f t="shared" si="31"/>
        <v/>
      </c>
      <c r="AA421" s="12" t="str">
        <f t="shared" si="32"/>
        <v/>
      </c>
    </row>
    <row r="422" spans="26:27" x14ac:dyDescent="0.25">
      <c r="Z422" s="12" t="str">
        <f t="shared" si="31"/>
        <v/>
      </c>
      <c r="AA422" s="12" t="str">
        <f t="shared" si="32"/>
        <v/>
      </c>
    </row>
    <row r="423" spans="26:27" x14ac:dyDescent="0.25">
      <c r="Z423" s="12" t="str">
        <f t="shared" si="31"/>
        <v/>
      </c>
      <c r="AA423" s="12" t="str">
        <f t="shared" si="32"/>
        <v/>
      </c>
    </row>
    <row r="424" spans="26:27" x14ac:dyDescent="0.25">
      <c r="Z424" s="12" t="str">
        <f t="shared" si="31"/>
        <v/>
      </c>
      <c r="AA424" s="12" t="str">
        <f t="shared" si="32"/>
        <v/>
      </c>
    </row>
    <row r="425" spans="26:27" x14ac:dyDescent="0.25">
      <c r="Z425" s="12" t="str">
        <f t="shared" si="31"/>
        <v/>
      </c>
      <c r="AA425" s="12" t="str">
        <f t="shared" si="32"/>
        <v/>
      </c>
    </row>
    <row r="426" spans="26:27" x14ac:dyDescent="0.25">
      <c r="Z426" s="12" t="str">
        <f t="shared" si="31"/>
        <v/>
      </c>
      <c r="AA426" s="12" t="str">
        <f t="shared" si="32"/>
        <v/>
      </c>
    </row>
    <row r="427" spans="26:27" x14ac:dyDescent="0.25">
      <c r="Z427" s="12" t="str">
        <f t="shared" si="31"/>
        <v/>
      </c>
      <c r="AA427" s="12" t="str">
        <f t="shared" si="32"/>
        <v/>
      </c>
    </row>
    <row r="428" spans="26:27" x14ac:dyDescent="0.25">
      <c r="Z428" s="12" t="str">
        <f t="shared" si="31"/>
        <v/>
      </c>
      <c r="AA428" s="12" t="str">
        <f t="shared" si="32"/>
        <v/>
      </c>
    </row>
    <row r="429" spans="26:27" x14ac:dyDescent="0.25">
      <c r="Z429" s="12" t="str">
        <f t="shared" si="31"/>
        <v/>
      </c>
      <c r="AA429" s="12" t="str">
        <f t="shared" si="32"/>
        <v/>
      </c>
    </row>
    <row r="430" spans="26:27" x14ac:dyDescent="0.25">
      <c r="Z430" s="12" t="str">
        <f t="shared" si="31"/>
        <v/>
      </c>
      <c r="AA430" s="12" t="str">
        <f t="shared" si="32"/>
        <v/>
      </c>
    </row>
    <row r="431" spans="26:27" x14ac:dyDescent="0.25">
      <c r="Z431" s="12" t="str">
        <f t="shared" si="31"/>
        <v/>
      </c>
      <c r="AA431" s="12" t="str">
        <f t="shared" si="32"/>
        <v/>
      </c>
    </row>
    <row r="432" spans="26:27" x14ac:dyDescent="0.25">
      <c r="Z432" s="12" t="str">
        <f t="shared" si="31"/>
        <v/>
      </c>
      <c r="AA432" s="12" t="str">
        <f t="shared" si="32"/>
        <v/>
      </c>
    </row>
    <row r="433" spans="26:27" x14ac:dyDescent="0.25">
      <c r="Z433" s="12" t="str">
        <f t="shared" si="31"/>
        <v/>
      </c>
      <c r="AA433" s="12" t="str">
        <f t="shared" si="32"/>
        <v/>
      </c>
    </row>
    <row r="434" spans="26:27" x14ac:dyDescent="0.25">
      <c r="Z434" s="12" t="str">
        <f t="shared" si="31"/>
        <v/>
      </c>
      <c r="AA434" s="12" t="str">
        <f t="shared" si="32"/>
        <v/>
      </c>
    </row>
    <row r="435" spans="26:27" x14ac:dyDescent="0.25">
      <c r="Z435" s="12" t="str">
        <f t="shared" si="31"/>
        <v/>
      </c>
      <c r="AA435" s="12" t="str">
        <f t="shared" si="32"/>
        <v/>
      </c>
    </row>
    <row r="436" spans="26:27" x14ac:dyDescent="0.25">
      <c r="Z436" s="12" t="str">
        <f t="shared" si="31"/>
        <v/>
      </c>
      <c r="AA436" s="12" t="str">
        <f t="shared" si="32"/>
        <v/>
      </c>
    </row>
    <row r="437" spans="26:27" x14ac:dyDescent="0.25">
      <c r="Z437" s="12" t="str">
        <f t="shared" si="31"/>
        <v/>
      </c>
      <c r="AA437" s="12" t="str">
        <f t="shared" si="32"/>
        <v/>
      </c>
    </row>
    <row r="438" spans="26:27" x14ac:dyDescent="0.25">
      <c r="Z438" s="12" t="str">
        <f t="shared" si="31"/>
        <v/>
      </c>
      <c r="AA438" s="12" t="str">
        <f t="shared" si="32"/>
        <v/>
      </c>
    </row>
    <row r="439" spans="26:27" x14ac:dyDescent="0.25">
      <c r="Z439" s="12" t="str">
        <f t="shared" si="31"/>
        <v/>
      </c>
      <c r="AA439" s="12" t="str">
        <f t="shared" si="32"/>
        <v/>
      </c>
    </row>
    <row r="440" spans="26:27" x14ac:dyDescent="0.25">
      <c r="Z440" s="12" t="str">
        <f t="shared" si="31"/>
        <v/>
      </c>
      <c r="AA440" s="12" t="str">
        <f t="shared" si="32"/>
        <v/>
      </c>
    </row>
    <row r="441" spans="26:27" x14ac:dyDescent="0.25">
      <c r="Z441" s="12" t="str">
        <f t="shared" si="31"/>
        <v/>
      </c>
      <c r="AA441" s="12" t="str">
        <f t="shared" si="32"/>
        <v/>
      </c>
    </row>
    <row r="442" spans="26:27" x14ac:dyDescent="0.25">
      <c r="Z442" s="12" t="str">
        <f t="shared" si="31"/>
        <v/>
      </c>
      <c r="AA442" s="12" t="str">
        <f t="shared" si="32"/>
        <v/>
      </c>
    </row>
    <row r="443" spans="26:27" x14ac:dyDescent="0.25">
      <c r="Z443" s="12" t="str">
        <f t="shared" si="31"/>
        <v/>
      </c>
      <c r="AA443" s="12" t="str">
        <f t="shared" si="32"/>
        <v/>
      </c>
    </row>
    <row r="444" spans="26:27" x14ac:dyDescent="0.25">
      <c r="Z444" s="12" t="str">
        <f t="shared" si="31"/>
        <v/>
      </c>
      <c r="AA444" s="12" t="str">
        <f t="shared" si="32"/>
        <v/>
      </c>
    </row>
    <row r="445" spans="26:27" x14ac:dyDescent="0.25">
      <c r="Z445" s="12" t="str">
        <f t="shared" si="31"/>
        <v/>
      </c>
      <c r="AA445" s="12" t="str">
        <f t="shared" si="32"/>
        <v/>
      </c>
    </row>
    <row r="446" spans="26:27" x14ac:dyDescent="0.25">
      <c r="Z446" s="12" t="str">
        <f t="shared" si="31"/>
        <v/>
      </c>
      <c r="AA446" s="12" t="str">
        <f t="shared" si="32"/>
        <v/>
      </c>
    </row>
    <row r="447" spans="26:27" x14ac:dyDescent="0.25">
      <c r="Z447" s="12" t="str">
        <f t="shared" si="31"/>
        <v/>
      </c>
      <c r="AA447" s="12" t="str">
        <f t="shared" si="32"/>
        <v/>
      </c>
    </row>
    <row r="448" spans="26:27" x14ac:dyDescent="0.25">
      <c r="Z448" s="12" t="str">
        <f t="shared" si="31"/>
        <v/>
      </c>
      <c r="AA448" s="12" t="str">
        <f t="shared" si="32"/>
        <v/>
      </c>
    </row>
    <row r="449" spans="26:27" x14ac:dyDescent="0.25">
      <c r="Z449" s="12" t="str">
        <f t="shared" si="31"/>
        <v/>
      </c>
      <c r="AA449" s="12" t="str">
        <f t="shared" si="32"/>
        <v/>
      </c>
    </row>
    <row r="450" spans="26:27" x14ac:dyDescent="0.25">
      <c r="Z450" s="12" t="str">
        <f t="shared" ref="Z450:Z513" si="33">IF($A450&lt;&gt;"",($A450-$D$77),"")</f>
        <v/>
      </c>
      <c r="AA450" s="12" t="str">
        <f t="shared" ref="AA450:AA513" si="34">IF($A450&lt;&gt;"",($A450-$D$77+$J$118),"")</f>
        <v/>
      </c>
    </row>
    <row r="451" spans="26:27" x14ac:dyDescent="0.25">
      <c r="Z451" s="12" t="str">
        <f t="shared" si="33"/>
        <v/>
      </c>
      <c r="AA451" s="12" t="str">
        <f t="shared" si="34"/>
        <v/>
      </c>
    </row>
    <row r="452" spans="26:27" x14ac:dyDescent="0.25">
      <c r="Z452" s="12" t="str">
        <f t="shared" si="33"/>
        <v/>
      </c>
      <c r="AA452" s="12" t="str">
        <f t="shared" si="34"/>
        <v/>
      </c>
    </row>
    <row r="453" spans="26:27" x14ac:dyDescent="0.25">
      <c r="Z453" s="12" t="str">
        <f t="shared" si="33"/>
        <v/>
      </c>
      <c r="AA453" s="12" t="str">
        <f t="shared" si="34"/>
        <v/>
      </c>
    </row>
    <row r="454" spans="26:27" x14ac:dyDescent="0.25">
      <c r="Z454" s="12" t="str">
        <f t="shared" si="33"/>
        <v/>
      </c>
      <c r="AA454" s="12" t="str">
        <f t="shared" si="34"/>
        <v/>
      </c>
    </row>
    <row r="455" spans="26:27" x14ac:dyDescent="0.25">
      <c r="Z455" s="12" t="str">
        <f t="shared" si="33"/>
        <v/>
      </c>
      <c r="AA455" s="12" t="str">
        <f t="shared" si="34"/>
        <v/>
      </c>
    </row>
    <row r="456" spans="26:27" x14ac:dyDescent="0.25">
      <c r="Z456" s="12" t="str">
        <f t="shared" si="33"/>
        <v/>
      </c>
      <c r="AA456" s="12" t="str">
        <f t="shared" si="34"/>
        <v/>
      </c>
    </row>
    <row r="457" spans="26:27" x14ac:dyDescent="0.25">
      <c r="Z457" s="12" t="str">
        <f t="shared" si="33"/>
        <v/>
      </c>
      <c r="AA457" s="12" t="str">
        <f t="shared" si="34"/>
        <v/>
      </c>
    </row>
    <row r="458" spans="26:27" x14ac:dyDescent="0.25">
      <c r="Z458" s="12" t="str">
        <f t="shared" si="33"/>
        <v/>
      </c>
      <c r="AA458" s="12" t="str">
        <f t="shared" si="34"/>
        <v/>
      </c>
    </row>
    <row r="459" spans="26:27" x14ac:dyDescent="0.25">
      <c r="Z459" s="12" t="str">
        <f t="shared" si="33"/>
        <v/>
      </c>
      <c r="AA459" s="12" t="str">
        <f t="shared" si="34"/>
        <v/>
      </c>
    </row>
    <row r="460" spans="26:27" x14ac:dyDescent="0.25">
      <c r="Z460" s="12" t="str">
        <f t="shared" si="33"/>
        <v/>
      </c>
      <c r="AA460" s="12" t="str">
        <f t="shared" si="34"/>
        <v/>
      </c>
    </row>
    <row r="461" spans="26:27" x14ac:dyDescent="0.25">
      <c r="Z461" s="12" t="str">
        <f t="shared" si="33"/>
        <v/>
      </c>
      <c r="AA461" s="12" t="str">
        <f t="shared" si="34"/>
        <v/>
      </c>
    </row>
    <row r="462" spans="26:27" x14ac:dyDescent="0.25">
      <c r="Z462" s="12" t="str">
        <f t="shared" si="33"/>
        <v/>
      </c>
      <c r="AA462" s="12" t="str">
        <f t="shared" si="34"/>
        <v/>
      </c>
    </row>
    <row r="463" spans="26:27" x14ac:dyDescent="0.25">
      <c r="Z463" s="12" t="str">
        <f t="shared" si="33"/>
        <v/>
      </c>
      <c r="AA463" s="12" t="str">
        <f t="shared" si="34"/>
        <v/>
      </c>
    </row>
    <row r="464" spans="26:27" x14ac:dyDescent="0.25">
      <c r="Z464" s="12" t="str">
        <f t="shared" si="33"/>
        <v/>
      </c>
      <c r="AA464" s="12" t="str">
        <f t="shared" si="34"/>
        <v/>
      </c>
    </row>
    <row r="465" spans="26:27" x14ac:dyDescent="0.25">
      <c r="Z465" s="12" t="str">
        <f t="shared" si="33"/>
        <v/>
      </c>
      <c r="AA465" s="12" t="str">
        <f t="shared" si="34"/>
        <v/>
      </c>
    </row>
    <row r="466" spans="26:27" x14ac:dyDescent="0.25">
      <c r="Z466" s="12" t="str">
        <f t="shared" si="33"/>
        <v/>
      </c>
      <c r="AA466" s="12" t="str">
        <f t="shared" si="34"/>
        <v/>
      </c>
    </row>
    <row r="467" spans="26:27" x14ac:dyDescent="0.25">
      <c r="Z467" s="12" t="str">
        <f t="shared" si="33"/>
        <v/>
      </c>
      <c r="AA467" s="12" t="str">
        <f t="shared" si="34"/>
        <v/>
      </c>
    </row>
    <row r="468" spans="26:27" x14ac:dyDescent="0.25">
      <c r="Z468" s="12" t="str">
        <f t="shared" si="33"/>
        <v/>
      </c>
      <c r="AA468" s="12" t="str">
        <f t="shared" si="34"/>
        <v/>
      </c>
    </row>
    <row r="469" spans="26:27" x14ac:dyDescent="0.25">
      <c r="Z469" s="12" t="str">
        <f t="shared" si="33"/>
        <v/>
      </c>
      <c r="AA469" s="12" t="str">
        <f t="shared" si="34"/>
        <v/>
      </c>
    </row>
    <row r="470" spans="26:27" x14ac:dyDescent="0.25">
      <c r="Z470" s="12" t="str">
        <f t="shared" si="33"/>
        <v/>
      </c>
      <c r="AA470" s="12" t="str">
        <f t="shared" si="34"/>
        <v/>
      </c>
    </row>
    <row r="471" spans="26:27" x14ac:dyDescent="0.25">
      <c r="Z471" s="12" t="str">
        <f t="shared" si="33"/>
        <v/>
      </c>
      <c r="AA471" s="12" t="str">
        <f t="shared" si="34"/>
        <v/>
      </c>
    </row>
    <row r="472" spans="26:27" x14ac:dyDescent="0.25">
      <c r="Z472" s="12" t="str">
        <f t="shared" si="33"/>
        <v/>
      </c>
      <c r="AA472" s="12" t="str">
        <f t="shared" si="34"/>
        <v/>
      </c>
    </row>
    <row r="473" spans="26:27" x14ac:dyDescent="0.25">
      <c r="Z473" s="12" t="str">
        <f t="shared" si="33"/>
        <v/>
      </c>
      <c r="AA473" s="12" t="str">
        <f t="shared" si="34"/>
        <v/>
      </c>
    </row>
    <row r="474" spans="26:27" x14ac:dyDescent="0.25">
      <c r="Z474" s="12" t="str">
        <f t="shared" si="33"/>
        <v/>
      </c>
      <c r="AA474" s="12" t="str">
        <f t="shared" si="34"/>
        <v/>
      </c>
    </row>
    <row r="475" spans="26:27" x14ac:dyDescent="0.25">
      <c r="Z475" s="12" t="str">
        <f t="shared" si="33"/>
        <v/>
      </c>
      <c r="AA475" s="12" t="str">
        <f t="shared" si="34"/>
        <v/>
      </c>
    </row>
    <row r="476" spans="26:27" x14ac:dyDescent="0.25">
      <c r="Z476" s="12" t="str">
        <f t="shared" si="33"/>
        <v/>
      </c>
      <c r="AA476" s="12" t="str">
        <f t="shared" si="34"/>
        <v/>
      </c>
    </row>
    <row r="477" spans="26:27" x14ac:dyDescent="0.25">
      <c r="Z477" s="12" t="str">
        <f t="shared" si="33"/>
        <v/>
      </c>
      <c r="AA477" s="12" t="str">
        <f t="shared" si="34"/>
        <v/>
      </c>
    </row>
    <row r="478" spans="26:27" x14ac:dyDescent="0.25">
      <c r="Z478" s="12" t="str">
        <f t="shared" si="33"/>
        <v/>
      </c>
      <c r="AA478" s="12" t="str">
        <f t="shared" si="34"/>
        <v/>
      </c>
    </row>
    <row r="479" spans="26:27" x14ac:dyDescent="0.25">
      <c r="Z479" s="12" t="str">
        <f t="shared" si="33"/>
        <v/>
      </c>
      <c r="AA479" s="12" t="str">
        <f t="shared" si="34"/>
        <v/>
      </c>
    </row>
    <row r="480" spans="26:27" x14ac:dyDescent="0.25">
      <c r="Z480" s="12" t="str">
        <f t="shared" si="33"/>
        <v/>
      </c>
      <c r="AA480" s="12" t="str">
        <f t="shared" si="34"/>
        <v/>
      </c>
    </row>
    <row r="481" spans="26:27" x14ac:dyDescent="0.25">
      <c r="Z481" s="12" t="str">
        <f t="shared" si="33"/>
        <v/>
      </c>
      <c r="AA481" s="12" t="str">
        <f t="shared" si="34"/>
        <v/>
      </c>
    </row>
    <row r="482" spans="26:27" x14ac:dyDescent="0.25">
      <c r="Z482" s="12" t="str">
        <f t="shared" si="33"/>
        <v/>
      </c>
      <c r="AA482" s="12" t="str">
        <f t="shared" si="34"/>
        <v/>
      </c>
    </row>
    <row r="483" spans="26:27" x14ac:dyDescent="0.25">
      <c r="Z483" s="12" t="str">
        <f t="shared" si="33"/>
        <v/>
      </c>
      <c r="AA483" s="12" t="str">
        <f t="shared" si="34"/>
        <v/>
      </c>
    </row>
    <row r="484" spans="26:27" x14ac:dyDescent="0.25">
      <c r="Z484" s="12" t="str">
        <f t="shared" si="33"/>
        <v/>
      </c>
      <c r="AA484" s="12" t="str">
        <f t="shared" si="34"/>
        <v/>
      </c>
    </row>
    <row r="485" spans="26:27" x14ac:dyDescent="0.25">
      <c r="Z485" s="12" t="str">
        <f t="shared" si="33"/>
        <v/>
      </c>
      <c r="AA485" s="12" t="str">
        <f t="shared" si="34"/>
        <v/>
      </c>
    </row>
    <row r="486" spans="26:27" x14ac:dyDescent="0.25">
      <c r="Z486" s="12" t="str">
        <f t="shared" si="33"/>
        <v/>
      </c>
      <c r="AA486" s="12" t="str">
        <f t="shared" si="34"/>
        <v/>
      </c>
    </row>
    <row r="487" spans="26:27" x14ac:dyDescent="0.25">
      <c r="Z487" s="12" t="str">
        <f t="shared" si="33"/>
        <v/>
      </c>
      <c r="AA487" s="12" t="str">
        <f t="shared" si="34"/>
        <v/>
      </c>
    </row>
    <row r="488" spans="26:27" x14ac:dyDescent="0.25">
      <c r="Z488" s="12" t="str">
        <f t="shared" si="33"/>
        <v/>
      </c>
      <c r="AA488" s="12" t="str">
        <f t="shared" si="34"/>
        <v/>
      </c>
    </row>
    <row r="489" spans="26:27" x14ac:dyDescent="0.25">
      <c r="Z489" s="12" t="str">
        <f t="shared" si="33"/>
        <v/>
      </c>
      <c r="AA489" s="12" t="str">
        <f t="shared" si="34"/>
        <v/>
      </c>
    </row>
    <row r="490" spans="26:27" x14ac:dyDescent="0.25">
      <c r="Z490" s="12" t="str">
        <f t="shared" si="33"/>
        <v/>
      </c>
      <c r="AA490" s="12" t="str">
        <f t="shared" si="34"/>
        <v/>
      </c>
    </row>
    <row r="491" spans="26:27" x14ac:dyDescent="0.25">
      <c r="Z491" s="12" t="str">
        <f t="shared" si="33"/>
        <v/>
      </c>
      <c r="AA491" s="12" t="str">
        <f t="shared" si="34"/>
        <v/>
      </c>
    </row>
    <row r="492" spans="26:27" x14ac:dyDescent="0.25">
      <c r="Z492" s="12" t="str">
        <f t="shared" si="33"/>
        <v/>
      </c>
      <c r="AA492" s="12" t="str">
        <f t="shared" si="34"/>
        <v/>
      </c>
    </row>
    <row r="493" spans="26:27" x14ac:dyDescent="0.25">
      <c r="Z493" s="12" t="str">
        <f t="shared" si="33"/>
        <v/>
      </c>
      <c r="AA493" s="12" t="str">
        <f t="shared" si="34"/>
        <v/>
      </c>
    </row>
    <row r="494" spans="26:27" x14ac:dyDescent="0.25">
      <c r="Z494" s="12" t="str">
        <f t="shared" si="33"/>
        <v/>
      </c>
      <c r="AA494" s="12" t="str">
        <f t="shared" si="34"/>
        <v/>
      </c>
    </row>
    <row r="495" spans="26:27" x14ac:dyDescent="0.25">
      <c r="Z495" s="12" t="str">
        <f t="shared" si="33"/>
        <v/>
      </c>
      <c r="AA495" s="12" t="str">
        <f t="shared" si="34"/>
        <v/>
      </c>
    </row>
    <row r="496" spans="26:27" x14ac:dyDescent="0.25">
      <c r="Z496" s="12" t="str">
        <f t="shared" si="33"/>
        <v/>
      </c>
      <c r="AA496" s="12" t="str">
        <f t="shared" si="34"/>
        <v/>
      </c>
    </row>
    <row r="497" spans="26:27" x14ac:dyDescent="0.25">
      <c r="Z497" s="12" t="str">
        <f t="shared" si="33"/>
        <v/>
      </c>
      <c r="AA497" s="12" t="str">
        <f t="shared" si="34"/>
        <v/>
      </c>
    </row>
    <row r="498" spans="26:27" x14ac:dyDescent="0.25">
      <c r="Z498" s="12" t="str">
        <f t="shared" si="33"/>
        <v/>
      </c>
      <c r="AA498" s="12" t="str">
        <f t="shared" si="34"/>
        <v/>
      </c>
    </row>
    <row r="499" spans="26:27" x14ac:dyDescent="0.25">
      <c r="Z499" s="12" t="str">
        <f t="shared" si="33"/>
        <v/>
      </c>
      <c r="AA499" s="12" t="str">
        <f t="shared" si="34"/>
        <v/>
      </c>
    </row>
    <row r="500" spans="26:27" x14ac:dyDescent="0.25">
      <c r="Z500" s="12" t="str">
        <f t="shared" si="33"/>
        <v/>
      </c>
      <c r="AA500" s="12" t="str">
        <f t="shared" si="34"/>
        <v/>
      </c>
    </row>
    <row r="501" spans="26:27" x14ac:dyDescent="0.25">
      <c r="Z501" s="12" t="str">
        <f t="shared" si="33"/>
        <v/>
      </c>
      <c r="AA501" s="12" t="str">
        <f t="shared" si="34"/>
        <v/>
      </c>
    </row>
    <row r="502" spans="26:27" x14ac:dyDescent="0.25">
      <c r="Z502" s="12" t="str">
        <f t="shared" si="33"/>
        <v/>
      </c>
      <c r="AA502" s="12" t="str">
        <f t="shared" si="34"/>
        <v/>
      </c>
    </row>
    <row r="503" spans="26:27" x14ac:dyDescent="0.25">
      <c r="Z503" s="12" t="str">
        <f t="shared" si="33"/>
        <v/>
      </c>
      <c r="AA503" s="12" t="str">
        <f t="shared" si="34"/>
        <v/>
      </c>
    </row>
    <row r="504" spans="26:27" x14ac:dyDescent="0.25">
      <c r="Z504" s="12" t="str">
        <f t="shared" si="33"/>
        <v/>
      </c>
      <c r="AA504" s="12" t="str">
        <f t="shared" si="34"/>
        <v/>
      </c>
    </row>
    <row r="505" spans="26:27" x14ac:dyDescent="0.25">
      <c r="Z505" s="12" t="str">
        <f t="shared" si="33"/>
        <v/>
      </c>
      <c r="AA505" s="12" t="str">
        <f t="shared" si="34"/>
        <v/>
      </c>
    </row>
    <row r="506" spans="26:27" x14ac:dyDescent="0.25">
      <c r="Z506" s="12" t="str">
        <f t="shared" si="33"/>
        <v/>
      </c>
      <c r="AA506" s="12" t="str">
        <f t="shared" si="34"/>
        <v/>
      </c>
    </row>
    <row r="507" spans="26:27" x14ac:dyDescent="0.25">
      <c r="Z507" s="12" t="str">
        <f t="shared" si="33"/>
        <v/>
      </c>
      <c r="AA507" s="12" t="str">
        <f t="shared" si="34"/>
        <v/>
      </c>
    </row>
    <row r="508" spans="26:27" x14ac:dyDescent="0.25">
      <c r="Z508" s="12" t="str">
        <f t="shared" si="33"/>
        <v/>
      </c>
      <c r="AA508" s="12" t="str">
        <f t="shared" si="34"/>
        <v/>
      </c>
    </row>
    <row r="509" spans="26:27" x14ac:dyDescent="0.25">
      <c r="Z509" s="12" t="str">
        <f t="shared" si="33"/>
        <v/>
      </c>
      <c r="AA509" s="12" t="str">
        <f t="shared" si="34"/>
        <v/>
      </c>
    </row>
    <row r="510" spans="26:27" x14ac:dyDescent="0.25">
      <c r="Z510" s="12" t="str">
        <f t="shared" si="33"/>
        <v/>
      </c>
      <c r="AA510" s="12" t="str">
        <f t="shared" si="34"/>
        <v/>
      </c>
    </row>
    <row r="511" spans="26:27" x14ac:dyDescent="0.25">
      <c r="Z511" s="12" t="str">
        <f t="shared" si="33"/>
        <v/>
      </c>
      <c r="AA511" s="12" t="str">
        <f t="shared" si="34"/>
        <v/>
      </c>
    </row>
    <row r="512" spans="26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3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T1001"/>
  <sheetViews>
    <sheetView zoomScale="154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4.22</v>
      </c>
      <c r="Z2" s="12">
        <f t="shared" ref="Z2:Z65" ca="1" si="0">IF($A2&lt;&gt;"",($A2-$D$77),"")</f>
        <v>-5.6921249999999981</v>
      </c>
      <c r="AA2" s="12">
        <f t="shared" ref="AA2:AA65" ca="1" si="1">IF($A2&lt;&gt;"",($A2-$D$77+$J$118),"")</f>
        <v>-5.6921249999999981</v>
      </c>
    </row>
    <row r="3" spans="1:27" x14ac:dyDescent="0.25">
      <c r="A3" s="11">
        <v>4.2699999999999996</v>
      </c>
      <c r="Z3" s="12">
        <f t="shared" ca="1" si="0"/>
        <v>-5.6421249999999983</v>
      </c>
      <c r="AA3" s="12">
        <f t="shared" ca="1" si="1"/>
        <v>-5.6421249999999983</v>
      </c>
    </row>
    <row r="4" spans="1:27" x14ac:dyDescent="0.25">
      <c r="A4" s="11">
        <v>4.34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A2:A401</v>
      </c>
      <c r="Z4" s="12">
        <f t="shared" ca="1" si="0"/>
        <v>-5.572124999999998</v>
      </c>
      <c r="AA4" s="12">
        <f t="shared" ca="1" si="1"/>
        <v>-5.572124999999998</v>
      </c>
    </row>
    <row r="5" spans="1:27" x14ac:dyDescent="0.25">
      <c r="A5" s="11">
        <v>4.34</v>
      </c>
      <c r="C5" s="10" t="s">
        <v>1</v>
      </c>
      <c r="D5" s="13">
        <v>400</v>
      </c>
      <c r="Z5" s="12">
        <f t="shared" ca="1" si="0"/>
        <v>-5.572124999999998</v>
      </c>
      <c r="AA5" s="12">
        <f t="shared" ca="1" si="1"/>
        <v>-5.572124999999998</v>
      </c>
    </row>
    <row r="6" spans="1:27" x14ac:dyDescent="0.25">
      <c r="A6" s="11">
        <v>4.4000000000000004</v>
      </c>
      <c r="D6" s="29" t="s">
        <v>150</v>
      </c>
      <c r="Z6" s="12">
        <f t="shared" ca="1" si="0"/>
        <v>-5.5121249999999975</v>
      </c>
      <c r="AA6" s="12">
        <f t="shared" ca="1" si="1"/>
        <v>-5.5121249999999975</v>
      </c>
    </row>
    <row r="7" spans="1:27" x14ac:dyDescent="0.25">
      <c r="A7" s="11">
        <v>4.42</v>
      </c>
      <c r="Z7" s="12">
        <f t="shared" ca="1" si="0"/>
        <v>-5.4921249999999979</v>
      </c>
      <c r="AA7" s="12">
        <f t="shared" ca="1" si="1"/>
        <v>-5.4921249999999979</v>
      </c>
    </row>
    <row r="8" spans="1:27" x14ac:dyDescent="0.25">
      <c r="A8" s="11">
        <v>4.51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-5.4021249999999981</v>
      </c>
      <c r="AA8" s="12">
        <f t="shared" ca="1" si="1"/>
        <v>-5.4021249999999981</v>
      </c>
    </row>
    <row r="9" spans="1:27" x14ac:dyDescent="0.25">
      <c r="A9" s="11">
        <v>4.5599999999999996</v>
      </c>
      <c r="Z9" s="12">
        <f t="shared" ca="1" si="0"/>
        <v>-5.3521249999999982</v>
      </c>
      <c r="AA9" s="12">
        <f t="shared" ca="1" si="1"/>
        <v>-5.3521249999999982</v>
      </c>
    </row>
    <row r="10" spans="1:27" ht="15" customHeight="1" x14ac:dyDescent="0.25">
      <c r="A10" s="11">
        <v>4.58</v>
      </c>
      <c r="Z10" s="12">
        <f t="shared" ca="1" si="0"/>
        <v>-5.3321249999999978</v>
      </c>
      <c r="AA10" s="12">
        <f t="shared" ca="1" si="1"/>
        <v>-5.3321249999999978</v>
      </c>
    </row>
    <row r="11" spans="1:27" x14ac:dyDescent="0.25">
      <c r="A11" s="11">
        <v>4.59</v>
      </c>
      <c r="C11" s="10" t="s">
        <v>2</v>
      </c>
      <c r="D11" s="15">
        <f ca="1">MIN(INDIRECT($G$4))</f>
        <v>4.22</v>
      </c>
      <c r="E11" s="9" t="s">
        <v>7</v>
      </c>
      <c r="Z11" s="12">
        <f t="shared" ca="1" si="0"/>
        <v>-5.322124999999998</v>
      </c>
      <c r="AA11" s="12">
        <f t="shared" ca="1" si="1"/>
        <v>-5.322124999999998</v>
      </c>
    </row>
    <row r="12" spans="1:27" x14ac:dyDescent="0.25">
      <c r="A12" s="11">
        <v>4.6100000000000003</v>
      </c>
      <c r="C12" s="10" t="s">
        <v>3</v>
      </c>
      <c r="D12" s="15">
        <f ca="1">MAX(INDIRECT($G$4))</f>
        <v>15.66</v>
      </c>
      <c r="E12" s="9" t="s">
        <v>8</v>
      </c>
      <c r="Z12" s="12">
        <f t="shared" ca="1" si="0"/>
        <v>-5.3021249999999975</v>
      </c>
      <c r="AA12" s="12">
        <f t="shared" ca="1" si="1"/>
        <v>-5.3021249999999975</v>
      </c>
    </row>
    <row r="13" spans="1:27" x14ac:dyDescent="0.25">
      <c r="A13" s="11">
        <v>4.66</v>
      </c>
      <c r="Z13" s="12">
        <f t="shared" ca="1" si="0"/>
        <v>-5.2521249999999977</v>
      </c>
      <c r="AA13" s="12">
        <f t="shared" ca="1" si="1"/>
        <v>-5.2521249999999977</v>
      </c>
    </row>
    <row r="14" spans="1:27" x14ac:dyDescent="0.25">
      <c r="A14" s="11">
        <v>4.8099999999999996</v>
      </c>
      <c r="C14" s="10" t="s">
        <v>4</v>
      </c>
      <c r="D14" s="38">
        <f ca="1">D12-D11</f>
        <v>11.440000000000001</v>
      </c>
      <c r="E14" s="9" t="s">
        <v>9</v>
      </c>
      <c r="Z14" s="12">
        <f t="shared" ca="1" si="0"/>
        <v>-5.1021249999999982</v>
      </c>
      <c r="AA14" s="12">
        <f t="shared" ca="1" si="1"/>
        <v>-5.1021249999999982</v>
      </c>
    </row>
    <row r="15" spans="1:27" x14ac:dyDescent="0.25">
      <c r="A15" s="11">
        <v>4.83</v>
      </c>
      <c r="C15" s="10" t="s">
        <v>5</v>
      </c>
      <c r="D15" s="19">
        <f>ROUNDUP((3.322*LOG10($D$5)),0) + 1</f>
        <v>10</v>
      </c>
      <c r="E15" s="9" t="s">
        <v>10</v>
      </c>
      <c r="Z15" s="12">
        <f t="shared" ca="1" si="0"/>
        <v>-5.0821249999999978</v>
      </c>
      <c r="AA15" s="12">
        <f t="shared" ca="1" si="1"/>
        <v>-5.0821249999999978</v>
      </c>
    </row>
    <row r="16" spans="1:27" x14ac:dyDescent="0.25">
      <c r="A16" s="11">
        <v>4.84</v>
      </c>
      <c r="C16" s="10" t="s">
        <v>6</v>
      </c>
      <c r="D16" s="15">
        <f ca="1">$D$14/$D$15</f>
        <v>1.1440000000000001</v>
      </c>
      <c r="E16" s="9" t="s">
        <v>11</v>
      </c>
      <c r="Z16" s="12">
        <f t="shared" ca="1" si="0"/>
        <v>-5.072124999999998</v>
      </c>
      <c r="AA16" s="12">
        <f t="shared" ca="1" si="1"/>
        <v>-5.072124999999998</v>
      </c>
    </row>
    <row r="17" spans="1:46" x14ac:dyDescent="0.25">
      <c r="A17" s="11">
        <v>4.8499999999999996</v>
      </c>
      <c r="Z17" s="12">
        <f t="shared" ca="1" si="0"/>
        <v>-5.0621249999999982</v>
      </c>
      <c r="AA17" s="12">
        <f t="shared" ca="1" si="1"/>
        <v>-5.0621249999999982</v>
      </c>
    </row>
    <row r="18" spans="1:46" x14ac:dyDescent="0.25">
      <c r="A18" s="11">
        <v>4.87</v>
      </c>
      <c r="Z18" s="12">
        <f t="shared" ca="1" si="0"/>
        <v>-5.0421249999999977</v>
      </c>
      <c r="AA18" s="12">
        <f t="shared" ca="1" si="1"/>
        <v>-5.0421249999999977</v>
      </c>
    </row>
    <row r="19" spans="1:46" x14ac:dyDescent="0.25">
      <c r="A19" s="11">
        <v>4.87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-5.0421249999999977</v>
      </c>
      <c r="AA19" s="12">
        <f t="shared" ca="1" si="1"/>
        <v>-5.0421249999999977</v>
      </c>
    </row>
    <row r="20" spans="1:46" x14ac:dyDescent="0.25">
      <c r="A20" s="11">
        <v>5.01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-4.9021249999999981</v>
      </c>
      <c r="AA20" s="12">
        <f t="shared" ca="1" si="1"/>
        <v>-4.9021249999999981</v>
      </c>
    </row>
    <row r="21" spans="1:46" x14ac:dyDescent="0.25">
      <c r="A21" s="11">
        <v>5.03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-4.8821249999999976</v>
      </c>
      <c r="AA21" s="12">
        <f t="shared" ca="1" si="1"/>
        <v>-4.8821249999999976</v>
      </c>
    </row>
    <row r="22" spans="1:46" x14ac:dyDescent="0.25">
      <c r="A22" s="11">
        <v>5.05</v>
      </c>
      <c r="C22" s="17">
        <v>1</v>
      </c>
      <c r="D22" s="38">
        <f t="shared" ref="D22:D32" ca="1" si="2">IF($C22&gt;$D$15,"-",$D$11+($C22-1)*$D$16)</f>
        <v>4.22</v>
      </c>
      <c r="E22" s="38">
        <f t="shared" ref="E22:E32" ca="1" si="3">IF($C22&gt;$D$15,"-",$D22+$D$16)</f>
        <v>5.3639999999999999</v>
      </c>
      <c r="F22" s="38">
        <f t="shared" ref="F22:F32" ca="1" si="4">IF($C22&gt;$D$15,"-",($E22+$D22)/2)</f>
        <v>4.7919999999999998</v>
      </c>
      <c r="G22" s="18">
        <f t="shared" ref="G22:G32" ca="1" si="5">IF($C22&gt;$D$15,"-",COUNTIFS(INDIRECT($G$4),"&gt;="&amp;$D22,INDIRECT($G$4),IF($C22&lt;&gt;$D$15,"&lt;","&lt;=")&amp;$E22))</f>
        <v>26</v>
      </c>
      <c r="H22" s="38">
        <f t="shared" ref="H22:H32" ca="1" si="6">IF($C22&gt;$D$15,"-",IF($C22&gt;$D$15,"-",$G22/$D$5))</f>
        <v>6.5000000000000002E-2</v>
      </c>
      <c r="J22" s="38">
        <f t="shared" ref="J22:J32" ca="1" si="7">IF($C22&gt;$D$15,"-",$H22/$D$16)</f>
        <v>5.6818181818181816E-2</v>
      </c>
      <c r="K22" s="38">
        <f ca="1">IF($C22&gt;$D$15,"-",IF($C22=1,$G22,$K21+$G22))</f>
        <v>26</v>
      </c>
      <c r="L22" s="38">
        <f ca="1">IF($C22&gt;$D$15,"-",IF($C22=1,$H22,$L21+$H22))</f>
        <v>6.5000000000000002E-2</v>
      </c>
      <c r="N22" s="38">
        <f ca="1">IF($C22&gt;$D$15,"-",$F22*$H22)</f>
        <v>0.31147999999999998</v>
      </c>
      <c r="O22" s="38">
        <f t="shared" ref="O22:O32" ca="1" si="8">IF($C22&gt;$D$15,"-",$H22*($F22-$K$77)^2)</f>
        <v>1.6978312697059992</v>
      </c>
      <c r="P22" s="38">
        <f t="shared" ref="P22:P32" ca="1" si="9">IF($C22&gt;$D$15,"-",$H22*($F22-$K$77)^3)</f>
        <v>-8.6773100098388127</v>
      </c>
      <c r="Q22" s="38">
        <f t="shared" ref="Q22:Q32" ca="1" si="10">IF($C22&gt;$D$15,"-",$H22*($F22-$K$77)^4)</f>
        <v>44.348169544484385</v>
      </c>
      <c r="Z22" s="12">
        <f t="shared" ca="1" si="0"/>
        <v>-4.862124999999998</v>
      </c>
      <c r="AA22" s="12">
        <f t="shared" ca="1" si="1"/>
        <v>-4.862124999999998</v>
      </c>
    </row>
    <row r="23" spans="1:46" x14ac:dyDescent="0.25">
      <c r="A23" s="11">
        <v>5.13</v>
      </c>
      <c r="C23" s="17">
        <v>2</v>
      </c>
      <c r="D23" s="38">
        <f t="shared" ca="1" si="2"/>
        <v>5.3639999999999999</v>
      </c>
      <c r="E23" s="38">
        <f t="shared" ca="1" si="3"/>
        <v>6.508</v>
      </c>
      <c r="F23" s="38">
        <f t="shared" ca="1" si="4"/>
        <v>5.9359999999999999</v>
      </c>
      <c r="G23" s="18">
        <f t="shared" ca="1" si="5"/>
        <v>41</v>
      </c>
      <c r="H23" s="38">
        <f t="shared" ca="1" si="6"/>
        <v>0.10249999999999999</v>
      </c>
      <c r="J23" s="38">
        <f t="shared" ca="1" si="7"/>
        <v>8.9597902097902082E-2</v>
      </c>
      <c r="K23" s="38">
        <f t="shared" ref="K23:K32" ca="1" si="11">IF($C23&gt;$D$15,"-",IF($C23=1,$G23,$K22+$G23))</f>
        <v>67</v>
      </c>
      <c r="L23" s="38">
        <f t="shared" ref="L23:L32" ca="1" si="12">IF($C23&gt;$D$15,"-",IF($C23=1,$H23,$L22+$H23))</f>
        <v>0.16749999999999998</v>
      </c>
      <c r="N23" s="38">
        <f t="shared" ref="N23:N32" ca="1" si="13">IF($C23&gt;$D$15,"-",$F23*$H23)</f>
        <v>0.60843999999999998</v>
      </c>
      <c r="O23" s="38">
        <f t="shared" ca="1" si="8"/>
        <v>1.6129052435209987</v>
      </c>
      <c r="P23" s="38">
        <f t="shared" ca="1" si="9"/>
        <v>-6.3981047781039653</v>
      </c>
      <c r="Q23" s="38">
        <f t="shared" ca="1" si="10"/>
        <v>25.380129995878359</v>
      </c>
      <c r="Z23" s="12">
        <f t="shared" ca="1" si="0"/>
        <v>-4.782124999999998</v>
      </c>
      <c r="AA23" s="12">
        <f t="shared" ca="1" si="1"/>
        <v>-4.782124999999998</v>
      </c>
    </row>
    <row r="24" spans="1:46" x14ac:dyDescent="0.25">
      <c r="A24" s="11">
        <v>5.16</v>
      </c>
      <c r="C24" s="17">
        <v>3</v>
      </c>
      <c r="D24" s="38">
        <f t="shared" ca="1" si="2"/>
        <v>6.508</v>
      </c>
      <c r="E24" s="38">
        <f t="shared" ca="1" si="3"/>
        <v>7.6520000000000001</v>
      </c>
      <c r="F24" s="38">
        <f t="shared" ca="1" si="4"/>
        <v>7.08</v>
      </c>
      <c r="G24" s="18">
        <f t="shared" ca="1" si="5"/>
        <v>44</v>
      </c>
      <c r="H24" s="38">
        <f t="shared" ca="1" si="6"/>
        <v>0.11</v>
      </c>
      <c r="J24" s="38">
        <f t="shared" ca="1" si="7"/>
        <v>9.6153846153846145E-2</v>
      </c>
      <c r="K24" s="38">
        <f t="shared" ca="1" si="11"/>
        <v>111</v>
      </c>
      <c r="L24" s="38">
        <f t="shared" ca="1" si="12"/>
        <v>0.27749999999999997</v>
      </c>
      <c r="N24" s="38">
        <f t="shared" ca="1" si="13"/>
        <v>0.77880000000000005</v>
      </c>
      <c r="O24" s="38">
        <f t="shared" ca="1" si="8"/>
        <v>0.87651440276399895</v>
      </c>
      <c r="P24" s="38">
        <f t="shared" ca="1" si="9"/>
        <v>-2.4742423864102698</v>
      </c>
      <c r="Q24" s="38">
        <f t="shared" ca="1" si="10"/>
        <v>6.9843408932066335</v>
      </c>
      <c r="Z24" s="12">
        <f t="shared" ca="1" si="0"/>
        <v>-4.7521249999999977</v>
      </c>
      <c r="AA24" s="12">
        <f t="shared" ca="1" si="1"/>
        <v>-4.7521249999999977</v>
      </c>
    </row>
    <row r="25" spans="1:46" x14ac:dyDescent="0.25">
      <c r="A25" s="11">
        <v>5.19</v>
      </c>
      <c r="C25" s="17">
        <v>4</v>
      </c>
      <c r="D25" s="38">
        <f t="shared" ca="1" si="2"/>
        <v>7.6520000000000001</v>
      </c>
      <c r="E25" s="38">
        <f t="shared" ca="1" si="3"/>
        <v>8.7959999999999994</v>
      </c>
      <c r="F25" s="38">
        <f t="shared" ca="1" si="4"/>
        <v>8.2240000000000002</v>
      </c>
      <c r="G25" s="18">
        <f t="shared" ca="1" si="5"/>
        <v>48</v>
      </c>
      <c r="H25" s="38">
        <f t="shared" ca="1" si="6"/>
        <v>0.12</v>
      </c>
      <c r="J25" s="38">
        <f t="shared" ca="1" si="7"/>
        <v>0.10489510489510488</v>
      </c>
      <c r="K25" s="38">
        <f t="shared" ca="1" si="11"/>
        <v>159</v>
      </c>
      <c r="L25" s="38">
        <f t="shared" ca="1" si="12"/>
        <v>0.39749999999999996</v>
      </c>
      <c r="N25" s="38">
        <f t="shared" ca="1" si="13"/>
        <v>0.98687999999999998</v>
      </c>
      <c r="O25" s="38">
        <f t="shared" ca="1" si="8"/>
        <v>0.33821239108799928</v>
      </c>
      <c r="P25" s="38">
        <f t="shared" ca="1" si="9"/>
        <v>-0.56779772640635429</v>
      </c>
      <c r="Q25" s="38">
        <f t="shared" ca="1" si="10"/>
        <v>0.95323017904551488</v>
      </c>
      <c r="Z25" s="12">
        <f t="shared" ca="1" si="0"/>
        <v>-4.7221249999999975</v>
      </c>
      <c r="AA25" s="12">
        <f t="shared" ca="1" si="1"/>
        <v>-4.7221249999999975</v>
      </c>
    </row>
    <row r="26" spans="1:46" x14ac:dyDescent="0.25">
      <c r="A26" s="11">
        <v>5.21</v>
      </c>
      <c r="C26" s="17">
        <v>5</v>
      </c>
      <c r="D26" s="38">
        <f t="shared" ca="1" si="2"/>
        <v>8.7959999999999994</v>
      </c>
      <c r="E26" s="38">
        <f t="shared" ca="1" si="3"/>
        <v>9.94</v>
      </c>
      <c r="F26" s="38">
        <f t="shared" ca="1" si="4"/>
        <v>9.3679999999999986</v>
      </c>
      <c r="G26" s="18">
        <f t="shared" ca="1" si="5"/>
        <v>45</v>
      </c>
      <c r="H26" s="38">
        <f t="shared" ca="1" si="6"/>
        <v>0.1125</v>
      </c>
      <c r="J26" s="38">
        <f t="shared" ca="1" si="7"/>
        <v>9.8339160839160833E-2</v>
      </c>
      <c r="K26" s="38">
        <f t="shared" ca="1" si="11"/>
        <v>204</v>
      </c>
      <c r="L26" s="38">
        <f t="shared" ca="1" si="12"/>
        <v>0.51</v>
      </c>
      <c r="N26" s="38">
        <f t="shared" ca="1" si="13"/>
        <v>1.0538999999999998</v>
      </c>
      <c r="O26" s="38">
        <f t="shared" ca="1" si="8"/>
        <v>3.2178648644999981E-2</v>
      </c>
      <c r="P26" s="38">
        <f t="shared" ca="1" si="9"/>
        <v>-1.7209784868318884E-2</v>
      </c>
      <c r="Q26" s="38">
        <f t="shared" ca="1" si="10"/>
        <v>9.2041371432743033E-3</v>
      </c>
      <c r="Z26" s="12">
        <f t="shared" ca="1" si="0"/>
        <v>-4.7021249999999979</v>
      </c>
      <c r="AA26" s="12">
        <f t="shared" ca="1" si="1"/>
        <v>-4.7021249999999979</v>
      </c>
    </row>
    <row r="27" spans="1:46" x14ac:dyDescent="0.25">
      <c r="A27" s="11">
        <v>5.24</v>
      </c>
      <c r="C27" s="17">
        <v>6</v>
      </c>
      <c r="D27" s="38">
        <f t="shared" ca="1" si="2"/>
        <v>9.9400000000000013</v>
      </c>
      <c r="E27" s="38">
        <f t="shared" ca="1" si="3"/>
        <v>11.084000000000001</v>
      </c>
      <c r="F27" s="38">
        <f t="shared" ca="1" si="4"/>
        <v>10.512</v>
      </c>
      <c r="G27" s="18">
        <f t="shared" ca="1" si="5"/>
        <v>50</v>
      </c>
      <c r="H27" s="38">
        <f t="shared" ca="1" si="6"/>
        <v>0.125</v>
      </c>
      <c r="J27" s="38">
        <f t="shared" ca="1" si="7"/>
        <v>0.10926573426573426</v>
      </c>
      <c r="K27" s="38">
        <f t="shared" ca="1" si="11"/>
        <v>254</v>
      </c>
      <c r="L27" s="38">
        <f t="shared" ca="1" si="12"/>
        <v>0.63500000000000001</v>
      </c>
      <c r="N27" s="38">
        <f t="shared" ca="1" si="13"/>
        <v>1.3140000000000001</v>
      </c>
      <c r="O27" s="38">
        <f t="shared" ca="1" si="8"/>
        <v>4.6387534050000311E-2</v>
      </c>
      <c r="P27" s="38">
        <f t="shared" ca="1" si="9"/>
        <v>2.8258357992579284E-2</v>
      </c>
      <c r="Q27" s="38">
        <f t="shared" ca="1" si="10"/>
        <v>1.7214426521919506E-2</v>
      </c>
      <c r="Z27" s="12">
        <f t="shared" ca="1" si="0"/>
        <v>-4.6721249999999976</v>
      </c>
      <c r="AA27" s="12">
        <f t="shared" ca="1" si="1"/>
        <v>-4.6721249999999976</v>
      </c>
    </row>
    <row r="28" spans="1:46" x14ac:dyDescent="0.25">
      <c r="A28" s="11">
        <v>5.37</v>
      </c>
      <c r="C28" s="17">
        <v>7</v>
      </c>
      <c r="D28" s="38">
        <f t="shared" ca="1" si="2"/>
        <v>11.084</v>
      </c>
      <c r="E28" s="38">
        <f t="shared" ca="1" si="3"/>
        <v>12.228</v>
      </c>
      <c r="F28" s="38">
        <f t="shared" ca="1" si="4"/>
        <v>11.655999999999999</v>
      </c>
      <c r="G28" s="18">
        <f t="shared" ca="1" si="5"/>
        <v>41</v>
      </c>
      <c r="H28" s="38">
        <f t="shared" ca="1" si="6"/>
        <v>0.10249999999999999</v>
      </c>
      <c r="J28" s="38">
        <f t="shared" ca="1" si="7"/>
        <v>8.9597902097902082E-2</v>
      </c>
      <c r="K28" s="38">
        <f t="shared" ca="1" si="11"/>
        <v>295</v>
      </c>
      <c r="L28" s="38">
        <f t="shared" ca="1" si="12"/>
        <v>0.73750000000000004</v>
      </c>
      <c r="N28" s="38">
        <f t="shared" ca="1" si="13"/>
        <v>1.1947399999999999</v>
      </c>
      <c r="O28" s="38">
        <f t="shared" ca="1" si="8"/>
        <v>0.31504811152100015</v>
      </c>
      <c r="P28" s="38">
        <f t="shared" ca="1" si="9"/>
        <v>0.55233604815638715</v>
      </c>
      <c r="Q28" s="38">
        <f t="shared" ca="1" si="10"/>
        <v>0.96834451290681511</v>
      </c>
      <c r="Z28" s="12">
        <f t="shared" ca="1" si="0"/>
        <v>-4.5421249999999977</v>
      </c>
      <c r="AA28" s="12">
        <f t="shared" ca="1" si="1"/>
        <v>-4.5421249999999977</v>
      </c>
    </row>
    <row r="29" spans="1:46" x14ac:dyDescent="0.25">
      <c r="A29" s="11">
        <v>5.4</v>
      </c>
      <c r="C29" s="17">
        <v>8</v>
      </c>
      <c r="D29" s="38">
        <f t="shared" ca="1" si="2"/>
        <v>12.228000000000002</v>
      </c>
      <c r="E29" s="38">
        <f t="shared" ca="1" si="3"/>
        <v>13.372000000000002</v>
      </c>
      <c r="F29" s="38">
        <f t="shared" ca="1" si="4"/>
        <v>12.8</v>
      </c>
      <c r="G29" s="18">
        <f t="shared" ca="1" si="5"/>
        <v>36</v>
      </c>
      <c r="H29" s="38">
        <f t="shared" ca="1" si="6"/>
        <v>0.09</v>
      </c>
      <c r="J29" s="38">
        <f t="shared" ca="1" si="7"/>
        <v>7.8671328671328658E-2</v>
      </c>
      <c r="K29" s="38">
        <f t="shared" ca="1" si="11"/>
        <v>331</v>
      </c>
      <c r="L29" s="38">
        <f t="shared" ca="1" si="12"/>
        <v>0.82750000000000001</v>
      </c>
      <c r="N29" s="38">
        <f t="shared" ca="1" si="13"/>
        <v>1.1519999999999999</v>
      </c>
      <c r="O29" s="38">
        <f t="shared" ca="1" si="8"/>
        <v>0.75542867571600114</v>
      </c>
      <c r="P29" s="38">
        <f t="shared" ca="1" si="9"/>
        <v>2.1886128507108862</v>
      </c>
      <c r="Q29" s="38">
        <f t="shared" ca="1" si="10"/>
        <v>6.3408053788225702</v>
      </c>
      <c r="Z29" s="12">
        <f t="shared" ca="1" si="0"/>
        <v>-4.5121249999999975</v>
      </c>
      <c r="AA29" s="12">
        <f t="shared" ca="1" si="1"/>
        <v>-4.5121249999999975</v>
      </c>
    </row>
    <row r="30" spans="1:46" x14ac:dyDescent="0.25">
      <c r="A30" s="11">
        <v>5.42</v>
      </c>
      <c r="C30" s="17">
        <v>9</v>
      </c>
      <c r="D30" s="38">
        <f t="shared" ca="1" si="2"/>
        <v>13.372</v>
      </c>
      <c r="E30" s="38">
        <f t="shared" ca="1" si="3"/>
        <v>14.516</v>
      </c>
      <c r="F30" s="38">
        <f t="shared" ca="1" si="4"/>
        <v>13.943999999999999</v>
      </c>
      <c r="G30" s="18">
        <f t="shared" ca="1" si="5"/>
        <v>35</v>
      </c>
      <c r="H30" s="38">
        <f t="shared" ca="1" si="6"/>
        <v>8.7499999999999994E-2</v>
      </c>
      <c r="J30" s="38">
        <f t="shared" ca="1" si="7"/>
        <v>7.648601398601397E-2</v>
      </c>
      <c r="K30" s="38">
        <f t="shared" ca="1" si="11"/>
        <v>366</v>
      </c>
      <c r="L30" s="38">
        <f t="shared" ca="1" si="12"/>
        <v>0.91500000000000004</v>
      </c>
      <c r="N30" s="38">
        <f t="shared" ca="1" si="13"/>
        <v>1.2200999999999997</v>
      </c>
      <c r="O30" s="38">
        <f t="shared" ca="1" si="8"/>
        <v>1.4289743818350003</v>
      </c>
      <c r="P30" s="38">
        <f t="shared" ca="1" si="9"/>
        <v>5.7747426923839669</v>
      </c>
      <c r="Q30" s="38">
        <f t="shared" ca="1" si="10"/>
        <v>23.336774673608243</v>
      </c>
      <c r="Z30" s="12">
        <f t="shared" ca="1" si="0"/>
        <v>-4.4921249999999979</v>
      </c>
      <c r="AA30" s="12">
        <f t="shared" ca="1" si="1"/>
        <v>-4.4921249999999979</v>
      </c>
    </row>
    <row r="31" spans="1:46" x14ac:dyDescent="0.25">
      <c r="A31" s="11">
        <v>5.49</v>
      </c>
      <c r="C31" s="17">
        <v>10</v>
      </c>
      <c r="D31" s="38">
        <f t="shared" ca="1" si="2"/>
        <v>14.516000000000002</v>
      </c>
      <c r="E31" s="38">
        <f t="shared" ca="1" si="3"/>
        <v>15.660000000000002</v>
      </c>
      <c r="F31" s="38">
        <f t="shared" ca="1" si="4"/>
        <v>15.088000000000001</v>
      </c>
      <c r="G31" s="18">
        <f t="shared" ca="1" si="5"/>
        <v>34</v>
      </c>
      <c r="H31" s="38">
        <f t="shared" ca="1" si="6"/>
        <v>8.5000000000000006E-2</v>
      </c>
      <c r="J31" s="38">
        <f t="shared" ca="1" si="7"/>
        <v>7.4300699300699297E-2</v>
      </c>
      <c r="K31" s="38">
        <f t="shared" ca="1" si="11"/>
        <v>400</v>
      </c>
      <c r="L31" s="38">
        <f t="shared" ca="1" si="12"/>
        <v>1</v>
      </c>
      <c r="N31" s="38">
        <f t="shared" ca="1" si="13"/>
        <v>1.2824800000000001</v>
      </c>
      <c r="O31" s="38">
        <f t="shared" ca="1" si="8"/>
        <v>2.2853177887540026</v>
      </c>
      <c r="P31" s="38">
        <f t="shared" ca="1" si="9"/>
        <v>11.849784091891486</v>
      </c>
      <c r="Q31" s="38">
        <f t="shared" ca="1" si="10"/>
        <v>61.443263477593923</v>
      </c>
      <c r="Z31" s="12">
        <f t="shared" ca="1" si="0"/>
        <v>-4.4221249999999976</v>
      </c>
      <c r="AA31" s="12">
        <f t="shared" ca="1" si="1"/>
        <v>-4.4221249999999976</v>
      </c>
    </row>
    <row r="32" spans="1:46" x14ac:dyDescent="0.25">
      <c r="A32" s="11">
        <v>5.51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-4.4021249999999981</v>
      </c>
      <c r="AA32" s="12">
        <f t="shared" ca="1" si="1"/>
        <v>-4.4021249999999981</v>
      </c>
      <c r="AT32" s="20"/>
    </row>
    <row r="33" spans="1:46" x14ac:dyDescent="0.25">
      <c r="A33" s="11">
        <v>5.53</v>
      </c>
      <c r="C33" s="16" t="s">
        <v>23</v>
      </c>
      <c r="D33" s="17"/>
      <c r="E33" s="17"/>
      <c r="F33" s="17"/>
      <c r="G33" s="43">
        <f ca="1">SUM(G22:G32)</f>
        <v>400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-4.3821249999999976</v>
      </c>
      <c r="AA33" s="12">
        <f t="shared" ca="1" si="1"/>
        <v>-4.3821249999999976</v>
      </c>
    </row>
    <row r="34" spans="1:46" x14ac:dyDescent="0.25">
      <c r="A34" s="11">
        <v>5.55</v>
      </c>
      <c r="Z34" s="12">
        <f t="shared" ca="1" si="0"/>
        <v>-4.362124999999998</v>
      </c>
      <c r="AA34" s="12">
        <f t="shared" ca="1" si="1"/>
        <v>-4.362124999999998</v>
      </c>
    </row>
    <row r="35" spans="1:46" x14ac:dyDescent="0.25">
      <c r="A35" s="11">
        <v>5.67</v>
      </c>
      <c r="Z35" s="12">
        <f t="shared" ca="1" si="0"/>
        <v>-4.2421249999999979</v>
      </c>
      <c r="AA35" s="12">
        <f t="shared" ca="1" si="1"/>
        <v>-4.2421249999999979</v>
      </c>
    </row>
    <row r="36" spans="1:46" x14ac:dyDescent="0.25">
      <c r="A36" s="11">
        <v>5.68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-4.2321249999999981</v>
      </c>
      <c r="AA36" s="12">
        <f t="shared" ca="1" si="1"/>
        <v>-4.2321249999999981</v>
      </c>
      <c r="AT36" s="20"/>
    </row>
    <row r="37" spans="1:46" x14ac:dyDescent="0.25">
      <c r="A37" s="11">
        <v>5.72</v>
      </c>
      <c r="Z37" s="12">
        <f t="shared" ca="1" si="0"/>
        <v>-4.1921249999999981</v>
      </c>
      <c r="AA37" s="12">
        <f t="shared" ca="1" si="1"/>
        <v>-4.1921249999999981</v>
      </c>
    </row>
    <row r="38" spans="1:46" x14ac:dyDescent="0.25">
      <c r="A38" s="11">
        <v>5.73</v>
      </c>
      <c r="Z38" s="12">
        <f t="shared" ca="1" si="0"/>
        <v>-4.1821249999999974</v>
      </c>
      <c r="AA38" s="12">
        <f t="shared" ca="1" si="1"/>
        <v>-4.1821249999999974</v>
      </c>
    </row>
    <row r="39" spans="1:46" x14ac:dyDescent="0.25">
      <c r="A39" s="11">
        <v>5.73</v>
      </c>
      <c r="Z39" s="12">
        <f t="shared" ca="1" si="0"/>
        <v>-4.1821249999999974</v>
      </c>
      <c r="AA39" s="12">
        <f t="shared" ca="1" si="1"/>
        <v>-4.1821249999999974</v>
      </c>
    </row>
    <row r="40" spans="1:46" x14ac:dyDescent="0.25">
      <c r="A40" s="11">
        <v>5.76</v>
      </c>
      <c r="Z40" s="12">
        <f t="shared" ca="1" si="0"/>
        <v>-4.1521249999999981</v>
      </c>
      <c r="AA40" s="12">
        <f t="shared" ca="1" si="1"/>
        <v>-4.1521249999999981</v>
      </c>
    </row>
    <row r="41" spans="1:46" x14ac:dyDescent="0.25">
      <c r="A41" s="11">
        <v>5.78</v>
      </c>
      <c r="Z41" s="12">
        <f t="shared" ca="1" si="0"/>
        <v>-4.1321249999999976</v>
      </c>
      <c r="AA41" s="12">
        <f t="shared" ca="1" si="1"/>
        <v>-4.1321249999999976</v>
      </c>
    </row>
    <row r="42" spans="1:46" x14ac:dyDescent="0.25">
      <c r="A42" s="11">
        <v>5.87</v>
      </c>
      <c r="Z42" s="12">
        <f t="shared" ca="1" si="0"/>
        <v>-4.0421249999999977</v>
      </c>
      <c r="AA42" s="12">
        <f t="shared" ca="1" si="1"/>
        <v>-4.0421249999999977</v>
      </c>
    </row>
    <row r="43" spans="1:46" x14ac:dyDescent="0.25">
      <c r="A43" s="11">
        <v>5.92</v>
      </c>
      <c r="Z43" s="12">
        <f t="shared" ca="1" si="0"/>
        <v>-3.9921249999999979</v>
      </c>
      <c r="AA43" s="12">
        <f t="shared" ca="1" si="1"/>
        <v>-3.9921249999999979</v>
      </c>
    </row>
    <row r="44" spans="1:46" x14ac:dyDescent="0.25">
      <c r="A44" s="11">
        <v>5.94</v>
      </c>
      <c r="Z44" s="12">
        <f t="shared" ca="1" si="0"/>
        <v>-3.9721249999999975</v>
      </c>
      <c r="AA44" s="12">
        <f t="shared" ca="1" si="1"/>
        <v>-3.9721249999999975</v>
      </c>
    </row>
    <row r="45" spans="1:46" x14ac:dyDescent="0.25">
      <c r="A45" s="11">
        <v>5.94</v>
      </c>
      <c r="Z45" s="12">
        <f t="shared" ca="1" si="0"/>
        <v>-3.9721249999999975</v>
      </c>
      <c r="AA45" s="12">
        <f t="shared" ca="1" si="1"/>
        <v>-3.9721249999999975</v>
      </c>
    </row>
    <row r="46" spans="1:46" x14ac:dyDescent="0.25">
      <c r="A46" s="11">
        <v>5.95</v>
      </c>
      <c r="Z46" s="12">
        <f t="shared" ca="1" si="0"/>
        <v>-3.9621249999999977</v>
      </c>
      <c r="AA46" s="12">
        <f t="shared" ca="1" si="1"/>
        <v>-3.9621249999999977</v>
      </c>
    </row>
    <row r="47" spans="1:46" x14ac:dyDescent="0.25">
      <c r="A47" s="11">
        <v>5.96</v>
      </c>
      <c r="Z47" s="12">
        <f t="shared" ca="1" si="0"/>
        <v>-3.9521249999999979</v>
      </c>
      <c r="AA47" s="12">
        <f t="shared" ca="1" si="1"/>
        <v>-3.9521249999999979</v>
      </c>
    </row>
    <row r="48" spans="1:46" x14ac:dyDescent="0.25">
      <c r="A48" s="11">
        <v>5.96</v>
      </c>
      <c r="Z48" s="12">
        <f t="shared" ca="1" si="0"/>
        <v>-3.9521249999999979</v>
      </c>
      <c r="AA48" s="12">
        <f t="shared" ca="1" si="1"/>
        <v>-3.9521249999999979</v>
      </c>
    </row>
    <row r="49" spans="1:27" x14ac:dyDescent="0.25">
      <c r="A49" s="11">
        <v>6</v>
      </c>
      <c r="Z49" s="12">
        <f t="shared" ca="1" si="0"/>
        <v>-3.9121249999999979</v>
      </c>
      <c r="AA49" s="12">
        <f t="shared" ca="1" si="1"/>
        <v>-3.9121249999999979</v>
      </c>
    </row>
    <row r="50" spans="1:27" x14ac:dyDescent="0.25">
      <c r="A50" s="11">
        <v>6.01</v>
      </c>
      <c r="Z50" s="12">
        <f t="shared" ca="1" si="0"/>
        <v>-3.9021249999999981</v>
      </c>
      <c r="AA50" s="12">
        <f t="shared" ca="1" si="1"/>
        <v>-3.9021249999999981</v>
      </c>
    </row>
    <row r="51" spans="1:27" x14ac:dyDescent="0.25">
      <c r="A51" s="11">
        <v>6.01</v>
      </c>
      <c r="Z51" s="12">
        <f t="shared" ca="1" si="0"/>
        <v>-3.9021249999999981</v>
      </c>
      <c r="AA51" s="12">
        <f t="shared" ca="1" si="1"/>
        <v>-3.9021249999999981</v>
      </c>
    </row>
    <row r="52" spans="1:27" x14ac:dyDescent="0.25">
      <c r="A52" s="11">
        <v>6.08</v>
      </c>
      <c r="Z52" s="12">
        <f t="shared" ca="1" si="0"/>
        <v>-3.8321249999999978</v>
      </c>
      <c r="AA52" s="12">
        <f t="shared" ca="1" si="1"/>
        <v>-3.8321249999999978</v>
      </c>
    </row>
    <row r="53" spans="1:27" x14ac:dyDescent="0.25">
      <c r="A53" s="11">
        <v>6.08</v>
      </c>
      <c r="Z53" s="12">
        <f t="shared" ca="1" si="0"/>
        <v>-3.8321249999999978</v>
      </c>
      <c r="AA53" s="12">
        <f t="shared" ca="1" si="1"/>
        <v>-3.8321249999999978</v>
      </c>
    </row>
    <row r="54" spans="1:27" x14ac:dyDescent="0.25">
      <c r="A54" s="11">
        <v>6.09</v>
      </c>
      <c r="Z54" s="12">
        <f t="shared" ca="1" si="0"/>
        <v>-3.822124999999998</v>
      </c>
      <c r="AA54" s="12">
        <f t="shared" ca="1" si="1"/>
        <v>-3.822124999999998</v>
      </c>
    </row>
    <row r="55" spans="1:27" x14ac:dyDescent="0.25">
      <c r="A55" s="11">
        <v>6.12</v>
      </c>
      <c r="Z55" s="12">
        <f t="shared" ca="1" si="0"/>
        <v>-3.7921249999999977</v>
      </c>
      <c r="AA55" s="12">
        <f t="shared" ca="1" si="1"/>
        <v>-3.7921249999999977</v>
      </c>
    </row>
    <row r="56" spans="1:27" x14ac:dyDescent="0.25">
      <c r="A56" s="11">
        <v>6.13</v>
      </c>
      <c r="Z56" s="12">
        <f t="shared" ca="1" si="0"/>
        <v>-3.782124999999998</v>
      </c>
      <c r="AA56" s="12">
        <f t="shared" ca="1" si="1"/>
        <v>-3.782124999999998</v>
      </c>
    </row>
    <row r="57" spans="1:27" x14ac:dyDescent="0.25">
      <c r="A57" s="11">
        <v>6.14</v>
      </c>
      <c r="Z57" s="12">
        <f t="shared" ca="1" si="0"/>
        <v>-3.7721249999999982</v>
      </c>
      <c r="AA57" s="12">
        <f t="shared" ca="1" si="1"/>
        <v>-3.7721249999999982</v>
      </c>
    </row>
    <row r="58" spans="1:27" x14ac:dyDescent="0.25">
      <c r="A58" s="11">
        <v>6.15</v>
      </c>
      <c r="Z58" s="12">
        <f t="shared" ca="1" si="0"/>
        <v>-3.7621249999999975</v>
      </c>
      <c r="AA58" s="12">
        <f t="shared" ca="1" si="1"/>
        <v>-3.7621249999999975</v>
      </c>
    </row>
    <row r="59" spans="1:27" x14ac:dyDescent="0.25">
      <c r="A59" s="11">
        <v>6.2</v>
      </c>
      <c r="Z59" s="12">
        <f t="shared" ca="1" si="0"/>
        <v>-3.7121249999999977</v>
      </c>
      <c r="AA59" s="12">
        <f t="shared" ca="1" si="1"/>
        <v>-3.7121249999999977</v>
      </c>
    </row>
    <row r="60" spans="1:27" x14ac:dyDescent="0.25">
      <c r="A60" s="11">
        <v>6.23</v>
      </c>
      <c r="Z60" s="12">
        <f t="shared" ca="1" si="0"/>
        <v>-3.6821249999999974</v>
      </c>
      <c r="AA60" s="12">
        <f t="shared" ca="1" si="1"/>
        <v>-3.6821249999999974</v>
      </c>
    </row>
    <row r="61" spans="1:27" x14ac:dyDescent="0.25">
      <c r="A61" s="11">
        <v>6.25</v>
      </c>
      <c r="Z61" s="12">
        <f t="shared" ca="1" si="0"/>
        <v>-3.6621249999999979</v>
      </c>
      <c r="AA61" s="12">
        <f t="shared" ca="1" si="1"/>
        <v>-3.6621249999999979</v>
      </c>
    </row>
    <row r="62" spans="1:27" x14ac:dyDescent="0.25">
      <c r="A62" s="11">
        <v>6.32</v>
      </c>
      <c r="Z62" s="12">
        <f t="shared" ca="1" si="0"/>
        <v>-3.5921249999999976</v>
      </c>
      <c r="AA62" s="12">
        <f t="shared" ca="1" si="1"/>
        <v>-3.5921249999999976</v>
      </c>
    </row>
    <row r="63" spans="1:27" x14ac:dyDescent="0.25">
      <c r="A63" s="11">
        <v>6.33</v>
      </c>
      <c r="Z63" s="12">
        <f t="shared" ca="1" si="0"/>
        <v>-3.5821249999999978</v>
      </c>
      <c r="AA63" s="12">
        <f t="shared" ca="1" si="1"/>
        <v>-3.5821249999999978</v>
      </c>
    </row>
    <row r="64" spans="1:27" x14ac:dyDescent="0.25">
      <c r="A64" s="11">
        <v>6.33</v>
      </c>
      <c r="Z64" s="12">
        <f t="shared" ca="1" si="0"/>
        <v>-3.5821249999999978</v>
      </c>
      <c r="AA64" s="12">
        <f t="shared" ca="1" si="1"/>
        <v>-3.5821249999999978</v>
      </c>
    </row>
    <row r="65" spans="1:27" x14ac:dyDescent="0.25">
      <c r="A65" s="11">
        <v>6.43</v>
      </c>
      <c r="Z65" s="12">
        <f t="shared" ca="1" si="0"/>
        <v>-3.4821249999999981</v>
      </c>
      <c r="AA65" s="12">
        <f t="shared" ca="1" si="1"/>
        <v>-3.4821249999999981</v>
      </c>
    </row>
    <row r="66" spans="1:27" x14ac:dyDescent="0.25">
      <c r="A66" s="11">
        <v>6.47</v>
      </c>
      <c r="Z66" s="12">
        <f t="shared" ref="Z66:Z129" ca="1" si="14">IF($A66&lt;&gt;"",($A66-$D$77),"")</f>
        <v>-3.4421249999999981</v>
      </c>
      <c r="AA66" s="12">
        <f t="shared" ref="AA66:AA129" ca="1" si="15">IF($A66&lt;&gt;"",($A66-$D$77+$J$118),"")</f>
        <v>-3.4421249999999981</v>
      </c>
    </row>
    <row r="67" spans="1:27" x14ac:dyDescent="0.25">
      <c r="A67" s="11">
        <v>6.5</v>
      </c>
      <c r="Z67" s="12">
        <f t="shared" ca="1" si="14"/>
        <v>-3.4121249999999979</v>
      </c>
      <c r="AA67" s="12">
        <f t="shared" ca="1" si="15"/>
        <v>-3.4121249999999979</v>
      </c>
    </row>
    <row r="68" spans="1:27" x14ac:dyDescent="0.25">
      <c r="A68" s="11">
        <v>6.5</v>
      </c>
      <c r="Z68" s="12">
        <f t="shared" ca="1" si="14"/>
        <v>-3.4121249999999979</v>
      </c>
      <c r="AA68" s="12">
        <f t="shared" ca="1" si="15"/>
        <v>-3.4121249999999979</v>
      </c>
    </row>
    <row r="69" spans="1:27" x14ac:dyDescent="0.25">
      <c r="A69" s="11">
        <v>6.55</v>
      </c>
      <c r="Z69" s="12">
        <f t="shared" ca="1" si="14"/>
        <v>-3.362124999999998</v>
      </c>
      <c r="AA69" s="12">
        <f t="shared" ca="1" si="15"/>
        <v>-3.362124999999998</v>
      </c>
    </row>
    <row r="70" spans="1:27" x14ac:dyDescent="0.25">
      <c r="A70" s="11">
        <v>6.6</v>
      </c>
      <c r="Z70" s="12">
        <f t="shared" ca="1" si="14"/>
        <v>-3.3121249999999982</v>
      </c>
      <c r="AA70" s="12">
        <f t="shared" ca="1" si="15"/>
        <v>-3.3121249999999982</v>
      </c>
    </row>
    <row r="71" spans="1:27" x14ac:dyDescent="0.25">
      <c r="A71" s="11">
        <v>6.6</v>
      </c>
      <c r="Z71" s="12">
        <f t="shared" ca="1" si="14"/>
        <v>-3.3121249999999982</v>
      </c>
      <c r="AA71" s="12">
        <f t="shared" ca="1" si="15"/>
        <v>-3.3121249999999982</v>
      </c>
    </row>
    <row r="72" spans="1:27" x14ac:dyDescent="0.25">
      <c r="A72" s="11">
        <v>6.61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-3.3021249999999975</v>
      </c>
      <c r="AA72" s="12">
        <f t="shared" ca="1" si="15"/>
        <v>-3.3021249999999975</v>
      </c>
    </row>
    <row r="73" spans="1:27" x14ac:dyDescent="0.25">
      <c r="A73" s="11">
        <v>6.65</v>
      </c>
      <c r="Z73" s="12">
        <f t="shared" ca="1" si="14"/>
        <v>-3.2621249999999975</v>
      </c>
      <c r="AA73" s="12">
        <f t="shared" ca="1" si="15"/>
        <v>-3.2621249999999975</v>
      </c>
    </row>
    <row r="74" spans="1:27" x14ac:dyDescent="0.25">
      <c r="A74" s="11">
        <v>6.7</v>
      </c>
      <c r="Z74" s="12">
        <f t="shared" ca="1" si="14"/>
        <v>-3.2121249999999977</v>
      </c>
      <c r="AA74" s="12">
        <f t="shared" ca="1" si="15"/>
        <v>-3.2121249999999977</v>
      </c>
    </row>
    <row r="75" spans="1:27" x14ac:dyDescent="0.25">
      <c r="A75" s="11">
        <v>6.71</v>
      </c>
      <c r="C75" s="21" t="s">
        <v>25</v>
      </c>
      <c r="J75" s="21" t="s">
        <v>26</v>
      </c>
      <c r="Z75" s="12">
        <f t="shared" ca="1" si="14"/>
        <v>-3.2021249999999979</v>
      </c>
      <c r="AA75" s="12">
        <f t="shared" ca="1" si="15"/>
        <v>-3.2021249999999979</v>
      </c>
    </row>
    <row r="76" spans="1:27" x14ac:dyDescent="0.25">
      <c r="A76" s="11">
        <v>6.72</v>
      </c>
      <c r="Z76" s="12">
        <f t="shared" ca="1" si="14"/>
        <v>-3.1921249999999981</v>
      </c>
      <c r="AA76" s="12">
        <f t="shared" ca="1" si="15"/>
        <v>-3.1921249999999981</v>
      </c>
    </row>
    <row r="77" spans="1:27" x14ac:dyDescent="0.25">
      <c r="A77" s="11">
        <v>6.75</v>
      </c>
      <c r="C77" s="10" t="s">
        <v>27</v>
      </c>
      <c r="D77" s="15">
        <f ca="1">AVERAGE(INDIRECT($G$4))</f>
        <v>9.9121249999999979</v>
      </c>
      <c r="E77" s="9" t="s">
        <v>13</v>
      </c>
      <c r="J77" s="10" t="s">
        <v>27</v>
      </c>
      <c r="K77" s="15">
        <f ca="1">SUMPRODUCT(INDIRECT("$F$22:$F$"&amp;21+$D$15),INDIRECT("$H$22:$H$"&amp;21+$D$15))</f>
        <v>9.9028199999999984</v>
      </c>
      <c r="L77" s="9" t="s">
        <v>13</v>
      </c>
      <c r="Z77" s="12">
        <f t="shared" ca="1" si="14"/>
        <v>-3.1621249999999979</v>
      </c>
      <c r="AA77" s="12">
        <f t="shared" ca="1" si="15"/>
        <v>-3.1621249999999979</v>
      </c>
    </row>
    <row r="78" spans="1:27" x14ac:dyDescent="0.25">
      <c r="A78" s="11">
        <v>6.76</v>
      </c>
      <c r="C78" s="10" t="s">
        <v>28</v>
      </c>
      <c r="D78" s="15">
        <f ca="1">_xlfn.VAR.S(INDIRECT($G$4))</f>
        <v>9.6636899592732952</v>
      </c>
      <c r="E78" s="9" t="s">
        <v>14</v>
      </c>
      <c r="J78" s="10" t="s">
        <v>28</v>
      </c>
      <c r="K78" s="15">
        <f ca="1">SUM(INDIRECT("$O$22:$O$"&amp;21+$D$15))</f>
        <v>9.388798447600001</v>
      </c>
      <c r="L78" s="9" t="s">
        <v>14</v>
      </c>
      <c r="Z78" s="12">
        <f t="shared" ca="1" si="14"/>
        <v>-3.1521249999999981</v>
      </c>
      <c r="AA78" s="12">
        <f t="shared" ca="1" si="15"/>
        <v>-3.1521249999999981</v>
      </c>
    </row>
    <row r="79" spans="1:27" x14ac:dyDescent="0.25">
      <c r="A79" s="11">
        <v>6.76</v>
      </c>
      <c r="C79" s="37" t="s">
        <v>140</v>
      </c>
      <c r="D79" s="15">
        <f ca="1">STDEVA(INDIRECT($G$4))</f>
        <v>3.1086476093750632</v>
      </c>
      <c r="E79" s="9" t="s">
        <v>15</v>
      </c>
      <c r="J79" s="37" t="s">
        <v>140</v>
      </c>
      <c r="K79" s="15">
        <f ca="1">SQRT($K$78)</f>
        <v>3.064114627033395</v>
      </c>
      <c r="L79" s="9" t="s">
        <v>15</v>
      </c>
      <c r="Z79" s="12">
        <f t="shared" ca="1" si="14"/>
        <v>-3.1521249999999981</v>
      </c>
      <c r="AA79" s="12">
        <f t="shared" ca="1" si="15"/>
        <v>-3.1521249999999981</v>
      </c>
    </row>
    <row r="80" spans="1:27" x14ac:dyDescent="0.25">
      <c r="A80" s="11">
        <v>6.79</v>
      </c>
      <c r="Z80" s="12">
        <f t="shared" ca="1" si="14"/>
        <v>-3.1221249999999978</v>
      </c>
      <c r="AA80" s="12">
        <f t="shared" ca="1" si="15"/>
        <v>-3.1221249999999978</v>
      </c>
    </row>
    <row r="81" spans="1:27" x14ac:dyDescent="0.25">
      <c r="A81" s="11">
        <v>6.83</v>
      </c>
      <c r="C81" s="37" t="s">
        <v>124</v>
      </c>
      <c r="D81" s="19">
        <f ca="1">_xlfn.MODE.SNGL(INDIRECT($G$4))</f>
        <v>6.91</v>
      </c>
      <c r="E81" s="9" t="s">
        <v>29</v>
      </c>
      <c r="Z81" s="12">
        <f t="shared" ca="1" si="14"/>
        <v>-3.0821249999999978</v>
      </c>
      <c r="AA81" s="12">
        <f t="shared" ca="1" si="15"/>
        <v>-3.0821249999999978</v>
      </c>
    </row>
    <row r="82" spans="1:27" x14ac:dyDescent="0.25">
      <c r="A82" s="11">
        <v>6.83</v>
      </c>
      <c r="C82" s="37" t="s">
        <v>125</v>
      </c>
      <c r="D82" s="15">
        <f ca="1">MEDIAN(INDIRECT($G$4))</f>
        <v>9.8550000000000004</v>
      </c>
      <c r="E82" s="9" t="s">
        <v>30</v>
      </c>
      <c r="Z82" s="12">
        <f t="shared" ca="1" si="14"/>
        <v>-3.0821249999999978</v>
      </c>
      <c r="AA82" s="12">
        <f t="shared" ca="1" si="15"/>
        <v>-3.0821249999999978</v>
      </c>
    </row>
    <row r="83" spans="1:27" x14ac:dyDescent="0.25">
      <c r="A83" s="11">
        <v>6.87</v>
      </c>
      <c r="Z83" s="12">
        <f t="shared" ca="1" si="14"/>
        <v>-3.0421249999999977</v>
      </c>
      <c r="AA83" s="12">
        <f t="shared" ca="1" si="15"/>
        <v>-3.0421249999999977</v>
      </c>
    </row>
    <row r="84" spans="1:27" x14ac:dyDescent="0.25">
      <c r="A84" s="11">
        <v>6.87</v>
      </c>
      <c r="C84" s="37" t="s">
        <v>18</v>
      </c>
      <c r="D84" s="15">
        <f ca="1">$D$79/$D$77</f>
        <v>0.31362070286392313</v>
      </c>
      <c r="E84" s="9" t="s">
        <v>12</v>
      </c>
      <c r="J84" s="37" t="s">
        <v>18</v>
      </c>
      <c r="K84" s="15">
        <f ca="1">$K$79/$K$77</f>
        <v>0.30941839062341792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є однорідною</v>
      </c>
      <c r="S84" s="73"/>
      <c r="T84" s="73"/>
      <c r="U84" s="74"/>
      <c r="Z84" s="12">
        <f t="shared" ca="1" si="14"/>
        <v>-3.0421249999999977</v>
      </c>
      <c r="AA84" s="12">
        <f t="shared" ca="1" si="15"/>
        <v>-3.0421249999999977</v>
      </c>
    </row>
    <row r="85" spans="1:27" x14ac:dyDescent="0.25">
      <c r="A85" s="11">
        <v>6.9</v>
      </c>
      <c r="Z85" s="12">
        <f t="shared" ca="1" si="14"/>
        <v>-3.0121249999999975</v>
      </c>
      <c r="AA85" s="12">
        <f t="shared" ca="1" si="15"/>
        <v>-3.0121249999999975</v>
      </c>
    </row>
    <row r="86" spans="1:27" ht="15" customHeight="1" x14ac:dyDescent="0.25">
      <c r="A86" s="11">
        <v>6.91</v>
      </c>
      <c r="C86" s="37" t="s">
        <v>16</v>
      </c>
      <c r="D86" s="15">
        <f ca="1">SUMPRODUCT(INDIRECT("$Z$2:$Z$"&amp;$D$5+1)^3)/$D$5</f>
        <v>2.6252897394727395</v>
      </c>
      <c r="E86" s="9" t="s">
        <v>46</v>
      </c>
      <c r="I86" s="22"/>
      <c r="Z86" s="12">
        <f t="shared" ca="1" si="14"/>
        <v>-3.0021249999999977</v>
      </c>
      <c r="AA86" s="12">
        <f t="shared" ca="1" si="15"/>
        <v>-3.0021249999999977</v>
      </c>
    </row>
    <row r="87" spans="1:27" x14ac:dyDescent="0.25">
      <c r="A87" s="11">
        <v>6.91</v>
      </c>
      <c r="C87" s="37" t="s">
        <v>20</v>
      </c>
      <c r="D87" s="38">
        <f ca="1">KURT(INDIRECT($G$4))</f>
        <v>-1.0436529653505375</v>
      </c>
      <c r="E87" s="9" t="s">
        <v>45</v>
      </c>
      <c r="Z87" s="12">
        <f t="shared" ca="1" si="14"/>
        <v>-3.0021249999999977</v>
      </c>
      <c r="AA87" s="12">
        <f t="shared" ca="1" si="15"/>
        <v>-3.0021249999999977</v>
      </c>
    </row>
    <row r="88" spans="1:27" ht="15" customHeight="1" x14ac:dyDescent="0.25">
      <c r="A88" s="11">
        <v>6.91</v>
      </c>
      <c r="Z88" s="12">
        <f t="shared" ca="1" si="14"/>
        <v>-3.0021249999999977</v>
      </c>
      <c r="AA88" s="12">
        <f t="shared" ca="1" si="15"/>
        <v>-3.0021249999999977</v>
      </c>
    </row>
    <row r="89" spans="1:27" ht="15" customHeight="1" x14ac:dyDescent="0.25">
      <c r="A89" s="11">
        <v>6.92</v>
      </c>
      <c r="C89" s="37" t="s">
        <v>19</v>
      </c>
      <c r="D89" s="15">
        <f ca="1">SKEW(INDIRECT($G$4))</f>
        <v>8.8049475664042184E-2</v>
      </c>
      <c r="E89" s="9" t="s">
        <v>17</v>
      </c>
      <c r="Z89" s="12">
        <f t="shared" ca="1" si="14"/>
        <v>-2.9921249999999979</v>
      </c>
      <c r="AA89" s="12">
        <f t="shared" ca="1" si="15"/>
        <v>-2.9921249999999979</v>
      </c>
    </row>
    <row r="90" spans="1:27" x14ac:dyDescent="0.25">
      <c r="A90" s="11">
        <v>6.93</v>
      </c>
      <c r="D90" s="15">
        <f ca="1">$D$86/$D$79^3</f>
        <v>8.7390205215006581E-2</v>
      </c>
      <c r="Z90" s="12">
        <f t="shared" ca="1" si="14"/>
        <v>-2.9821249999999981</v>
      </c>
      <c r="AA90" s="12">
        <f t="shared" ca="1" si="15"/>
        <v>-2.9821249999999981</v>
      </c>
    </row>
    <row r="91" spans="1:27" x14ac:dyDescent="0.25">
      <c r="A91" s="11">
        <v>6.93</v>
      </c>
      <c r="Z91" s="12">
        <f t="shared" ca="1" si="14"/>
        <v>-2.9821249999999981</v>
      </c>
      <c r="AA91" s="12">
        <f t="shared" ca="1" si="15"/>
        <v>-2.9821249999999981</v>
      </c>
    </row>
    <row r="92" spans="1:27" x14ac:dyDescent="0.25">
      <c r="A92" s="11">
        <v>6.98</v>
      </c>
      <c r="Z92" s="12">
        <f t="shared" ca="1" si="14"/>
        <v>-2.9321249999999974</v>
      </c>
      <c r="AA92" s="12">
        <f t="shared" ca="1" si="15"/>
        <v>-2.9321249999999974</v>
      </c>
    </row>
    <row r="93" spans="1:27" x14ac:dyDescent="0.25">
      <c r="A93" s="11">
        <v>6.98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-2.9321249999999974</v>
      </c>
      <c r="AA93" s="12">
        <f t="shared" ca="1" si="15"/>
        <v>-2.9321249999999974</v>
      </c>
    </row>
    <row r="94" spans="1:27" x14ac:dyDescent="0.25">
      <c r="A94" s="11">
        <v>6.99</v>
      </c>
      <c r="Z94" s="12">
        <f t="shared" ca="1" si="14"/>
        <v>-2.9221249999999976</v>
      </c>
      <c r="AA94" s="12">
        <f t="shared" ca="1" si="15"/>
        <v>-2.9221249999999976</v>
      </c>
    </row>
    <row r="95" spans="1:27" x14ac:dyDescent="0.25">
      <c r="A95" s="11">
        <v>7</v>
      </c>
      <c r="Z95" s="12">
        <f t="shared" ca="1" si="14"/>
        <v>-2.9121249999999979</v>
      </c>
      <c r="AA95" s="12">
        <f t="shared" ca="1" si="15"/>
        <v>-2.9121249999999979</v>
      </c>
    </row>
    <row r="96" spans="1:27" x14ac:dyDescent="0.25">
      <c r="A96" s="11">
        <v>7.04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-2.8721249999999978</v>
      </c>
      <c r="AA96" s="12">
        <f t="shared" ca="1" si="15"/>
        <v>-2.8721249999999978</v>
      </c>
    </row>
    <row r="97" spans="1:27" ht="15" customHeight="1" x14ac:dyDescent="0.25">
      <c r="A97" s="11">
        <v>7.09</v>
      </c>
      <c r="Z97" s="12">
        <f t="shared" ca="1" si="14"/>
        <v>-2.822124999999998</v>
      </c>
      <c r="AA97" s="12">
        <f t="shared" ca="1" si="15"/>
        <v>-2.822124999999998</v>
      </c>
    </row>
    <row r="98" spans="1:27" ht="15" customHeight="1" x14ac:dyDescent="0.25">
      <c r="A98" s="11">
        <v>7.09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-2.822124999999998</v>
      </c>
      <c r="AA98" s="12">
        <f t="shared" ca="1" si="15"/>
        <v>-2.822124999999998</v>
      </c>
    </row>
    <row r="99" spans="1:27" x14ac:dyDescent="0.25">
      <c r="A99" s="11">
        <v>7.24</v>
      </c>
      <c r="Z99" s="12">
        <f t="shared" ca="1" si="14"/>
        <v>-2.6721249999999976</v>
      </c>
      <c r="AA99" s="12">
        <f t="shared" ca="1" si="15"/>
        <v>-2.6721249999999976</v>
      </c>
    </row>
    <row r="100" spans="1:27" x14ac:dyDescent="0.25">
      <c r="A100" s="11">
        <v>7.31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-2.6021249999999982</v>
      </c>
      <c r="AA100" s="12">
        <f t="shared" ca="1" si="15"/>
        <v>-2.6021249999999982</v>
      </c>
    </row>
    <row r="101" spans="1:27" x14ac:dyDescent="0.25">
      <c r="A101" s="11">
        <v>7.32</v>
      </c>
      <c r="M101" s="37" t="s">
        <v>69</v>
      </c>
      <c r="N101" s="15">
        <v>2</v>
      </c>
      <c r="O101" s="9" t="s">
        <v>68</v>
      </c>
      <c r="Z101" s="12">
        <f t="shared" ca="1" si="14"/>
        <v>-2.5921249999999976</v>
      </c>
      <c r="AA101" s="12">
        <f t="shared" ca="1" si="15"/>
        <v>-2.5921249999999976</v>
      </c>
    </row>
    <row r="102" spans="1:27" x14ac:dyDescent="0.25">
      <c r="A102" s="11">
        <v>7.42</v>
      </c>
      <c r="C102" s="75" t="s">
        <v>38</v>
      </c>
      <c r="D102" s="76"/>
      <c r="E102" s="38">
        <f ca="1">$D$77-$D$79*SQRT(3)</f>
        <v>4.5277893977348604</v>
      </c>
      <c r="H102" s="37" t="s">
        <v>119</v>
      </c>
      <c r="M102" s="37" t="s">
        <v>72</v>
      </c>
      <c r="N102" s="15">
        <f>$D$15-($N$101+1)</f>
        <v>7</v>
      </c>
      <c r="O102" s="9" t="s">
        <v>67</v>
      </c>
      <c r="Z102" s="12">
        <f t="shared" ca="1" si="14"/>
        <v>-2.4921249999999979</v>
      </c>
      <c r="AA102" s="12">
        <f t="shared" ca="1" si="15"/>
        <v>-2.4921249999999979</v>
      </c>
    </row>
    <row r="103" spans="1:27" x14ac:dyDescent="0.25">
      <c r="A103" s="11">
        <v>7.44</v>
      </c>
      <c r="C103" s="75" t="s">
        <v>39</v>
      </c>
      <c r="D103" s="76"/>
      <c r="E103" s="38">
        <f ca="1">$D$77+$D$79*SQRT(3)</f>
        <v>15.296460602265135</v>
      </c>
      <c r="H103" s="37" t="s">
        <v>118</v>
      </c>
      <c r="Z103" s="12">
        <f t="shared" ca="1" si="14"/>
        <v>-2.4721249999999975</v>
      </c>
      <c r="AA103" s="12">
        <f t="shared" ca="1" si="15"/>
        <v>-2.4721249999999975</v>
      </c>
    </row>
    <row r="104" spans="1:27" x14ac:dyDescent="0.25">
      <c r="A104" s="11">
        <v>7.46</v>
      </c>
      <c r="M104" s="37" t="s">
        <v>70</v>
      </c>
      <c r="N104" s="15">
        <f>_xlfn.CHISQ.INV($N$100,$N$102)</f>
        <v>14.067140449340165</v>
      </c>
      <c r="O104" s="9" t="s">
        <v>73</v>
      </c>
      <c r="Z104" s="12">
        <f t="shared" ca="1" si="14"/>
        <v>-2.4521249999999979</v>
      </c>
      <c r="AA104" s="12">
        <f t="shared" ca="1" si="15"/>
        <v>-2.4521249999999979</v>
      </c>
    </row>
    <row r="105" spans="1:27" x14ac:dyDescent="0.25">
      <c r="A105" s="11">
        <v>7.48</v>
      </c>
      <c r="C105" s="84" t="s">
        <v>116</v>
      </c>
      <c r="D105" s="85"/>
      <c r="E105" s="38">
        <f ca="1">($E$102+$E$103)/2</f>
        <v>9.9121249999999979</v>
      </c>
      <c r="Z105" s="12">
        <f t="shared" ca="1" si="14"/>
        <v>-2.4321249999999974</v>
      </c>
      <c r="AA105" s="12">
        <f t="shared" ca="1" si="15"/>
        <v>-2.4321249999999974</v>
      </c>
    </row>
    <row r="106" spans="1:27" ht="15" customHeight="1" x14ac:dyDescent="0.25">
      <c r="A106" s="11">
        <v>7.5</v>
      </c>
      <c r="C106" s="84" t="s">
        <v>117</v>
      </c>
      <c r="D106" s="85"/>
      <c r="E106" s="38">
        <f ca="1">($E$102-$E$103)^2/12</f>
        <v>9.6636899592732934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-2.4121249999999979</v>
      </c>
      <c r="AA106" s="12">
        <f t="shared" ca="1" si="15"/>
        <v>-2.4121249999999979</v>
      </c>
    </row>
    <row r="107" spans="1:27" x14ac:dyDescent="0.25">
      <c r="A107" s="11">
        <v>7.53</v>
      </c>
      <c r="Z107" s="12">
        <f t="shared" ca="1" si="14"/>
        <v>-2.3821249999999976</v>
      </c>
      <c r="AA107" s="12">
        <f t="shared" ca="1" si="15"/>
        <v>-2.3821249999999976</v>
      </c>
    </row>
    <row r="108" spans="1:27" x14ac:dyDescent="0.25">
      <c r="A108" s="11">
        <v>7.57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-2.3421249999999976</v>
      </c>
      <c r="AA108" s="12">
        <f t="shared" ca="1" si="15"/>
        <v>-2.3421249999999976</v>
      </c>
    </row>
    <row r="109" spans="1:27" x14ac:dyDescent="0.25">
      <c r="A109" s="11">
        <v>7.57</v>
      </c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0</v>
      </c>
      <c r="U109" s="73"/>
      <c r="V109" s="73"/>
      <c r="W109" s="74"/>
      <c r="Z109" s="12">
        <f t="shared" ca="1" si="14"/>
        <v>-2.3421249999999976</v>
      </c>
      <c r="AA109" s="12">
        <f t="shared" ca="1" si="15"/>
        <v>-2.3421249999999976</v>
      </c>
    </row>
    <row r="110" spans="1:27" x14ac:dyDescent="0.25">
      <c r="A110" s="11">
        <v>7.58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0.99999999999999989</v>
      </c>
      <c r="O110" s="17">
        <f ca="1">SUM(INDIRECT(ADDRESS(ROW()+1,COLUMN())&amp;":"&amp;ADDRESS(ROW()+$D$15,COLUMN())))</f>
        <v>400</v>
      </c>
      <c r="P110" s="90">
        <f ca="1">SUM(INDIRECT(ADDRESS(ROW()+1,COLUMN())&amp;":"&amp;ADDRESS(ROW()+$D$15,COLUMN())))</f>
        <v>12.000000000000002</v>
      </c>
      <c r="Q110" s="91"/>
      <c r="S110" s="16" t="s">
        <v>23</v>
      </c>
      <c r="T110" s="17">
        <f ca="1">SUM(INDIRECT(ADDRESS(ROW()+1,COLUMN())&amp;":"&amp;ADDRESS(ROW()+$D$15,COLUMN())))</f>
        <v>0.99999999999999989</v>
      </c>
      <c r="U110" s="17">
        <f ca="1">SUM(INDIRECT(ADDRESS(ROW()+1,COLUMN())&amp;":"&amp;ADDRESS(ROW()+$D$15,COLUMN())))</f>
        <v>400</v>
      </c>
      <c r="V110" s="90">
        <f ca="1">SUM(INDIRECT(ADDRESS(ROW()+1,COLUMN())&amp;":"&amp;ADDRESS(ROW()+$D$15,COLUMN())))</f>
        <v>20.152583771024094</v>
      </c>
      <c r="W110" s="91"/>
      <c r="Z110" s="12">
        <f t="shared" ca="1" si="14"/>
        <v>-2.3321249999999978</v>
      </c>
      <c r="AA110" s="12">
        <f t="shared" ca="1" si="15"/>
        <v>-2.3321249999999978</v>
      </c>
    </row>
    <row r="111" spans="1:27" x14ac:dyDescent="0.25">
      <c r="A111" s="11">
        <v>7.63</v>
      </c>
      <c r="M111" s="17">
        <v>1</v>
      </c>
      <c r="N111" s="38">
        <f>IF($C22&gt;$D$15,"-",1/$D$15)</f>
        <v>0.1</v>
      </c>
      <c r="O111" s="19">
        <f>IF($C22&gt;$D$15,"-",$D$5*N111)</f>
        <v>40</v>
      </c>
      <c r="P111" s="88">
        <f ca="1">IF($C22&gt;$D$15,"-",($G22-$O111)^2/$O111)</f>
        <v>4.9000000000000004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7.1726051750805875E-2</v>
      </c>
      <c r="U111" s="38">
        <f ca="1">IF($C22&gt;$D$15,"-",$D$5*T111)</f>
        <v>28.690420700322349</v>
      </c>
      <c r="V111" s="88">
        <f ca="1">IF($C22&gt;$D$15,"-",($G22-$U111)^2/$U111)</f>
        <v>0.25229199739973396</v>
      </c>
      <c r="W111" s="89"/>
      <c r="Z111" s="12">
        <f t="shared" ca="1" si="14"/>
        <v>-2.282124999999998</v>
      </c>
      <c r="AA111" s="12">
        <f t="shared" ca="1" si="15"/>
        <v>-2.282124999999998</v>
      </c>
    </row>
    <row r="112" spans="1:27" ht="15" customHeight="1" x14ac:dyDescent="0.25">
      <c r="A112" s="11">
        <v>7.63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</v>
      </c>
      <c r="O112" s="19">
        <f t="shared" ref="O112:O121" si="17">IF($C23&gt;$D$15,"-",$D$5*N112)</f>
        <v>40</v>
      </c>
      <c r="P112" s="88">
        <f t="shared" ref="P112:P121" ca="1" si="18">IF($C23&gt;$D$15,"-",($G23-$O112)^2/$O112)</f>
        <v>2.5000000000000001E-2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6.502128356803355E-2</v>
      </c>
      <c r="U112" s="38">
        <f t="shared" ref="U112:U121" ca="1" si="20">IF($C23&gt;$D$15,"-",$D$5*T112)</f>
        <v>26.008513427213419</v>
      </c>
      <c r="V112" s="88">
        <f t="shared" ref="V112:V121" ca="1" si="21">IF($C23&gt;$D$15,"-",($G23-$U112)^2/$U112)</f>
        <v>8.6411962871697181</v>
      </c>
      <c r="W112" s="89"/>
      <c r="Z112" s="12">
        <f t="shared" ca="1" si="14"/>
        <v>-2.282124999999998</v>
      </c>
      <c r="AA112" s="12">
        <f t="shared" ca="1" si="15"/>
        <v>-2.282124999999998</v>
      </c>
    </row>
    <row r="113" spans="1:27" x14ac:dyDescent="0.25">
      <c r="A113" s="11">
        <v>7.73</v>
      </c>
      <c r="M113" s="17">
        <v>3</v>
      </c>
      <c r="N113" s="38">
        <f t="shared" si="16"/>
        <v>0.1</v>
      </c>
      <c r="O113" s="19">
        <f t="shared" si="17"/>
        <v>40</v>
      </c>
      <c r="P113" s="88">
        <f t="shared" ca="1" si="18"/>
        <v>0.4</v>
      </c>
      <c r="Q113" s="89"/>
      <c r="S113" s="17">
        <v>3</v>
      </c>
      <c r="T113" s="38">
        <f t="shared" ca="1" si="19"/>
        <v>9.6852027065595786E-2</v>
      </c>
      <c r="U113" s="38">
        <f t="shared" ca="1" si="20"/>
        <v>38.740810826238317</v>
      </c>
      <c r="V113" s="88">
        <f t="shared" ca="1" si="21"/>
        <v>0.71395177786726149</v>
      </c>
      <c r="W113" s="89"/>
      <c r="Z113" s="12">
        <f t="shared" ca="1" si="14"/>
        <v>-2.1821249999999974</v>
      </c>
      <c r="AA113" s="12">
        <f t="shared" ca="1" si="15"/>
        <v>-2.1821249999999974</v>
      </c>
    </row>
    <row r="114" spans="1:27" x14ac:dyDescent="0.25">
      <c r="A114" s="11">
        <v>7.74</v>
      </c>
      <c r="C114" s="75" t="s">
        <v>138</v>
      </c>
      <c r="D114" s="76"/>
      <c r="E114" s="38">
        <f ca="1">$D$11</f>
        <v>4.22</v>
      </c>
      <c r="H114" s="92" t="s">
        <v>144</v>
      </c>
      <c r="I114" s="92"/>
      <c r="J114" s="92"/>
      <c r="K114" s="38">
        <f ca="1">SUM(INDIRECT("$AA$2:$AA$"&amp;$D$5+1))/$K$119</f>
        <v>5.4242248959151653E-13</v>
      </c>
      <c r="M114" s="17">
        <v>4</v>
      </c>
      <c r="N114" s="38">
        <f t="shared" si="16"/>
        <v>0.1</v>
      </c>
      <c r="O114" s="19">
        <f t="shared" si="17"/>
        <v>40</v>
      </c>
      <c r="P114" s="88">
        <f t="shared" ca="1" si="18"/>
        <v>1.6</v>
      </c>
      <c r="Q114" s="89"/>
      <c r="S114" s="17">
        <v>4</v>
      </c>
      <c r="T114" s="38">
        <f t="shared" ca="1" si="19"/>
        <v>0.12618368231545704</v>
      </c>
      <c r="U114" s="38">
        <f t="shared" ca="1" si="20"/>
        <v>50.473472926182815</v>
      </c>
      <c r="V114" s="88">
        <f t="shared" ca="1" si="21"/>
        <v>0.12121353974407545</v>
      </c>
      <c r="W114" s="89"/>
      <c r="Z114" s="12">
        <f t="shared" ca="1" si="14"/>
        <v>-2.1721249999999976</v>
      </c>
      <c r="AA114" s="12">
        <f t="shared" ca="1" si="15"/>
        <v>-2.1721249999999976</v>
      </c>
    </row>
    <row r="115" spans="1:27" x14ac:dyDescent="0.25">
      <c r="A115" s="11">
        <v>7.74</v>
      </c>
      <c r="C115" s="75" t="s">
        <v>139</v>
      </c>
      <c r="D115" s="76"/>
      <c r="E115" s="38">
        <f ca="1">$D$12</f>
        <v>15.66</v>
      </c>
      <c r="H115" s="92" t="s">
        <v>145</v>
      </c>
      <c r="I115" s="92"/>
      <c r="J115" s="92"/>
      <c r="K115" s="38">
        <f ca="1">-$D$5/$K$119+SUMSQ(INDIRECT("$AA$2:$AA$"&amp;$D$5+1))/$K$119^3</f>
        <v>-0.25508379196628539</v>
      </c>
      <c r="M115" s="17">
        <v>5</v>
      </c>
      <c r="N115" s="38">
        <f t="shared" si="16"/>
        <v>0.1</v>
      </c>
      <c r="O115" s="19">
        <f t="shared" si="17"/>
        <v>40</v>
      </c>
      <c r="P115" s="88">
        <f t="shared" ca="1" si="18"/>
        <v>0.625</v>
      </c>
      <c r="Q115" s="89"/>
      <c r="S115" s="17">
        <v>5</v>
      </c>
      <c r="T115" s="38">
        <f t="shared" ca="1" si="19"/>
        <v>0.14379419159057577</v>
      </c>
      <c r="U115" s="38">
        <f t="shared" ca="1" si="20"/>
        <v>57.517676636230306</v>
      </c>
      <c r="V115" s="88">
        <f t="shared" ca="1" si="21"/>
        <v>2.7242447458408958</v>
      </c>
      <c r="W115" s="89"/>
      <c r="Z115" s="12">
        <f t="shared" ca="1" si="14"/>
        <v>-2.1721249999999976</v>
      </c>
      <c r="AA115" s="12">
        <f t="shared" ca="1" si="15"/>
        <v>-2.1721249999999976</v>
      </c>
    </row>
    <row r="116" spans="1:27" x14ac:dyDescent="0.25">
      <c r="A116" s="11">
        <v>7.79</v>
      </c>
      <c r="M116" s="17">
        <v>6</v>
      </c>
      <c r="N116" s="38">
        <f t="shared" si="16"/>
        <v>0.1</v>
      </c>
      <c r="O116" s="19">
        <f t="shared" si="17"/>
        <v>40</v>
      </c>
      <c r="P116" s="88">
        <f t="shared" ca="1" si="18"/>
        <v>2.5</v>
      </c>
      <c r="Q116" s="89"/>
      <c r="S116" s="17">
        <v>6</v>
      </c>
      <c r="T116" s="38">
        <f t="shared" ca="1" si="19"/>
        <v>0.14332578340179924</v>
      </c>
      <c r="U116" s="38">
        <f t="shared" ca="1" si="20"/>
        <v>57.3303133607197</v>
      </c>
      <c r="V116" s="88">
        <f t="shared" ca="1" si="21"/>
        <v>0.93726147331965659</v>
      </c>
      <c r="W116" s="89"/>
      <c r="Z116" s="12">
        <f t="shared" ca="1" si="14"/>
        <v>-2.1221249999999978</v>
      </c>
      <c r="AA116" s="12">
        <f t="shared" ca="1" si="15"/>
        <v>-2.1221249999999978</v>
      </c>
    </row>
    <row r="117" spans="1:27" x14ac:dyDescent="0.25">
      <c r="A117" s="11">
        <v>7.83</v>
      </c>
      <c r="C117" s="84" t="s">
        <v>116</v>
      </c>
      <c r="D117" s="85"/>
      <c r="E117" s="38">
        <f ca="1">($E$102+$E$103)/2</f>
        <v>9.9121249999999979</v>
      </c>
      <c r="J117" s="23" t="s">
        <v>147</v>
      </c>
      <c r="M117" s="17">
        <v>7</v>
      </c>
      <c r="N117" s="38">
        <f t="shared" si="16"/>
        <v>0.1</v>
      </c>
      <c r="O117" s="19">
        <f t="shared" si="17"/>
        <v>40</v>
      </c>
      <c r="P117" s="88">
        <f t="shared" ca="1" si="18"/>
        <v>2.5000000000000001E-2</v>
      </c>
      <c r="Q117" s="89"/>
      <c r="S117" s="17">
        <v>7</v>
      </c>
      <c r="T117" s="38">
        <f t="shared" ca="1" si="19"/>
        <v>0.12495456005957239</v>
      </c>
      <c r="U117" s="38">
        <f t="shared" ca="1" si="20"/>
        <v>49.981824023828956</v>
      </c>
      <c r="V117" s="88">
        <f t="shared" ca="1" si="21"/>
        <v>1.6140499945854287</v>
      </c>
      <c r="W117" s="89"/>
      <c r="Z117" s="12">
        <f t="shared" ca="1" si="14"/>
        <v>-2.0821249999999978</v>
      </c>
      <c r="AA117" s="12">
        <f t="shared" ca="1" si="15"/>
        <v>-2.0821249999999978</v>
      </c>
    </row>
    <row r="118" spans="1:27" x14ac:dyDescent="0.25">
      <c r="A118" s="11">
        <v>7.86</v>
      </c>
      <c r="C118" s="84" t="s">
        <v>117</v>
      </c>
      <c r="D118" s="85"/>
      <c r="E118" s="38">
        <f ca="1">($E$102-$E$103)^2/12</f>
        <v>9.6636899592732934</v>
      </c>
      <c r="H118" s="37" t="s">
        <v>27</v>
      </c>
      <c r="I118" s="38">
        <f ca="1">D77</f>
        <v>9.9121249999999979</v>
      </c>
      <c r="J118" s="38">
        <v>0</v>
      </c>
      <c r="K118" s="38">
        <f ca="1">$I118+$J118</f>
        <v>9.9121249999999979</v>
      </c>
      <c r="M118" s="17">
        <v>8</v>
      </c>
      <c r="N118" s="38">
        <f t="shared" si="16"/>
        <v>0.1</v>
      </c>
      <c r="O118" s="19">
        <f t="shared" si="17"/>
        <v>40</v>
      </c>
      <c r="P118" s="88">
        <f t="shared" ca="1" si="18"/>
        <v>0.4</v>
      </c>
      <c r="Q118" s="89"/>
      <c r="S118" s="17">
        <v>8</v>
      </c>
      <c r="T118" s="38">
        <f t="shared" ca="1" si="19"/>
        <v>9.5284766104190122E-2</v>
      </c>
      <c r="U118" s="38">
        <f t="shared" ca="1" si="20"/>
        <v>38.11390644167605</v>
      </c>
      <c r="V118" s="88">
        <f t="shared" ca="1" si="21"/>
        <v>0.1172433072688992</v>
      </c>
      <c r="W118" s="89"/>
      <c r="Z118" s="12">
        <f t="shared" ca="1" si="14"/>
        <v>-2.0521249999999975</v>
      </c>
      <c r="AA118" s="12">
        <f t="shared" ca="1" si="15"/>
        <v>-2.0521249999999975</v>
      </c>
    </row>
    <row r="119" spans="1:27" x14ac:dyDescent="0.25">
      <c r="A119" s="11">
        <v>7.93</v>
      </c>
      <c r="H119" s="37" t="s">
        <v>140</v>
      </c>
      <c r="I119" s="38">
        <f ca="1">D79</f>
        <v>3.1086476093750632</v>
      </c>
      <c r="J119" s="38">
        <v>-8.0699999999999999E-4</v>
      </c>
      <c r="K119" s="38">
        <f ca="1">$I119+$J119</f>
        <v>3.1078406093750632</v>
      </c>
      <c r="M119" s="17">
        <v>9</v>
      </c>
      <c r="N119" s="38">
        <f t="shared" si="16"/>
        <v>0.1</v>
      </c>
      <c r="O119" s="19">
        <f t="shared" si="17"/>
        <v>40</v>
      </c>
      <c r="P119" s="88">
        <f t="shared" ca="1" si="18"/>
        <v>0.625</v>
      </c>
      <c r="Q119" s="89"/>
      <c r="S119" s="17">
        <v>9</v>
      </c>
      <c r="T119" s="38">
        <f t="shared" ca="1" si="19"/>
        <v>6.3552991162872496E-2</v>
      </c>
      <c r="U119" s="38">
        <f t="shared" ca="1" si="20"/>
        <v>25.421196465148999</v>
      </c>
      <c r="V119" s="88">
        <f t="shared" ca="1" si="21"/>
        <v>3.6093296114155287</v>
      </c>
      <c r="W119" s="89"/>
      <c r="Z119" s="12">
        <f t="shared" ca="1" si="14"/>
        <v>-1.9821249999999981</v>
      </c>
      <c r="AA119" s="12">
        <f t="shared" ca="1" si="15"/>
        <v>-1.9821249999999981</v>
      </c>
    </row>
    <row r="120" spans="1:27" x14ac:dyDescent="0.25">
      <c r="A120" s="11">
        <v>7.93</v>
      </c>
      <c r="M120" s="17">
        <v>10</v>
      </c>
      <c r="N120" s="38">
        <f t="shared" si="16"/>
        <v>0.1</v>
      </c>
      <c r="O120" s="19">
        <f t="shared" si="17"/>
        <v>40</v>
      </c>
      <c r="P120" s="88">
        <f t="shared" ca="1" si="18"/>
        <v>0.9</v>
      </c>
      <c r="Q120" s="89"/>
      <c r="S120" s="17">
        <v>10</v>
      </c>
      <c r="T120" s="38">
        <f t="shared" ca="1" si="19"/>
        <v>6.9304662981097609E-2</v>
      </c>
      <c r="U120" s="38">
        <f t="shared" ca="1" si="20"/>
        <v>27.721865192439044</v>
      </c>
      <c r="V120" s="88">
        <f t="shared" ca="1" si="21"/>
        <v>1.421801036412897</v>
      </c>
      <c r="W120" s="89"/>
      <c r="Z120" s="12">
        <f t="shared" ca="1" si="14"/>
        <v>-1.9821249999999981</v>
      </c>
      <c r="AA120" s="12">
        <f t="shared" ca="1" si="15"/>
        <v>-1.9821249999999981</v>
      </c>
    </row>
    <row r="121" spans="1:27" ht="15" customHeight="1" x14ac:dyDescent="0.25">
      <c r="A121" s="11">
        <v>7.94</v>
      </c>
      <c r="H121" s="24" t="s">
        <v>146</v>
      </c>
      <c r="I121" s="38">
        <f ca="1">LN(2*PI())*D5/2-LN(K119)*D5-SUMSQ(INDIRECT("$AA$2:$AA$"&amp;$D$5+1))/(2*K119^2)</f>
        <v>-285.59946571658787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>
        <f t="shared" ca="1" si="14"/>
        <v>-1.9721249999999975</v>
      </c>
      <c r="AA121" s="12">
        <f t="shared" ca="1" si="15"/>
        <v>-1.9721249999999975</v>
      </c>
    </row>
    <row r="122" spans="1:27" x14ac:dyDescent="0.25">
      <c r="A122" s="11">
        <v>7.96</v>
      </c>
      <c r="Z122" s="12">
        <f t="shared" ca="1" si="14"/>
        <v>-1.9521249999999979</v>
      </c>
      <c r="AA122" s="12">
        <f t="shared" ca="1" si="15"/>
        <v>-1.9521249999999979</v>
      </c>
    </row>
    <row r="123" spans="1:27" ht="15" customHeight="1" x14ac:dyDescent="0.25">
      <c r="A123" s="11">
        <v>7.97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-1.9421249999999981</v>
      </c>
      <c r="AA123" s="12">
        <f t="shared" ca="1" si="15"/>
        <v>-1.9421249999999981</v>
      </c>
    </row>
    <row r="124" spans="1:27" ht="15" customHeight="1" x14ac:dyDescent="0.25">
      <c r="A124" s="11">
        <v>8</v>
      </c>
      <c r="Z124" s="12">
        <f t="shared" ca="1" si="14"/>
        <v>-1.9121249999999979</v>
      </c>
      <c r="AA124" s="12">
        <f t="shared" ca="1" si="15"/>
        <v>-1.9121249999999979</v>
      </c>
    </row>
    <row r="125" spans="1:27" x14ac:dyDescent="0.25">
      <c r="A125" s="11">
        <v>8.0399999999999991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-1.8721249999999987</v>
      </c>
      <c r="AA125" s="12">
        <f t="shared" ca="1" si="15"/>
        <v>-1.8721249999999987</v>
      </c>
    </row>
    <row r="126" spans="1:27" x14ac:dyDescent="0.25">
      <c r="A126" s="11">
        <v>8.0399999999999991</v>
      </c>
      <c r="Z126" s="12">
        <f t="shared" ca="1" si="14"/>
        <v>-1.8721249999999987</v>
      </c>
      <c r="AA126" s="12">
        <f t="shared" ca="1" si="15"/>
        <v>-1.8721249999999987</v>
      </c>
    </row>
    <row r="127" spans="1:27" ht="15" customHeight="1" x14ac:dyDescent="0.25">
      <c r="A127" s="11">
        <v>8.0399999999999991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-1.8721249999999987</v>
      </c>
      <c r="AA127" s="12">
        <f t="shared" ca="1" si="15"/>
        <v>-1.8721249999999987</v>
      </c>
    </row>
    <row r="128" spans="1:27" ht="15" customHeight="1" x14ac:dyDescent="0.25">
      <c r="A128" s="11">
        <v>8.07</v>
      </c>
      <c r="C128" s="25">
        <f ca="1">$D$77</f>
        <v>9.9121249999999979</v>
      </c>
      <c r="D128" s="25">
        <f ca="1">$D$82</f>
        <v>9.8550000000000004</v>
      </c>
      <c r="E128" s="25">
        <f ca="1">$D$89</f>
        <v>8.8049475664042184E-2</v>
      </c>
      <c r="F128" s="25">
        <f ca="1">$D$87</f>
        <v>-1.0436529653505375</v>
      </c>
      <c r="H128" s="25">
        <f ca="1">$D$77</f>
        <v>9.9121249999999979</v>
      </c>
      <c r="I128" s="25">
        <f ca="1">$D$82</f>
        <v>9.8550000000000004</v>
      </c>
      <c r="J128" s="25">
        <f ca="1">$D$89</f>
        <v>8.8049475664042184E-2</v>
      </c>
      <c r="K128" s="25">
        <f ca="1">$D$87</f>
        <v>-1.0436529653505375</v>
      </c>
      <c r="Z128" s="12">
        <f t="shared" ca="1" si="14"/>
        <v>-1.8421249999999976</v>
      </c>
      <c r="AA128" s="12">
        <f t="shared" ca="1" si="15"/>
        <v>-1.8421249999999976</v>
      </c>
    </row>
    <row r="129" spans="1:27" x14ac:dyDescent="0.25">
      <c r="A129" s="11">
        <v>8.08</v>
      </c>
      <c r="Z129" s="12">
        <f t="shared" ca="1" si="14"/>
        <v>-1.8321249999999978</v>
      </c>
      <c r="AA129" s="12">
        <f t="shared" ca="1" si="15"/>
        <v>-1.8321249999999978</v>
      </c>
    </row>
    <row r="130" spans="1:27" x14ac:dyDescent="0.25">
      <c r="A130" s="11">
        <v>8.1300000000000008</v>
      </c>
      <c r="Z130" s="12">
        <f t="shared" ref="Z130:Z193" ca="1" si="22">IF($A130&lt;&gt;"",($A130-$D$77),"")</f>
        <v>-1.7821249999999971</v>
      </c>
      <c r="AA130" s="12">
        <f t="shared" ref="AA130:AA193" ca="1" si="23">IF($A130&lt;&gt;"",($A130-$D$77+$J$118),"")</f>
        <v>-1.7821249999999971</v>
      </c>
    </row>
    <row r="131" spans="1:27" x14ac:dyDescent="0.25">
      <c r="A131" s="11">
        <v>8.1300000000000008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-1.7821249999999971</v>
      </c>
      <c r="AA131" s="12">
        <f t="shared" ca="1" si="23"/>
        <v>-1.7821249999999971</v>
      </c>
    </row>
    <row r="132" spans="1:27" x14ac:dyDescent="0.25">
      <c r="A132" s="11">
        <v>8.14</v>
      </c>
      <c r="Z132" s="12">
        <f t="shared" ca="1" si="22"/>
        <v>-1.7721249999999973</v>
      </c>
      <c r="AA132" s="12">
        <f t="shared" ca="1" si="23"/>
        <v>-1.7721249999999973</v>
      </c>
    </row>
    <row r="133" spans="1:27" x14ac:dyDescent="0.25">
      <c r="A133" s="11">
        <v>8.14</v>
      </c>
      <c r="Z133" s="12">
        <f t="shared" ca="1" si="22"/>
        <v>-1.7721249999999973</v>
      </c>
      <c r="AA133" s="12">
        <f t="shared" ca="1" si="23"/>
        <v>-1.7721249999999973</v>
      </c>
    </row>
    <row r="134" spans="1:27" x14ac:dyDescent="0.25">
      <c r="A134" s="11">
        <v>8.18</v>
      </c>
      <c r="I134" s="37" t="s">
        <v>121</v>
      </c>
      <c r="J134" s="15">
        <f ca="1">'X 400'!$D$78</f>
        <v>9.6636899592732952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-1.7321249999999981</v>
      </c>
      <c r="AA134" s="12">
        <f t="shared" ca="1" si="23"/>
        <v>-1.7321249999999981</v>
      </c>
    </row>
    <row r="135" spans="1:27" ht="15" customHeight="1" x14ac:dyDescent="0.25">
      <c r="A135" s="11">
        <v>8.19</v>
      </c>
      <c r="I135" s="37" t="s">
        <v>120</v>
      </c>
      <c r="J135" s="15">
        <f ca="1">SQRT($J$134/$D$5)</f>
        <v>0.15543238046875316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0.43352516559959536</v>
      </c>
      <c r="Q135" s="95"/>
      <c r="R135" s="95">
        <f ca="1">SQRT(2/($D$5-1)) * $D$78</f>
        <v>0.68418183262568089</v>
      </c>
      <c r="S135" s="95"/>
      <c r="Z135" s="12">
        <f t="shared" ca="1" si="22"/>
        <v>-1.7221249999999984</v>
      </c>
      <c r="AA135" s="12">
        <f t="shared" ca="1" si="23"/>
        <v>-1.7221249999999984</v>
      </c>
    </row>
    <row r="136" spans="1:27" ht="15" customHeight="1" x14ac:dyDescent="0.25">
      <c r="A136" s="11">
        <v>8.2100000000000009</v>
      </c>
      <c r="Z136" s="12">
        <f t="shared" ca="1" si="22"/>
        <v>-1.702124999999997</v>
      </c>
      <c r="AA136" s="12">
        <f t="shared" ca="1" si="23"/>
        <v>-1.702124999999997</v>
      </c>
    </row>
    <row r="137" spans="1:27" x14ac:dyDescent="0.25">
      <c r="A137" s="11">
        <v>8.2100000000000009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-1.702124999999997</v>
      </c>
      <c r="AA137" s="12">
        <f t="shared" ca="1" si="23"/>
        <v>-1.702124999999997</v>
      </c>
    </row>
    <row r="138" spans="1:27" x14ac:dyDescent="0.25">
      <c r="A138" s="11">
        <v>8.2200000000000006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-1.6921249999999972</v>
      </c>
      <c r="AA138" s="12">
        <f t="shared" ca="1" si="23"/>
        <v>-1.6921249999999972</v>
      </c>
    </row>
    <row r="139" spans="1:27" x14ac:dyDescent="0.25">
      <c r="A139" s="11">
        <v>8.23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-1.6821249999999974</v>
      </c>
      <c r="AA139" s="12">
        <f t="shared" ca="1" si="23"/>
        <v>-1.6821249999999974</v>
      </c>
    </row>
    <row r="140" spans="1:27" x14ac:dyDescent="0.25">
      <c r="A140" s="11">
        <v>8.25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1.2836769219240545</v>
      </c>
      <c r="I140" s="38">
        <f ca="1">D140*$J$135</f>
        <v>0.19926431176094156</v>
      </c>
      <c r="J140" s="38">
        <f ca="1">G140*$J$135</f>
        <v>0.19952495972745757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0.55577926229868124</v>
      </c>
      <c r="Q140" s="89"/>
      <c r="S140" s="38">
        <f t="shared" ref="S140:T143" si="24">_xlfn.CHISQ.INV(M140,$D$5-1)</f>
        <v>435.60361312082057</v>
      </c>
      <c r="T140" s="38">
        <f t="shared" si="24"/>
        <v>363.25279694544093</v>
      </c>
      <c r="V140" s="38">
        <f>($D$5-1)/$S140</f>
        <v>0.91597036383931907</v>
      </c>
      <c r="W140" s="38">
        <f>($D$5-1)/$T140</f>
        <v>1.0984086106291651</v>
      </c>
      <c r="Z140" s="12">
        <f t="shared" ca="1" si="22"/>
        <v>-1.6621249999999979</v>
      </c>
      <c r="AA140" s="12">
        <f t="shared" ca="1" si="23"/>
        <v>-1.6621249999999979</v>
      </c>
    </row>
    <row r="141" spans="1:27" x14ac:dyDescent="0.25">
      <c r="A141" s="11">
        <v>8.26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1.6486815335554372</v>
      </c>
      <c r="I141" s="38">
        <f ca="1">D141*$J$135</f>
        <v>0.25568626587109894</v>
      </c>
      <c r="J141" s="38">
        <f ca="1">G141*$J$135</f>
        <v>0.25625849539539614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0.71314889741133436</v>
      </c>
      <c r="Q141" s="89"/>
      <c r="S141" s="38">
        <f t="shared" si="24"/>
        <v>446.57424159297682</v>
      </c>
      <c r="T141" s="38">
        <f t="shared" si="24"/>
        <v>353.69919875678079</v>
      </c>
      <c r="V141" s="38">
        <f>($D$5-1)/$S141</f>
        <v>0.89346846019762682</v>
      </c>
      <c r="W141" s="38">
        <f>($D$5-1)/$T141</f>
        <v>1.1280771949793702</v>
      </c>
      <c r="Z141" s="12">
        <f t="shared" ca="1" si="22"/>
        <v>-1.6521249999999981</v>
      </c>
      <c r="AA141" s="12">
        <f t="shared" ca="1" si="23"/>
        <v>-1.6521249999999981</v>
      </c>
    </row>
    <row r="142" spans="1:27" x14ac:dyDescent="0.25">
      <c r="A142" s="11">
        <v>8.2799999999999994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1.9659272959208922</v>
      </c>
      <c r="I142" s="38">
        <f ca="1">D142*$J$135</f>
        <v>0.40039381208750813</v>
      </c>
      <c r="J142" s="38">
        <f ca="1">G142*$J$135</f>
        <v>0.30556875943348322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1.1167608265845577</v>
      </c>
      <c r="Q142" s="89"/>
      <c r="S142" s="38">
        <f t="shared" si="24"/>
        <v>456.2361113342285</v>
      </c>
      <c r="T142" s="38">
        <f t="shared" si="24"/>
        <v>345.55113256898454</v>
      </c>
      <c r="V142" s="38">
        <f>($D$5-1)/$S142</f>
        <v>0.8745471699580164</v>
      </c>
      <c r="W142" s="38">
        <f>($D$5-1)/$T142</f>
        <v>1.1546771588727036</v>
      </c>
      <c r="Z142" s="12">
        <f t="shared" ca="1" si="22"/>
        <v>-1.6321249999999985</v>
      </c>
      <c r="AA142" s="12">
        <f t="shared" ca="1" si="23"/>
        <v>-1.6321249999999985</v>
      </c>
    </row>
    <row r="143" spans="1:27" x14ac:dyDescent="0.25">
      <c r="A143" s="11">
        <v>8.32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2.5882071640309721</v>
      </c>
      <c r="I143" s="38">
        <f ca="1">D143*$J$135</f>
        <v>0.48028605564844723</v>
      </c>
      <c r="J143" s="38">
        <f ca="1">G143*$J$135</f>
        <v>0.40229120065161467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1.3395927617027497</v>
      </c>
      <c r="Q143" s="89"/>
      <c r="S143" s="38">
        <f t="shared" si="24"/>
        <v>475.51529105615327</v>
      </c>
      <c r="T143" s="38">
        <f t="shared" si="24"/>
        <v>329.99387594228028</v>
      </c>
      <c r="V143" s="38">
        <f>($D$5-1)/$S143</f>
        <v>0.83908973592372316</v>
      </c>
      <c r="W143" s="38">
        <f>($D$5-1)/$T143</f>
        <v>1.2091133475149389</v>
      </c>
      <c r="Z143" s="12">
        <f t="shared" ca="1" si="22"/>
        <v>-1.5921249999999976</v>
      </c>
      <c r="AA143" s="12">
        <f t="shared" ca="1" si="23"/>
        <v>-1.5921249999999976</v>
      </c>
    </row>
    <row r="144" spans="1:27" x14ac:dyDescent="0.25">
      <c r="A144" s="11">
        <v>8.35</v>
      </c>
      <c r="Z144" s="12">
        <f t="shared" ca="1" si="22"/>
        <v>-1.5621249999999982</v>
      </c>
      <c r="AA144" s="12">
        <f t="shared" ca="1" si="23"/>
        <v>-1.5621249999999982</v>
      </c>
    </row>
    <row r="145" spans="1:27" x14ac:dyDescent="0.25">
      <c r="A145" s="11">
        <v>8.3800000000000008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-1.5321249999999971</v>
      </c>
      <c r="AA145" s="12">
        <f t="shared" ca="1" si="23"/>
        <v>-1.5321249999999971</v>
      </c>
    </row>
    <row r="146" spans="1:27" x14ac:dyDescent="0.25">
      <c r="A146" s="11">
        <v>8.4499999999999993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-1.4621249999999986</v>
      </c>
      <c r="AA146" s="12">
        <f t="shared" ca="1" si="23"/>
        <v>-1.4621249999999986</v>
      </c>
    </row>
    <row r="147" spans="1:27" x14ac:dyDescent="0.25">
      <c r="A147" s="11">
        <v>8.49</v>
      </c>
      <c r="C147" s="38">
        <v>0.8</v>
      </c>
      <c r="D147" s="38">
        <f ca="1">$D$77-$I140</f>
        <v>9.712860688239056</v>
      </c>
      <c r="E147" s="38">
        <f ca="1">$D$77+$I140</f>
        <v>10.11138931176094</v>
      </c>
      <c r="F147" s="38">
        <f ca="1">$D$77-$J140</f>
        <v>9.712600040272541</v>
      </c>
      <c r="G147" s="38">
        <f ca="1">$D$77+$J140</f>
        <v>10.111649959727455</v>
      </c>
      <c r="L147" s="38">
        <v>0.8</v>
      </c>
      <c r="M147" s="38">
        <f ca="1">$D$78-$P140</f>
        <v>9.1079106969746135</v>
      </c>
      <c r="N147" s="38">
        <f ca="1">$D$78+$P140</f>
        <v>10.219469221571977</v>
      </c>
      <c r="O147" s="38">
        <f ca="1">$D$78*$V140</f>
        <v>8.8516536080259343</v>
      </c>
      <c r="P147" s="38">
        <f ca="1">$D$78*$W140</f>
        <v>10.614680261716392</v>
      </c>
      <c r="Z147" s="12">
        <f t="shared" ca="1" si="22"/>
        <v>-1.4221249999999976</v>
      </c>
      <c r="AA147" s="12">
        <f t="shared" ca="1" si="23"/>
        <v>-1.4221249999999976</v>
      </c>
    </row>
    <row r="148" spans="1:27" x14ac:dyDescent="0.25">
      <c r="A148" s="11">
        <v>8.51</v>
      </c>
      <c r="C148" s="38">
        <v>0.9</v>
      </c>
      <c r="D148" s="38">
        <f ca="1">$D$77-$I141</f>
        <v>9.6564387341288995</v>
      </c>
      <c r="E148" s="38">
        <f ca="1">$D$77+$I141</f>
        <v>10.167811265871096</v>
      </c>
      <c r="F148" s="38">
        <f ca="1">$D$77-$J141</f>
        <v>9.6558665046046013</v>
      </c>
      <c r="G148" s="38">
        <f ca="1">$D$77+$J141</f>
        <v>10.168383495395394</v>
      </c>
      <c r="L148" s="38">
        <v>0.9</v>
      </c>
      <c r="M148" s="38">
        <f ca="1">$D$78-$P141</f>
        <v>8.9505410618619603</v>
      </c>
      <c r="N148" s="38">
        <f ca="1">$D$78+$P141</f>
        <v>10.37683885668463</v>
      </c>
      <c r="O148" s="38">
        <f ca="1">$D$78*$V141</f>
        <v>8.634202187739179</v>
      </c>
      <c r="P148" s="38">
        <f ca="1">$D$78*$W141</f>
        <v>10.901388262407323</v>
      </c>
      <c r="Z148" s="12">
        <f t="shared" ca="1" si="22"/>
        <v>-1.4021249999999981</v>
      </c>
      <c r="AA148" s="12">
        <f t="shared" ca="1" si="23"/>
        <v>-1.4021249999999981</v>
      </c>
    </row>
    <row r="149" spans="1:27" x14ac:dyDescent="0.25">
      <c r="A149" s="11">
        <v>8.51</v>
      </c>
      <c r="C149" s="38">
        <v>0.95</v>
      </c>
      <c r="D149" s="38">
        <f ca="1">$D$77-$I142</f>
        <v>9.5117311879124902</v>
      </c>
      <c r="E149" s="38">
        <f ca="1">$D$77+$I142</f>
        <v>10.312518812087506</v>
      </c>
      <c r="F149" s="38">
        <f ca="1">$D$77-$J142</f>
        <v>9.6065562405665155</v>
      </c>
      <c r="G149" s="38">
        <f ca="1">$D$77+$J142</f>
        <v>10.21769375943348</v>
      </c>
      <c r="L149" s="38">
        <v>0.95</v>
      </c>
      <c r="M149" s="38">
        <f ca="1">$D$78-$P142</f>
        <v>8.5469291326887369</v>
      </c>
      <c r="N149" s="38">
        <f ca="1">$D$78+$P142</f>
        <v>10.780450785857854</v>
      </c>
      <c r="O149" s="38">
        <f ca="1">$D$78*$V142</f>
        <v>8.451352705234159</v>
      </c>
      <c r="P149" s="38">
        <f ca="1">$D$78*$W142</f>
        <v>11.158442066400362</v>
      </c>
      <c r="Z149" s="12">
        <f t="shared" ca="1" si="22"/>
        <v>-1.4021249999999981</v>
      </c>
      <c r="AA149" s="12">
        <f t="shared" ca="1" si="23"/>
        <v>-1.4021249999999981</v>
      </c>
    </row>
    <row r="150" spans="1:27" x14ac:dyDescent="0.25">
      <c r="A150" s="11">
        <v>8.5399999999999991</v>
      </c>
      <c r="C150" s="38">
        <v>0.99</v>
      </c>
      <c r="D150" s="38">
        <f ca="1">$D$77-$I143</f>
        <v>9.4318389443515507</v>
      </c>
      <c r="E150" s="38">
        <f ca="1">$D$77+$I143</f>
        <v>10.392411055648445</v>
      </c>
      <c r="F150" s="38">
        <f ca="1">$D$77-$J143</f>
        <v>9.5098337993483835</v>
      </c>
      <c r="G150" s="38">
        <f ca="1">$D$77+$J143</f>
        <v>10.314416200651612</v>
      </c>
      <c r="L150" s="38">
        <v>0.99</v>
      </c>
      <c r="M150" s="38">
        <f ca="1">$D$78-$P143</f>
        <v>8.3240971975705449</v>
      </c>
      <c r="N150" s="38">
        <f ca="1">$D$78+$P143</f>
        <v>11.003282720976046</v>
      </c>
      <c r="O150" s="38">
        <f ca="1">$D$78*$V143</f>
        <v>8.108703055975365</v>
      </c>
      <c r="P150" s="38">
        <f ca="1">$D$78*$W143</f>
        <v>11.684496516003438</v>
      </c>
      <c r="Z150" s="12">
        <f t="shared" ca="1" si="22"/>
        <v>-1.3721249999999987</v>
      </c>
      <c r="AA150" s="12">
        <f t="shared" ca="1" si="23"/>
        <v>-1.3721249999999987</v>
      </c>
    </row>
    <row r="151" spans="1:27" x14ac:dyDescent="0.25">
      <c r="A151" s="11">
        <v>8.5500000000000007</v>
      </c>
      <c r="Z151" s="12">
        <f t="shared" ca="1" si="22"/>
        <v>-1.3621249999999971</v>
      </c>
      <c r="AA151" s="12">
        <f t="shared" ca="1" si="23"/>
        <v>-1.3621249999999971</v>
      </c>
    </row>
    <row r="152" spans="1:27" x14ac:dyDescent="0.25">
      <c r="A152" s="11">
        <v>8.58</v>
      </c>
      <c r="Z152" s="12">
        <f t="shared" ca="1" si="22"/>
        <v>-1.3321249999999978</v>
      </c>
      <c r="AA152" s="12">
        <f t="shared" ca="1" si="23"/>
        <v>-1.3321249999999978</v>
      </c>
    </row>
    <row r="153" spans="1:27" x14ac:dyDescent="0.25">
      <c r="A153" s="11">
        <v>8.59</v>
      </c>
      <c r="Z153" s="12">
        <f t="shared" ca="1" si="22"/>
        <v>-1.322124999999998</v>
      </c>
      <c r="AA153" s="12">
        <f t="shared" ca="1" si="23"/>
        <v>-1.322124999999998</v>
      </c>
    </row>
    <row r="154" spans="1:27" x14ac:dyDescent="0.25">
      <c r="A154" s="11">
        <v>8.64</v>
      </c>
      <c r="Z154" s="12">
        <f t="shared" ca="1" si="22"/>
        <v>-1.2721249999999973</v>
      </c>
      <c r="AA154" s="12">
        <f t="shared" ca="1" si="23"/>
        <v>-1.2721249999999973</v>
      </c>
    </row>
    <row r="155" spans="1:27" x14ac:dyDescent="0.25">
      <c r="A155" s="11">
        <v>8.65</v>
      </c>
      <c r="Z155" s="12">
        <f t="shared" ca="1" si="22"/>
        <v>-1.2621249999999975</v>
      </c>
      <c r="AA155" s="12">
        <f t="shared" ca="1" si="23"/>
        <v>-1.2621249999999975</v>
      </c>
    </row>
    <row r="156" spans="1:27" x14ac:dyDescent="0.25">
      <c r="A156" s="11">
        <v>8.67</v>
      </c>
      <c r="Z156" s="12">
        <f t="shared" ca="1" si="22"/>
        <v>-1.2421249999999979</v>
      </c>
      <c r="AA156" s="12">
        <f t="shared" ca="1" si="23"/>
        <v>-1.2421249999999979</v>
      </c>
    </row>
    <row r="157" spans="1:27" x14ac:dyDescent="0.25">
      <c r="A157" s="11">
        <v>8.68</v>
      </c>
      <c r="Z157" s="12">
        <f t="shared" ca="1" si="22"/>
        <v>-1.2321249999999981</v>
      </c>
      <c r="AA157" s="12">
        <f t="shared" ca="1" si="23"/>
        <v>-1.2321249999999981</v>
      </c>
    </row>
    <row r="158" spans="1:27" x14ac:dyDescent="0.25">
      <c r="A158" s="11">
        <v>8.68</v>
      </c>
      <c r="Z158" s="12">
        <f t="shared" ca="1" si="22"/>
        <v>-1.2321249999999981</v>
      </c>
      <c r="AA158" s="12">
        <f t="shared" ca="1" si="23"/>
        <v>-1.2321249999999981</v>
      </c>
    </row>
    <row r="159" spans="1:27" x14ac:dyDescent="0.25">
      <c r="A159" s="11">
        <v>8.73</v>
      </c>
      <c r="Z159" s="12">
        <f t="shared" ca="1" si="22"/>
        <v>-1.1821249999999974</v>
      </c>
      <c r="AA159" s="12">
        <f t="shared" ca="1" si="23"/>
        <v>-1.1821249999999974</v>
      </c>
    </row>
    <row r="160" spans="1:27" x14ac:dyDescent="0.25">
      <c r="A160" s="11">
        <v>8.75</v>
      </c>
      <c r="Z160" s="12">
        <f t="shared" ca="1" si="22"/>
        <v>-1.1621249999999979</v>
      </c>
      <c r="AA160" s="12">
        <f t="shared" ca="1" si="23"/>
        <v>-1.1621249999999979</v>
      </c>
    </row>
    <row r="161" spans="1:27" x14ac:dyDescent="0.25">
      <c r="A161" s="11">
        <v>8.81</v>
      </c>
      <c r="Z161" s="12">
        <f t="shared" ca="1" si="22"/>
        <v>-1.1021249999999974</v>
      </c>
      <c r="AA161" s="12">
        <f t="shared" ca="1" si="23"/>
        <v>-1.1021249999999974</v>
      </c>
    </row>
    <row r="162" spans="1:27" x14ac:dyDescent="0.25">
      <c r="A162" s="11">
        <v>8.82</v>
      </c>
      <c r="Z162" s="12">
        <f t="shared" ca="1" si="22"/>
        <v>-1.0921249999999976</v>
      </c>
      <c r="AA162" s="12">
        <f t="shared" ca="1" si="23"/>
        <v>-1.0921249999999976</v>
      </c>
    </row>
    <row r="163" spans="1:27" x14ac:dyDescent="0.25">
      <c r="A163" s="11">
        <v>8.84</v>
      </c>
      <c r="Z163" s="12">
        <f t="shared" ca="1" si="22"/>
        <v>-1.072124999999998</v>
      </c>
      <c r="AA163" s="12">
        <f t="shared" ca="1" si="23"/>
        <v>-1.072124999999998</v>
      </c>
    </row>
    <row r="164" spans="1:27" x14ac:dyDescent="0.25">
      <c r="A164" s="11">
        <v>8.85</v>
      </c>
      <c r="Z164" s="12">
        <f t="shared" ca="1" si="22"/>
        <v>-1.0621249999999982</v>
      </c>
      <c r="AA164" s="12">
        <f t="shared" ca="1" si="23"/>
        <v>-1.0621249999999982</v>
      </c>
    </row>
    <row r="165" spans="1:27" x14ac:dyDescent="0.25">
      <c r="A165" s="11">
        <v>8.9</v>
      </c>
      <c r="Z165" s="12">
        <f t="shared" ca="1" si="22"/>
        <v>-1.0121249999999975</v>
      </c>
      <c r="AA165" s="12">
        <f t="shared" ca="1" si="23"/>
        <v>-1.0121249999999975</v>
      </c>
    </row>
    <row r="166" spans="1:27" x14ac:dyDescent="0.25">
      <c r="A166" s="11">
        <v>8.92</v>
      </c>
      <c r="Z166" s="12">
        <f t="shared" ca="1" si="22"/>
        <v>-0.99212499999999793</v>
      </c>
      <c r="AA166" s="12">
        <f t="shared" ca="1" si="23"/>
        <v>-0.99212499999999793</v>
      </c>
    </row>
    <row r="167" spans="1:27" x14ac:dyDescent="0.25">
      <c r="A167" s="11">
        <v>8.94</v>
      </c>
      <c r="Z167" s="12">
        <f t="shared" ca="1" si="22"/>
        <v>-0.97212499999999835</v>
      </c>
      <c r="AA167" s="12">
        <f t="shared" ca="1" si="23"/>
        <v>-0.97212499999999835</v>
      </c>
    </row>
    <row r="168" spans="1:27" x14ac:dyDescent="0.25">
      <c r="A168" s="11">
        <v>8.9600000000000009</v>
      </c>
      <c r="Z168" s="12">
        <f t="shared" ca="1" si="22"/>
        <v>-0.952124999999997</v>
      </c>
      <c r="AA168" s="12">
        <f t="shared" ca="1" si="23"/>
        <v>-0.952124999999997</v>
      </c>
    </row>
    <row r="169" spans="1:27" x14ac:dyDescent="0.25">
      <c r="A169" s="11">
        <v>8.98</v>
      </c>
      <c r="Z169" s="12">
        <f t="shared" ca="1" si="22"/>
        <v>-0.93212499999999743</v>
      </c>
      <c r="AA169" s="12">
        <f t="shared" ca="1" si="23"/>
        <v>-0.93212499999999743</v>
      </c>
    </row>
    <row r="170" spans="1:27" x14ac:dyDescent="0.25">
      <c r="A170" s="11">
        <v>9.02</v>
      </c>
      <c r="Z170" s="12">
        <f t="shared" ca="1" si="22"/>
        <v>-0.89212499999999828</v>
      </c>
      <c r="AA170" s="12">
        <f t="shared" ca="1" si="23"/>
        <v>-0.89212499999999828</v>
      </c>
    </row>
    <row r="171" spans="1:27" x14ac:dyDescent="0.25">
      <c r="A171" s="11">
        <v>9.0500000000000007</v>
      </c>
      <c r="Z171" s="12">
        <f t="shared" ca="1" si="22"/>
        <v>-0.86212499999999714</v>
      </c>
      <c r="AA171" s="12">
        <f t="shared" ca="1" si="23"/>
        <v>-0.86212499999999714</v>
      </c>
    </row>
    <row r="172" spans="1:27" x14ac:dyDescent="0.25">
      <c r="A172" s="11">
        <v>9.06</v>
      </c>
      <c r="Z172" s="12">
        <f t="shared" ca="1" si="22"/>
        <v>-0.85212499999999736</v>
      </c>
      <c r="AA172" s="12">
        <f t="shared" ca="1" si="23"/>
        <v>-0.85212499999999736</v>
      </c>
    </row>
    <row r="173" spans="1:27" x14ac:dyDescent="0.25">
      <c r="A173" s="11">
        <v>9.09</v>
      </c>
      <c r="Z173" s="12">
        <f t="shared" ca="1" si="22"/>
        <v>-0.822124999999998</v>
      </c>
      <c r="AA173" s="12">
        <f t="shared" ca="1" si="23"/>
        <v>-0.822124999999998</v>
      </c>
    </row>
    <row r="174" spans="1:27" x14ac:dyDescent="0.25">
      <c r="A174" s="11">
        <v>9.1</v>
      </c>
      <c r="Z174" s="12">
        <f t="shared" ca="1" si="22"/>
        <v>-0.81212499999999821</v>
      </c>
      <c r="AA174" s="12">
        <f t="shared" ca="1" si="23"/>
        <v>-0.81212499999999821</v>
      </c>
    </row>
    <row r="175" spans="1:27" x14ac:dyDescent="0.25">
      <c r="A175" s="11">
        <v>9.15</v>
      </c>
      <c r="Z175" s="12">
        <f t="shared" ca="1" si="22"/>
        <v>-0.7621249999999975</v>
      </c>
      <c r="AA175" s="12">
        <f t="shared" ca="1" si="23"/>
        <v>-0.7621249999999975</v>
      </c>
    </row>
    <row r="176" spans="1:27" x14ac:dyDescent="0.25">
      <c r="A176" s="11">
        <v>9.16</v>
      </c>
      <c r="Z176" s="12">
        <f t="shared" ca="1" si="22"/>
        <v>-0.75212499999999771</v>
      </c>
      <c r="AA176" s="12">
        <f t="shared" ca="1" si="23"/>
        <v>-0.75212499999999771</v>
      </c>
    </row>
    <row r="177" spans="1:27" x14ac:dyDescent="0.25">
      <c r="A177" s="11">
        <v>9.17</v>
      </c>
      <c r="Z177" s="12">
        <f t="shared" ca="1" si="22"/>
        <v>-0.74212499999999793</v>
      </c>
      <c r="AA177" s="12">
        <f t="shared" ca="1" si="23"/>
        <v>-0.74212499999999793</v>
      </c>
    </row>
    <row r="178" spans="1:27" x14ac:dyDescent="0.25">
      <c r="A178" s="11">
        <v>9.24</v>
      </c>
      <c r="Z178" s="12">
        <f t="shared" ca="1" si="22"/>
        <v>-0.67212499999999764</v>
      </c>
      <c r="AA178" s="12">
        <f t="shared" ca="1" si="23"/>
        <v>-0.67212499999999764</v>
      </c>
    </row>
    <row r="179" spans="1:27" x14ac:dyDescent="0.25">
      <c r="A179" s="11">
        <v>9.25</v>
      </c>
      <c r="Z179" s="12">
        <f t="shared" ca="1" si="22"/>
        <v>-0.66212499999999785</v>
      </c>
      <c r="AA179" s="12">
        <f t="shared" ca="1" si="23"/>
        <v>-0.66212499999999785</v>
      </c>
    </row>
    <row r="180" spans="1:27" x14ac:dyDescent="0.25">
      <c r="A180" s="11">
        <v>9.25</v>
      </c>
      <c r="Z180" s="12">
        <f t="shared" ca="1" si="22"/>
        <v>-0.66212499999999785</v>
      </c>
      <c r="AA180" s="12">
        <f t="shared" ca="1" si="23"/>
        <v>-0.66212499999999785</v>
      </c>
    </row>
    <row r="181" spans="1:27" x14ac:dyDescent="0.25">
      <c r="A181" s="11">
        <v>9.26</v>
      </c>
      <c r="Z181" s="12">
        <f t="shared" ca="1" si="22"/>
        <v>-0.65212499999999807</v>
      </c>
      <c r="AA181" s="12">
        <f t="shared" ca="1" si="23"/>
        <v>-0.65212499999999807</v>
      </c>
    </row>
    <row r="182" spans="1:27" x14ac:dyDescent="0.25">
      <c r="A182" s="11">
        <v>9.26</v>
      </c>
      <c r="Z182" s="12">
        <f t="shared" ca="1" si="22"/>
        <v>-0.65212499999999807</v>
      </c>
      <c r="AA182" s="12">
        <f t="shared" ca="1" si="23"/>
        <v>-0.65212499999999807</v>
      </c>
    </row>
    <row r="183" spans="1:27" x14ac:dyDescent="0.25">
      <c r="A183" s="11">
        <v>9.31</v>
      </c>
      <c r="Z183" s="12">
        <f t="shared" ca="1" si="22"/>
        <v>-0.60212499999999736</v>
      </c>
      <c r="AA183" s="12">
        <f t="shared" ca="1" si="23"/>
        <v>-0.60212499999999736</v>
      </c>
    </row>
    <row r="184" spans="1:27" x14ac:dyDescent="0.25">
      <c r="A184" s="11">
        <v>9.32</v>
      </c>
      <c r="Z184" s="12">
        <f t="shared" ca="1" si="22"/>
        <v>-0.59212499999999757</v>
      </c>
      <c r="AA184" s="12">
        <f t="shared" ca="1" si="23"/>
        <v>-0.59212499999999757</v>
      </c>
    </row>
    <row r="185" spans="1:27" x14ac:dyDescent="0.25">
      <c r="A185" s="11">
        <v>9.41</v>
      </c>
      <c r="Z185" s="12">
        <f t="shared" ca="1" si="22"/>
        <v>-0.50212499999999771</v>
      </c>
      <c r="AA185" s="12">
        <f t="shared" ca="1" si="23"/>
        <v>-0.50212499999999771</v>
      </c>
    </row>
    <row r="186" spans="1:27" x14ac:dyDescent="0.25">
      <c r="A186" s="11">
        <v>9.5299999999999994</v>
      </c>
      <c r="Z186" s="12">
        <f t="shared" ca="1" si="22"/>
        <v>-0.38212499999999849</v>
      </c>
      <c r="AA186" s="12">
        <f t="shared" ca="1" si="23"/>
        <v>-0.38212499999999849</v>
      </c>
    </row>
    <row r="187" spans="1:27" x14ac:dyDescent="0.25">
      <c r="A187" s="11">
        <v>9.5299999999999994</v>
      </c>
      <c r="Z187" s="12">
        <f t="shared" ca="1" si="22"/>
        <v>-0.38212499999999849</v>
      </c>
      <c r="AA187" s="12">
        <f t="shared" ca="1" si="23"/>
        <v>-0.38212499999999849</v>
      </c>
    </row>
    <row r="188" spans="1:27" x14ac:dyDescent="0.25">
      <c r="A188" s="11">
        <v>9.5399999999999991</v>
      </c>
      <c r="Z188" s="12">
        <f t="shared" ca="1" si="22"/>
        <v>-0.37212499999999871</v>
      </c>
      <c r="AA188" s="12">
        <f t="shared" ca="1" si="23"/>
        <v>-0.37212499999999871</v>
      </c>
    </row>
    <row r="189" spans="1:27" x14ac:dyDescent="0.25">
      <c r="A189" s="11">
        <v>9.57</v>
      </c>
      <c r="Z189" s="12">
        <f t="shared" ca="1" si="22"/>
        <v>-0.34212499999999757</v>
      </c>
      <c r="AA189" s="12">
        <f t="shared" ca="1" si="23"/>
        <v>-0.34212499999999757</v>
      </c>
    </row>
    <row r="190" spans="1:27" x14ac:dyDescent="0.25">
      <c r="A190" s="11">
        <v>9.6199999999999992</v>
      </c>
      <c r="Z190" s="12">
        <f t="shared" ca="1" si="22"/>
        <v>-0.29212499999999864</v>
      </c>
      <c r="AA190" s="12">
        <f t="shared" ca="1" si="23"/>
        <v>-0.29212499999999864</v>
      </c>
    </row>
    <row r="191" spans="1:27" x14ac:dyDescent="0.25">
      <c r="A191" s="11">
        <v>9.64</v>
      </c>
      <c r="Z191" s="12">
        <f t="shared" ca="1" si="22"/>
        <v>-0.27212499999999729</v>
      </c>
      <c r="AA191" s="12">
        <f t="shared" ca="1" si="23"/>
        <v>-0.27212499999999729</v>
      </c>
    </row>
    <row r="192" spans="1:27" x14ac:dyDescent="0.25">
      <c r="A192" s="11">
        <v>9.66</v>
      </c>
      <c r="Z192" s="12">
        <f t="shared" ca="1" si="22"/>
        <v>-0.25212499999999771</v>
      </c>
      <c r="AA192" s="12">
        <f t="shared" ca="1" si="23"/>
        <v>-0.25212499999999771</v>
      </c>
    </row>
    <row r="193" spans="1:27" x14ac:dyDescent="0.25">
      <c r="A193" s="11">
        <v>9.68</v>
      </c>
      <c r="Z193" s="12">
        <f t="shared" ca="1" si="22"/>
        <v>-0.23212499999999814</v>
      </c>
      <c r="AA193" s="12">
        <f t="shared" ca="1" si="23"/>
        <v>-0.23212499999999814</v>
      </c>
    </row>
    <row r="194" spans="1:27" x14ac:dyDescent="0.25">
      <c r="A194" s="11">
        <v>9.6999999999999993</v>
      </c>
      <c r="Z194" s="12">
        <f t="shared" ref="Z194:Z257" ca="1" si="25">IF($A194&lt;&gt;"",($A194-$D$77),"")</f>
        <v>-0.21212499999999856</v>
      </c>
      <c r="AA194" s="12">
        <f t="shared" ref="AA194:AA257" ca="1" si="26">IF($A194&lt;&gt;"",($A194-$D$77+$J$118),"")</f>
        <v>-0.21212499999999856</v>
      </c>
    </row>
    <row r="195" spans="1:27" x14ac:dyDescent="0.25">
      <c r="A195" s="11">
        <v>9.7200000000000006</v>
      </c>
      <c r="Z195" s="12">
        <f t="shared" ca="1" si="25"/>
        <v>-0.19212499999999721</v>
      </c>
      <c r="AA195" s="12">
        <f t="shared" ca="1" si="26"/>
        <v>-0.19212499999999721</v>
      </c>
    </row>
    <row r="196" spans="1:27" x14ac:dyDescent="0.25">
      <c r="A196" s="11">
        <v>9.75</v>
      </c>
      <c r="Z196" s="12">
        <f t="shared" ca="1" si="25"/>
        <v>-0.16212499999999785</v>
      </c>
      <c r="AA196" s="12">
        <f t="shared" ca="1" si="26"/>
        <v>-0.16212499999999785</v>
      </c>
    </row>
    <row r="197" spans="1:27" x14ac:dyDescent="0.25">
      <c r="A197" s="11">
        <v>9.7899999999999991</v>
      </c>
      <c r="Z197" s="12">
        <f t="shared" ca="1" si="25"/>
        <v>-0.12212499999999871</v>
      </c>
      <c r="AA197" s="12">
        <f t="shared" ca="1" si="26"/>
        <v>-0.12212499999999871</v>
      </c>
    </row>
    <row r="198" spans="1:27" x14ac:dyDescent="0.25">
      <c r="A198" s="11">
        <v>9.7899999999999991</v>
      </c>
      <c r="Z198" s="12">
        <f t="shared" ca="1" si="25"/>
        <v>-0.12212499999999871</v>
      </c>
      <c r="AA198" s="12">
        <f t="shared" ca="1" si="26"/>
        <v>-0.12212499999999871</v>
      </c>
    </row>
    <row r="199" spans="1:27" x14ac:dyDescent="0.25">
      <c r="A199" s="11">
        <v>9.81</v>
      </c>
      <c r="Z199" s="12">
        <f t="shared" ca="1" si="25"/>
        <v>-0.10212499999999736</v>
      </c>
      <c r="AA199" s="12">
        <f t="shared" ca="1" si="26"/>
        <v>-0.10212499999999736</v>
      </c>
    </row>
    <row r="200" spans="1:27" x14ac:dyDescent="0.25">
      <c r="A200" s="11">
        <v>9.83</v>
      </c>
      <c r="Z200" s="12">
        <f t="shared" ca="1" si="25"/>
        <v>-8.2124999999997783E-2</v>
      </c>
      <c r="AA200" s="12">
        <f t="shared" ca="1" si="26"/>
        <v>-8.2124999999997783E-2</v>
      </c>
    </row>
    <row r="201" spans="1:27" x14ac:dyDescent="0.25">
      <c r="A201" s="11">
        <v>9.85</v>
      </c>
      <c r="Z201" s="12">
        <f t="shared" ca="1" si="25"/>
        <v>-6.2124999999998209E-2</v>
      </c>
      <c r="AA201" s="12">
        <f t="shared" ca="1" si="26"/>
        <v>-6.2124999999998209E-2</v>
      </c>
    </row>
    <row r="202" spans="1:27" x14ac:dyDescent="0.25">
      <c r="A202" s="11">
        <v>9.86</v>
      </c>
      <c r="Z202" s="12">
        <f t="shared" ca="1" si="25"/>
        <v>-5.2124999999998423E-2</v>
      </c>
      <c r="AA202" s="12">
        <f t="shared" ca="1" si="26"/>
        <v>-5.2124999999998423E-2</v>
      </c>
    </row>
    <row r="203" spans="1:27" x14ac:dyDescent="0.25">
      <c r="A203" s="11">
        <v>9.9</v>
      </c>
      <c r="Z203" s="12">
        <f t="shared" ca="1" si="25"/>
        <v>-1.2124999999997499E-2</v>
      </c>
      <c r="AA203" s="12">
        <f t="shared" ca="1" si="26"/>
        <v>-1.2124999999997499E-2</v>
      </c>
    </row>
    <row r="204" spans="1:27" x14ac:dyDescent="0.25">
      <c r="A204" s="11">
        <v>9.91</v>
      </c>
      <c r="Z204" s="12">
        <f t="shared" ca="1" si="25"/>
        <v>-2.1249999999977121E-3</v>
      </c>
      <c r="AA204" s="12">
        <f t="shared" ca="1" si="26"/>
        <v>-2.1249999999977121E-3</v>
      </c>
    </row>
    <row r="205" spans="1:27" x14ac:dyDescent="0.25">
      <c r="A205" s="11">
        <v>9.91</v>
      </c>
      <c r="Z205" s="12">
        <f t="shared" ca="1" si="25"/>
        <v>-2.1249999999977121E-3</v>
      </c>
      <c r="AA205" s="12">
        <f t="shared" ca="1" si="26"/>
        <v>-2.1249999999977121E-3</v>
      </c>
    </row>
    <row r="206" spans="1:27" x14ac:dyDescent="0.25">
      <c r="A206" s="11">
        <v>9.9600000000000009</v>
      </c>
      <c r="Z206" s="12">
        <f t="shared" ca="1" si="25"/>
        <v>4.7875000000002998E-2</v>
      </c>
      <c r="AA206" s="12">
        <f t="shared" ca="1" si="26"/>
        <v>4.7875000000002998E-2</v>
      </c>
    </row>
    <row r="207" spans="1:27" x14ac:dyDescent="0.25">
      <c r="A207" s="11">
        <v>9.99</v>
      </c>
      <c r="Z207" s="12">
        <f t="shared" ca="1" si="25"/>
        <v>7.7875000000002359E-2</v>
      </c>
      <c r="AA207" s="12">
        <f t="shared" ca="1" si="26"/>
        <v>7.7875000000002359E-2</v>
      </c>
    </row>
    <row r="208" spans="1:27" x14ac:dyDescent="0.25">
      <c r="A208" s="11">
        <v>9.99</v>
      </c>
      <c r="Z208" s="12">
        <f t="shared" ca="1" si="25"/>
        <v>7.7875000000002359E-2</v>
      </c>
      <c r="AA208" s="12">
        <f t="shared" ca="1" si="26"/>
        <v>7.7875000000002359E-2</v>
      </c>
    </row>
    <row r="209" spans="1:27" x14ac:dyDescent="0.25">
      <c r="A209" s="11">
        <v>10</v>
      </c>
      <c r="Z209" s="12">
        <f t="shared" ca="1" si="25"/>
        <v>8.7875000000002146E-2</v>
      </c>
      <c r="AA209" s="12">
        <f t="shared" ca="1" si="26"/>
        <v>8.7875000000002146E-2</v>
      </c>
    </row>
    <row r="210" spans="1:27" x14ac:dyDescent="0.25">
      <c r="A210" s="11">
        <v>10.01</v>
      </c>
      <c r="Z210" s="12">
        <f t="shared" ca="1" si="25"/>
        <v>9.7875000000001933E-2</v>
      </c>
      <c r="AA210" s="12">
        <f t="shared" ca="1" si="26"/>
        <v>9.7875000000001933E-2</v>
      </c>
    </row>
    <row r="211" spans="1:27" x14ac:dyDescent="0.25">
      <c r="A211" s="11">
        <v>10.02</v>
      </c>
      <c r="Z211" s="12">
        <f t="shared" ca="1" si="25"/>
        <v>0.10787500000000172</v>
      </c>
      <c r="AA211" s="12">
        <f t="shared" ca="1" si="26"/>
        <v>0.10787500000000172</v>
      </c>
    </row>
    <row r="212" spans="1:27" x14ac:dyDescent="0.25">
      <c r="A212" s="11">
        <v>10.039999999999999</v>
      </c>
      <c r="Z212" s="12">
        <f t="shared" ca="1" si="25"/>
        <v>0.12787500000000129</v>
      </c>
      <c r="AA212" s="12">
        <f t="shared" ca="1" si="26"/>
        <v>0.12787500000000129</v>
      </c>
    </row>
    <row r="213" spans="1:27" x14ac:dyDescent="0.25">
      <c r="A213" s="11">
        <v>10.039999999999999</v>
      </c>
      <c r="Z213" s="12">
        <f t="shared" ca="1" si="25"/>
        <v>0.12787500000000129</v>
      </c>
      <c r="AA213" s="12">
        <f t="shared" ca="1" si="26"/>
        <v>0.12787500000000129</v>
      </c>
    </row>
    <row r="214" spans="1:27" x14ac:dyDescent="0.25">
      <c r="A214" s="11">
        <v>10.06</v>
      </c>
      <c r="Z214" s="12">
        <f t="shared" ca="1" si="25"/>
        <v>0.14787500000000264</v>
      </c>
      <c r="AA214" s="12">
        <f t="shared" ca="1" si="26"/>
        <v>0.14787500000000264</v>
      </c>
    </row>
    <row r="215" spans="1:27" x14ac:dyDescent="0.25">
      <c r="A215" s="11">
        <v>10.07</v>
      </c>
      <c r="Z215" s="12">
        <f t="shared" ca="1" si="25"/>
        <v>0.15787500000000243</v>
      </c>
      <c r="AA215" s="12">
        <f t="shared" ca="1" si="26"/>
        <v>0.15787500000000243</v>
      </c>
    </row>
    <row r="216" spans="1:27" x14ac:dyDescent="0.25">
      <c r="A216" s="11">
        <v>10.08</v>
      </c>
      <c r="Z216" s="12">
        <f t="shared" ca="1" si="25"/>
        <v>0.16787500000000222</v>
      </c>
      <c r="AA216" s="12">
        <f t="shared" ca="1" si="26"/>
        <v>0.16787500000000222</v>
      </c>
    </row>
    <row r="217" spans="1:27" x14ac:dyDescent="0.25">
      <c r="A217" s="11">
        <v>10.119999999999999</v>
      </c>
      <c r="Z217" s="12">
        <f t="shared" ca="1" si="25"/>
        <v>0.20787500000000136</v>
      </c>
      <c r="AA217" s="12">
        <f t="shared" ca="1" si="26"/>
        <v>0.20787500000000136</v>
      </c>
    </row>
    <row r="218" spans="1:27" x14ac:dyDescent="0.25">
      <c r="A218" s="11">
        <v>10.14</v>
      </c>
      <c r="Z218" s="12">
        <f t="shared" ca="1" si="25"/>
        <v>0.22787500000000271</v>
      </c>
      <c r="AA218" s="12">
        <f t="shared" ca="1" si="26"/>
        <v>0.22787500000000271</v>
      </c>
    </row>
    <row r="219" spans="1:27" x14ac:dyDescent="0.25">
      <c r="A219" s="11">
        <v>10.15</v>
      </c>
      <c r="Z219" s="12">
        <f t="shared" ca="1" si="25"/>
        <v>0.2378750000000025</v>
      </c>
      <c r="AA219" s="12">
        <f t="shared" ca="1" si="26"/>
        <v>0.2378750000000025</v>
      </c>
    </row>
    <row r="220" spans="1:27" x14ac:dyDescent="0.25">
      <c r="A220" s="11">
        <v>10.27</v>
      </c>
      <c r="Z220" s="12">
        <f t="shared" ca="1" si="25"/>
        <v>0.35787500000000172</v>
      </c>
      <c r="AA220" s="12">
        <f t="shared" ca="1" si="26"/>
        <v>0.35787500000000172</v>
      </c>
    </row>
    <row r="221" spans="1:27" x14ac:dyDescent="0.25">
      <c r="A221" s="11">
        <v>10.3</v>
      </c>
      <c r="Z221" s="12">
        <f t="shared" ca="1" si="25"/>
        <v>0.38787500000000286</v>
      </c>
      <c r="AA221" s="12">
        <f t="shared" ca="1" si="26"/>
        <v>0.38787500000000286</v>
      </c>
    </row>
    <row r="222" spans="1:27" x14ac:dyDescent="0.25">
      <c r="A222" s="11">
        <v>10.31</v>
      </c>
      <c r="Z222" s="12">
        <f t="shared" ca="1" si="25"/>
        <v>0.39787500000000264</v>
      </c>
      <c r="AA222" s="12">
        <f t="shared" ca="1" si="26"/>
        <v>0.39787500000000264</v>
      </c>
    </row>
    <row r="223" spans="1:27" x14ac:dyDescent="0.25">
      <c r="A223" s="11">
        <v>10.31</v>
      </c>
      <c r="Z223" s="12">
        <f t="shared" ca="1" si="25"/>
        <v>0.39787500000000264</v>
      </c>
      <c r="AA223" s="12">
        <f t="shared" ca="1" si="26"/>
        <v>0.39787500000000264</v>
      </c>
    </row>
    <row r="224" spans="1:27" x14ac:dyDescent="0.25">
      <c r="A224" s="11">
        <v>10.33</v>
      </c>
      <c r="Z224" s="12">
        <f t="shared" ca="1" si="25"/>
        <v>0.41787500000000222</v>
      </c>
      <c r="AA224" s="12">
        <f t="shared" ca="1" si="26"/>
        <v>0.41787500000000222</v>
      </c>
    </row>
    <row r="225" spans="1:27" x14ac:dyDescent="0.25">
      <c r="A225" s="11">
        <v>10.33</v>
      </c>
      <c r="Z225" s="12">
        <f t="shared" ca="1" si="25"/>
        <v>0.41787500000000222</v>
      </c>
      <c r="AA225" s="12">
        <f t="shared" ca="1" si="26"/>
        <v>0.41787500000000222</v>
      </c>
    </row>
    <row r="226" spans="1:27" x14ac:dyDescent="0.25">
      <c r="A226" s="11">
        <v>10.33</v>
      </c>
      <c r="Z226" s="12">
        <f t="shared" ca="1" si="25"/>
        <v>0.41787500000000222</v>
      </c>
      <c r="AA226" s="12">
        <f t="shared" ca="1" si="26"/>
        <v>0.41787500000000222</v>
      </c>
    </row>
    <row r="227" spans="1:27" x14ac:dyDescent="0.25">
      <c r="A227" s="11">
        <v>10.39</v>
      </c>
      <c r="Z227" s="12">
        <f t="shared" ca="1" si="25"/>
        <v>0.47787500000000271</v>
      </c>
      <c r="AA227" s="12">
        <f t="shared" ca="1" si="26"/>
        <v>0.47787500000000271</v>
      </c>
    </row>
    <row r="228" spans="1:27" x14ac:dyDescent="0.25">
      <c r="A228" s="11">
        <v>10.4</v>
      </c>
      <c r="Z228" s="12">
        <f t="shared" ca="1" si="25"/>
        <v>0.4878750000000025</v>
      </c>
      <c r="AA228" s="12">
        <f t="shared" ca="1" si="26"/>
        <v>0.4878750000000025</v>
      </c>
    </row>
    <row r="229" spans="1:27" x14ac:dyDescent="0.25">
      <c r="A229" s="11">
        <v>10.41</v>
      </c>
      <c r="Z229" s="12">
        <f t="shared" ca="1" si="25"/>
        <v>0.49787500000000229</v>
      </c>
      <c r="AA229" s="12">
        <f t="shared" ca="1" si="26"/>
        <v>0.49787500000000229</v>
      </c>
    </row>
    <row r="230" spans="1:27" x14ac:dyDescent="0.25">
      <c r="A230" s="11">
        <v>10.46</v>
      </c>
      <c r="Z230" s="12">
        <f t="shared" ca="1" si="25"/>
        <v>0.547875000000003</v>
      </c>
      <c r="AA230" s="12">
        <f t="shared" ca="1" si="26"/>
        <v>0.547875000000003</v>
      </c>
    </row>
    <row r="231" spans="1:27" x14ac:dyDescent="0.25">
      <c r="A231" s="11">
        <v>10.47</v>
      </c>
      <c r="Z231" s="12">
        <f t="shared" ca="1" si="25"/>
        <v>0.55787500000000279</v>
      </c>
      <c r="AA231" s="12">
        <f t="shared" ca="1" si="26"/>
        <v>0.55787500000000279</v>
      </c>
    </row>
    <row r="232" spans="1:27" x14ac:dyDescent="0.25">
      <c r="A232" s="11">
        <v>10.47</v>
      </c>
      <c r="Z232" s="12">
        <f t="shared" ca="1" si="25"/>
        <v>0.55787500000000279</v>
      </c>
      <c r="AA232" s="12">
        <f t="shared" ca="1" si="26"/>
        <v>0.55787500000000279</v>
      </c>
    </row>
    <row r="233" spans="1:27" x14ac:dyDescent="0.25">
      <c r="A233" s="11">
        <v>10.5</v>
      </c>
      <c r="Z233" s="12">
        <f t="shared" ca="1" si="25"/>
        <v>0.58787500000000215</v>
      </c>
      <c r="AA233" s="12">
        <f t="shared" ca="1" si="26"/>
        <v>0.58787500000000215</v>
      </c>
    </row>
    <row r="234" spans="1:27" x14ac:dyDescent="0.25">
      <c r="A234" s="11">
        <v>10.6</v>
      </c>
      <c r="Z234" s="12">
        <f t="shared" ca="1" si="25"/>
        <v>0.68787500000000179</v>
      </c>
      <c r="AA234" s="12">
        <f t="shared" ca="1" si="26"/>
        <v>0.68787500000000179</v>
      </c>
    </row>
    <row r="235" spans="1:27" x14ac:dyDescent="0.25">
      <c r="A235" s="11">
        <v>10.63</v>
      </c>
      <c r="Z235" s="12">
        <f t="shared" ca="1" si="25"/>
        <v>0.71787500000000293</v>
      </c>
      <c r="AA235" s="12">
        <f t="shared" ca="1" si="26"/>
        <v>0.71787500000000293</v>
      </c>
    </row>
    <row r="236" spans="1:27" x14ac:dyDescent="0.25">
      <c r="A236" s="11">
        <v>10.64</v>
      </c>
      <c r="Z236" s="12">
        <f t="shared" ca="1" si="25"/>
        <v>0.72787500000000271</v>
      </c>
      <c r="AA236" s="12">
        <f t="shared" ca="1" si="26"/>
        <v>0.72787500000000271</v>
      </c>
    </row>
    <row r="237" spans="1:27" x14ac:dyDescent="0.25">
      <c r="A237" s="11">
        <v>10.65</v>
      </c>
      <c r="Z237" s="12">
        <f t="shared" ca="1" si="25"/>
        <v>0.7378750000000025</v>
      </c>
      <c r="AA237" s="12">
        <f t="shared" ca="1" si="26"/>
        <v>0.7378750000000025</v>
      </c>
    </row>
    <row r="238" spans="1:27" x14ac:dyDescent="0.25">
      <c r="A238" s="11">
        <v>10.66</v>
      </c>
      <c r="Z238" s="12">
        <f t="shared" ca="1" si="25"/>
        <v>0.74787500000000229</v>
      </c>
      <c r="AA238" s="12">
        <f t="shared" ca="1" si="26"/>
        <v>0.74787500000000229</v>
      </c>
    </row>
    <row r="239" spans="1:27" x14ac:dyDescent="0.25">
      <c r="A239" s="11">
        <v>10.67</v>
      </c>
      <c r="Z239" s="12">
        <f t="shared" ca="1" si="25"/>
        <v>0.75787500000000207</v>
      </c>
      <c r="AA239" s="12">
        <f t="shared" ca="1" si="26"/>
        <v>0.75787500000000207</v>
      </c>
    </row>
    <row r="240" spans="1:27" x14ac:dyDescent="0.25">
      <c r="A240" s="11">
        <v>10.69</v>
      </c>
      <c r="Z240" s="12">
        <f t="shared" ca="1" si="25"/>
        <v>0.77787500000000165</v>
      </c>
      <c r="AA240" s="12">
        <f t="shared" ca="1" si="26"/>
        <v>0.77787500000000165</v>
      </c>
    </row>
    <row r="241" spans="1:27" x14ac:dyDescent="0.25">
      <c r="A241" s="11">
        <v>10.69</v>
      </c>
      <c r="Z241" s="12">
        <f t="shared" ca="1" si="25"/>
        <v>0.77787500000000165</v>
      </c>
      <c r="AA241" s="12">
        <f t="shared" ca="1" si="26"/>
        <v>0.77787500000000165</v>
      </c>
    </row>
    <row r="242" spans="1:27" x14ac:dyDescent="0.25">
      <c r="A242" s="11">
        <v>10.71</v>
      </c>
      <c r="Z242" s="12">
        <f t="shared" ca="1" si="25"/>
        <v>0.797875000000003</v>
      </c>
      <c r="AA242" s="12">
        <f t="shared" ca="1" si="26"/>
        <v>0.797875000000003</v>
      </c>
    </row>
    <row r="243" spans="1:27" x14ac:dyDescent="0.25">
      <c r="A243" s="11">
        <v>10.73</v>
      </c>
      <c r="Z243" s="12">
        <f t="shared" ca="1" si="25"/>
        <v>0.81787500000000257</v>
      </c>
      <c r="AA243" s="12">
        <f t="shared" ca="1" si="26"/>
        <v>0.81787500000000257</v>
      </c>
    </row>
    <row r="244" spans="1:27" x14ac:dyDescent="0.25">
      <c r="A244" s="11">
        <v>10.75</v>
      </c>
      <c r="Z244" s="12">
        <f t="shared" ca="1" si="25"/>
        <v>0.83787500000000215</v>
      </c>
      <c r="AA244" s="12">
        <f t="shared" ca="1" si="26"/>
        <v>0.83787500000000215</v>
      </c>
    </row>
    <row r="245" spans="1:27" x14ac:dyDescent="0.25">
      <c r="A245" s="11">
        <v>10.76</v>
      </c>
      <c r="Z245" s="12">
        <f t="shared" ca="1" si="25"/>
        <v>0.84787500000000193</v>
      </c>
      <c r="AA245" s="12">
        <f t="shared" ca="1" si="26"/>
        <v>0.84787500000000193</v>
      </c>
    </row>
    <row r="246" spans="1:27" x14ac:dyDescent="0.25">
      <c r="A246" s="11">
        <v>10.76</v>
      </c>
      <c r="Z246" s="12">
        <f t="shared" ca="1" si="25"/>
        <v>0.84787500000000193</v>
      </c>
      <c r="AA246" s="12">
        <f t="shared" ca="1" si="26"/>
        <v>0.84787500000000193</v>
      </c>
    </row>
    <row r="247" spans="1:27" x14ac:dyDescent="0.25">
      <c r="A247" s="11">
        <v>10.78</v>
      </c>
      <c r="Z247" s="12">
        <f t="shared" ca="1" si="25"/>
        <v>0.86787500000000151</v>
      </c>
      <c r="AA247" s="12">
        <f t="shared" ca="1" si="26"/>
        <v>0.86787500000000151</v>
      </c>
    </row>
    <row r="248" spans="1:27" x14ac:dyDescent="0.25">
      <c r="A248" s="11">
        <v>10.78</v>
      </c>
      <c r="Z248" s="12">
        <f t="shared" ca="1" si="25"/>
        <v>0.86787500000000151</v>
      </c>
      <c r="AA248" s="12">
        <f t="shared" ca="1" si="26"/>
        <v>0.86787500000000151</v>
      </c>
    </row>
    <row r="249" spans="1:27" x14ac:dyDescent="0.25">
      <c r="A249" s="11">
        <v>10.79</v>
      </c>
      <c r="Z249" s="12">
        <f t="shared" ca="1" si="25"/>
        <v>0.87787500000000129</v>
      </c>
      <c r="AA249" s="12">
        <f t="shared" ca="1" si="26"/>
        <v>0.87787500000000129</v>
      </c>
    </row>
    <row r="250" spans="1:27" x14ac:dyDescent="0.25">
      <c r="A250" s="11">
        <v>10.88</v>
      </c>
      <c r="Z250" s="12">
        <f t="shared" ca="1" si="25"/>
        <v>0.96787500000000293</v>
      </c>
      <c r="AA250" s="12">
        <f t="shared" ca="1" si="26"/>
        <v>0.96787500000000293</v>
      </c>
    </row>
    <row r="251" spans="1:27" x14ac:dyDescent="0.25">
      <c r="A251" s="11">
        <v>10.92</v>
      </c>
      <c r="Z251" s="12">
        <f t="shared" ca="1" si="25"/>
        <v>1.0078750000000021</v>
      </c>
      <c r="AA251" s="12">
        <f t="shared" ca="1" si="26"/>
        <v>1.0078750000000021</v>
      </c>
    </row>
    <row r="252" spans="1:27" x14ac:dyDescent="0.25">
      <c r="A252" s="11">
        <v>10.94</v>
      </c>
      <c r="Z252" s="12">
        <f t="shared" ca="1" si="25"/>
        <v>1.0278750000000016</v>
      </c>
      <c r="AA252" s="12">
        <f t="shared" ca="1" si="26"/>
        <v>1.0278750000000016</v>
      </c>
    </row>
    <row r="253" spans="1:27" x14ac:dyDescent="0.25">
      <c r="A253" s="11">
        <v>11.04</v>
      </c>
      <c r="Z253" s="12">
        <f t="shared" ca="1" si="25"/>
        <v>1.1278750000000013</v>
      </c>
      <c r="AA253" s="12">
        <f t="shared" ca="1" si="26"/>
        <v>1.1278750000000013</v>
      </c>
    </row>
    <row r="254" spans="1:27" x14ac:dyDescent="0.25">
      <c r="A254" s="11">
        <v>11.05</v>
      </c>
      <c r="Z254" s="12">
        <f t="shared" ca="1" si="25"/>
        <v>1.1378750000000029</v>
      </c>
      <c r="AA254" s="12">
        <f t="shared" ca="1" si="26"/>
        <v>1.1378750000000029</v>
      </c>
    </row>
    <row r="255" spans="1:27" x14ac:dyDescent="0.25">
      <c r="A255" s="11">
        <v>11.06</v>
      </c>
      <c r="Z255" s="12">
        <f t="shared" ca="1" si="25"/>
        <v>1.1478750000000026</v>
      </c>
      <c r="AA255" s="12">
        <f t="shared" ca="1" si="26"/>
        <v>1.1478750000000026</v>
      </c>
    </row>
    <row r="256" spans="1:27" x14ac:dyDescent="0.25">
      <c r="A256" s="11">
        <v>11.09</v>
      </c>
      <c r="Z256" s="12">
        <f t="shared" ca="1" si="25"/>
        <v>1.177875000000002</v>
      </c>
      <c r="AA256" s="12">
        <f t="shared" ca="1" si="26"/>
        <v>1.177875000000002</v>
      </c>
    </row>
    <row r="257" spans="1:27" x14ac:dyDescent="0.25">
      <c r="A257" s="11">
        <v>11.12</v>
      </c>
      <c r="Z257" s="12">
        <f t="shared" ca="1" si="25"/>
        <v>1.2078750000000014</v>
      </c>
      <c r="AA257" s="12">
        <f t="shared" ca="1" si="26"/>
        <v>1.2078750000000014</v>
      </c>
    </row>
    <row r="258" spans="1:27" x14ac:dyDescent="0.25">
      <c r="A258" s="11">
        <v>11.26</v>
      </c>
      <c r="Z258" s="12">
        <f t="shared" ref="Z258:Z321" ca="1" si="27">IF($A258&lt;&gt;"",($A258-$D$77),"")</f>
        <v>1.3478750000000019</v>
      </c>
      <c r="AA258" s="12">
        <f t="shared" ref="AA258:AA321" ca="1" si="28">IF($A258&lt;&gt;"",($A258-$D$77+$J$118),"")</f>
        <v>1.3478750000000019</v>
      </c>
    </row>
    <row r="259" spans="1:27" x14ac:dyDescent="0.25">
      <c r="A259" s="11">
        <v>11.29</v>
      </c>
      <c r="Z259" s="12">
        <f t="shared" ca="1" si="27"/>
        <v>1.3778750000000013</v>
      </c>
      <c r="AA259" s="12">
        <f t="shared" ca="1" si="28"/>
        <v>1.3778750000000013</v>
      </c>
    </row>
    <row r="260" spans="1:27" x14ac:dyDescent="0.25">
      <c r="A260" s="11">
        <v>11.34</v>
      </c>
      <c r="Z260" s="12">
        <f t="shared" ca="1" si="27"/>
        <v>1.427875000000002</v>
      </c>
      <c r="AA260" s="12">
        <f t="shared" ca="1" si="28"/>
        <v>1.427875000000002</v>
      </c>
    </row>
    <row r="261" spans="1:27" x14ac:dyDescent="0.25">
      <c r="A261" s="11">
        <v>11.34</v>
      </c>
      <c r="Z261" s="12">
        <f t="shared" ca="1" si="27"/>
        <v>1.427875000000002</v>
      </c>
      <c r="AA261" s="12">
        <f t="shared" ca="1" si="28"/>
        <v>1.427875000000002</v>
      </c>
    </row>
    <row r="262" spans="1:27" x14ac:dyDescent="0.25">
      <c r="A262" s="11">
        <v>11.41</v>
      </c>
      <c r="Z262" s="12">
        <f t="shared" ca="1" si="27"/>
        <v>1.4978750000000023</v>
      </c>
      <c r="AA262" s="12">
        <f t="shared" ca="1" si="28"/>
        <v>1.4978750000000023</v>
      </c>
    </row>
    <row r="263" spans="1:27" x14ac:dyDescent="0.25">
      <c r="A263" s="11">
        <v>11.43</v>
      </c>
      <c r="Z263" s="12">
        <f t="shared" ca="1" si="27"/>
        <v>1.5178750000000019</v>
      </c>
      <c r="AA263" s="12">
        <f t="shared" ca="1" si="28"/>
        <v>1.5178750000000019</v>
      </c>
    </row>
    <row r="264" spans="1:27" x14ac:dyDescent="0.25">
      <c r="A264" s="11">
        <v>11.46</v>
      </c>
      <c r="Z264" s="12">
        <f t="shared" ca="1" si="27"/>
        <v>1.547875000000003</v>
      </c>
      <c r="AA264" s="12">
        <f t="shared" ca="1" si="28"/>
        <v>1.547875000000003</v>
      </c>
    </row>
    <row r="265" spans="1:27" x14ac:dyDescent="0.25">
      <c r="A265" s="11">
        <v>11.47</v>
      </c>
      <c r="Z265" s="12">
        <f t="shared" ca="1" si="27"/>
        <v>1.5578750000000028</v>
      </c>
      <c r="AA265" s="12">
        <f t="shared" ca="1" si="28"/>
        <v>1.5578750000000028</v>
      </c>
    </row>
    <row r="266" spans="1:27" x14ac:dyDescent="0.25">
      <c r="A266" s="11">
        <v>11.47</v>
      </c>
      <c r="Z266" s="12">
        <f t="shared" ca="1" si="27"/>
        <v>1.5578750000000028</v>
      </c>
      <c r="AA266" s="12">
        <f t="shared" ca="1" si="28"/>
        <v>1.5578750000000028</v>
      </c>
    </row>
    <row r="267" spans="1:27" x14ac:dyDescent="0.25">
      <c r="A267" s="11">
        <v>11.51</v>
      </c>
      <c r="Z267" s="12">
        <f t="shared" ca="1" si="27"/>
        <v>1.5978750000000019</v>
      </c>
      <c r="AA267" s="12">
        <f t="shared" ca="1" si="28"/>
        <v>1.5978750000000019</v>
      </c>
    </row>
    <row r="268" spans="1:27" x14ac:dyDescent="0.25">
      <c r="A268" s="11">
        <v>11.53</v>
      </c>
      <c r="Z268" s="12">
        <f t="shared" ca="1" si="27"/>
        <v>1.6178750000000015</v>
      </c>
      <c r="AA268" s="12">
        <f t="shared" ca="1" si="28"/>
        <v>1.6178750000000015</v>
      </c>
    </row>
    <row r="269" spans="1:27" x14ac:dyDescent="0.25">
      <c r="A269" s="11">
        <v>11.53</v>
      </c>
      <c r="Z269" s="12">
        <f t="shared" ca="1" si="27"/>
        <v>1.6178750000000015</v>
      </c>
      <c r="AA269" s="12">
        <f t="shared" ca="1" si="28"/>
        <v>1.6178750000000015</v>
      </c>
    </row>
    <row r="270" spans="1:27" x14ac:dyDescent="0.25">
      <c r="A270" s="11">
        <v>11.54</v>
      </c>
      <c r="Z270" s="12">
        <f t="shared" ca="1" si="27"/>
        <v>1.6278750000000013</v>
      </c>
      <c r="AA270" s="12">
        <f t="shared" ca="1" si="28"/>
        <v>1.6278750000000013</v>
      </c>
    </row>
    <row r="271" spans="1:27" x14ac:dyDescent="0.25">
      <c r="A271" s="11">
        <v>11.57</v>
      </c>
      <c r="Z271" s="12">
        <f t="shared" ca="1" si="27"/>
        <v>1.6578750000000024</v>
      </c>
      <c r="AA271" s="12">
        <f t="shared" ca="1" si="28"/>
        <v>1.6578750000000024</v>
      </c>
    </row>
    <row r="272" spans="1:27" x14ac:dyDescent="0.25">
      <c r="A272" s="11">
        <v>11.57</v>
      </c>
      <c r="Z272" s="12">
        <f t="shared" ca="1" si="27"/>
        <v>1.6578750000000024</v>
      </c>
      <c r="AA272" s="12">
        <f t="shared" ca="1" si="28"/>
        <v>1.6578750000000024</v>
      </c>
    </row>
    <row r="273" spans="1:27" x14ac:dyDescent="0.25">
      <c r="A273" s="11">
        <v>11.6</v>
      </c>
      <c r="Z273" s="12">
        <f t="shared" ca="1" si="27"/>
        <v>1.6878750000000018</v>
      </c>
      <c r="AA273" s="12">
        <f t="shared" ca="1" si="28"/>
        <v>1.6878750000000018</v>
      </c>
    </row>
    <row r="274" spans="1:27" x14ac:dyDescent="0.25">
      <c r="A274" s="11">
        <v>11.64</v>
      </c>
      <c r="Z274" s="12">
        <f t="shared" ca="1" si="27"/>
        <v>1.7278750000000027</v>
      </c>
      <c r="AA274" s="12">
        <f t="shared" ca="1" si="28"/>
        <v>1.7278750000000027</v>
      </c>
    </row>
    <row r="275" spans="1:27" x14ac:dyDescent="0.25">
      <c r="A275" s="11">
        <v>11.71</v>
      </c>
      <c r="Z275" s="12">
        <f t="shared" ca="1" si="27"/>
        <v>1.797875000000003</v>
      </c>
      <c r="AA275" s="12">
        <f t="shared" ca="1" si="28"/>
        <v>1.797875000000003</v>
      </c>
    </row>
    <row r="276" spans="1:27" x14ac:dyDescent="0.25">
      <c r="A276" s="11">
        <v>11.75</v>
      </c>
      <c r="Z276" s="12">
        <f t="shared" ca="1" si="27"/>
        <v>1.8378750000000021</v>
      </c>
      <c r="AA276" s="12">
        <f t="shared" ca="1" si="28"/>
        <v>1.8378750000000021</v>
      </c>
    </row>
    <row r="277" spans="1:27" x14ac:dyDescent="0.25">
      <c r="A277" s="11">
        <v>11.76</v>
      </c>
      <c r="Z277" s="12">
        <f t="shared" ca="1" si="27"/>
        <v>1.8478750000000019</v>
      </c>
      <c r="AA277" s="12">
        <f t="shared" ca="1" si="28"/>
        <v>1.8478750000000019</v>
      </c>
    </row>
    <row r="278" spans="1:27" x14ac:dyDescent="0.25">
      <c r="A278" s="11">
        <v>11.8</v>
      </c>
      <c r="Z278" s="12">
        <f t="shared" ca="1" si="27"/>
        <v>1.8878750000000029</v>
      </c>
      <c r="AA278" s="12">
        <f t="shared" ca="1" si="28"/>
        <v>1.8878750000000029</v>
      </c>
    </row>
    <row r="279" spans="1:27" x14ac:dyDescent="0.25">
      <c r="A279" s="11">
        <v>11.81</v>
      </c>
      <c r="Z279" s="12">
        <f t="shared" ca="1" si="27"/>
        <v>1.8978750000000026</v>
      </c>
      <c r="AA279" s="12">
        <f t="shared" ca="1" si="28"/>
        <v>1.8978750000000026</v>
      </c>
    </row>
    <row r="280" spans="1:27" x14ac:dyDescent="0.25">
      <c r="A280" s="11">
        <v>11.81</v>
      </c>
      <c r="Z280" s="12">
        <f t="shared" ca="1" si="27"/>
        <v>1.8978750000000026</v>
      </c>
      <c r="AA280" s="12">
        <f t="shared" ca="1" si="28"/>
        <v>1.8978750000000026</v>
      </c>
    </row>
    <row r="281" spans="1:27" x14ac:dyDescent="0.25">
      <c r="A281" s="11">
        <v>11.82</v>
      </c>
      <c r="Z281" s="12">
        <f t="shared" ca="1" si="27"/>
        <v>1.9078750000000024</v>
      </c>
      <c r="AA281" s="12">
        <f t="shared" ca="1" si="28"/>
        <v>1.9078750000000024</v>
      </c>
    </row>
    <row r="282" spans="1:27" x14ac:dyDescent="0.25">
      <c r="A282" s="11">
        <v>11.85</v>
      </c>
      <c r="Z282" s="12">
        <f t="shared" ca="1" si="27"/>
        <v>1.9378750000000018</v>
      </c>
      <c r="AA282" s="12">
        <f t="shared" ca="1" si="28"/>
        <v>1.9378750000000018</v>
      </c>
    </row>
    <row r="283" spans="1:27" x14ac:dyDescent="0.25">
      <c r="A283" s="11">
        <v>11.86</v>
      </c>
      <c r="Z283" s="12">
        <f t="shared" ca="1" si="27"/>
        <v>1.9478750000000016</v>
      </c>
      <c r="AA283" s="12">
        <f t="shared" ca="1" si="28"/>
        <v>1.9478750000000016</v>
      </c>
    </row>
    <row r="284" spans="1:27" x14ac:dyDescent="0.25">
      <c r="A284" s="11">
        <v>11.91</v>
      </c>
      <c r="Z284" s="12">
        <f t="shared" ca="1" si="27"/>
        <v>1.9978750000000023</v>
      </c>
      <c r="AA284" s="12">
        <f t="shared" ca="1" si="28"/>
        <v>1.9978750000000023</v>
      </c>
    </row>
    <row r="285" spans="1:27" x14ac:dyDescent="0.25">
      <c r="A285" s="11">
        <v>11.91</v>
      </c>
      <c r="Z285" s="12">
        <f t="shared" ca="1" si="27"/>
        <v>1.9978750000000023</v>
      </c>
      <c r="AA285" s="12">
        <f t="shared" ca="1" si="28"/>
        <v>1.9978750000000023</v>
      </c>
    </row>
    <row r="286" spans="1:27" x14ac:dyDescent="0.25">
      <c r="A286" s="11">
        <v>11.92</v>
      </c>
      <c r="Z286" s="12">
        <f t="shared" ca="1" si="27"/>
        <v>2.0078750000000021</v>
      </c>
      <c r="AA286" s="12">
        <f t="shared" ca="1" si="28"/>
        <v>2.0078750000000021</v>
      </c>
    </row>
    <row r="287" spans="1:27" x14ac:dyDescent="0.25">
      <c r="A287" s="11">
        <v>11.98</v>
      </c>
      <c r="Z287" s="12">
        <f t="shared" ca="1" si="27"/>
        <v>2.0678750000000026</v>
      </c>
      <c r="AA287" s="12">
        <f t="shared" ca="1" si="28"/>
        <v>2.0678750000000026</v>
      </c>
    </row>
    <row r="288" spans="1:27" x14ac:dyDescent="0.25">
      <c r="A288" s="11">
        <v>12.03</v>
      </c>
      <c r="Z288" s="12">
        <f t="shared" ca="1" si="27"/>
        <v>2.1178750000000015</v>
      </c>
      <c r="AA288" s="12">
        <f t="shared" ca="1" si="28"/>
        <v>2.1178750000000015</v>
      </c>
    </row>
    <row r="289" spans="1:27" x14ac:dyDescent="0.25">
      <c r="A289" s="11">
        <v>12.07</v>
      </c>
      <c r="Z289" s="12">
        <f t="shared" ca="1" si="27"/>
        <v>2.1578750000000024</v>
      </c>
      <c r="AA289" s="12">
        <f t="shared" ca="1" si="28"/>
        <v>2.1578750000000024</v>
      </c>
    </row>
    <row r="290" spans="1:27" x14ac:dyDescent="0.25">
      <c r="A290" s="11">
        <v>12.07</v>
      </c>
      <c r="Z290" s="12">
        <f t="shared" ca="1" si="27"/>
        <v>2.1578750000000024</v>
      </c>
      <c r="AA290" s="12">
        <f t="shared" ca="1" si="28"/>
        <v>2.1578750000000024</v>
      </c>
    </row>
    <row r="291" spans="1:27" x14ac:dyDescent="0.25">
      <c r="A291" s="11">
        <v>12.09</v>
      </c>
      <c r="Z291" s="12">
        <f t="shared" ca="1" si="27"/>
        <v>2.177875000000002</v>
      </c>
      <c r="AA291" s="12">
        <f t="shared" ca="1" si="28"/>
        <v>2.177875000000002</v>
      </c>
    </row>
    <row r="292" spans="1:27" x14ac:dyDescent="0.25">
      <c r="A292" s="11">
        <v>12.09</v>
      </c>
      <c r="Z292" s="12">
        <f t="shared" ca="1" si="27"/>
        <v>2.177875000000002</v>
      </c>
      <c r="AA292" s="12">
        <f t="shared" ca="1" si="28"/>
        <v>2.177875000000002</v>
      </c>
    </row>
    <row r="293" spans="1:27" x14ac:dyDescent="0.25">
      <c r="A293" s="11">
        <v>12.12</v>
      </c>
      <c r="Z293" s="12">
        <f t="shared" ca="1" si="27"/>
        <v>2.2078750000000014</v>
      </c>
      <c r="AA293" s="12">
        <f t="shared" ca="1" si="28"/>
        <v>2.2078750000000014</v>
      </c>
    </row>
    <row r="294" spans="1:27" x14ac:dyDescent="0.25">
      <c r="A294" s="11">
        <v>12.14</v>
      </c>
      <c r="Z294" s="12">
        <f t="shared" ca="1" si="27"/>
        <v>2.2278750000000027</v>
      </c>
      <c r="AA294" s="12">
        <f t="shared" ca="1" si="28"/>
        <v>2.2278750000000027</v>
      </c>
    </row>
    <row r="295" spans="1:27" x14ac:dyDescent="0.25">
      <c r="A295" s="11">
        <v>12.14</v>
      </c>
      <c r="Z295" s="12">
        <f t="shared" ca="1" si="27"/>
        <v>2.2278750000000027</v>
      </c>
      <c r="AA295" s="12">
        <f t="shared" ca="1" si="28"/>
        <v>2.2278750000000027</v>
      </c>
    </row>
    <row r="296" spans="1:27" x14ac:dyDescent="0.25">
      <c r="A296" s="11">
        <v>12.22</v>
      </c>
      <c r="Z296" s="12">
        <f t="shared" ca="1" si="27"/>
        <v>2.3078750000000028</v>
      </c>
      <c r="AA296" s="12">
        <f t="shared" ca="1" si="28"/>
        <v>2.3078750000000028</v>
      </c>
    </row>
    <row r="297" spans="1:27" x14ac:dyDescent="0.25">
      <c r="A297" s="11">
        <v>12.23</v>
      </c>
      <c r="Z297" s="12">
        <f t="shared" ca="1" si="27"/>
        <v>2.3178750000000026</v>
      </c>
      <c r="AA297" s="12">
        <f t="shared" ca="1" si="28"/>
        <v>2.3178750000000026</v>
      </c>
    </row>
    <row r="298" spans="1:27" x14ac:dyDescent="0.25">
      <c r="A298" s="11">
        <v>12.35</v>
      </c>
      <c r="Z298" s="12">
        <f t="shared" ca="1" si="27"/>
        <v>2.4378750000000018</v>
      </c>
      <c r="AA298" s="12">
        <f t="shared" ca="1" si="28"/>
        <v>2.4378750000000018</v>
      </c>
    </row>
    <row r="299" spans="1:27" x14ac:dyDescent="0.25">
      <c r="A299" s="11">
        <v>12.41</v>
      </c>
      <c r="Z299" s="12">
        <f t="shared" ca="1" si="27"/>
        <v>2.4978750000000023</v>
      </c>
      <c r="AA299" s="12">
        <f t="shared" ca="1" si="28"/>
        <v>2.4978750000000023</v>
      </c>
    </row>
    <row r="300" spans="1:27" x14ac:dyDescent="0.25">
      <c r="A300" s="11">
        <v>12.42</v>
      </c>
      <c r="Z300" s="12">
        <f t="shared" ca="1" si="27"/>
        <v>2.5078750000000021</v>
      </c>
      <c r="AA300" s="12">
        <f t="shared" ca="1" si="28"/>
        <v>2.5078750000000021</v>
      </c>
    </row>
    <row r="301" spans="1:27" x14ac:dyDescent="0.25">
      <c r="A301" s="11">
        <v>12.45</v>
      </c>
      <c r="Z301" s="12">
        <f t="shared" ca="1" si="27"/>
        <v>2.5378750000000014</v>
      </c>
      <c r="AA301" s="12">
        <f t="shared" ca="1" si="28"/>
        <v>2.5378750000000014</v>
      </c>
    </row>
    <row r="302" spans="1:27" x14ac:dyDescent="0.25">
      <c r="A302" s="11">
        <v>12.46</v>
      </c>
      <c r="Z302" s="12">
        <f t="shared" ca="1" si="27"/>
        <v>2.547875000000003</v>
      </c>
      <c r="AA302" s="12">
        <f t="shared" ca="1" si="28"/>
        <v>2.547875000000003</v>
      </c>
    </row>
    <row r="303" spans="1:27" x14ac:dyDescent="0.25">
      <c r="A303" s="11">
        <v>12.54</v>
      </c>
      <c r="Z303" s="12">
        <f t="shared" ca="1" si="27"/>
        <v>2.6278750000000013</v>
      </c>
      <c r="AA303" s="12">
        <f t="shared" ca="1" si="28"/>
        <v>2.6278750000000013</v>
      </c>
    </row>
    <row r="304" spans="1:27" x14ac:dyDescent="0.25">
      <c r="A304" s="11">
        <v>12.62</v>
      </c>
      <c r="Z304" s="12">
        <f t="shared" ca="1" si="27"/>
        <v>2.7078750000000014</v>
      </c>
      <c r="AA304" s="12">
        <f t="shared" ca="1" si="28"/>
        <v>2.7078750000000014</v>
      </c>
    </row>
    <row r="305" spans="1:27" x14ac:dyDescent="0.25">
      <c r="A305" s="11">
        <v>12.63</v>
      </c>
      <c r="Z305" s="12">
        <f t="shared" ca="1" si="27"/>
        <v>2.7178750000000029</v>
      </c>
      <c r="AA305" s="12">
        <f t="shared" ca="1" si="28"/>
        <v>2.7178750000000029</v>
      </c>
    </row>
    <row r="306" spans="1:27" x14ac:dyDescent="0.25">
      <c r="A306" s="11">
        <v>12.65</v>
      </c>
      <c r="Z306" s="12">
        <f t="shared" ca="1" si="27"/>
        <v>2.7378750000000025</v>
      </c>
      <c r="AA306" s="12">
        <f t="shared" ca="1" si="28"/>
        <v>2.7378750000000025</v>
      </c>
    </row>
    <row r="307" spans="1:27" x14ac:dyDescent="0.25">
      <c r="A307" s="11">
        <v>12.67</v>
      </c>
      <c r="Z307" s="12">
        <f t="shared" ca="1" si="27"/>
        <v>2.7578750000000021</v>
      </c>
      <c r="AA307" s="12">
        <f t="shared" ca="1" si="28"/>
        <v>2.7578750000000021</v>
      </c>
    </row>
    <row r="308" spans="1:27" x14ac:dyDescent="0.25">
      <c r="A308" s="11">
        <v>12.7</v>
      </c>
      <c r="Z308" s="12">
        <f t="shared" ca="1" si="27"/>
        <v>2.7878750000000014</v>
      </c>
      <c r="AA308" s="12">
        <f t="shared" ca="1" si="28"/>
        <v>2.7878750000000014</v>
      </c>
    </row>
    <row r="309" spans="1:27" x14ac:dyDescent="0.25">
      <c r="A309" s="11">
        <v>12.73</v>
      </c>
      <c r="Z309" s="12">
        <f t="shared" ca="1" si="27"/>
        <v>2.8178750000000026</v>
      </c>
      <c r="AA309" s="12">
        <f t="shared" ca="1" si="28"/>
        <v>2.8178750000000026</v>
      </c>
    </row>
    <row r="310" spans="1:27" x14ac:dyDescent="0.25">
      <c r="A310" s="11">
        <v>12.75</v>
      </c>
      <c r="Z310" s="12">
        <f t="shared" ca="1" si="27"/>
        <v>2.8378750000000021</v>
      </c>
      <c r="AA310" s="12">
        <f t="shared" ca="1" si="28"/>
        <v>2.8378750000000021</v>
      </c>
    </row>
    <row r="311" spans="1:27" x14ac:dyDescent="0.25">
      <c r="A311" s="11">
        <v>12.77</v>
      </c>
      <c r="Z311" s="12">
        <f t="shared" ca="1" si="27"/>
        <v>2.8578750000000017</v>
      </c>
      <c r="AA311" s="12">
        <f t="shared" ca="1" si="28"/>
        <v>2.8578750000000017</v>
      </c>
    </row>
    <row r="312" spans="1:27" x14ac:dyDescent="0.25">
      <c r="A312" s="11">
        <v>12.79</v>
      </c>
      <c r="Z312" s="12">
        <f t="shared" ca="1" si="27"/>
        <v>2.8778750000000013</v>
      </c>
      <c r="AA312" s="12">
        <f t="shared" ca="1" si="28"/>
        <v>2.8778750000000013</v>
      </c>
    </row>
    <row r="313" spans="1:27" x14ac:dyDescent="0.25">
      <c r="A313" s="11">
        <v>12.83</v>
      </c>
      <c r="Z313" s="12">
        <f t="shared" ca="1" si="27"/>
        <v>2.9178750000000022</v>
      </c>
      <c r="AA313" s="12">
        <f t="shared" ca="1" si="28"/>
        <v>2.9178750000000022</v>
      </c>
    </row>
    <row r="314" spans="1:27" x14ac:dyDescent="0.25">
      <c r="A314" s="11">
        <v>12.84</v>
      </c>
      <c r="Z314" s="12">
        <f t="shared" ca="1" si="27"/>
        <v>2.927875000000002</v>
      </c>
      <c r="AA314" s="12">
        <f t="shared" ca="1" si="28"/>
        <v>2.927875000000002</v>
      </c>
    </row>
    <row r="315" spans="1:27" x14ac:dyDescent="0.25">
      <c r="A315" s="11">
        <v>12.85</v>
      </c>
      <c r="Z315" s="12">
        <f t="shared" ca="1" si="27"/>
        <v>2.9378750000000018</v>
      </c>
      <c r="AA315" s="12">
        <f t="shared" ca="1" si="28"/>
        <v>2.9378750000000018</v>
      </c>
    </row>
    <row r="316" spans="1:27" x14ac:dyDescent="0.25">
      <c r="A316" s="11">
        <v>12.85</v>
      </c>
      <c r="Z316" s="12">
        <f t="shared" ca="1" si="27"/>
        <v>2.9378750000000018</v>
      </c>
      <c r="AA316" s="12">
        <f t="shared" ca="1" si="28"/>
        <v>2.9378750000000018</v>
      </c>
    </row>
    <row r="317" spans="1:27" x14ac:dyDescent="0.25">
      <c r="A317" s="11">
        <v>12.87</v>
      </c>
      <c r="Z317" s="12">
        <f t="shared" ca="1" si="27"/>
        <v>2.9578750000000014</v>
      </c>
      <c r="AA317" s="12">
        <f t="shared" ca="1" si="28"/>
        <v>2.9578750000000014</v>
      </c>
    </row>
    <row r="318" spans="1:27" x14ac:dyDescent="0.25">
      <c r="A318" s="11">
        <v>12.91</v>
      </c>
      <c r="Z318" s="12">
        <f t="shared" ca="1" si="27"/>
        <v>2.9978750000000023</v>
      </c>
      <c r="AA318" s="12">
        <f t="shared" ca="1" si="28"/>
        <v>2.9978750000000023</v>
      </c>
    </row>
    <row r="319" spans="1:27" x14ac:dyDescent="0.25">
      <c r="A319" s="11">
        <v>12.95</v>
      </c>
      <c r="Z319" s="12">
        <f t="shared" ca="1" si="27"/>
        <v>3.0378750000000014</v>
      </c>
      <c r="AA319" s="12">
        <f t="shared" ca="1" si="28"/>
        <v>3.0378750000000014</v>
      </c>
    </row>
    <row r="320" spans="1:27" x14ac:dyDescent="0.25">
      <c r="A320" s="11">
        <v>13</v>
      </c>
      <c r="Z320" s="12">
        <f t="shared" ca="1" si="27"/>
        <v>3.0878750000000021</v>
      </c>
      <c r="AA320" s="12">
        <f t="shared" ca="1" si="28"/>
        <v>3.0878750000000021</v>
      </c>
    </row>
    <row r="321" spans="1:27" x14ac:dyDescent="0.25">
      <c r="A321" s="11">
        <v>13.01</v>
      </c>
      <c r="Z321" s="12">
        <f t="shared" ca="1" si="27"/>
        <v>3.0978750000000019</v>
      </c>
      <c r="AA321" s="12">
        <f t="shared" ca="1" si="28"/>
        <v>3.0978750000000019</v>
      </c>
    </row>
    <row r="322" spans="1:27" x14ac:dyDescent="0.25">
      <c r="A322" s="11">
        <v>13.02</v>
      </c>
      <c r="Z322" s="12">
        <f t="shared" ref="Z322:Z385" ca="1" si="29">IF($A322&lt;&gt;"",($A322-$D$77),"")</f>
        <v>3.1078750000000017</v>
      </c>
      <c r="AA322" s="12">
        <f t="shared" ref="AA322:AA385" ca="1" si="30">IF($A322&lt;&gt;"",($A322-$D$77+$J$118),"")</f>
        <v>3.1078750000000017</v>
      </c>
    </row>
    <row r="323" spans="1:27" x14ac:dyDescent="0.25">
      <c r="A323" s="11">
        <v>13.09</v>
      </c>
      <c r="Z323" s="12">
        <f t="shared" ca="1" si="29"/>
        <v>3.177875000000002</v>
      </c>
      <c r="AA323" s="12">
        <f t="shared" ca="1" si="30"/>
        <v>3.177875000000002</v>
      </c>
    </row>
    <row r="324" spans="1:27" x14ac:dyDescent="0.25">
      <c r="A324" s="11">
        <v>13.1</v>
      </c>
      <c r="Z324" s="12">
        <f t="shared" ca="1" si="29"/>
        <v>3.1878750000000018</v>
      </c>
      <c r="AA324" s="12">
        <f t="shared" ca="1" si="30"/>
        <v>3.1878750000000018</v>
      </c>
    </row>
    <row r="325" spans="1:27" x14ac:dyDescent="0.25">
      <c r="A325" s="11">
        <v>13.1</v>
      </c>
      <c r="Z325" s="12">
        <f t="shared" ca="1" si="29"/>
        <v>3.1878750000000018</v>
      </c>
      <c r="AA325" s="12">
        <f t="shared" ca="1" si="30"/>
        <v>3.1878750000000018</v>
      </c>
    </row>
    <row r="326" spans="1:27" x14ac:dyDescent="0.25">
      <c r="A326" s="11">
        <v>13.11</v>
      </c>
      <c r="Z326" s="12">
        <f t="shared" ca="1" si="29"/>
        <v>3.1978750000000016</v>
      </c>
      <c r="AA326" s="12">
        <f t="shared" ca="1" si="30"/>
        <v>3.1978750000000016</v>
      </c>
    </row>
    <row r="327" spans="1:27" x14ac:dyDescent="0.25">
      <c r="A327" s="11">
        <v>13.13</v>
      </c>
      <c r="Z327" s="12">
        <f t="shared" ca="1" si="29"/>
        <v>3.2178750000000029</v>
      </c>
      <c r="AA327" s="12">
        <f t="shared" ca="1" si="30"/>
        <v>3.2178750000000029</v>
      </c>
    </row>
    <row r="328" spans="1:27" x14ac:dyDescent="0.25">
      <c r="A328" s="11">
        <v>13.24</v>
      </c>
      <c r="Z328" s="12">
        <f t="shared" ca="1" si="29"/>
        <v>3.3278750000000024</v>
      </c>
      <c r="AA328" s="12">
        <f t="shared" ca="1" si="30"/>
        <v>3.3278750000000024</v>
      </c>
    </row>
    <row r="329" spans="1:27" x14ac:dyDescent="0.25">
      <c r="A329" s="11">
        <v>13.24</v>
      </c>
      <c r="Z329" s="12">
        <f t="shared" ca="1" si="29"/>
        <v>3.3278750000000024</v>
      </c>
      <c r="AA329" s="12">
        <f t="shared" ca="1" si="30"/>
        <v>3.3278750000000024</v>
      </c>
    </row>
    <row r="330" spans="1:27" x14ac:dyDescent="0.25">
      <c r="A330" s="11">
        <v>13.29</v>
      </c>
      <c r="Z330" s="12">
        <f t="shared" ca="1" si="29"/>
        <v>3.3778750000000013</v>
      </c>
      <c r="AA330" s="12">
        <f t="shared" ca="1" si="30"/>
        <v>3.3778750000000013</v>
      </c>
    </row>
    <row r="331" spans="1:27" x14ac:dyDescent="0.25">
      <c r="A331" s="11">
        <v>13.35</v>
      </c>
      <c r="Z331" s="12">
        <f t="shared" ca="1" si="29"/>
        <v>3.4378750000000018</v>
      </c>
      <c r="AA331" s="12">
        <f t="shared" ca="1" si="30"/>
        <v>3.4378750000000018</v>
      </c>
    </row>
    <row r="332" spans="1:27" x14ac:dyDescent="0.25">
      <c r="A332" s="11">
        <v>13.36</v>
      </c>
      <c r="Z332" s="12">
        <f t="shared" ca="1" si="29"/>
        <v>3.4478750000000016</v>
      </c>
      <c r="AA332" s="12">
        <f t="shared" ca="1" si="30"/>
        <v>3.4478750000000016</v>
      </c>
    </row>
    <row r="333" spans="1:27" x14ac:dyDescent="0.25">
      <c r="A333" s="11">
        <v>13.38</v>
      </c>
      <c r="Z333" s="12">
        <f t="shared" ca="1" si="29"/>
        <v>3.4678750000000029</v>
      </c>
      <c r="AA333" s="12">
        <f t="shared" ca="1" si="30"/>
        <v>3.4678750000000029</v>
      </c>
    </row>
    <row r="334" spans="1:27" x14ac:dyDescent="0.25">
      <c r="A334" s="11">
        <v>13.41</v>
      </c>
      <c r="Z334" s="12">
        <f t="shared" ca="1" si="29"/>
        <v>3.4978750000000023</v>
      </c>
      <c r="AA334" s="12">
        <f t="shared" ca="1" si="30"/>
        <v>3.4978750000000023</v>
      </c>
    </row>
    <row r="335" spans="1:27" x14ac:dyDescent="0.25">
      <c r="A335" s="11">
        <v>13.45</v>
      </c>
      <c r="Z335" s="12">
        <f t="shared" ca="1" si="29"/>
        <v>3.5378750000000014</v>
      </c>
      <c r="AA335" s="12">
        <f t="shared" ca="1" si="30"/>
        <v>3.5378750000000014</v>
      </c>
    </row>
    <row r="336" spans="1:27" x14ac:dyDescent="0.25">
      <c r="A336" s="11">
        <v>13.52</v>
      </c>
      <c r="Z336" s="12">
        <f t="shared" ca="1" si="29"/>
        <v>3.6078750000000017</v>
      </c>
      <c r="AA336" s="12">
        <f t="shared" ca="1" si="30"/>
        <v>3.6078750000000017</v>
      </c>
    </row>
    <row r="337" spans="1:27" x14ac:dyDescent="0.25">
      <c r="A337" s="11">
        <v>13.54</v>
      </c>
      <c r="Z337" s="12">
        <f t="shared" ca="1" si="29"/>
        <v>3.6278750000000013</v>
      </c>
      <c r="AA337" s="12">
        <f t="shared" ca="1" si="30"/>
        <v>3.6278750000000013</v>
      </c>
    </row>
    <row r="338" spans="1:27" x14ac:dyDescent="0.25">
      <c r="A338" s="11">
        <v>13.59</v>
      </c>
      <c r="Z338" s="12">
        <f t="shared" ca="1" si="29"/>
        <v>3.677875000000002</v>
      </c>
      <c r="AA338" s="12">
        <f t="shared" ca="1" si="30"/>
        <v>3.677875000000002</v>
      </c>
    </row>
    <row r="339" spans="1:27" x14ac:dyDescent="0.25">
      <c r="A339" s="11">
        <v>13.62</v>
      </c>
      <c r="Z339" s="12">
        <f t="shared" ca="1" si="29"/>
        <v>3.7078750000000014</v>
      </c>
      <c r="AA339" s="12">
        <f t="shared" ca="1" si="30"/>
        <v>3.7078750000000014</v>
      </c>
    </row>
    <row r="340" spans="1:27" x14ac:dyDescent="0.25">
      <c r="A340" s="11">
        <v>13.64</v>
      </c>
      <c r="Z340" s="12">
        <f t="shared" ca="1" si="29"/>
        <v>3.7278750000000027</v>
      </c>
      <c r="AA340" s="12">
        <f t="shared" ca="1" si="30"/>
        <v>3.7278750000000027</v>
      </c>
    </row>
    <row r="341" spans="1:27" x14ac:dyDescent="0.25">
      <c r="A341" s="11">
        <v>13.66</v>
      </c>
      <c r="Z341" s="12">
        <f t="shared" ca="1" si="29"/>
        <v>3.7478750000000023</v>
      </c>
      <c r="AA341" s="12">
        <f t="shared" ca="1" si="30"/>
        <v>3.7478750000000023</v>
      </c>
    </row>
    <row r="342" spans="1:27" x14ac:dyDescent="0.25">
      <c r="A342" s="11">
        <v>13.7</v>
      </c>
      <c r="Z342" s="12">
        <f t="shared" ca="1" si="29"/>
        <v>3.7878750000000014</v>
      </c>
      <c r="AA342" s="12">
        <f t="shared" ca="1" si="30"/>
        <v>3.7878750000000014</v>
      </c>
    </row>
    <row r="343" spans="1:27" x14ac:dyDescent="0.25">
      <c r="A343" s="11">
        <v>13.73</v>
      </c>
      <c r="Z343" s="12">
        <f t="shared" ca="1" si="29"/>
        <v>3.8178750000000026</v>
      </c>
      <c r="AA343" s="12">
        <f t="shared" ca="1" si="30"/>
        <v>3.8178750000000026</v>
      </c>
    </row>
    <row r="344" spans="1:27" x14ac:dyDescent="0.25">
      <c r="A344" s="11">
        <v>13.81</v>
      </c>
      <c r="Z344" s="12">
        <f t="shared" ca="1" si="29"/>
        <v>3.8978750000000026</v>
      </c>
      <c r="AA344" s="12">
        <f t="shared" ca="1" si="30"/>
        <v>3.8978750000000026</v>
      </c>
    </row>
    <row r="345" spans="1:27" x14ac:dyDescent="0.25">
      <c r="A345" s="11">
        <v>13.81</v>
      </c>
      <c r="Z345" s="12">
        <f t="shared" ca="1" si="29"/>
        <v>3.8978750000000026</v>
      </c>
      <c r="AA345" s="12">
        <f t="shared" ca="1" si="30"/>
        <v>3.8978750000000026</v>
      </c>
    </row>
    <row r="346" spans="1:27" x14ac:dyDescent="0.25">
      <c r="A346" s="11">
        <v>13.92</v>
      </c>
      <c r="Z346" s="12">
        <f t="shared" ca="1" si="29"/>
        <v>4.0078750000000021</v>
      </c>
      <c r="AA346" s="12">
        <f t="shared" ca="1" si="30"/>
        <v>4.0078750000000021</v>
      </c>
    </row>
    <row r="347" spans="1:27" x14ac:dyDescent="0.25">
      <c r="A347" s="11">
        <v>13.93</v>
      </c>
      <c r="Z347" s="12">
        <f t="shared" ca="1" si="29"/>
        <v>4.0178750000000019</v>
      </c>
      <c r="AA347" s="12">
        <f t="shared" ca="1" si="30"/>
        <v>4.0178750000000019</v>
      </c>
    </row>
    <row r="348" spans="1:27" x14ac:dyDescent="0.25">
      <c r="A348" s="11">
        <v>13.93</v>
      </c>
      <c r="Z348" s="12">
        <f t="shared" ca="1" si="29"/>
        <v>4.0178750000000019</v>
      </c>
      <c r="AA348" s="12">
        <f t="shared" ca="1" si="30"/>
        <v>4.0178750000000019</v>
      </c>
    </row>
    <row r="349" spans="1:27" x14ac:dyDescent="0.25">
      <c r="A349" s="11">
        <v>13.99</v>
      </c>
      <c r="Z349" s="12">
        <f t="shared" ca="1" si="29"/>
        <v>4.0778750000000024</v>
      </c>
      <c r="AA349" s="12">
        <f t="shared" ca="1" si="30"/>
        <v>4.0778750000000024</v>
      </c>
    </row>
    <row r="350" spans="1:27" x14ac:dyDescent="0.25">
      <c r="A350" s="11">
        <v>14.01</v>
      </c>
      <c r="Z350" s="12">
        <f t="shared" ca="1" si="29"/>
        <v>4.0978750000000019</v>
      </c>
      <c r="AA350" s="12">
        <f t="shared" ca="1" si="30"/>
        <v>4.0978750000000019</v>
      </c>
    </row>
    <row r="351" spans="1:27" x14ac:dyDescent="0.25">
      <c r="A351" s="11">
        <v>14.02</v>
      </c>
      <c r="Z351" s="12">
        <f t="shared" ca="1" si="29"/>
        <v>4.1078750000000017</v>
      </c>
      <c r="AA351" s="12">
        <f t="shared" ca="1" si="30"/>
        <v>4.1078750000000017</v>
      </c>
    </row>
    <row r="352" spans="1:27" x14ac:dyDescent="0.25">
      <c r="A352" s="11">
        <v>14.03</v>
      </c>
      <c r="Z352" s="12">
        <f t="shared" ca="1" si="29"/>
        <v>4.1178750000000015</v>
      </c>
      <c r="AA352" s="12">
        <f t="shared" ca="1" si="30"/>
        <v>4.1178750000000015</v>
      </c>
    </row>
    <row r="353" spans="1:27" x14ac:dyDescent="0.25">
      <c r="A353" s="11">
        <v>14.03</v>
      </c>
      <c r="Z353" s="12">
        <f t="shared" ca="1" si="29"/>
        <v>4.1178750000000015</v>
      </c>
      <c r="AA353" s="12">
        <f t="shared" ca="1" si="30"/>
        <v>4.1178750000000015</v>
      </c>
    </row>
    <row r="354" spans="1:27" x14ac:dyDescent="0.25">
      <c r="A354" s="11">
        <v>14.15</v>
      </c>
      <c r="Z354" s="12">
        <f t="shared" ca="1" si="29"/>
        <v>4.2378750000000025</v>
      </c>
      <c r="AA354" s="12">
        <f t="shared" ca="1" si="30"/>
        <v>4.2378750000000025</v>
      </c>
    </row>
    <row r="355" spans="1:27" x14ac:dyDescent="0.25">
      <c r="A355" s="11">
        <v>14.17</v>
      </c>
      <c r="Z355" s="12">
        <f t="shared" ca="1" si="29"/>
        <v>4.2578750000000021</v>
      </c>
      <c r="AA355" s="12">
        <f t="shared" ca="1" si="30"/>
        <v>4.2578750000000021</v>
      </c>
    </row>
    <row r="356" spans="1:27" x14ac:dyDescent="0.25">
      <c r="A356" s="11">
        <v>14.18</v>
      </c>
      <c r="Z356" s="12">
        <f t="shared" ca="1" si="29"/>
        <v>4.2678750000000019</v>
      </c>
      <c r="AA356" s="12">
        <f t="shared" ca="1" si="30"/>
        <v>4.2678750000000019</v>
      </c>
    </row>
    <row r="357" spans="1:27" x14ac:dyDescent="0.25">
      <c r="A357" s="11">
        <v>14.22</v>
      </c>
      <c r="Z357" s="12">
        <f t="shared" ca="1" si="29"/>
        <v>4.3078750000000028</v>
      </c>
      <c r="AA357" s="12">
        <f t="shared" ca="1" si="30"/>
        <v>4.3078750000000028</v>
      </c>
    </row>
    <row r="358" spans="1:27" x14ac:dyDescent="0.25">
      <c r="A358" s="11">
        <v>14.22</v>
      </c>
      <c r="Z358" s="12">
        <f t="shared" ca="1" si="29"/>
        <v>4.3078750000000028</v>
      </c>
      <c r="AA358" s="12">
        <f t="shared" ca="1" si="30"/>
        <v>4.3078750000000028</v>
      </c>
    </row>
    <row r="359" spans="1:27" x14ac:dyDescent="0.25">
      <c r="A359" s="11">
        <v>14.25</v>
      </c>
      <c r="Z359" s="12">
        <f t="shared" ca="1" si="29"/>
        <v>4.3378750000000021</v>
      </c>
      <c r="AA359" s="12">
        <f t="shared" ca="1" si="30"/>
        <v>4.3378750000000021</v>
      </c>
    </row>
    <row r="360" spans="1:27" x14ac:dyDescent="0.25">
      <c r="A360" s="11">
        <v>14.35</v>
      </c>
      <c r="Z360" s="12">
        <f t="shared" ca="1" si="29"/>
        <v>4.4378750000000018</v>
      </c>
      <c r="AA360" s="12">
        <f t="shared" ca="1" si="30"/>
        <v>4.4378750000000018</v>
      </c>
    </row>
    <row r="361" spans="1:27" x14ac:dyDescent="0.25">
      <c r="A361" s="11">
        <v>14.35</v>
      </c>
      <c r="Z361" s="12">
        <f t="shared" ca="1" si="29"/>
        <v>4.4378750000000018</v>
      </c>
      <c r="AA361" s="12">
        <f t="shared" ca="1" si="30"/>
        <v>4.4378750000000018</v>
      </c>
    </row>
    <row r="362" spans="1:27" x14ac:dyDescent="0.25">
      <c r="A362" s="11">
        <v>14.39</v>
      </c>
      <c r="Z362" s="12">
        <f t="shared" ca="1" si="29"/>
        <v>4.4778750000000027</v>
      </c>
      <c r="AA362" s="12">
        <f t="shared" ca="1" si="30"/>
        <v>4.4778750000000027</v>
      </c>
    </row>
    <row r="363" spans="1:27" x14ac:dyDescent="0.25">
      <c r="A363" s="11">
        <v>14.4</v>
      </c>
      <c r="Z363" s="12">
        <f t="shared" ca="1" si="29"/>
        <v>4.4878750000000025</v>
      </c>
      <c r="AA363" s="12">
        <f t="shared" ca="1" si="30"/>
        <v>4.4878750000000025</v>
      </c>
    </row>
    <row r="364" spans="1:27" x14ac:dyDescent="0.25">
      <c r="A364" s="11">
        <v>14.43</v>
      </c>
      <c r="Z364" s="12">
        <f t="shared" ca="1" si="29"/>
        <v>4.5178750000000019</v>
      </c>
      <c r="AA364" s="12">
        <f t="shared" ca="1" si="30"/>
        <v>4.5178750000000019</v>
      </c>
    </row>
    <row r="365" spans="1:27" x14ac:dyDescent="0.25">
      <c r="A365" s="11">
        <v>14.45</v>
      </c>
      <c r="Z365" s="12">
        <f t="shared" ca="1" si="29"/>
        <v>4.5378750000000014</v>
      </c>
      <c r="AA365" s="12">
        <f t="shared" ca="1" si="30"/>
        <v>4.5378750000000014</v>
      </c>
    </row>
    <row r="366" spans="1:27" x14ac:dyDescent="0.25">
      <c r="A366" s="11">
        <v>14.47</v>
      </c>
      <c r="Z366" s="12">
        <f t="shared" ca="1" si="29"/>
        <v>4.5578750000000028</v>
      </c>
      <c r="AA366" s="12">
        <f t="shared" ca="1" si="30"/>
        <v>4.5578750000000028</v>
      </c>
    </row>
    <row r="367" spans="1:27" x14ac:dyDescent="0.25">
      <c r="A367" s="11">
        <v>14.51</v>
      </c>
      <c r="Z367" s="12">
        <f t="shared" ca="1" si="29"/>
        <v>4.5978750000000019</v>
      </c>
      <c r="AA367" s="12">
        <f t="shared" ca="1" si="30"/>
        <v>4.5978750000000019</v>
      </c>
    </row>
    <row r="368" spans="1:27" x14ac:dyDescent="0.25">
      <c r="A368" s="11">
        <v>14.55</v>
      </c>
      <c r="Z368" s="12">
        <f t="shared" ca="1" si="29"/>
        <v>4.6378750000000029</v>
      </c>
      <c r="AA368" s="12">
        <f t="shared" ca="1" si="30"/>
        <v>4.6378750000000029</v>
      </c>
    </row>
    <row r="369" spans="1:27" x14ac:dyDescent="0.25">
      <c r="A369" s="11">
        <v>14.57</v>
      </c>
      <c r="Z369" s="12">
        <f t="shared" ca="1" si="29"/>
        <v>4.6578750000000024</v>
      </c>
      <c r="AA369" s="12">
        <f t="shared" ca="1" si="30"/>
        <v>4.6578750000000024</v>
      </c>
    </row>
    <row r="370" spans="1:27" x14ac:dyDescent="0.25">
      <c r="A370" s="11">
        <v>14.59</v>
      </c>
      <c r="Z370" s="12">
        <f t="shared" ca="1" si="29"/>
        <v>4.677875000000002</v>
      </c>
      <c r="AA370" s="12">
        <f t="shared" ca="1" si="30"/>
        <v>4.677875000000002</v>
      </c>
    </row>
    <row r="371" spans="1:27" x14ac:dyDescent="0.25">
      <c r="A371" s="11">
        <v>14.62</v>
      </c>
      <c r="Z371" s="12">
        <f t="shared" ca="1" si="29"/>
        <v>4.7078750000000014</v>
      </c>
      <c r="AA371" s="12">
        <f t="shared" ca="1" si="30"/>
        <v>4.7078750000000014</v>
      </c>
    </row>
    <row r="372" spans="1:27" x14ac:dyDescent="0.25">
      <c r="A372" s="11">
        <v>14.68</v>
      </c>
      <c r="Z372" s="12">
        <f t="shared" ca="1" si="29"/>
        <v>4.7678750000000019</v>
      </c>
      <c r="AA372" s="12">
        <f t="shared" ca="1" si="30"/>
        <v>4.7678750000000019</v>
      </c>
    </row>
    <row r="373" spans="1:27" x14ac:dyDescent="0.25">
      <c r="A373" s="11">
        <v>14.74</v>
      </c>
      <c r="Z373" s="12">
        <f t="shared" ca="1" si="29"/>
        <v>4.8278750000000024</v>
      </c>
      <c r="AA373" s="12">
        <f t="shared" ca="1" si="30"/>
        <v>4.8278750000000024</v>
      </c>
    </row>
    <row r="374" spans="1:27" x14ac:dyDescent="0.25">
      <c r="A374" s="11">
        <v>14.81</v>
      </c>
      <c r="Z374" s="12">
        <f t="shared" ca="1" si="29"/>
        <v>4.8978750000000026</v>
      </c>
      <c r="AA374" s="12">
        <f t="shared" ca="1" si="30"/>
        <v>4.8978750000000026</v>
      </c>
    </row>
    <row r="375" spans="1:27" x14ac:dyDescent="0.25">
      <c r="A375" s="11">
        <v>14.85</v>
      </c>
      <c r="Z375" s="12">
        <f t="shared" ca="1" si="29"/>
        <v>4.9378750000000018</v>
      </c>
      <c r="AA375" s="12">
        <f t="shared" ca="1" si="30"/>
        <v>4.9378750000000018</v>
      </c>
    </row>
    <row r="376" spans="1:27" x14ac:dyDescent="0.25">
      <c r="A376" s="11">
        <v>14.89</v>
      </c>
      <c r="Z376" s="12">
        <f t="shared" ca="1" si="29"/>
        <v>4.9778750000000027</v>
      </c>
      <c r="AA376" s="12">
        <f t="shared" ca="1" si="30"/>
        <v>4.9778750000000027</v>
      </c>
    </row>
    <row r="377" spans="1:27" x14ac:dyDescent="0.25">
      <c r="A377" s="11">
        <v>14.91</v>
      </c>
      <c r="Z377" s="12">
        <f t="shared" ca="1" si="29"/>
        <v>4.9978750000000023</v>
      </c>
      <c r="AA377" s="12">
        <f t="shared" ca="1" si="30"/>
        <v>4.9978750000000023</v>
      </c>
    </row>
    <row r="378" spans="1:27" x14ac:dyDescent="0.25">
      <c r="A378" s="11">
        <v>14.98</v>
      </c>
      <c r="Z378" s="12">
        <f t="shared" ca="1" si="29"/>
        <v>5.0678750000000026</v>
      </c>
      <c r="AA378" s="12">
        <f t="shared" ca="1" si="30"/>
        <v>5.0678750000000026</v>
      </c>
    </row>
    <row r="379" spans="1:27" x14ac:dyDescent="0.25">
      <c r="A379" s="11">
        <v>15</v>
      </c>
      <c r="Z379" s="12">
        <f t="shared" ca="1" si="29"/>
        <v>5.0878750000000021</v>
      </c>
      <c r="AA379" s="12">
        <f t="shared" ca="1" si="30"/>
        <v>5.0878750000000021</v>
      </c>
    </row>
    <row r="380" spans="1:27" x14ac:dyDescent="0.25">
      <c r="A380" s="11">
        <v>15.02</v>
      </c>
      <c r="Z380" s="12">
        <f t="shared" ca="1" si="29"/>
        <v>5.1078750000000017</v>
      </c>
      <c r="AA380" s="12">
        <f t="shared" ca="1" si="30"/>
        <v>5.1078750000000017</v>
      </c>
    </row>
    <row r="381" spans="1:27" x14ac:dyDescent="0.25">
      <c r="A381" s="11">
        <v>15.03</v>
      </c>
      <c r="Z381" s="12">
        <f t="shared" ca="1" si="29"/>
        <v>5.1178750000000015</v>
      </c>
      <c r="AA381" s="12">
        <f t="shared" ca="1" si="30"/>
        <v>5.1178750000000015</v>
      </c>
    </row>
    <row r="382" spans="1:27" x14ac:dyDescent="0.25">
      <c r="A382" s="11">
        <v>15.03</v>
      </c>
      <c r="Z382" s="12">
        <f t="shared" ca="1" si="29"/>
        <v>5.1178750000000015</v>
      </c>
      <c r="AA382" s="12">
        <f t="shared" ca="1" si="30"/>
        <v>5.1178750000000015</v>
      </c>
    </row>
    <row r="383" spans="1:27" x14ac:dyDescent="0.25">
      <c r="A383" s="11">
        <v>15.08</v>
      </c>
      <c r="Z383" s="12">
        <f t="shared" ca="1" si="29"/>
        <v>5.1678750000000022</v>
      </c>
      <c r="AA383" s="12">
        <f t="shared" ca="1" si="30"/>
        <v>5.1678750000000022</v>
      </c>
    </row>
    <row r="384" spans="1:27" x14ac:dyDescent="0.25">
      <c r="A384" s="11">
        <v>15.13</v>
      </c>
      <c r="Z384" s="12">
        <f t="shared" ca="1" si="29"/>
        <v>5.2178750000000029</v>
      </c>
      <c r="AA384" s="12">
        <f t="shared" ca="1" si="30"/>
        <v>5.2178750000000029</v>
      </c>
    </row>
    <row r="385" spans="1:27" x14ac:dyDescent="0.25">
      <c r="A385" s="11">
        <v>15.15</v>
      </c>
      <c r="Z385" s="12">
        <f t="shared" ca="1" si="29"/>
        <v>5.2378750000000025</v>
      </c>
      <c r="AA385" s="12">
        <f t="shared" ca="1" si="30"/>
        <v>5.2378750000000025</v>
      </c>
    </row>
    <row r="386" spans="1:27" x14ac:dyDescent="0.25">
      <c r="A386" s="11">
        <v>15.22</v>
      </c>
      <c r="Z386" s="12">
        <f t="shared" ref="Z386:Z449" ca="1" si="31">IF($A386&lt;&gt;"",($A386-$D$77),"")</f>
        <v>5.3078750000000028</v>
      </c>
      <c r="AA386" s="12">
        <f t="shared" ref="AA386:AA449" ca="1" si="32">IF($A386&lt;&gt;"",($A386-$D$77+$J$118),"")</f>
        <v>5.3078750000000028</v>
      </c>
    </row>
    <row r="387" spans="1:27" x14ac:dyDescent="0.25">
      <c r="A387" s="11">
        <v>15.22</v>
      </c>
      <c r="Z387" s="12">
        <f t="shared" ca="1" si="31"/>
        <v>5.3078750000000028</v>
      </c>
      <c r="AA387" s="12">
        <f t="shared" ca="1" si="32"/>
        <v>5.3078750000000028</v>
      </c>
    </row>
    <row r="388" spans="1:27" x14ac:dyDescent="0.25">
      <c r="A388" s="11">
        <v>15.28</v>
      </c>
      <c r="Z388" s="12">
        <f t="shared" ca="1" si="31"/>
        <v>5.3678750000000015</v>
      </c>
      <c r="AA388" s="12">
        <f t="shared" ca="1" si="32"/>
        <v>5.3678750000000015</v>
      </c>
    </row>
    <row r="389" spans="1:27" x14ac:dyDescent="0.25">
      <c r="A389" s="11">
        <v>15.32</v>
      </c>
      <c r="Z389" s="12">
        <f t="shared" ca="1" si="31"/>
        <v>5.4078750000000024</v>
      </c>
      <c r="AA389" s="12">
        <f t="shared" ca="1" si="32"/>
        <v>5.4078750000000024</v>
      </c>
    </row>
    <row r="390" spans="1:27" x14ac:dyDescent="0.25">
      <c r="A390" s="11">
        <v>15.36</v>
      </c>
      <c r="Z390" s="12">
        <f t="shared" ca="1" si="31"/>
        <v>5.4478750000000016</v>
      </c>
      <c r="AA390" s="12">
        <f t="shared" ca="1" si="32"/>
        <v>5.4478750000000016</v>
      </c>
    </row>
    <row r="391" spans="1:27" x14ac:dyDescent="0.25">
      <c r="A391" s="11">
        <v>15.4</v>
      </c>
      <c r="Z391" s="12">
        <f t="shared" ca="1" si="31"/>
        <v>5.4878750000000025</v>
      </c>
      <c r="AA391" s="12">
        <f t="shared" ca="1" si="32"/>
        <v>5.4878750000000025</v>
      </c>
    </row>
    <row r="392" spans="1:27" x14ac:dyDescent="0.25">
      <c r="A392" s="11">
        <v>15.48</v>
      </c>
      <c r="Z392" s="12">
        <f t="shared" ca="1" si="31"/>
        <v>5.5678750000000026</v>
      </c>
      <c r="AA392" s="12">
        <f t="shared" ca="1" si="32"/>
        <v>5.5678750000000026</v>
      </c>
    </row>
    <row r="393" spans="1:27" x14ac:dyDescent="0.25">
      <c r="A393" s="11">
        <v>15.49</v>
      </c>
      <c r="Z393" s="12">
        <f t="shared" ca="1" si="31"/>
        <v>5.5778750000000024</v>
      </c>
      <c r="AA393" s="12">
        <f t="shared" ca="1" si="32"/>
        <v>5.5778750000000024</v>
      </c>
    </row>
    <row r="394" spans="1:27" x14ac:dyDescent="0.25">
      <c r="A394" s="11">
        <v>15.56</v>
      </c>
      <c r="Z394" s="12">
        <f t="shared" ca="1" si="31"/>
        <v>5.6478750000000026</v>
      </c>
      <c r="AA394" s="12">
        <f t="shared" ca="1" si="32"/>
        <v>5.6478750000000026</v>
      </c>
    </row>
    <row r="395" spans="1:27" x14ac:dyDescent="0.25">
      <c r="A395" s="11">
        <v>15.58</v>
      </c>
      <c r="Z395" s="12">
        <f t="shared" ca="1" si="31"/>
        <v>5.6678750000000022</v>
      </c>
      <c r="AA395" s="12">
        <f t="shared" ca="1" si="32"/>
        <v>5.6678750000000022</v>
      </c>
    </row>
    <row r="396" spans="1:27" x14ac:dyDescent="0.25">
      <c r="A396" s="11">
        <v>15.59</v>
      </c>
      <c r="Z396" s="12">
        <f t="shared" ca="1" si="31"/>
        <v>5.677875000000002</v>
      </c>
      <c r="AA396" s="12">
        <f t="shared" ca="1" si="32"/>
        <v>5.677875000000002</v>
      </c>
    </row>
    <row r="397" spans="1:27" x14ac:dyDescent="0.25">
      <c r="A397" s="11">
        <v>15.64</v>
      </c>
      <c r="Z397" s="12">
        <f t="shared" ca="1" si="31"/>
        <v>5.7278750000000027</v>
      </c>
      <c r="AA397" s="12">
        <f t="shared" ca="1" si="32"/>
        <v>5.7278750000000027</v>
      </c>
    </row>
    <row r="398" spans="1:27" x14ac:dyDescent="0.25">
      <c r="A398" s="11">
        <v>15.65</v>
      </c>
      <c r="Z398" s="12">
        <f t="shared" ca="1" si="31"/>
        <v>5.7378750000000025</v>
      </c>
      <c r="AA398" s="12">
        <f t="shared" ca="1" si="32"/>
        <v>5.7378750000000025</v>
      </c>
    </row>
    <row r="399" spans="1:27" x14ac:dyDescent="0.25">
      <c r="A399" s="11">
        <v>15.65</v>
      </c>
      <c r="Z399" s="12">
        <f t="shared" ca="1" si="31"/>
        <v>5.7378750000000025</v>
      </c>
      <c r="AA399" s="12">
        <f t="shared" ca="1" si="32"/>
        <v>5.7378750000000025</v>
      </c>
    </row>
    <row r="400" spans="1:27" x14ac:dyDescent="0.25">
      <c r="A400" s="11">
        <v>15.65</v>
      </c>
      <c r="Z400" s="12">
        <f t="shared" ca="1" si="31"/>
        <v>5.7378750000000025</v>
      </c>
      <c r="AA400" s="12">
        <f t="shared" ca="1" si="32"/>
        <v>5.7378750000000025</v>
      </c>
    </row>
    <row r="401" spans="1:27" x14ac:dyDescent="0.25">
      <c r="A401" s="11">
        <v>15.66</v>
      </c>
      <c r="Z401" s="12">
        <f t="shared" ca="1" si="31"/>
        <v>5.7478750000000023</v>
      </c>
      <c r="AA401" s="12">
        <f t="shared" ca="1" si="32"/>
        <v>5.7478750000000023</v>
      </c>
    </row>
    <row r="402" spans="1:27" x14ac:dyDescent="0.25">
      <c r="Z402" s="12" t="str">
        <f t="shared" si="31"/>
        <v/>
      </c>
      <c r="AA402" s="12" t="str">
        <f t="shared" si="32"/>
        <v/>
      </c>
    </row>
    <row r="403" spans="1:27" x14ac:dyDescent="0.25">
      <c r="Z403" s="12" t="str">
        <f t="shared" si="31"/>
        <v/>
      </c>
      <c r="AA403" s="12" t="str">
        <f t="shared" si="32"/>
        <v/>
      </c>
    </row>
    <row r="404" spans="1:27" x14ac:dyDescent="0.25">
      <c r="Z404" s="12" t="str">
        <f t="shared" si="31"/>
        <v/>
      </c>
      <c r="AA404" s="12" t="str">
        <f t="shared" si="32"/>
        <v/>
      </c>
    </row>
    <row r="405" spans="1:27" x14ac:dyDescent="0.25">
      <c r="Z405" s="12" t="str">
        <f t="shared" si="31"/>
        <v/>
      </c>
      <c r="AA405" s="12" t="str">
        <f t="shared" si="32"/>
        <v/>
      </c>
    </row>
    <row r="406" spans="1:27" x14ac:dyDescent="0.25">
      <c r="Z406" s="12" t="str">
        <f t="shared" si="31"/>
        <v/>
      </c>
      <c r="AA406" s="12" t="str">
        <f t="shared" si="32"/>
        <v/>
      </c>
    </row>
    <row r="407" spans="1:27" x14ac:dyDescent="0.25">
      <c r="Z407" s="12" t="str">
        <f t="shared" si="31"/>
        <v/>
      </c>
      <c r="AA407" s="12" t="str">
        <f t="shared" si="32"/>
        <v/>
      </c>
    </row>
    <row r="408" spans="1:27" x14ac:dyDescent="0.25">
      <c r="Z408" s="12" t="str">
        <f t="shared" si="31"/>
        <v/>
      </c>
      <c r="AA408" s="12" t="str">
        <f t="shared" si="32"/>
        <v/>
      </c>
    </row>
    <row r="409" spans="1:27" x14ac:dyDescent="0.25">
      <c r="Z409" s="12" t="str">
        <f t="shared" si="31"/>
        <v/>
      </c>
      <c r="AA409" s="12" t="str">
        <f t="shared" si="32"/>
        <v/>
      </c>
    </row>
    <row r="410" spans="1:27" x14ac:dyDescent="0.25">
      <c r="Z410" s="12" t="str">
        <f t="shared" si="31"/>
        <v/>
      </c>
      <c r="AA410" s="12" t="str">
        <f t="shared" si="32"/>
        <v/>
      </c>
    </row>
    <row r="411" spans="1:27" x14ac:dyDescent="0.25">
      <c r="Z411" s="12" t="str">
        <f t="shared" si="31"/>
        <v/>
      </c>
      <c r="AA411" s="12" t="str">
        <f t="shared" si="32"/>
        <v/>
      </c>
    </row>
    <row r="412" spans="1:27" x14ac:dyDescent="0.25">
      <c r="Z412" s="12" t="str">
        <f t="shared" si="31"/>
        <v/>
      </c>
      <c r="AA412" s="12" t="str">
        <f t="shared" si="32"/>
        <v/>
      </c>
    </row>
    <row r="413" spans="1:27" x14ac:dyDescent="0.25">
      <c r="Z413" s="12" t="str">
        <f t="shared" si="31"/>
        <v/>
      </c>
      <c r="AA413" s="12" t="str">
        <f t="shared" si="32"/>
        <v/>
      </c>
    </row>
    <row r="414" spans="1:27" x14ac:dyDescent="0.25">
      <c r="Z414" s="12" t="str">
        <f t="shared" si="31"/>
        <v/>
      </c>
      <c r="AA414" s="12" t="str">
        <f t="shared" si="32"/>
        <v/>
      </c>
    </row>
    <row r="415" spans="1:27" x14ac:dyDescent="0.25">
      <c r="Z415" s="12" t="str">
        <f t="shared" si="31"/>
        <v/>
      </c>
      <c r="AA415" s="12" t="str">
        <f t="shared" si="32"/>
        <v/>
      </c>
    </row>
    <row r="416" spans="1:27" x14ac:dyDescent="0.25">
      <c r="Z416" s="12" t="str">
        <f t="shared" si="31"/>
        <v/>
      </c>
      <c r="AA416" s="12" t="str">
        <f t="shared" si="32"/>
        <v/>
      </c>
    </row>
    <row r="417" spans="26:27" x14ac:dyDescent="0.25">
      <c r="Z417" s="12" t="str">
        <f t="shared" si="31"/>
        <v/>
      </c>
      <c r="AA417" s="12" t="str">
        <f t="shared" si="32"/>
        <v/>
      </c>
    </row>
    <row r="418" spans="26:27" x14ac:dyDescent="0.25">
      <c r="Z418" s="12" t="str">
        <f t="shared" si="31"/>
        <v/>
      </c>
      <c r="AA418" s="12" t="str">
        <f t="shared" si="32"/>
        <v/>
      </c>
    </row>
    <row r="419" spans="26:27" x14ac:dyDescent="0.25">
      <c r="Z419" s="12" t="str">
        <f t="shared" si="31"/>
        <v/>
      </c>
      <c r="AA419" s="12" t="str">
        <f t="shared" si="32"/>
        <v/>
      </c>
    </row>
    <row r="420" spans="26:27" x14ac:dyDescent="0.25">
      <c r="Z420" s="12" t="str">
        <f t="shared" si="31"/>
        <v/>
      </c>
      <c r="AA420" s="12" t="str">
        <f t="shared" si="32"/>
        <v/>
      </c>
    </row>
    <row r="421" spans="26:27" x14ac:dyDescent="0.25">
      <c r="Z421" s="12" t="str">
        <f t="shared" si="31"/>
        <v/>
      </c>
      <c r="AA421" s="12" t="str">
        <f t="shared" si="32"/>
        <v/>
      </c>
    </row>
    <row r="422" spans="26:27" x14ac:dyDescent="0.25">
      <c r="Z422" s="12" t="str">
        <f t="shared" si="31"/>
        <v/>
      </c>
      <c r="AA422" s="12" t="str">
        <f t="shared" si="32"/>
        <v/>
      </c>
    </row>
    <row r="423" spans="26:27" x14ac:dyDescent="0.25">
      <c r="Z423" s="12" t="str">
        <f t="shared" si="31"/>
        <v/>
      </c>
      <c r="AA423" s="12" t="str">
        <f t="shared" si="32"/>
        <v/>
      </c>
    </row>
    <row r="424" spans="26:27" x14ac:dyDescent="0.25">
      <c r="Z424" s="12" t="str">
        <f t="shared" si="31"/>
        <v/>
      </c>
      <c r="AA424" s="12" t="str">
        <f t="shared" si="32"/>
        <v/>
      </c>
    </row>
    <row r="425" spans="26:27" x14ac:dyDescent="0.25">
      <c r="Z425" s="12" t="str">
        <f t="shared" si="31"/>
        <v/>
      </c>
      <c r="AA425" s="12" t="str">
        <f t="shared" si="32"/>
        <v/>
      </c>
    </row>
    <row r="426" spans="26:27" x14ac:dyDescent="0.25">
      <c r="Z426" s="12" t="str">
        <f t="shared" si="31"/>
        <v/>
      </c>
      <c r="AA426" s="12" t="str">
        <f t="shared" si="32"/>
        <v/>
      </c>
    </row>
    <row r="427" spans="26:27" x14ac:dyDescent="0.25">
      <c r="Z427" s="12" t="str">
        <f t="shared" si="31"/>
        <v/>
      </c>
      <c r="AA427" s="12" t="str">
        <f t="shared" si="32"/>
        <v/>
      </c>
    </row>
    <row r="428" spans="26:27" x14ac:dyDescent="0.25">
      <c r="Z428" s="12" t="str">
        <f t="shared" si="31"/>
        <v/>
      </c>
      <c r="AA428" s="12" t="str">
        <f t="shared" si="32"/>
        <v/>
      </c>
    </row>
    <row r="429" spans="26:27" x14ac:dyDescent="0.25">
      <c r="Z429" s="12" t="str">
        <f t="shared" si="31"/>
        <v/>
      </c>
      <c r="AA429" s="12" t="str">
        <f t="shared" si="32"/>
        <v/>
      </c>
    </row>
    <row r="430" spans="26:27" x14ac:dyDescent="0.25">
      <c r="Z430" s="12" t="str">
        <f t="shared" si="31"/>
        <v/>
      </c>
      <c r="AA430" s="12" t="str">
        <f t="shared" si="32"/>
        <v/>
      </c>
    </row>
    <row r="431" spans="26:27" x14ac:dyDescent="0.25">
      <c r="Z431" s="12" t="str">
        <f t="shared" si="31"/>
        <v/>
      </c>
      <c r="AA431" s="12" t="str">
        <f t="shared" si="32"/>
        <v/>
      </c>
    </row>
    <row r="432" spans="26:27" x14ac:dyDescent="0.25">
      <c r="Z432" s="12" t="str">
        <f t="shared" si="31"/>
        <v/>
      </c>
      <c r="AA432" s="12" t="str">
        <f t="shared" si="32"/>
        <v/>
      </c>
    </row>
    <row r="433" spans="26:27" x14ac:dyDescent="0.25">
      <c r="Z433" s="12" t="str">
        <f t="shared" si="31"/>
        <v/>
      </c>
      <c r="AA433" s="12" t="str">
        <f t="shared" si="32"/>
        <v/>
      </c>
    </row>
    <row r="434" spans="26:27" x14ac:dyDescent="0.25">
      <c r="Z434" s="12" t="str">
        <f t="shared" si="31"/>
        <v/>
      </c>
      <c r="AA434" s="12" t="str">
        <f t="shared" si="32"/>
        <v/>
      </c>
    </row>
    <row r="435" spans="26:27" x14ac:dyDescent="0.25">
      <c r="Z435" s="12" t="str">
        <f t="shared" si="31"/>
        <v/>
      </c>
      <c r="AA435" s="12" t="str">
        <f t="shared" si="32"/>
        <v/>
      </c>
    </row>
    <row r="436" spans="26:27" x14ac:dyDescent="0.25">
      <c r="Z436" s="12" t="str">
        <f t="shared" si="31"/>
        <v/>
      </c>
      <c r="AA436" s="12" t="str">
        <f t="shared" si="32"/>
        <v/>
      </c>
    </row>
    <row r="437" spans="26:27" x14ac:dyDescent="0.25">
      <c r="Z437" s="12" t="str">
        <f t="shared" si="31"/>
        <v/>
      </c>
      <c r="AA437" s="12" t="str">
        <f t="shared" si="32"/>
        <v/>
      </c>
    </row>
    <row r="438" spans="26:27" x14ac:dyDescent="0.25">
      <c r="Z438" s="12" t="str">
        <f t="shared" si="31"/>
        <v/>
      </c>
      <c r="AA438" s="12" t="str">
        <f t="shared" si="32"/>
        <v/>
      </c>
    </row>
    <row r="439" spans="26:27" x14ac:dyDescent="0.25">
      <c r="Z439" s="12" t="str">
        <f t="shared" si="31"/>
        <v/>
      </c>
      <c r="AA439" s="12" t="str">
        <f t="shared" si="32"/>
        <v/>
      </c>
    </row>
    <row r="440" spans="26:27" x14ac:dyDescent="0.25">
      <c r="Z440" s="12" t="str">
        <f t="shared" si="31"/>
        <v/>
      </c>
      <c r="AA440" s="12" t="str">
        <f t="shared" si="32"/>
        <v/>
      </c>
    </row>
    <row r="441" spans="26:27" x14ac:dyDescent="0.25">
      <c r="Z441" s="12" t="str">
        <f t="shared" si="31"/>
        <v/>
      </c>
      <c r="AA441" s="12" t="str">
        <f t="shared" si="32"/>
        <v/>
      </c>
    </row>
    <row r="442" spans="26:27" x14ac:dyDescent="0.25">
      <c r="Z442" s="12" t="str">
        <f t="shared" si="31"/>
        <v/>
      </c>
      <c r="AA442" s="12" t="str">
        <f t="shared" si="32"/>
        <v/>
      </c>
    </row>
    <row r="443" spans="26:27" x14ac:dyDescent="0.25">
      <c r="Z443" s="12" t="str">
        <f t="shared" si="31"/>
        <v/>
      </c>
      <c r="AA443" s="12" t="str">
        <f t="shared" si="32"/>
        <v/>
      </c>
    </row>
    <row r="444" spans="26:27" x14ac:dyDescent="0.25">
      <c r="Z444" s="12" t="str">
        <f t="shared" si="31"/>
        <v/>
      </c>
      <c r="AA444" s="12" t="str">
        <f t="shared" si="32"/>
        <v/>
      </c>
    </row>
    <row r="445" spans="26:27" x14ac:dyDescent="0.25">
      <c r="Z445" s="12" t="str">
        <f t="shared" si="31"/>
        <v/>
      </c>
      <c r="AA445" s="12" t="str">
        <f t="shared" si="32"/>
        <v/>
      </c>
    </row>
    <row r="446" spans="26:27" x14ac:dyDescent="0.25">
      <c r="Z446" s="12" t="str">
        <f t="shared" si="31"/>
        <v/>
      </c>
      <c r="AA446" s="12" t="str">
        <f t="shared" si="32"/>
        <v/>
      </c>
    </row>
    <row r="447" spans="26:27" x14ac:dyDescent="0.25">
      <c r="Z447" s="12" t="str">
        <f t="shared" si="31"/>
        <v/>
      </c>
      <c r="AA447" s="12" t="str">
        <f t="shared" si="32"/>
        <v/>
      </c>
    </row>
    <row r="448" spans="26:27" x14ac:dyDescent="0.25">
      <c r="Z448" s="12" t="str">
        <f t="shared" si="31"/>
        <v/>
      </c>
      <c r="AA448" s="12" t="str">
        <f t="shared" si="32"/>
        <v/>
      </c>
    </row>
    <row r="449" spans="26:27" x14ac:dyDescent="0.25">
      <c r="Z449" s="12" t="str">
        <f t="shared" si="31"/>
        <v/>
      </c>
      <c r="AA449" s="12" t="str">
        <f t="shared" si="32"/>
        <v/>
      </c>
    </row>
    <row r="450" spans="26:27" x14ac:dyDescent="0.25">
      <c r="Z450" s="12" t="str">
        <f t="shared" ref="Z450:Z513" si="33">IF($A450&lt;&gt;"",($A450-$D$77),"")</f>
        <v/>
      </c>
      <c r="AA450" s="12" t="str">
        <f t="shared" ref="AA450:AA513" si="34">IF($A450&lt;&gt;"",($A450-$D$77+$J$118),"")</f>
        <v/>
      </c>
    </row>
    <row r="451" spans="26:27" x14ac:dyDescent="0.25">
      <c r="Z451" s="12" t="str">
        <f t="shared" si="33"/>
        <v/>
      </c>
      <c r="AA451" s="12" t="str">
        <f t="shared" si="34"/>
        <v/>
      </c>
    </row>
    <row r="452" spans="26:27" x14ac:dyDescent="0.25">
      <c r="Z452" s="12" t="str">
        <f t="shared" si="33"/>
        <v/>
      </c>
      <c r="AA452" s="12" t="str">
        <f t="shared" si="34"/>
        <v/>
      </c>
    </row>
    <row r="453" spans="26:27" x14ac:dyDescent="0.25">
      <c r="Z453" s="12" t="str">
        <f t="shared" si="33"/>
        <v/>
      </c>
      <c r="AA453" s="12" t="str">
        <f t="shared" si="34"/>
        <v/>
      </c>
    </row>
    <row r="454" spans="26:27" x14ac:dyDescent="0.25">
      <c r="Z454" s="12" t="str">
        <f t="shared" si="33"/>
        <v/>
      </c>
      <c r="AA454" s="12" t="str">
        <f t="shared" si="34"/>
        <v/>
      </c>
    </row>
    <row r="455" spans="26:27" x14ac:dyDescent="0.25">
      <c r="Z455" s="12" t="str">
        <f t="shared" si="33"/>
        <v/>
      </c>
      <c r="AA455" s="12" t="str">
        <f t="shared" si="34"/>
        <v/>
      </c>
    </row>
    <row r="456" spans="26:27" x14ac:dyDescent="0.25">
      <c r="Z456" s="12" t="str">
        <f t="shared" si="33"/>
        <v/>
      </c>
      <c r="AA456" s="12" t="str">
        <f t="shared" si="34"/>
        <v/>
      </c>
    </row>
    <row r="457" spans="26:27" x14ac:dyDescent="0.25">
      <c r="Z457" s="12" t="str">
        <f t="shared" si="33"/>
        <v/>
      </c>
      <c r="AA457" s="12" t="str">
        <f t="shared" si="34"/>
        <v/>
      </c>
    </row>
    <row r="458" spans="26:27" x14ac:dyDescent="0.25">
      <c r="Z458" s="12" t="str">
        <f t="shared" si="33"/>
        <v/>
      </c>
      <c r="AA458" s="12" t="str">
        <f t="shared" si="34"/>
        <v/>
      </c>
    </row>
    <row r="459" spans="26:27" x14ac:dyDescent="0.25">
      <c r="Z459" s="12" t="str">
        <f t="shared" si="33"/>
        <v/>
      </c>
      <c r="AA459" s="12" t="str">
        <f t="shared" si="34"/>
        <v/>
      </c>
    </row>
    <row r="460" spans="26:27" x14ac:dyDescent="0.25">
      <c r="Z460" s="12" t="str">
        <f t="shared" si="33"/>
        <v/>
      </c>
      <c r="AA460" s="12" t="str">
        <f t="shared" si="34"/>
        <v/>
      </c>
    </row>
    <row r="461" spans="26:27" x14ac:dyDescent="0.25">
      <c r="Z461" s="12" t="str">
        <f t="shared" si="33"/>
        <v/>
      </c>
      <c r="AA461" s="12" t="str">
        <f t="shared" si="34"/>
        <v/>
      </c>
    </row>
    <row r="462" spans="26:27" x14ac:dyDescent="0.25">
      <c r="Z462" s="12" t="str">
        <f t="shared" si="33"/>
        <v/>
      </c>
      <c r="AA462" s="12" t="str">
        <f t="shared" si="34"/>
        <v/>
      </c>
    </row>
    <row r="463" spans="26:27" x14ac:dyDescent="0.25">
      <c r="Z463" s="12" t="str">
        <f t="shared" si="33"/>
        <v/>
      </c>
      <c r="AA463" s="12" t="str">
        <f t="shared" si="34"/>
        <v/>
      </c>
    </row>
    <row r="464" spans="26:27" x14ac:dyDescent="0.25">
      <c r="Z464" s="12" t="str">
        <f t="shared" si="33"/>
        <v/>
      </c>
      <c r="AA464" s="12" t="str">
        <f t="shared" si="34"/>
        <v/>
      </c>
    </row>
    <row r="465" spans="26:27" x14ac:dyDescent="0.25">
      <c r="Z465" s="12" t="str">
        <f t="shared" si="33"/>
        <v/>
      </c>
      <c r="AA465" s="12" t="str">
        <f t="shared" si="34"/>
        <v/>
      </c>
    </row>
    <row r="466" spans="26:27" x14ac:dyDescent="0.25">
      <c r="Z466" s="12" t="str">
        <f t="shared" si="33"/>
        <v/>
      </c>
      <c r="AA466" s="12" t="str">
        <f t="shared" si="34"/>
        <v/>
      </c>
    </row>
    <row r="467" spans="26:27" x14ac:dyDescent="0.25">
      <c r="Z467" s="12" t="str">
        <f t="shared" si="33"/>
        <v/>
      </c>
      <c r="AA467" s="12" t="str">
        <f t="shared" si="34"/>
        <v/>
      </c>
    </row>
    <row r="468" spans="26:27" x14ac:dyDescent="0.25">
      <c r="Z468" s="12" t="str">
        <f t="shared" si="33"/>
        <v/>
      </c>
      <c r="AA468" s="12" t="str">
        <f t="shared" si="34"/>
        <v/>
      </c>
    </row>
    <row r="469" spans="26:27" x14ac:dyDescent="0.25">
      <c r="Z469" s="12" t="str">
        <f t="shared" si="33"/>
        <v/>
      </c>
      <c r="AA469" s="12" t="str">
        <f t="shared" si="34"/>
        <v/>
      </c>
    </row>
    <row r="470" spans="26:27" x14ac:dyDescent="0.25">
      <c r="Z470" s="12" t="str">
        <f t="shared" si="33"/>
        <v/>
      </c>
      <c r="AA470" s="12" t="str">
        <f t="shared" si="34"/>
        <v/>
      </c>
    </row>
    <row r="471" spans="26:27" x14ac:dyDescent="0.25">
      <c r="Z471" s="12" t="str">
        <f t="shared" si="33"/>
        <v/>
      </c>
      <c r="AA471" s="12" t="str">
        <f t="shared" si="34"/>
        <v/>
      </c>
    </row>
    <row r="472" spans="26:27" x14ac:dyDescent="0.25">
      <c r="Z472" s="12" t="str">
        <f t="shared" si="33"/>
        <v/>
      </c>
      <c r="AA472" s="12" t="str">
        <f t="shared" si="34"/>
        <v/>
      </c>
    </row>
    <row r="473" spans="26:27" x14ac:dyDescent="0.25">
      <c r="Z473" s="12" t="str">
        <f t="shared" si="33"/>
        <v/>
      </c>
      <c r="AA473" s="12" t="str">
        <f t="shared" si="34"/>
        <v/>
      </c>
    </row>
    <row r="474" spans="26:27" x14ac:dyDescent="0.25">
      <c r="Z474" s="12" t="str">
        <f t="shared" si="33"/>
        <v/>
      </c>
      <c r="AA474" s="12" t="str">
        <f t="shared" si="34"/>
        <v/>
      </c>
    </row>
    <row r="475" spans="26:27" x14ac:dyDescent="0.25">
      <c r="Z475" s="12" t="str">
        <f t="shared" si="33"/>
        <v/>
      </c>
      <c r="AA475" s="12" t="str">
        <f t="shared" si="34"/>
        <v/>
      </c>
    </row>
    <row r="476" spans="26:27" x14ac:dyDescent="0.25">
      <c r="Z476" s="12" t="str">
        <f t="shared" si="33"/>
        <v/>
      </c>
      <c r="AA476" s="12" t="str">
        <f t="shared" si="34"/>
        <v/>
      </c>
    </row>
    <row r="477" spans="26:27" x14ac:dyDescent="0.25">
      <c r="Z477" s="12" t="str">
        <f t="shared" si="33"/>
        <v/>
      </c>
      <c r="AA477" s="12" t="str">
        <f t="shared" si="34"/>
        <v/>
      </c>
    </row>
    <row r="478" spans="26:27" x14ac:dyDescent="0.25">
      <c r="Z478" s="12" t="str">
        <f t="shared" si="33"/>
        <v/>
      </c>
      <c r="AA478" s="12" t="str">
        <f t="shared" si="34"/>
        <v/>
      </c>
    </row>
    <row r="479" spans="26:27" x14ac:dyDescent="0.25">
      <c r="Z479" s="12" t="str">
        <f t="shared" si="33"/>
        <v/>
      </c>
      <c r="AA479" s="12" t="str">
        <f t="shared" si="34"/>
        <v/>
      </c>
    </row>
    <row r="480" spans="26:27" x14ac:dyDescent="0.25">
      <c r="Z480" s="12" t="str">
        <f t="shared" si="33"/>
        <v/>
      </c>
      <c r="AA480" s="12" t="str">
        <f t="shared" si="34"/>
        <v/>
      </c>
    </row>
    <row r="481" spans="26:27" x14ac:dyDescent="0.25">
      <c r="Z481" s="12" t="str">
        <f t="shared" si="33"/>
        <v/>
      </c>
      <c r="AA481" s="12" t="str">
        <f t="shared" si="34"/>
        <v/>
      </c>
    </row>
    <row r="482" spans="26:27" x14ac:dyDescent="0.25">
      <c r="Z482" s="12" t="str">
        <f t="shared" si="33"/>
        <v/>
      </c>
      <c r="AA482" s="12" t="str">
        <f t="shared" si="34"/>
        <v/>
      </c>
    </row>
    <row r="483" spans="26:27" x14ac:dyDescent="0.25">
      <c r="Z483" s="12" t="str">
        <f t="shared" si="33"/>
        <v/>
      </c>
      <c r="AA483" s="12" t="str">
        <f t="shared" si="34"/>
        <v/>
      </c>
    </row>
    <row r="484" spans="26:27" x14ac:dyDescent="0.25">
      <c r="Z484" s="12" t="str">
        <f t="shared" si="33"/>
        <v/>
      </c>
      <c r="AA484" s="12" t="str">
        <f t="shared" si="34"/>
        <v/>
      </c>
    </row>
    <row r="485" spans="26:27" x14ac:dyDescent="0.25">
      <c r="Z485" s="12" t="str">
        <f t="shared" si="33"/>
        <v/>
      </c>
      <c r="AA485" s="12" t="str">
        <f t="shared" si="34"/>
        <v/>
      </c>
    </row>
    <row r="486" spans="26:27" x14ac:dyDescent="0.25">
      <c r="Z486" s="12" t="str">
        <f t="shared" si="33"/>
        <v/>
      </c>
      <c r="AA486" s="12" t="str">
        <f t="shared" si="34"/>
        <v/>
      </c>
    </row>
    <row r="487" spans="26:27" x14ac:dyDescent="0.25">
      <c r="Z487" s="12" t="str">
        <f t="shared" si="33"/>
        <v/>
      </c>
      <c r="AA487" s="12" t="str">
        <f t="shared" si="34"/>
        <v/>
      </c>
    </row>
    <row r="488" spans="26:27" x14ac:dyDescent="0.25">
      <c r="Z488" s="12" t="str">
        <f t="shared" si="33"/>
        <v/>
      </c>
      <c r="AA488" s="12" t="str">
        <f t="shared" si="34"/>
        <v/>
      </c>
    </row>
    <row r="489" spans="26:27" x14ac:dyDescent="0.25">
      <c r="Z489" s="12" t="str">
        <f t="shared" si="33"/>
        <v/>
      </c>
      <c r="AA489" s="12" t="str">
        <f t="shared" si="34"/>
        <v/>
      </c>
    </row>
    <row r="490" spans="26:27" x14ac:dyDescent="0.25">
      <c r="Z490" s="12" t="str">
        <f t="shared" si="33"/>
        <v/>
      </c>
      <c r="AA490" s="12" t="str">
        <f t="shared" si="34"/>
        <v/>
      </c>
    </row>
    <row r="491" spans="26:27" x14ac:dyDescent="0.25">
      <c r="Z491" s="12" t="str">
        <f t="shared" si="33"/>
        <v/>
      </c>
      <c r="AA491" s="12" t="str">
        <f t="shared" si="34"/>
        <v/>
      </c>
    </row>
    <row r="492" spans="26:27" x14ac:dyDescent="0.25">
      <c r="Z492" s="12" t="str">
        <f t="shared" si="33"/>
        <v/>
      </c>
      <c r="AA492" s="12" t="str">
        <f t="shared" si="34"/>
        <v/>
      </c>
    </row>
    <row r="493" spans="26:27" x14ac:dyDescent="0.25">
      <c r="Z493" s="12" t="str">
        <f t="shared" si="33"/>
        <v/>
      </c>
      <c r="AA493" s="12" t="str">
        <f t="shared" si="34"/>
        <v/>
      </c>
    </row>
    <row r="494" spans="26:27" x14ac:dyDescent="0.25">
      <c r="Z494" s="12" t="str">
        <f t="shared" si="33"/>
        <v/>
      </c>
      <c r="AA494" s="12" t="str">
        <f t="shared" si="34"/>
        <v/>
      </c>
    </row>
    <row r="495" spans="26:27" x14ac:dyDescent="0.25">
      <c r="Z495" s="12" t="str">
        <f t="shared" si="33"/>
        <v/>
      </c>
      <c r="AA495" s="12" t="str">
        <f t="shared" si="34"/>
        <v/>
      </c>
    </row>
    <row r="496" spans="26:27" x14ac:dyDescent="0.25">
      <c r="Z496" s="12" t="str">
        <f t="shared" si="33"/>
        <v/>
      </c>
      <c r="AA496" s="12" t="str">
        <f t="shared" si="34"/>
        <v/>
      </c>
    </row>
    <row r="497" spans="26:27" x14ac:dyDescent="0.25">
      <c r="Z497" s="12" t="str">
        <f t="shared" si="33"/>
        <v/>
      </c>
      <c r="AA497" s="12" t="str">
        <f t="shared" si="34"/>
        <v/>
      </c>
    </row>
    <row r="498" spans="26:27" x14ac:dyDescent="0.25">
      <c r="Z498" s="12" t="str">
        <f t="shared" si="33"/>
        <v/>
      </c>
      <c r="AA498" s="12" t="str">
        <f t="shared" si="34"/>
        <v/>
      </c>
    </row>
    <row r="499" spans="26:27" x14ac:dyDescent="0.25">
      <c r="Z499" s="12" t="str">
        <f t="shared" si="33"/>
        <v/>
      </c>
      <c r="AA499" s="12" t="str">
        <f t="shared" si="34"/>
        <v/>
      </c>
    </row>
    <row r="500" spans="26:27" x14ac:dyDescent="0.25">
      <c r="Z500" s="12" t="str">
        <f t="shared" si="33"/>
        <v/>
      </c>
      <c r="AA500" s="12" t="str">
        <f t="shared" si="34"/>
        <v/>
      </c>
    </row>
    <row r="501" spans="26:27" x14ac:dyDescent="0.25">
      <c r="Z501" s="12" t="str">
        <f t="shared" si="33"/>
        <v/>
      </c>
      <c r="AA501" s="12" t="str">
        <f t="shared" si="34"/>
        <v/>
      </c>
    </row>
    <row r="502" spans="26:27" x14ac:dyDescent="0.25">
      <c r="Z502" s="12" t="str">
        <f t="shared" si="33"/>
        <v/>
      </c>
      <c r="AA502" s="12" t="str">
        <f t="shared" si="34"/>
        <v/>
      </c>
    </row>
    <row r="503" spans="26:27" x14ac:dyDescent="0.25">
      <c r="Z503" s="12" t="str">
        <f t="shared" si="33"/>
        <v/>
      </c>
      <c r="AA503" s="12" t="str">
        <f t="shared" si="34"/>
        <v/>
      </c>
    </row>
    <row r="504" spans="26:27" x14ac:dyDescent="0.25">
      <c r="Z504" s="12" t="str">
        <f t="shared" si="33"/>
        <v/>
      </c>
      <c r="AA504" s="12" t="str">
        <f t="shared" si="34"/>
        <v/>
      </c>
    </row>
    <row r="505" spans="26:27" x14ac:dyDescent="0.25">
      <c r="Z505" s="12" t="str">
        <f t="shared" si="33"/>
        <v/>
      </c>
      <c r="AA505" s="12" t="str">
        <f t="shared" si="34"/>
        <v/>
      </c>
    </row>
    <row r="506" spans="26:27" x14ac:dyDescent="0.25">
      <c r="Z506" s="12" t="str">
        <f t="shared" si="33"/>
        <v/>
      </c>
      <c r="AA506" s="12" t="str">
        <f t="shared" si="34"/>
        <v/>
      </c>
    </row>
    <row r="507" spans="26:27" x14ac:dyDescent="0.25">
      <c r="Z507" s="12" t="str">
        <f t="shared" si="33"/>
        <v/>
      </c>
      <c r="AA507" s="12" t="str">
        <f t="shared" si="34"/>
        <v/>
      </c>
    </row>
    <row r="508" spans="26:27" x14ac:dyDescent="0.25">
      <c r="Z508" s="12" t="str">
        <f t="shared" si="33"/>
        <v/>
      </c>
      <c r="AA508" s="12" t="str">
        <f t="shared" si="34"/>
        <v/>
      </c>
    </row>
    <row r="509" spans="26:27" x14ac:dyDescent="0.25">
      <c r="Z509" s="12" t="str">
        <f t="shared" si="33"/>
        <v/>
      </c>
      <c r="AA509" s="12" t="str">
        <f t="shared" si="34"/>
        <v/>
      </c>
    </row>
    <row r="510" spans="26:27" x14ac:dyDescent="0.25">
      <c r="Z510" s="12" t="str">
        <f t="shared" si="33"/>
        <v/>
      </c>
      <c r="AA510" s="12" t="str">
        <f t="shared" si="34"/>
        <v/>
      </c>
    </row>
    <row r="511" spans="26:27" x14ac:dyDescent="0.25">
      <c r="Z511" s="12" t="str">
        <f t="shared" si="33"/>
        <v/>
      </c>
      <c r="AA511" s="12" t="str">
        <f t="shared" si="34"/>
        <v/>
      </c>
    </row>
    <row r="512" spans="26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4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T1001"/>
  <sheetViews>
    <sheetView topLeftCell="K97" zoomScale="150" zoomScaleNormal="68" workbookViewId="0">
      <selection activeCell="P110" sqref="P110:Q110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4.22</v>
      </c>
      <c r="Z2" s="12">
        <f t="shared" ref="Z2:Z65" ca="1" si="0">IF($A2&lt;&gt;"",($A2-$D$77),"")</f>
        <v>-5.5992200000000016</v>
      </c>
      <c r="AA2" s="12">
        <f t="shared" ref="AA2:AA65" ca="1" si="1">IF($A2&lt;&gt;"",($A2-$D$77+$J$118),"")</f>
        <v>-5.5992200000000016</v>
      </c>
    </row>
    <row r="3" spans="1:27" x14ac:dyDescent="0.25">
      <c r="A3" s="11">
        <v>4.2300000000000004</v>
      </c>
      <c r="Z3" s="12">
        <f t="shared" ca="1" si="0"/>
        <v>-5.589220000000001</v>
      </c>
      <c r="AA3" s="12">
        <f t="shared" ca="1" si="1"/>
        <v>-5.589220000000001</v>
      </c>
    </row>
    <row r="4" spans="1:27" x14ac:dyDescent="0.25">
      <c r="A4" s="11">
        <v>4.2699999999999996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A2:A501</v>
      </c>
      <c r="Z4" s="12">
        <f t="shared" ca="1" si="0"/>
        <v>-5.5492200000000018</v>
      </c>
      <c r="AA4" s="12">
        <f t="shared" ca="1" si="1"/>
        <v>-5.5492200000000018</v>
      </c>
    </row>
    <row r="5" spans="1:27" x14ac:dyDescent="0.25">
      <c r="A5" s="11">
        <v>4.32</v>
      </c>
      <c r="C5" s="10" t="s">
        <v>1</v>
      </c>
      <c r="D5" s="13">
        <v>500</v>
      </c>
      <c r="Z5" s="12">
        <f t="shared" ca="1" si="0"/>
        <v>-5.4992200000000011</v>
      </c>
      <c r="AA5" s="12">
        <f t="shared" ca="1" si="1"/>
        <v>-5.4992200000000011</v>
      </c>
    </row>
    <row r="6" spans="1:27" x14ac:dyDescent="0.25">
      <c r="A6" s="11">
        <v>4.33</v>
      </c>
      <c r="D6" s="29" t="s">
        <v>150</v>
      </c>
      <c r="Z6" s="12">
        <f t="shared" ca="1" si="0"/>
        <v>-5.4892200000000013</v>
      </c>
      <c r="AA6" s="12">
        <f t="shared" ca="1" si="1"/>
        <v>-5.4892200000000013</v>
      </c>
    </row>
    <row r="7" spans="1:27" x14ac:dyDescent="0.25">
      <c r="A7" s="11">
        <v>4.33</v>
      </c>
      <c r="Z7" s="12">
        <f t="shared" ca="1" si="0"/>
        <v>-5.4892200000000013</v>
      </c>
      <c r="AA7" s="12">
        <f t="shared" ca="1" si="1"/>
        <v>-5.4892200000000013</v>
      </c>
    </row>
    <row r="8" spans="1:27" x14ac:dyDescent="0.25">
      <c r="A8" s="11">
        <v>4.33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-5.4892200000000013</v>
      </c>
      <c r="AA8" s="12">
        <f t="shared" ca="1" si="1"/>
        <v>-5.4892200000000013</v>
      </c>
    </row>
    <row r="9" spans="1:27" x14ac:dyDescent="0.25">
      <c r="A9" s="11">
        <v>4.33</v>
      </c>
      <c r="Z9" s="12">
        <f t="shared" ca="1" si="0"/>
        <v>-5.4892200000000013</v>
      </c>
      <c r="AA9" s="12">
        <f t="shared" ca="1" si="1"/>
        <v>-5.4892200000000013</v>
      </c>
    </row>
    <row r="10" spans="1:27" ht="15" customHeight="1" x14ac:dyDescent="0.25">
      <c r="A10" s="11">
        <v>4.33</v>
      </c>
      <c r="Z10" s="12">
        <f t="shared" ca="1" si="0"/>
        <v>-5.4892200000000013</v>
      </c>
      <c r="AA10" s="12">
        <f t="shared" ca="1" si="1"/>
        <v>-5.4892200000000013</v>
      </c>
    </row>
    <row r="11" spans="1:27" x14ac:dyDescent="0.25">
      <c r="A11" s="11">
        <v>4.34</v>
      </c>
      <c r="C11" s="10" t="s">
        <v>2</v>
      </c>
      <c r="D11" s="15">
        <f ca="1">MIN(INDIRECT($G$4))</f>
        <v>4.22</v>
      </c>
      <c r="E11" s="9" t="s">
        <v>7</v>
      </c>
      <c r="Z11" s="12">
        <f t="shared" ca="1" si="0"/>
        <v>-5.4792200000000015</v>
      </c>
      <c r="AA11" s="12">
        <f t="shared" ca="1" si="1"/>
        <v>-5.4792200000000015</v>
      </c>
    </row>
    <row r="12" spans="1:27" x14ac:dyDescent="0.25">
      <c r="A12" s="11">
        <v>4.3499999999999996</v>
      </c>
      <c r="C12" s="10" t="s">
        <v>3</v>
      </c>
      <c r="D12" s="15">
        <f ca="1">MAX(INDIRECT($G$4))</f>
        <v>15.74</v>
      </c>
      <c r="E12" s="9" t="s">
        <v>8</v>
      </c>
      <c r="Z12" s="12">
        <f t="shared" ca="1" si="0"/>
        <v>-5.4692200000000017</v>
      </c>
      <c r="AA12" s="12">
        <f t="shared" ca="1" si="1"/>
        <v>-5.4692200000000017</v>
      </c>
    </row>
    <row r="13" spans="1:27" x14ac:dyDescent="0.25">
      <c r="A13" s="11">
        <v>4.38</v>
      </c>
      <c r="Z13" s="12">
        <f t="shared" ca="1" si="0"/>
        <v>-5.4392200000000015</v>
      </c>
      <c r="AA13" s="12">
        <f t="shared" ca="1" si="1"/>
        <v>-5.4392200000000015</v>
      </c>
    </row>
    <row r="14" spans="1:27" x14ac:dyDescent="0.25">
      <c r="A14" s="11">
        <v>4.43</v>
      </c>
      <c r="C14" s="10" t="s">
        <v>4</v>
      </c>
      <c r="D14" s="38">
        <f ca="1">D12-D11</f>
        <v>11.52</v>
      </c>
      <c r="E14" s="9" t="s">
        <v>9</v>
      </c>
      <c r="Z14" s="12">
        <f t="shared" ca="1" si="0"/>
        <v>-5.3892200000000017</v>
      </c>
      <c r="AA14" s="12">
        <f t="shared" ca="1" si="1"/>
        <v>-5.3892200000000017</v>
      </c>
    </row>
    <row r="15" spans="1:27" x14ac:dyDescent="0.25">
      <c r="A15" s="11">
        <v>4.46</v>
      </c>
      <c r="C15" s="10" t="s">
        <v>5</v>
      </c>
      <c r="D15" s="19">
        <f>ROUNDUP((3.322*LOG10($D$5)),0) + 1</f>
        <v>10</v>
      </c>
      <c r="E15" s="9" t="s">
        <v>10</v>
      </c>
      <c r="Z15" s="12">
        <f t="shared" ca="1" si="0"/>
        <v>-5.3592200000000014</v>
      </c>
      <c r="AA15" s="12">
        <f t="shared" ca="1" si="1"/>
        <v>-5.3592200000000014</v>
      </c>
    </row>
    <row r="16" spans="1:27" x14ac:dyDescent="0.25">
      <c r="A16" s="11">
        <v>4.5</v>
      </c>
      <c r="C16" s="10" t="s">
        <v>6</v>
      </c>
      <c r="D16" s="15">
        <f ca="1">$D$14/$D$15</f>
        <v>1.1519999999999999</v>
      </c>
      <c r="E16" s="9" t="s">
        <v>11</v>
      </c>
      <c r="Z16" s="12">
        <f t="shared" ca="1" si="0"/>
        <v>-5.3192200000000014</v>
      </c>
      <c r="AA16" s="12">
        <f t="shared" ca="1" si="1"/>
        <v>-5.3192200000000014</v>
      </c>
    </row>
    <row r="17" spans="1:46" x14ac:dyDescent="0.25">
      <c r="A17" s="11">
        <v>4.54</v>
      </c>
      <c r="Z17" s="12">
        <f t="shared" ca="1" si="0"/>
        <v>-5.2792200000000014</v>
      </c>
      <c r="AA17" s="12">
        <f t="shared" ca="1" si="1"/>
        <v>-5.2792200000000014</v>
      </c>
    </row>
    <row r="18" spans="1:46" x14ac:dyDescent="0.25">
      <c r="A18" s="11">
        <v>4.54</v>
      </c>
      <c r="Z18" s="12">
        <f t="shared" ca="1" si="0"/>
        <v>-5.2792200000000014</v>
      </c>
      <c r="AA18" s="12">
        <f t="shared" ca="1" si="1"/>
        <v>-5.2792200000000014</v>
      </c>
    </row>
    <row r="19" spans="1:46" x14ac:dyDescent="0.25">
      <c r="A19" s="11">
        <v>4.58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-5.2392200000000013</v>
      </c>
      <c r="AA19" s="12">
        <f t="shared" ca="1" si="1"/>
        <v>-5.2392200000000013</v>
      </c>
    </row>
    <row r="20" spans="1:46" x14ac:dyDescent="0.25">
      <c r="A20" s="11">
        <v>4.6399999999999997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-5.1792200000000017</v>
      </c>
      <c r="AA20" s="12">
        <f t="shared" ca="1" si="1"/>
        <v>-5.1792200000000017</v>
      </c>
    </row>
    <row r="21" spans="1:46" x14ac:dyDescent="0.25">
      <c r="A21" s="11">
        <v>4.66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-5.1592200000000012</v>
      </c>
      <c r="AA21" s="12">
        <f t="shared" ca="1" si="1"/>
        <v>-5.1592200000000012</v>
      </c>
    </row>
    <row r="22" spans="1:46" x14ac:dyDescent="0.25">
      <c r="A22" s="11">
        <v>4.67</v>
      </c>
      <c r="C22" s="17">
        <v>1</v>
      </c>
      <c r="D22" s="38">
        <f t="shared" ref="D22:D32" ca="1" si="2">IF($C22&gt;$D$15,"-",$D$11+($C22-1)*$D$16)</f>
        <v>4.22</v>
      </c>
      <c r="E22" s="38">
        <f t="shared" ref="E22:E32" ca="1" si="3">IF($C22&gt;$D$15,"-",$D22+$D$16)</f>
        <v>5.3719999999999999</v>
      </c>
      <c r="F22" s="38">
        <f t="shared" ref="F22:F32" ca="1" si="4">IF($C22&gt;$D$15,"-",($E22+$D22)/2)</f>
        <v>4.7959999999999994</v>
      </c>
      <c r="G22" s="18">
        <f t="shared" ref="G22:G32" ca="1" si="5">IF($C22&gt;$D$15,"-",COUNTIFS(INDIRECT($G$4),"&gt;="&amp;$D22,INDIRECT($G$4),IF($C22&lt;&gt;$D$15,"&lt;","&lt;=")&amp;$E22))</f>
        <v>52</v>
      </c>
      <c r="H22" s="38">
        <f t="shared" ref="H22:H32" ca="1" si="6">IF($C22&gt;$D$15,"-",IF($C22&gt;$D$15,"-",$G22/$D$5))</f>
        <v>0.104</v>
      </c>
      <c r="J22" s="38">
        <f t="shared" ref="J22:J32" ca="1" si="7">IF($C22&gt;$D$15,"-",$H22/$D$16)</f>
        <v>9.0277777777777776E-2</v>
      </c>
      <c r="K22" s="38">
        <f ca="1">IF($C22&gt;$D$15,"-",IF($C22=1,$G22,$K21+$G22))</f>
        <v>52</v>
      </c>
      <c r="L22" s="38">
        <f ca="1">IF($C22&gt;$D$15,"-",IF($C22=1,$H22,$L21+$H22))</f>
        <v>0.104</v>
      </c>
      <c r="N22" s="38">
        <f ca="1">IF($C22&gt;$D$15,"-",$F22*$H22)</f>
        <v>0.49878399999999989</v>
      </c>
      <c r="O22" s="38">
        <f t="shared" ref="O22:O32" ca="1" si="8">IF($C22&gt;$D$15,"-",$H22*($F22-$K$77)^2)</f>
        <v>2.6599124238336023</v>
      </c>
      <c r="P22" s="38">
        <f t="shared" ref="P22:P32" ca="1" si="9">IF($C22&gt;$D$15,"-",$H22*($F22-$K$77)^3)</f>
        <v>-13.451921902805207</v>
      </c>
      <c r="Q22" s="38">
        <f t="shared" ref="Q22:Q32" ca="1" si="10">IF($C22&gt;$D$15,"-",$H22*($F22-$K$77)^4)</f>
        <v>68.030135600618735</v>
      </c>
      <c r="Z22" s="12">
        <f t="shared" ca="1" si="0"/>
        <v>-5.1492200000000015</v>
      </c>
      <c r="AA22" s="12">
        <f t="shared" ca="1" si="1"/>
        <v>-5.1492200000000015</v>
      </c>
    </row>
    <row r="23" spans="1:46" x14ac:dyDescent="0.25">
      <c r="A23" s="11">
        <v>4.7699999999999996</v>
      </c>
      <c r="C23" s="17">
        <v>2</v>
      </c>
      <c r="D23" s="38">
        <f t="shared" ca="1" si="2"/>
        <v>5.3719999999999999</v>
      </c>
      <c r="E23" s="38">
        <f t="shared" ca="1" si="3"/>
        <v>6.524</v>
      </c>
      <c r="F23" s="38">
        <f t="shared" ca="1" si="4"/>
        <v>5.9480000000000004</v>
      </c>
      <c r="G23" s="18">
        <f t="shared" ca="1" si="5"/>
        <v>47</v>
      </c>
      <c r="H23" s="38">
        <f t="shared" ca="1" si="6"/>
        <v>9.4E-2</v>
      </c>
      <c r="J23" s="38">
        <f t="shared" ca="1" si="7"/>
        <v>8.1597222222222224E-2</v>
      </c>
      <c r="K23" s="38">
        <f t="shared" ref="K23:K32" ca="1" si="11">IF($C23&gt;$D$15,"-",IF($C23=1,$G23,$K22+$G23))</f>
        <v>99</v>
      </c>
      <c r="L23" s="38">
        <f t="shared" ref="L23:L32" ca="1" si="12">IF($C23&gt;$D$15,"-",IF($C23=1,$H23,$L22+$H23))</f>
        <v>0.19800000000000001</v>
      </c>
      <c r="N23" s="38">
        <f t="shared" ref="N23:N32" ca="1" si="13">IF($C23&gt;$D$15,"-",$F23*$H23)</f>
        <v>0.55911200000000005</v>
      </c>
      <c r="O23" s="38">
        <f t="shared" ca="1" si="8"/>
        <v>1.4336139165696009</v>
      </c>
      <c r="P23" s="38">
        <f t="shared" ca="1" si="9"/>
        <v>-5.5986637561009331</v>
      </c>
      <c r="Q23" s="38">
        <f t="shared" ca="1" si="10"/>
        <v>21.864349593425857</v>
      </c>
      <c r="Z23" s="12">
        <f t="shared" ca="1" si="0"/>
        <v>-5.0492200000000018</v>
      </c>
      <c r="AA23" s="12">
        <f t="shared" ca="1" si="1"/>
        <v>-5.0492200000000018</v>
      </c>
    </row>
    <row r="24" spans="1:46" x14ac:dyDescent="0.25">
      <c r="A24" s="11">
        <v>4.78</v>
      </c>
      <c r="C24" s="17">
        <v>3</v>
      </c>
      <c r="D24" s="38">
        <f t="shared" ca="1" si="2"/>
        <v>6.5239999999999991</v>
      </c>
      <c r="E24" s="38">
        <f t="shared" ca="1" si="3"/>
        <v>7.6759999999999993</v>
      </c>
      <c r="F24" s="38">
        <f t="shared" ca="1" si="4"/>
        <v>7.1</v>
      </c>
      <c r="G24" s="18">
        <f t="shared" ca="1" si="5"/>
        <v>48</v>
      </c>
      <c r="H24" s="38">
        <f t="shared" ca="1" si="6"/>
        <v>9.6000000000000002E-2</v>
      </c>
      <c r="J24" s="38">
        <f t="shared" ca="1" si="7"/>
        <v>8.3333333333333343E-2</v>
      </c>
      <c r="K24" s="38">
        <f t="shared" ca="1" si="11"/>
        <v>147</v>
      </c>
      <c r="L24" s="38">
        <f t="shared" ca="1" si="12"/>
        <v>0.29400000000000004</v>
      </c>
      <c r="N24" s="38">
        <f t="shared" ca="1" si="13"/>
        <v>0.68159999999999998</v>
      </c>
      <c r="O24" s="38">
        <f t="shared" ca="1" si="8"/>
        <v>0.72773287280640109</v>
      </c>
      <c r="P24" s="38">
        <f t="shared" ca="1" si="9"/>
        <v>-2.0036523640404096</v>
      </c>
      <c r="Q24" s="38">
        <f t="shared" ca="1" si="10"/>
        <v>5.5166159808651818</v>
      </c>
      <c r="Z24" s="12">
        <f t="shared" ca="1" si="0"/>
        <v>-5.0392200000000011</v>
      </c>
      <c r="AA24" s="12">
        <f t="shared" ca="1" si="1"/>
        <v>-5.0392200000000011</v>
      </c>
    </row>
    <row r="25" spans="1:46" x14ac:dyDescent="0.25">
      <c r="A25" s="11">
        <v>4.8</v>
      </c>
      <c r="C25" s="17">
        <v>4</v>
      </c>
      <c r="D25" s="38">
        <f t="shared" ca="1" si="2"/>
        <v>7.6759999999999993</v>
      </c>
      <c r="E25" s="38">
        <f t="shared" ca="1" si="3"/>
        <v>8.8279999999999994</v>
      </c>
      <c r="F25" s="38">
        <f t="shared" ca="1" si="4"/>
        <v>8.2519999999999989</v>
      </c>
      <c r="G25" s="18">
        <f t="shared" ca="1" si="5"/>
        <v>61</v>
      </c>
      <c r="H25" s="38">
        <f t="shared" ca="1" si="6"/>
        <v>0.122</v>
      </c>
      <c r="J25" s="38">
        <f t="shared" ca="1" si="7"/>
        <v>0.10590277777777779</v>
      </c>
      <c r="K25" s="38">
        <f t="shared" ca="1" si="11"/>
        <v>208</v>
      </c>
      <c r="L25" s="38">
        <f t="shared" ca="1" si="12"/>
        <v>0.41600000000000004</v>
      </c>
      <c r="N25" s="38">
        <f t="shared" ca="1" si="13"/>
        <v>1.0067439999999999</v>
      </c>
      <c r="O25" s="38">
        <f t="shared" ca="1" si="8"/>
        <v>0.31281991188480107</v>
      </c>
      <c r="P25" s="38">
        <f t="shared" ca="1" si="9"/>
        <v>-0.50091226850289505</v>
      </c>
      <c r="Q25" s="38">
        <f t="shared" ca="1" si="10"/>
        <v>0.80210079730831718</v>
      </c>
      <c r="Z25" s="12">
        <f t="shared" ca="1" si="0"/>
        <v>-5.0192200000000016</v>
      </c>
      <c r="AA25" s="12">
        <f t="shared" ca="1" si="1"/>
        <v>-5.0192200000000016</v>
      </c>
    </row>
    <row r="26" spans="1:46" x14ac:dyDescent="0.25">
      <c r="A26" s="11">
        <v>4.82</v>
      </c>
      <c r="C26" s="17">
        <v>5</v>
      </c>
      <c r="D26" s="38">
        <f t="shared" ca="1" si="2"/>
        <v>8.8279999999999994</v>
      </c>
      <c r="E26" s="38">
        <f t="shared" ca="1" si="3"/>
        <v>9.9799999999999986</v>
      </c>
      <c r="F26" s="38">
        <f t="shared" ca="1" si="4"/>
        <v>9.4039999999999999</v>
      </c>
      <c r="G26" s="18">
        <f t="shared" ca="1" si="5"/>
        <v>55</v>
      </c>
      <c r="H26" s="38">
        <f t="shared" ca="1" si="6"/>
        <v>0.11</v>
      </c>
      <c r="J26" s="38">
        <f t="shared" ca="1" si="7"/>
        <v>9.5486111111111119E-2</v>
      </c>
      <c r="K26" s="38">
        <f t="shared" ca="1" si="11"/>
        <v>263</v>
      </c>
      <c r="L26" s="38">
        <f t="shared" ca="1" si="12"/>
        <v>0.52600000000000002</v>
      </c>
      <c r="N26" s="38">
        <f t="shared" ca="1" si="13"/>
        <v>1.03444</v>
      </c>
      <c r="O26" s="38">
        <f t="shared" ca="1" si="8"/>
        <v>2.2203777024000167E-2</v>
      </c>
      <c r="P26" s="38">
        <f t="shared" ca="1" si="9"/>
        <v>-9.975712941342833E-3</v>
      </c>
      <c r="Q26" s="38">
        <f t="shared" ca="1" si="10"/>
        <v>4.4818883102865246E-3</v>
      </c>
      <c r="Z26" s="12">
        <f t="shared" ca="1" si="0"/>
        <v>-4.9992200000000011</v>
      </c>
      <c r="AA26" s="12">
        <f t="shared" ca="1" si="1"/>
        <v>-4.9992200000000011</v>
      </c>
    </row>
    <row r="27" spans="1:46" x14ac:dyDescent="0.25">
      <c r="A27" s="11">
        <v>4.84</v>
      </c>
      <c r="C27" s="17">
        <v>6</v>
      </c>
      <c r="D27" s="38">
        <f t="shared" ca="1" si="2"/>
        <v>9.98</v>
      </c>
      <c r="E27" s="38">
        <f t="shared" ca="1" si="3"/>
        <v>11.132</v>
      </c>
      <c r="F27" s="38">
        <f t="shared" ca="1" si="4"/>
        <v>10.556000000000001</v>
      </c>
      <c r="G27" s="18">
        <f t="shared" ca="1" si="5"/>
        <v>57</v>
      </c>
      <c r="H27" s="38">
        <f t="shared" ca="1" si="6"/>
        <v>0.114</v>
      </c>
      <c r="J27" s="38">
        <f t="shared" ca="1" si="7"/>
        <v>9.8958333333333343E-2</v>
      </c>
      <c r="K27" s="38">
        <f t="shared" ca="1" si="11"/>
        <v>320</v>
      </c>
      <c r="L27" s="38">
        <f t="shared" ca="1" si="12"/>
        <v>0.64</v>
      </c>
      <c r="N27" s="38">
        <f t="shared" ca="1" si="13"/>
        <v>1.2033840000000002</v>
      </c>
      <c r="O27" s="38">
        <f t="shared" ca="1" si="8"/>
        <v>5.62949554175999E-2</v>
      </c>
      <c r="P27" s="38">
        <f t="shared" ca="1" si="9"/>
        <v>3.9559591071055764E-2</v>
      </c>
      <c r="Q27" s="38">
        <f t="shared" ca="1" si="10"/>
        <v>2.7799315837452283E-2</v>
      </c>
      <c r="Z27" s="12">
        <f t="shared" ca="1" si="0"/>
        <v>-4.9792200000000015</v>
      </c>
      <c r="AA27" s="12">
        <f t="shared" ca="1" si="1"/>
        <v>-4.9792200000000015</v>
      </c>
    </row>
    <row r="28" spans="1:46" x14ac:dyDescent="0.25">
      <c r="A28" s="11">
        <v>4.8600000000000003</v>
      </c>
      <c r="C28" s="17">
        <v>7</v>
      </c>
      <c r="D28" s="38">
        <f t="shared" ca="1" si="2"/>
        <v>11.131999999999998</v>
      </c>
      <c r="E28" s="38">
        <f t="shared" ca="1" si="3"/>
        <v>12.283999999999997</v>
      </c>
      <c r="F28" s="38">
        <f t="shared" ca="1" si="4"/>
        <v>11.707999999999998</v>
      </c>
      <c r="G28" s="18">
        <f t="shared" ca="1" si="5"/>
        <v>42</v>
      </c>
      <c r="H28" s="38">
        <f t="shared" ca="1" si="6"/>
        <v>8.4000000000000005E-2</v>
      </c>
      <c r="J28" s="38">
        <f t="shared" ca="1" si="7"/>
        <v>7.2916666666666671E-2</v>
      </c>
      <c r="K28" s="38">
        <f t="shared" ca="1" si="11"/>
        <v>362</v>
      </c>
      <c r="L28" s="38">
        <f t="shared" ca="1" si="12"/>
        <v>0.72399999999999998</v>
      </c>
      <c r="N28" s="38">
        <f t="shared" ca="1" si="13"/>
        <v>0.9834719999999999</v>
      </c>
      <c r="O28" s="38">
        <f t="shared" ca="1" si="8"/>
        <v>0.28895884738559902</v>
      </c>
      <c r="P28" s="38">
        <f t="shared" ca="1" si="9"/>
        <v>0.5359377534230173</v>
      </c>
      <c r="Q28" s="38">
        <f t="shared" ca="1" si="10"/>
        <v>0.99401447002873689</v>
      </c>
      <c r="Z28" s="12">
        <f t="shared" ca="1" si="0"/>
        <v>-4.9592200000000011</v>
      </c>
      <c r="AA28" s="12">
        <f t="shared" ca="1" si="1"/>
        <v>-4.9592200000000011</v>
      </c>
    </row>
    <row r="29" spans="1:46" x14ac:dyDescent="0.25">
      <c r="A29" s="11">
        <v>4.99</v>
      </c>
      <c r="C29" s="17">
        <v>8</v>
      </c>
      <c r="D29" s="38">
        <f t="shared" ca="1" si="2"/>
        <v>12.283999999999999</v>
      </c>
      <c r="E29" s="38">
        <f t="shared" ca="1" si="3"/>
        <v>13.435999999999998</v>
      </c>
      <c r="F29" s="38">
        <f t="shared" ca="1" si="4"/>
        <v>12.86</v>
      </c>
      <c r="G29" s="18">
        <f t="shared" ca="1" si="5"/>
        <v>37</v>
      </c>
      <c r="H29" s="38">
        <f t="shared" ca="1" si="6"/>
        <v>7.3999999999999996E-2</v>
      </c>
      <c r="J29" s="38">
        <f t="shared" ca="1" si="7"/>
        <v>6.4236111111111119E-2</v>
      </c>
      <c r="K29" s="38">
        <f t="shared" ca="1" si="11"/>
        <v>399</v>
      </c>
      <c r="L29" s="38">
        <f t="shared" ca="1" si="12"/>
        <v>0.79799999999999993</v>
      </c>
      <c r="N29" s="38">
        <f t="shared" ca="1" si="13"/>
        <v>0.95163999999999993</v>
      </c>
      <c r="O29" s="38">
        <f t="shared" ca="1" si="8"/>
        <v>0.66898702172159907</v>
      </c>
      <c r="P29" s="38">
        <f t="shared" ca="1" si="9"/>
        <v>2.0114566579507649</v>
      </c>
      <c r="Q29" s="38">
        <f t="shared" ca="1" si="10"/>
        <v>6.0478869625937204</v>
      </c>
      <c r="Z29" s="12">
        <f t="shared" ca="1" si="0"/>
        <v>-4.8292200000000012</v>
      </c>
      <c r="AA29" s="12">
        <f t="shared" ca="1" si="1"/>
        <v>-4.8292200000000012</v>
      </c>
    </row>
    <row r="30" spans="1:46" x14ac:dyDescent="0.25">
      <c r="A30" s="11">
        <v>5</v>
      </c>
      <c r="C30" s="17">
        <v>9</v>
      </c>
      <c r="D30" s="38">
        <f t="shared" ca="1" si="2"/>
        <v>13.436</v>
      </c>
      <c r="E30" s="38">
        <f t="shared" ca="1" si="3"/>
        <v>14.587999999999999</v>
      </c>
      <c r="F30" s="38">
        <f t="shared" ca="1" si="4"/>
        <v>14.012</v>
      </c>
      <c r="G30" s="18">
        <f t="shared" ca="1" si="5"/>
        <v>56</v>
      </c>
      <c r="H30" s="38">
        <f t="shared" ca="1" si="6"/>
        <v>0.112</v>
      </c>
      <c r="J30" s="38">
        <f t="shared" ca="1" si="7"/>
        <v>9.7222222222222238E-2</v>
      </c>
      <c r="K30" s="38">
        <f t="shared" ca="1" si="11"/>
        <v>455</v>
      </c>
      <c r="L30" s="38">
        <f t="shared" ca="1" si="12"/>
        <v>0.90999999999999992</v>
      </c>
      <c r="N30" s="38">
        <f t="shared" ca="1" si="13"/>
        <v>1.5693440000000001</v>
      </c>
      <c r="O30" s="38">
        <f t="shared" ca="1" si="8"/>
        <v>1.9370346283007991</v>
      </c>
      <c r="P30" s="38">
        <f t="shared" ca="1" si="9"/>
        <v>8.0555846494070966</v>
      </c>
      <c r="Q30" s="38">
        <f t="shared" ca="1" si="10"/>
        <v>33.50092099318227</v>
      </c>
      <c r="Z30" s="12">
        <f t="shared" ca="1" si="0"/>
        <v>-4.8192200000000014</v>
      </c>
      <c r="AA30" s="12">
        <f t="shared" ca="1" si="1"/>
        <v>-4.8192200000000014</v>
      </c>
    </row>
    <row r="31" spans="1:46" x14ac:dyDescent="0.25">
      <c r="A31" s="11">
        <v>5.05</v>
      </c>
      <c r="C31" s="17">
        <v>10</v>
      </c>
      <c r="D31" s="38">
        <f t="shared" ca="1" si="2"/>
        <v>14.587999999999997</v>
      </c>
      <c r="E31" s="38">
        <f t="shared" ca="1" si="3"/>
        <v>15.739999999999997</v>
      </c>
      <c r="F31" s="38">
        <f t="shared" ca="1" si="4"/>
        <v>15.163999999999998</v>
      </c>
      <c r="G31" s="18">
        <f t="shared" ca="1" si="5"/>
        <v>45</v>
      </c>
      <c r="H31" s="38">
        <f t="shared" ca="1" si="6"/>
        <v>0.09</v>
      </c>
      <c r="J31" s="38">
        <f t="shared" ca="1" si="7"/>
        <v>7.8125E-2</v>
      </c>
      <c r="K31" s="38">
        <f t="shared" ca="1" si="11"/>
        <v>500</v>
      </c>
      <c r="L31" s="38">
        <f t="shared" ca="1" si="12"/>
        <v>0.99999999999999989</v>
      </c>
      <c r="N31" s="38">
        <f t="shared" ca="1" si="13"/>
        <v>1.3647599999999998</v>
      </c>
      <c r="O31" s="38">
        <f t="shared" ca="1" si="8"/>
        <v>2.5383372226559966</v>
      </c>
      <c r="P31" s="38">
        <f t="shared" ca="1" si="9"/>
        <v>13.480398255103644</v>
      </c>
      <c r="Q31" s="38">
        <f t="shared" ca="1" si="10"/>
        <v>71.590620621343973</v>
      </c>
      <c r="Z31" s="12">
        <f t="shared" ca="1" si="0"/>
        <v>-4.7692200000000016</v>
      </c>
      <c r="AA31" s="12">
        <f t="shared" ca="1" si="1"/>
        <v>-4.7692200000000016</v>
      </c>
    </row>
    <row r="32" spans="1:46" x14ac:dyDescent="0.25">
      <c r="A32" s="11">
        <v>5.05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-4.7692200000000016</v>
      </c>
      <c r="AA32" s="12">
        <f t="shared" ca="1" si="1"/>
        <v>-4.7692200000000016</v>
      </c>
      <c r="AT32" s="20"/>
    </row>
    <row r="33" spans="1:46" x14ac:dyDescent="0.25">
      <c r="A33" s="11">
        <v>5.09</v>
      </c>
      <c r="C33" s="16" t="s">
        <v>23</v>
      </c>
      <c r="D33" s="17"/>
      <c r="E33" s="17"/>
      <c r="F33" s="17"/>
      <c r="G33" s="17">
        <f ca="1">SUM(INDIRECT(ADDRESS(ROW()-$D$15-1,COLUMN())&amp;":"&amp;ADDRESS(ROW()-1,COLUMN())))</f>
        <v>500</v>
      </c>
      <c r="H33" s="17">
        <f ca="1">SUM(INDIRECT(ADDRESS(ROW()-$D$15-1,COLUMN())&amp;":"&amp;ADDRESS(ROW()-1,COLUMN())))</f>
        <v>0.99999999999999989</v>
      </c>
      <c r="J33" s="17"/>
      <c r="K33" s="17"/>
      <c r="L33" s="17"/>
      <c r="N33" s="17"/>
      <c r="O33" s="17"/>
      <c r="P33" s="17"/>
      <c r="Q33" s="17"/>
      <c r="Z33" s="12">
        <f t="shared" ca="1" si="0"/>
        <v>-4.7292200000000015</v>
      </c>
      <c r="AA33" s="12">
        <f t="shared" ca="1" si="1"/>
        <v>-4.7292200000000015</v>
      </c>
    </row>
    <row r="34" spans="1:46" x14ac:dyDescent="0.25">
      <c r="A34" s="11">
        <v>5.13</v>
      </c>
      <c r="Z34" s="12">
        <f t="shared" ca="1" si="0"/>
        <v>-4.6892200000000015</v>
      </c>
      <c r="AA34" s="12">
        <f t="shared" ca="1" si="1"/>
        <v>-4.6892200000000015</v>
      </c>
    </row>
    <row r="35" spans="1:46" x14ac:dyDescent="0.25">
      <c r="A35" s="11">
        <v>5.16</v>
      </c>
      <c r="Z35" s="12">
        <f t="shared" ca="1" si="0"/>
        <v>-4.6592200000000012</v>
      </c>
      <c r="AA35" s="12">
        <f t="shared" ca="1" si="1"/>
        <v>-4.6592200000000012</v>
      </c>
    </row>
    <row r="36" spans="1:46" x14ac:dyDescent="0.25">
      <c r="A36" s="11">
        <v>5.16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-4.6592200000000012</v>
      </c>
      <c r="AA36" s="12">
        <f t="shared" ca="1" si="1"/>
        <v>-4.6592200000000012</v>
      </c>
      <c r="AT36" s="20"/>
    </row>
    <row r="37" spans="1:46" x14ac:dyDescent="0.25">
      <c r="A37" s="11">
        <v>5.16</v>
      </c>
      <c r="Z37" s="12">
        <f t="shared" ca="1" si="0"/>
        <v>-4.6592200000000012</v>
      </c>
      <c r="AA37" s="12">
        <f t="shared" ca="1" si="1"/>
        <v>-4.6592200000000012</v>
      </c>
    </row>
    <row r="38" spans="1:46" x14ac:dyDescent="0.25">
      <c r="A38" s="11">
        <v>5.18</v>
      </c>
      <c r="Z38" s="12">
        <f t="shared" ca="1" si="0"/>
        <v>-4.6392200000000017</v>
      </c>
      <c r="AA38" s="12">
        <f t="shared" ca="1" si="1"/>
        <v>-4.6392200000000017</v>
      </c>
    </row>
    <row r="39" spans="1:46" x14ac:dyDescent="0.25">
      <c r="A39" s="11">
        <v>5.2</v>
      </c>
      <c r="Z39" s="12">
        <f t="shared" ca="1" si="0"/>
        <v>-4.6192200000000012</v>
      </c>
      <c r="AA39" s="12">
        <f t="shared" ca="1" si="1"/>
        <v>-4.6192200000000012</v>
      </c>
    </row>
    <row r="40" spans="1:46" x14ac:dyDescent="0.25">
      <c r="A40" s="11">
        <v>5.2</v>
      </c>
      <c r="Z40" s="12">
        <f t="shared" ca="1" si="0"/>
        <v>-4.6192200000000012</v>
      </c>
      <c r="AA40" s="12">
        <f t="shared" ca="1" si="1"/>
        <v>-4.6192200000000012</v>
      </c>
    </row>
    <row r="41" spans="1:46" x14ac:dyDescent="0.25">
      <c r="A41" s="11">
        <v>5.23</v>
      </c>
      <c r="Z41" s="12">
        <f t="shared" ca="1" si="0"/>
        <v>-4.589220000000001</v>
      </c>
      <c r="AA41" s="12">
        <f t="shared" ca="1" si="1"/>
        <v>-4.589220000000001</v>
      </c>
    </row>
    <row r="42" spans="1:46" x14ac:dyDescent="0.25">
      <c r="A42" s="11">
        <v>5.24</v>
      </c>
      <c r="Z42" s="12">
        <f t="shared" ca="1" si="0"/>
        <v>-4.5792200000000012</v>
      </c>
      <c r="AA42" s="12">
        <f t="shared" ca="1" si="1"/>
        <v>-4.5792200000000012</v>
      </c>
    </row>
    <row r="43" spans="1:46" x14ac:dyDescent="0.25">
      <c r="A43" s="11">
        <v>5.25</v>
      </c>
      <c r="Z43" s="12">
        <f t="shared" ca="1" si="0"/>
        <v>-4.5692200000000014</v>
      </c>
      <c r="AA43" s="12">
        <f t="shared" ca="1" si="1"/>
        <v>-4.5692200000000014</v>
      </c>
    </row>
    <row r="44" spans="1:46" x14ac:dyDescent="0.25">
      <c r="A44" s="11">
        <v>5.26</v>
      </c>
      <c r="Z44" s="12">
        <f t="shared" ca="1" si="0"/>
        <v>-4.5592200000000016</v>
      </c>
      <c r="AA44" s="12">
        <f t="shared" ca="1" si="1"/>
        <v>-4.5592200000000016</v>
      </c>
    </row>
    <row r="45" spans="1:46" x14ac:dyDescent="0.25">
      <c r="A45" s="11">
        <v>5.26</v>
      </c>
      <c r="Z45" s="12">
        <f t="shared" ca="1" si="0"/>
        <v>-4.5592200000000016</v>
      </c>
      <c r="AA45" s="12">
        <f t="shared" ca="1" si="1"/>
        <v>-4.5592200000000016</v>
      </c>
    </row>
    <row r="46" spans="1:46" x14ac:dyDescent="0.25">
      <c r="A46" s="11">
        <v>5.28</v>
      </c>
      <c r="Z46" s="12">
        <f t="shared" ca="1" si="0"/>
        <v>-4.5392200000000011</v>
      </c>
      <c r="AA46" s="12">
        <f t="shared" ca="1" si="1"/>
        <v>-4.5392200000000011</v>
      </c>
    </row>
    <row r="47" spans="1:46" x14ac:dyDescent="0.25">
      <c r="A47" s="11">
        <v>5.3</v>
      </c>
      <c r="Z47" s="12">
        <f t="shared" ca="1" si="0"/>
        <v>-4.5192200000000016</v>
      </c>
      <c r="AA47" s="12">
        <f t="shared" ca="1" si="1"/>
        <v>-4.5192200000000016</v>
      </c>
    </row>
    <row r="48" spans="1:46" x14ac:dyDescent="0.25">
      <c r="A48" s="11">
        <v>5.3</v>
      </c>
      <c r="Z48" s="12">
        <f t="shared" ca="1" si="0"/>
        <v>-4.5192200000000016</v>
      </c>
      <c r="AA48" s="12">
        <f t="shared" ca="1" si="1"/>
        <v>-4.5192200000000016</v>
      </c>
    </row>
    <row r="49" spans="1:27" x14ac:dyDescent="0.25">
      <c r="A49" s="11">
        <v>5.31</v>
      </c>
      <c r="Z49" s="12">
        <f t="shared" ca="1" si="0"/>
        <v>-4.5092200000000018</v>
      </c>
      <c r="AA49" s="12">
        <f t="shared" ca="1" si="1"/>
        <v>-4.5092200000000018</v>
      </c>
    </row>
    <row r="50" spans="1:27" x14ac:dyDescent="0.25">
      <c r="A50" s="11">
        <v>5.34</v>
      </c>
      <c r="Z50" s="12">
        <f t="shared" ca="1" si="0"/>
        <v>-4.4792200000000015</v>
      </c>
      <c r="AA50" s="12">
        <f t="shared" ca="1" si="1"/>
        <v>-4.4792200000000015</v>
      </c>
    </row>
    <row r="51" spans="1:27" x14ac:dyDescent="0.25">
      <c r="A51" s="11">
        <v>5.34</v>
      </c>
      <c r="Z51" s="12">
        <f t="shared" ca="1" si="0"/>
        <v>-4.4792200000000015</v>
      </c>
      <c r="AA51" s="12">
        <f t="shared" ca="1" si="1"/>
        <v>-4.4792200000000015</v>
      </c>
    </row>
    <row r="52" spans="1:27" x14ac:dyDescent="0.25">
      <c r="A52" s="11">
        <v>5.37</v>
      </c>
      <c r="Z52" s="12">
        <f t="shared" ca="1" si="0"/>
        <v>-4.4492200000000013</v>
      </c>
      <c r="AA52" s="12">
        <f t="shared" ca="1" si="1"/>
        <v>-4.4492200000000013</v>
      </c>
    </row>
    <row r="53" spans="1:27" x14ac:dyDescent="0.25">
      <c r="A53" s="11">
        <v>5.37</v>
      </c>
      <c r="Z53" s="12">
        <f t="shared" ca="1" si="0"/>
        <v>-4.4492200000000013</v>
      </c>
      <c r="AA53" s="12">
        <f t="shared" ca="1" si="1"/>
        <v>-4.4492200000000013</v>
      </c>
    </row>
    <row r="54" spans="1:27" x14ac:dyDescent="0.25">
      <c r="A54" s="11">
        <v>5.38</v>
      </c>
      <c r="Z54" s="12">
        <f t="shared" ca="1" si="0"/>
        <v>-4.4392200000000015</v>
      </c>
      <c r="AA54" s="12">
        <f t="shared" ca="1" si="1"/>
        <v>-4.4392200000000015</v>
      </c>
    </row>
    <row r="55" spans="1:27" x14ac:dyDescent="0.25">
      <c r="A55" s="11">
        <v>5.4</v>
      </c>
      <c r="Z55" s="12">
        <f t="shared" ca="1" si="0"/>
        <v>-4.419220000000001</v>
      </c>
      <c r="AA55" s="12">
        <f t="shared" ca="1" si="1"/>
        <v>-4.419220000000001</v>
      </c>
    </row>
    <row r="56" spans="1:27" x14ac:dyDescent="0.25">
      <c r="A56" s="11">
        <v>5.4</v>
      </c>
      <c r="Z56" s="12">
        <f t="shared" ca="1" si="0"/>
        <v>-4.419220000000001</v>
      </c>
      <c r="AA56" s="12">
        <f t="shared" ca="1" si="1"/>
        <v>-4.419220000000001</v>
      </c>
    </row>
    <row r="57" spans="1:27" x14ac:dyDescent="0.25">
      <c r="A57" s="11">
        <v>5.4</v>
      </c>
      <c r="Z57" s="12">
        <f t="shared" ca="1" si="0"/>
        <v>-4.419220000000001</v>
      </c>
      <c r="AA57" s="12">
        <f t="shared" ca="1" si="1"/>
        <v>-4.419220000000001</v>
      </c>
    </row>
    <row r="58" spans="1:27" x14ac:dyDescent="0.25">
      <c r="A58" s="11">
        <v>5.45</v>
      </c>
      <c r="Z58" s="12">
        <f t="shared" ca="1" si="0"/>
        <v>-4.3692200000000012</v>
      </c>
      <c r="AA58" s="12">
        <f t="shared" ca="1" si="1"/>
        <v>-4.3692200000000012</v>
      </c>
    </row>
    <row r="59" spans="1:27" x14ac:dyDescent="0.25">
      <c r="A59" s="11">
        <v>5.48</v>
      </c>
      <c r="Z59" s="12">
        <f t="shared" ca="1" si="0"/>
        <v>-4.339220000000001</v>
      </c>
      <c r="AA59" s="12">
        <f t="shared" ca="1" si="1"/>
        <v>-4.339220000000001</v>
      </c>
    </row>
    <row r="60" spans="1:27" x14ac:dyDescent="0.25">
      <c r="A60" s="11">
        <v>5.48</v>
      </c>
      <c r="Z60" s="12">
        <f t="shared" ca="1" si="0"/>
        <v>-4.339220000000001</v>
      </c>
      <c r="AA60" s="12">
        <f t="shared" ca="1" si="1"/>
        <v>-4.339220000000001</v>
      </c>
    </row>
    <row r="61" spans="1:27" x14ac:dyDescent="0.25">
      <c r="A61" s="11">
        <v>5.58</v>
      </c>
      <c r="Z61" s="12">
        <f t="shared" ca="1" si="0"/>
        <v>-4.2392200000000013</v>
      </c>
      <c r="AA61" s="12">
        <f t="shared" ca="1" si="1"/>
        <v>-4.2392200000000013</v>
      </c>
    </row>
    <row r="62" spans="1:27" x14ac:dyDescent="0.25">
      <c r="A62" s="11">
        <v>5.58</v>
      </c>
      <c r="Z62" s="12">
        <f t="shared" ca="1" si="0"/>
        <v>-4.2392200000000013</v>
      </c>
      <c r="AA62" s="12">
        <f t="shared" ca="1" si="1"/>
        <v>-4.2392200000000013</v>
      </c>
    </row>
    <row r="63" spans="1:27" x14ac:dyDescent="0.25">
      <c r="A63" s="11">
        <v>5.61</v>
      </c>
      <c r="Z63" s="12">
        <f t="shared" ca="1" si="0"/>
        <v>-4.2092200000000011</v>
      </c>
      <c r="AA63" s="12">
        <f t="shared" ca="1" si="1"/>
        <v>-4.2092200000000011</v>
      </c>
    </row>
    <row r="64" spans="1:27" x14ac:dyDescent="0.25">
      <c r="A64" s="11">
        <v>5.66</v>
      </c>
      <c r="Z64" s="12">
        <f t="shared" ca="1" si="0"/>
        <v>-4.1592200000000012</v>
      </c>
      <c r="AA64" s="12">
        <f t="shared" ca="1" si="1"/>
        <v>-4.1592200000000012</v>
      </c>
    </row>
    <row r="65" spans="1:27" x14ac:dyDescent="0.25">
      <c r="A65" s="11">
        <v>5.68</v>
      </c>
      <c r="Z65" s="12">
        <f t="shared" ca="1" si="0"/>
        <v>-4.1392200000000017</v>
      </c>
      <c r="AA65" s="12">
        <f t="shared" ca="1" si="1"/>
        <v>-4.1392200000000017</v>
      </c>
    </row>
    <row r="66" spans="1:27" x14ac:dyDescent="0.25">
      <c r="A66" s="11">
        <v>5.7</v>
      </c>
      <c r="Z66" s="12">
        <f t="shared" ref="Z66:Z129" ca="1" si="14">IF($A66&lt;&gt;"",($A66-$D$77),"")</f>
        <v>-4.1192200000000012</v>
      </c>
      <c r="AA66" s="12">
        <f t="shared" ref="AA66:AA129" ca="1" si="15">IF($A66&lt;&gt;"",($A66-$D$77+$J$118),"")</f>
        <v>-4.1192200000000012</v>
      </c>
    </row>
    <row r="67" spans="1:27" x14ac:dyDescent="0.25">
      <c r="A67" s="11">
        <v>5.71</v>
      </c>
      <c r="Z67" s="12">
        <f t="shared" ca="1" si="14"/>
        <v>-4.1092200000000014</v>
      </c>
      <c r="AA67" s="12">
        <f t="shared" ca="1" si="15"/>
        <v>-4.1092200000000014</v>
      </c>
    </row>
    <row r="68" spans="1:27" x14ac:dyDescent="0.25">
      <c r="A68" s="11">
        <v>5.71</v>
      </c>
      <c r="Z68" s="12">
        <f t="shared" ca="1" si="14"/>
        <v>-4.1092200000000014</v>
      </c>
      <c r="AA68" s="12">
        <f t="shared" ca="1" si="15"/>
        <v>-4.1092200000000014</v>
      </c>
    </row>
    <row r="69" spans="1:27" x14ac:dyDescent="0.25">
      <c r="A69" s="11">
        <v>5.73</v>
      </c>
      <c r="Z69" s="12">
        <f t="shared" ca="1" si="14"/>
        <v>-4.089220000000001</v>
      </c>
      <c r="AA69" s="12">
        <f t="shared" ca="1" si="15"/>
        <v>-4.089220000000001</v>
      </c>
    </row>
    <row r="70" spans="1:27" x14ac:dyDescent="0.25">
      <c r="A70" s="11">
        <v>5.73</v>
      </c>
      <c r="Z70" s="12">
        <f t="shared" ca="1" si="14"/>
        <v>-4.089220000000001</v>
      </c>
      <c r="AA70" s="12">
        <f t="shared" ca="1" si="15"/>
        <v>-4.089220000000001</v>
      </c>
    </row>
    <row r="71" spans="1:27" x14ac:dyDescent="0.25">
      <c r="A71" s="11">
        <v>5.74</v>
      </c>
      <c r="Z71" s="12">
        <f t="shared" ca="1" si="14"/>
        <v>-4.0792200000000012</v>
      </c>
      <c r="AA71" s="12">
        <f t="shared" ca="1" si="15"/>
        <v>-4.0792200000000012</v>
      </c>
    </row>
    <row r="72" spans="1:27" x14ac:dyDescent="0.25">
      <c r="A72" s="11">
        <v>5.76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-4.0592200000000016</v>
      </c>
      <c r="AA72" s="12">
        <f t="shared" ca="1" si="15"/>
        <v>-4.0592200000000016</v>
      </c>
    </row>
    <row r="73" spans="1:27" x14ac:dyDescent="0.25">
      <c r="A73" s="11">
        <v>5.77</v>
      </c>
      <c r="Z73" s="12">
        <f t="shared" ca="1" si="14"/>
        <v>-4.0492200000000018</v>
      </c>
      <c r="AA73" s="12">
        <f t="shared" ca="1" si="15"/>
        <v>-4.0492200000000018</v>
      </c>
    </row>
    <row r="74" spans="1:27" x14ac:dyDescent="0.25">
      <c r="A74" s="11">
        <v>5.82</v>
      </c>
      <c r="Z74" s="12">
        <f t="shared" ca="1" si="14"/>
        <v>-3.9992200000000011</v>
      </c>
      <c r="AA74" s="12">
        <f t="shared" ca="1" si="15"/>
        <v>-3.9992200000000011</v>
      </c>
    </row>
    <row r="75" spans="1:27" x14ac:dyDescent="0.25">
      <c r="A75" s="11">
        <v>5.85</v>
      </c>
      <c r="C75" s="21" t="s">
        <v>25</v>
      </c>
      <c r="J75" s="21" t="s">
        <v>26</v>
      </c>
      <c r="Z75" s="12">
        <f t="shared" ca="1" si="14"/>
        <v>-3.9692200000000017</v>
      </c>
      <c r="AA75" s="12">
        <f t="shared" ca="1" si="15"/>
        <v>-3.9692200000000017</v>
      </c>
    </row>
    <row r="76" spans="1:27" x14ac:dyDescent="0.25">
      <c r="A76" s="11">
        <v>5.87</v>
      </c>
      <c r="Z76" s="12">
        <f t="shared" ca="1" si="14"/>
        <v>-3.9492200000000013</v>
      </c>
      <c r="AA76" s="12">
        <f t="shared" ca="1" si="15"/>
        <v>-3.9492200000000013</v>
      </c>
    </row>
    <row r="77" spans="1:27" x14ac:dyDescent="0.25">
      <c r="A77" s="11">
        <v>5.91</v>
      </c>
      <c r="C77" s="10" t="s">
        <v>27</v>
      </c>
      <c r="D77" s="15">
        <f ca="1">AVERAGE(INDIRECT($G$4))</f>
        <v>9.8192200000000014</v>
      </c>
      <c r="E77" s="9" t="s">
        <v>13</v>
      </c>
      <c r="J77" s="10" t="s">
        <v>27</v>
      </c>
      <c r="K77" s="15">
        <f ca="1">SUMPRODUCT(INDIRECT("$F$22:$F$"&amp;21+$D$15),INDIRECT("$H$22:$H$"&amp;21+$D$15))</f>
        <v>9.8532800000000016</v>
      </c>
      <c r="L77" s="9" t="s">
        <v>13</v>
      </c>
      <c r="Z77" s="12">
        <f t="shared" ca="1" si="14"/>
        <v>-3.9092200000000012</v>
      </c>
      <c r="AA77" s="12">
        <f t="shared" ca="1" si="15"/>
        <v>-3.9092200000000012</v>
      </c>
    </row>
    <row r="78" spans="1:27" x14ac:dyDescent="0.25">
      <c r="A78" s="11">
        <v>5.94</v>
      </c>
      <c r="C78" s="10" t="s">
        <v>28</v>
      </c>
      <c r="D78" s="15">
        <f ca="1">_xlfn.VAR.S(INDIRECT($G$4))</f>
        <v>10.68781923006004</v>
      </c>
      <c r="E78" s="9" t="s">
        <v>14</v>
      </c>
      <c r="J78" s="10" t="s">
        <v>28</v>
      </c>
      <c r="K78" s="15">
        <f ca="1">SUM(INDIRECT("$O$22:$O$"&amp;21+$D$15))</f>
        <v>10.645895577599999</v>
      </c>
      <c r="L78" s="9" t="s">
        <v>14</v>
      </c>
      <c r="Z78" s="12">
        <f t="shared" ca="1" si="14"/>
        <v>-3.879220000000001</v>
      </c>
      <c r="AA78" s="12">
        <f t="shared" ca="1" si="15"/>
        <v>-3.879220000000001</v>
      </c>
    </row>
    <row r="79" spans="1:27" x14ac:dyDescent="0.25">
      <c r="A79" s="11">
        <v>5.95</v>
      </c>
      <c r="C79" s="37" t="s">
        <v>140</v>
      </c>
      <c r="D79" s="15">
        <f ca="1">STDEVA(INDIRECT($G$4))</f>
        <v>3.2692230315565869</v>
      </c>
      <c r="E79" s="9" t="s">
        <v>15</v>
      </c>
      <c r="J79" s="37" t="s">
        <v>140</v>
      </c>
      <c r="K79" s="15">
        <f ca="1">SQRT($K$78)</f>
        <v>3.2628048635491518</v>
      </c>
      <c r="L79" s="9" t="s">
        <v>15</v>
      </c>
      <c r="Z79" s="12">
        <f t="shared" ca="1" si="14"/>
        <v>-3.8692200000000012</v>
      </c>
      <c r="AA79" s="12">
        <f t="shared" ca="1" si="15"/>
        <v>-3.8692200000000012</v>
      </c>
    </row>
    <row r="80" spans="1:27" x14ac:dyDescent="0.25">
      <c r="A80" s="11">
        <v>5.95</v>
      </c>
      <c r="Z80" s="12">
        <f t="shared" ca="1" si="14"/>
        <v>-3.8692200000000012</v>
      </c>
      <c r="AA80" s="12">
        <f t="shared" ca="1" si="15"/>
        <v>-3.8692200000000012</v>
      </c>
    </row>
    <row r="81" spans="1:27" x14ac:dyDescent="0.25">
      <c r="A81" s="11">
        <v>5.99</v>
      </c>
      <c r="C81" s="37" t="s">
        <v>124</v>
      </c>
      <c r="D81" s="19">
        <f ca="1">_xlfn.MODE.SNGL(INDIRECT($G$4))</f>
        <v>4.33</v>
      </c>
      <c r="E81" s="9" t="s">
        <v>29</v>
      </c>
      <c r="Z81" s="12">
        <f t="shared" ca="1" si="14"/>
        <v>-3.8292200000000012</v>
      </c>
      <c r="AA81" s="12">
        <f t="shared" ca="1" si="15"/>
        <v>-3.8292200000000012</v>
      </c>
    </row>
    <row r="82" spans="1:27" x14ac:dyDescent="0.25">
      <c r="A82" s="11">
        <v>6.03</v>
      </c>
      <c r="C82" s="37" t="s">
        <v>125</v>
      </c>
      <c r="D82" s="15">
        <f ca="1">MEDIAN(INDIRECT($G$4))</f>
        <v>9.6649999999999991</v>
      </c>
      <c r="E82" s="9" t="s">
        <v>30</v>
      </c>
      <c r="Z82" s="12">
        <f t="shared" ca="1" si="14"/>
        <v>-3.7892200000000011</v>
      </c>
      <c r="AA82" s="12">
        <f t="shared" ca="1" si="15"/>
        <v>-3.7892200000000011</v>
      </c>
    </row>
    <row r="83" spans="1:27" x14ac:dyDescent="0.25">
      <c r="A83" s="11">
        <v>6.07</v>
      </c>
      <c r="Z83" s="12">
        <f t="shared" ca="1" si="14"/>
        <v>-3.7492200000000011</v>
      </c>
      <c r="AA83" s="12">
        <f t="shared" ca="1" si="15"/>
        <v>-3.7492200000000011</v>
      </c>
    </row>
    <row r="84" spans="1:27" x14ac:dyDescent="0.25">
      <c r="A84" s="11">
        <v>6.08</v>
      </c>
      <c r="C84" s="37" t="s">
        <v>18</v>
      </c>
      <c r="D84" s="15">
        <f ca="1">$D$79/$D$77</f>
        <v>0.33294121443012648</v>
      </c>
      <c r="E84" s="9" t="s">
        <v>12</v>
      </c>
      <c r="J84" s="37" t="s">
        <v>18</v>
      </c>
      <c r="K84" s="15">
        <f ca="1">$K$79/$K$77</f>
        <v>0.33113895713398495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-3.7392200000000013</v>
      </c>
      <c r="AA84" s="12">
        <f t="shared" ca="1" si="15"/>
        <v>-3.7392200000000013</v>
      </c>
    </row>
    <row r="85" spans="1:27" x14ac:dyDescent="0.25">
      <c r="A85" s="11">
        <v>6.1</v>
      </c>
      <c r="Z85" s="12">
        <f t="shared" ca="1" si="14"/>
        <v>-3.7192200000000017</v>
      </c>
      <c r="AA85" s="12">
        <f t="shared" ca="1" si="15"/>
        <v>-3.7192200000000017</v>
      </c>
    </row>
    <row r="86" spans="1:27" ht="15" customHeight="1" x14ac:dyDescent="0.25">
      <c r="A86" s="11">
        <v>6.14</v>
      </c>
      <c r="C86" s="37" t="s">
        <v>16</v>
      </c>
      <c r="D86" s="15">
        <f ca="1">SUMPRODUCT(INDIRECT("$Z$2:$Z$"&amp;$D$5+1)^3)/$D$5</f>
        <v>2.9043816604788852</v>
      </c>
      <c r="E86" s="9" t="s">
        <v>46</v>
      </c>
      <c r="I86" s="22"/>
      <c r="Z86" s="12">
        <f t="shared" ca="1" si="14"/>
        <v>-3.6792200000000017</v>
      </c>
      <c r="AA86" s="12">
        <f t="shared" ca="1" si="15"/>
        <v>-3.6792200000000017</v>
      </c>
    </row>
    <row r="87" spans="1:27" x14ac:dyDescent="0.25">
      <c r="A87" s="11">
        <v>6.15</v>
      </c>
      <c r="C87" s="37" t="s">
        <v>20</v>
      </c>
      <c r="D87" s="38">
        <f ca="1">KURT(INDIRECT($G$4))</f>
        <v>-1.1469091562111151</v>
      </c>
      <c r="E87" s="9" t="s">
        <v>45</v>
      </c>
      <c r="Z87" s="12">
        <f t="shared" ca="1" si="14"/>
        <v>-3.669220000000001</v>
      </c>
      <c r="AA87" s="12">
        <f t="shared" ca="1" si="15"/>
        <v>-3.669220000000001</v>
      </c>
    </row>
    <row r="88" spans="1:27" ht="15" customHeight="1" x14ac:dyDescent="0.25">
      <c r="A88" s="11">
        <v>6.16</v>
      </c>
      <c r="Z88" s="12">
        <f t="shared" ca="1" si="14"/>
        <v>-3.6592200000000012</v>
      </c>
      <c r="AA88" s="12">
        <f t="shared" ca="1" si="15"/>
        <v>-3.6592200000000012</v>
      </c>
    </row>
    <row r="89" spans="1:27" ht="15" customHeight="1" x14ac:dyDescent="0.25">
      <c r="A89" s="11">
        <v>6.16</v>
      </c>
      <c r="C89" s="37" t="s">
        <v>19</v>
      </c>
      <c r="D89" s="15">
        <f ca="1">SKEW(INDIRECT($G$4))</f>
        <v>8.3623849643134046E-2</v>
      </c>
      <c r="E89" s="9" t="s">
        <v>17</v>
      </c>
      <c r="Z89" s="12">
        <f t="shared" ca="1" si="14"/>
        <v>-3.6592200000000012</v>
      </c>
      <c r="AA89" s="12">
        <f t="shared" ca="1" si="15"/>
        <v>-3.6592200000000012</v>
      </c>
    </row>
    <row r="90" spans="1:27" x14ac:dyDescent="0.25">
      <c r="A90" s="11">
        <v>6.17</v>
      </c>
      <c r="D90" s="15">
        <f ca="1">$D$86/$D$79^3</f>
        <v>8.3122775536074195E-2</v>
      </c>
      <c r="Z90" s="12">
        <f t="shared" ca="1" si="14"/>
        <v>-3.6492200000000015</v>
      </c>
      <c r="AA90" s="12">
        <f t="shared" ca="1" si="15"/>
        <v>-3.6492200000000015</v>
      </c>
    </row>
    <row r="91" spans="1:27" x14ac:dyDescent="0.25">
      <c r="A91" s="11">
        <v>6.2</v>
      </c>
      <c r="Z91" s="12">
        <f t="shared" ca="1" si="14"/>
        <v>-3.6192200000000012</v>
      </c>
      <c r="AA91" s="12">
        <f t="shared" ca="1" si="15"/>
        <v>-3.6192200000000012</v>
      </c>
    </row>
    <row r="92" spans="1:27" x14ac:dyDescent="0.25">
      <c r="A92" s="11">
        <v>6.25</v>
      </c>
      <c r="Z92" s="12">
        <f t="shared" ca="1" si="14"/>
        <v>-3.5692200000000014</v>
      </c>
      <c r="AA92" s="12">
        <f t="shared" ca="1" si="15"/>
        <v>-3.5692200000000014</v>
      </c>
    </row>
    <row r="93" spans="1:27" x14ac:dyDescent="0.25">
      <c r="A93" s="11">
        <v>6.25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-3.5692200000000014</v>
      </c>
      <c r="AA93" s="12">
        <f t="shared" ca="1" si="15"/>
        <v>-3.5692200000000014</v>
      </c>
    </row>
    <row r="94" spans="1:27" x14ac:dyDescent="0.25">
      <c r="A94" s="11">
        <v>6.28</v>
      </c>
      <c r="Z94" s="12">
        <f t="shared" ca="1" si="14"/>
        <v>-3.5392200000000011</v>
      </c>
      <c r="AA94" s="12">
        <f t="shared" ca="1" si="15"/>
        <v>-3.5392200000000011</v>
      </c>
    </row>
    <row r="95" spans="1:27" x14ac:dyDescent="0.25">
      <c r="A95" s="11">
        <v>6.29</v>
      </c>
      <c r="Z95" s="12">
        <f t="shared" ca="1" si="14"/>
        <v>-3.5292200000000014</v>
      </c>
      <c r="AA95" s="12">
        <f t="shared" ca="1" si="15"/>
        <v>-3.5292200000000014</v>
      </c>
    </row>
    <row r="96" spans="1:27" x14ac:dyDescent="0.25">
      <c r="A96" s="11">
        <v>6.3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-3.5192200000000016</v>
      </c>
      <c r="AA96" s="12">
        <f t="shared" ca="1" si="15"/>
        <v>-3.5192200000000016</v>
      </c>
    </row>
    <row r="97" spans="1:27" ht="15" customHeight="1" x14ac:dyDescent="0.25">
      <c r="A97" s="11">
        <v>6.39</v>
      </c>
      <c r="Z97" s="12">
        <f t="shared" ca="1" si="14"/>
        <v>-3.4292200000000017</v>
      </c>
      <c r="AA97" s="12">
        <f t="shared" ca="1" si="15"/>
        <v>-3.4292200000000017</v>
      </c>
    </row>
    <row r="98" spans="1:27" ht="15" customHeight="1" x14ac:dyDescent="0.25">
      <c r="A98" s="11">
        <v>6.39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-3.4292200000000017</v>
      </c>
      <c r="AA98" s="12">
        <f t="shared" ca="1" si="15"/>
        <v>-3.4292200000000017</v>
      </c>
    </row>
    <row r="99" spans="1:27" x14ac:dyDescent="0.25">
      <c r="A99" s="11">
        <v>6.5</v>
      </c>
      <c r="Z99" s="12">
        <f t="shared" ca="1" si="14"/>
        <v>-3.3192200000000014</v>
      </c>
      <c r="AA99" s="12">
        <f t="shared" ca="1" si="15"/>
        <v>-3.3192200000000014</v>
      </c>
    </row>
    <row r="100" spans="1:27" x14ac:dyDescent="0.25">
      <c r="A100" s="11">
        <v>6.5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-3.3192200000000014</v>
      </c>
      <c r="AA100" s="12">
        <f t="shared" ca="1" si="15"/>
        <v>-3.3192200000000014</v>
      </c>
    </row>
    <row r="101" spans="1:27" x14ac:dyDescent="0.25">
      <c r="A101" s="11">
        <v>6.56</v>
      </c>
      <c r="M101" s="37" t="s">
        <v>69</v>
      </c>
      <c r="N101" s="15">
        <v>2</v>
      </c>
      <c r="O101" s="9" t="s">
        <v>68</v>
      </c>
      <c r="Z101" s="12">
        <f t="shared" ca="1" si="14"/>
        <v>-3.2592200000000018</v>
      </c>
      <c r="AA101" s="12">
        <f t="shared" ca="1" si="15"/>
        <v>-3.2592200000000018</v>
      </c>
    </row>
    <row r="102" spans="1:27" x14ac:dyDescent="0.25">
      <c r="A102" s="11">
        <v>6.57</v>
      </c>
      <c r="C102" s="75" t="s">
        <v>38</v>
      </c>
      <c r="D102" s="76"/>
      <c r="E102" s="38">
        <f ca="1">$D$77-$D$79*SQRT(3)</f>
        <v>4.1567596080696418</v>
      </c>
      <c r="H102" s="37" t="s">
        <v>119</v>
      </c>
      <c r="M102" s="37" t="s">
        <v>72</v>
      </c>
      <c r="N102" s="15">
        <f>$D$15-($N$101+1)</f>
        <v>7</v>
      </c>
      <c r="O102" s="9" t="s">
        <v>67</v>
      </c>
      <c r="Z102" s="12">
        <f t="shared" ca="1" si="14"/>
        <v>-3.2492200000000011</v>
      </c>
      <c r="AA102" s="12">
        <f t="shared" ca="1" si="15"/>
        <v>-3.2492200000000011</v>
      </c>
    </row>
    <row r="103" spans="1:27" x14ac:dyDescent="0.25">
      <c r="A103" s="11">
        <v>6.58</v>
      </c>
      <c r="C103" s="75" t="s">
        <v>39</v>
      </c>
      <c r="D103" s="76"/>
      <c r="E103" s="38">
        <f ca="1">$D$77+$D$79*SQRT(3)</f>
        <v>15.481680391930361</v>
      </c>
      <c r="H103" s="37" t="s">
        <v>118</v>
      </c>
      <c r="Z103" s="12">
        <f t="shared" ca="1" si="14"/>
        <v>-3.2392200000000013</v>
      </c>
      <c r="AA103" s="12">
        <f t="shared" ca="1" si="15"/>
        <v>-3.2392200000000013</v>
      </c>
    </row>
    <row r="104" spans="1:27" x14ac:dyDescent="0.25">
      <c r="A104" s="11">
        <v>6.58</v>
      </c>
      <c r="M104" s="37" t="s">
        <v>70</v>
      </c>
      <c r="N104" s="15">
        <f>_xlfn.CHISQ.INV($N$100,$N$102)</f>
        <v>14.067140449340165</v>
      </c>
      <c r="O104" s="9" t="s">
        <v>73</v>
      </c>
      <c r="Z104" s="12">
        <f t="shared" ca="1" si="14"/>
        <v>-3.2392200000000013</v>
      </c>
      <c r="AA104" s="12">
        <f t="shared" ca="1" si="15"/>
        <v>-3.2392200000000013</v>
      </c>
    </row>
    <row r="105" spans="1:27" x14ac:dyDescent="0.25">
      <c r="A105" s="11">
        <v>6.59</v>
      </c>
      <c r="C105" s="84" t="s">
        <v>116</v>
      </c>
      <c r="D105" s="85"/>
      <c r="E105" s="38">
        <f ca="1">($E$102+$E$103)/2</f>
        <v>9.8192200000000014</v>
      </c>
      <c r="Z105" s="12">
        <f t="shared" ca="1" si="14"/>
        <v>-3.2292200000000015</v>
      </c>
      <c r="AA105" s="12">
        <f t="shared" ca="1" si="15"/>
        <v>-3.2292200000000015</v>
      </c>
    </row>
    <row r="106" spans="1:27" ht="15" customHeight="1" x14ac:dyDescent="0.25">
      <c r="A106" s="11">
        <v>6.59</v>
      </c>
      <c r="C106" s="84" t="s">
        <v>117</v>
      </c>
      <c r="D106" s="85"/>
      <c r="E106" s="38">
        <f ca="1">($E$102-$E$103)^2/12</f>
        <v>10.687819230060041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-3.2292200000000015</v>
      </c>
      <c r="AA106" s="12">
        <f t="shared" ca="1" si="15"/>
        <v>-3.2292200000000015</v>
      </c>
    </row>
    <row r="107" spans="1:27" x14ac:dyDescent="0.25">
      <c r="A107" s="11">
        <v>6.64</v>
      </c>
      <c r="Z107" s="12">
        <f t="shared" ca="1" si="14"/>
        <v>-3.1792200000000017</v>
      </c>
      <c r="AA107" s="12">
        <f t="shared" ca="1" si="15"/>
        <v>-3.1792200000000017</v>
      </c>
    </row>
    <row r="108" spans="1:27" x14ac:dyDescent="0.25">
      <c r="A108" s="11">
        <v>6.66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-3.1592200000000012</v>
      </c>
      <c r="AA108" s="12">
        <f t="shared" ca="1" si="15"/>
        <v>-3.1592200000000012</v>
      </c>
    </row>
    <row r="109" spans="1:27" x14ac:dyDescent="0.25">
      <c r="A109" s="11">
        <v>6.67</v>
      </c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0</v>
      </c>
      <c r="U109" s="73"/>
      <c r="V109" s="73"/>
      <c r="W109" s="74"/>
      <c r="Z109" s="12">
        <f t="shared" ca="1" si="14"/>
        <v>-3.1492200000000015</v>
      </c>
      <c r="AA109" s="12">
        <f t="shared" ca="1" si="15"/>
        <v>-3.1492200000000015</v>
      </c>
    </row>
    <row r="110" spans="1:27" x14ac:dyDescent="0.25">
      <c r="A110" s="11">
        <v>6.72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0.99999999999999989</v>
      </c>
      <c r="O110" s="17">
        <f ca="1">SUM(INDIRECT(ADDRESS(ROW()+1,COLUMN())&amp;":"&amp;ADDRESS(ROW()+$D$15,COLUMN())))</f>
        <v>500</v>
      </c>
      <c r="P110" s="90">
        <f ca="1">SUM(INDIRECT(ADDRESS(ROW()+1,COLUMN())&amp;":"&amp;ADDRESS(ROW()+$D$15,COLUMN())))</f>
        <v>10.120000000000001</v>
      </c>
      <c r="Q110" s="91"/>
      <c r="S110" s="16" t="s">
        <v>23</v>
      </c>
      <c r="T110" s="17">
        <f ca="1">SUM(INDIRECT(ADDRESS(ROW()+1,COLUMN())&amp;":"&amp;ADDRESS(ROW()+$D$15,COLUMN())))</f>
        <v>0.99999999999999989</v>
      </c>
      <c r="U110" s="17">
        <f ca="1">SUM(INDIRECT(ADDRESS(ROW()+1,COLUMN())&amp;":"&amp;ADDRESS(ROW()+$D$15,COLUMN())))</f>
        <v>499.99999999999994</v>
      </c>
      <c r="V110" s="90">
        <f ca="1">SUM(INDIRECT(ADDRESS(ROW()+1,COLUMN())&amp;":"&amp;ADDRESS(ROW()+$D$15,COLUMN())))</f>
        <v>39.760570228003203</v>
      </c>
      <c r="W110" s="91"/>
      <c r="Z110" s="12">
        <f t="shared" ca="1" si="14"/>
        <v>-3.0992200000000016</v>
      </c>
      <c r="AA110" s="12">
        <f t="shared" ca="1" si="15"/>
        <v>-3.0992200000000016</v>
      </c>
    </row>
    <row r="111" spans="1:27" x14ac:dyDescent="0.25">
      <c r="A111" s="11">
        <v>6.78</v>
      </c>
      <c r="M111" s="17">
        <v>1</v>
      </c>
      <c r="N111" s="38">
        <f>IF($C22&gt;$D$15,"-",1/$D$15)</f>
        <v>0.1</v>
      </c>
      <c r="O111" s="19">
        <f>IF($C22&gt;$D$15,"-",$D$5*N111)</f>
        <v>50</v>
      </c>
      <c r="P111" s="88">
        <f ca="1">IF($C22&gt;$D$15,"-",($G22-$O111)^2/$O111)</f>
        <v>0.08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8.6862864291039246E-2</v>
      </c>
      <c r="U111" s="38">
        <f ca="1">IF($C22&gt;$D$15,"-",$D$5*T111)</f>
        <v>43.431432145519622</v>
      </c>
      <c r="V111" s="88">
        <f ca="1">IF($C22&gt;$D$15,"-",($G22-$U111)^2/$U111)</f>
        <v>1.6904889258736659</v>
      </c>
      <c r="W111" s="89"/>
      <c r="Z111" s="12">
        <f t="shared" ca="1" si="14"/>
        <v>-3.0392200000000011</v>
      </c>
      <c r="AA111" s="12">
        <f t="shared" ca="1" si="15"/>
        <v>-3.0392200000000011</v>
      </c>
    </row>
    <row r="112" spans="1:27" ht="15" customHeight="1" x14ac:dyDescent="0.25">
      <c r="A112" s="11">
        <v>6.84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</v>
      </c>
      <c r="O112" s="19">
        <f t="shared" ref="O112:O121" si="17">IF($C23&gt;$D$15,"-",$D$5*N112)</f>
        <v>50</v>
      </c>
      <c r="P112" s="88">
        <f t="shared" ref="P112:P121" ca="1" si="18">IF($C23&gt;$D$15,"-",($G23-$O112)^2/$O112)</f>
        <v>0.18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6.9875880934717152E-2</v>
      </c>
      <c r="U112" s="38">
        <f t="shared" ref="U112:U121" ca="1" si="20">IF($C23&gt;$D$15,"-",$D$5*T112)</f>
        <v>34.93794046735858</v>
      </c>
      <c r="V112" s="88">
        <f t="shared" ref="V112:V121" ca="1" si="21">IF($C23&gt;$D$15,"-",($G23-$U112)^2/$U112)</f>
        <v>4.1643347668107555</v>
      </c>
      <c r="W112" s="89"/>
      <c r="Z112" s="12">
        <f t="shared" ca="1" si="14"/>
        <v>-2.9792200000000015</v>
      </c>
      <c r="AA112" s="12">
        <f t="shared" ca="1" si="15"/>
        <v>-2.9792200000000015</v>
      </c>
    </row>
    <row r="113" spans="1:27" x14ac:dyDescent="0.25">
      <c r="A113" s="11">
        <v>6.85</v>
      </c>
      <c r="M113" s="17">
        <v>3</v>
      </c>
      <c r="N113" s="38">
        <f t="shared" si="16"/>
        <v>0.1</v>
      </c>
      <c r="O113" s="19">
        <f t="shared" si="17"/>
        <v>50</v>
      </c>
      <c r="P113" s="88">
        <f t="shared" ca="1" si="18"/>
        <v>0.08</v>
      </c>
      <c r="Q113" s="89"/>
      <c r="S113" s="17">
        <v>3</v>
      </c>
      <c r="T113" s="38">
        <f t="shared" ca="1" si="19"/>
        <v>9.9310149947269971E-2</v>
      </c>
      <c r="U113" s="38">
        <f t="shared" ca="1" si="20"/>
        <v>49.655074973634989</v>
      </c>
      <c r="V113" s="88">
        <f t="shared" ca="1" si="21"/>
        <v>5.5166026228080638E-2</v>
      </c>
      <c r="W113" s="89"/>
      <c r="Z113" s="12">
        <f t="shared" ca="1" si="14"/>
        <v>-2.9692200000000017</v>
      </c>
      <c r="AA113" s="12">
        <f t="shared" ca="1" si="15"/>
        <v>-2.9692200000000017</v>
      </c>
    </row>
    <row r="114" spans="1:27" x14ac:dyDescent="0.25">
      <c r="A114" s="11">
        <v>6.87</v>
      </c>
      <c r="C114" s="75" t="s">
        <v>138</v>
      </c>
      <c r="D114" s="76"/>
      <c r="E114" s="38">
        <f ca="1">$D$11</f>
        <v>4.22</v>
      </c>
      <c r="H114" s="92" t="s">
        <v>144</v>
      </c>
      <c r="I114" s="92"/>
      <c r="J114" s="92"/>
      <c r="K114" s="38">
        <f ca="1">SUM(INDIRECT("$AA$2:$AA$"&amp;$D$5+1))/$K$119</f>
        <v>1.0326341451865572E-13</v>
      </c>
      <c r="M114" s="17">
        <v>4</v>
      </c>
      <c r="N114" s="38">
        <f t="shared" si="16"/>
        <v>0.1</v>
      </c>
      <c r="O114" s="19">
        <f t="shared" si="17"/>
        <v>50</v>
      </c>
      <c r="P114" s="88">
        <f t="shared" ca="1" si="18"/>
        <v>2.42</v>
      </c>
      <c r="Q114" s="89"/>
      <c r="S114" s="17">
        <v>4</v>
      </c>
      <c r="T114" s="38">
        <f t="shared" ca="1" si="19"/>
        <v>0.12482081103410386</v>
      </c>
      <c r="U114" s="38">
        <f t="shared" ca="1" si="20"/>
        <v>62.410405517051935</v>
      </c>
      <c r="V114" s="88">
        <f t="shared" ca="1" si="21"/>
        <v>3.18735907265821E-2</v>
      </c>
      <c r="W114" s="89"/>
      <c r="Z114" s="12">
        <f t="shared" ca="1" si="14"/>
        <v>-2.9492200000000013</v>
      </c>
      <c r="AA114" s="12">
        <f t="shared" ca="1" si="15"/>
        <v>-2.9492200000000013</v>
      </c>
    </row>
    <row r="115" spans="1:27" x14ac:dyDescent="0.25">
      <c r="A115" s="11">
        <v>6.87</v>
      </c>
      <c r="C115" s="75" t="s">
        <v>139</v>
      </c>
      <c r="D115" s="76"/>
      <c r="E115" s="38">
        <f ca="1">$D$12</f>
        <v>15.74</v>
      </c>
      <c r="H115" s="92" t="s">
        <v>145</v>
      </c>
      <c r="I115" s="92"/>
      <c r="J115" s="92"/>
      <c r="K115" s="38">
        <f ca="1">-$D$5/$K$119+SUMSQ(INDIRECT("$AA$2:$AA$"&amp;$D$5+1))/$K$119^3</f>
        <v>-0.23055657452127321</v>
      </c>
      <c r="M115" s="17">
        <v>5</v>
      </c>
      <c r="N115" s="38">
        <f t="shared" si="16"/>
        <v>0.1</v>
      </c>
      <c r="O115" s="19">
        <f t="shared" si="17"/>
        <v>50</v>
      </c>
      <c r="P115" s="88">
        <f t="shared" ca="1" si="18"/>
        <v>0.5</v>
      </c>
      <c r="Q115" s="89"/>
      <c r="S115" s="17">
        <v>5</v>
      </c>
      <c r="T115" s="38">
        <f t="shared" ca="1" si="19"/>
        <v>0.13874232158573346</v>
      </c>
      <c r="U115" s="38">
        <f t="shared" ca="1" si="20"/>
        <v>69.371160792866732</v>
      </c>
      <c r="V115" s="88">
        <f t="shared" ca="1" si="21"/>
        <v>2.9771775500643916</v>
      </c>
      <c r="W115" s="89"/>
      <c r="Z115" s="12">
        <f t="shared" ca="1" si="14"/>
        <v>-2.9492200000000013</v>
      </c>
      <c r="AA115" s="12">
        <f t="shared" ca="1" si="15"/>
        <v>-2.9492200000000013</v>
      </c>
    </row>
    <row r="116" spans="1:27" x14ac:dyDescent="0.25">
      <c r="A116" s="11">
        <v>6.89</v>
      </c>
      <c r="M116" s="17">
        <v>6</v>
      </c>
      <c r="N116" s="38">
        <f t="shared" si="16"/>
        <v>0.1</v>
      </c>
      <c r="O116" s="19">
        <f t="shared" si="17"/>
        <v>50</v>
      </c>
      <c r="P116" s="88">
        <f t="shared" ca="1" si="18"/>
        <v>0.98</v>
      </c>
      <c r="Q116" s="89"/>
      <c r="S116" s="17">
        <v>6</v>
      </c>
      <c r="T116" s="38">
        <f t="shared" ca="1" si="19"/>
        <v>0.13638300002333881</v>
      </c>
      <c r="U116" s="38">
        <f t="shared" ca="1" si="20"/>
        <v>68.191500011669405</v>
      </c>
      <c r="V116" s="88">
        <f t="shared" ca="1" si="21"/>
        <v>1.836734380234526</v>
      </c>
      <c r="W116" s="89"/>
      <c r="Z116" s="12">
        <f t="shared" ca="1" si="14"/>
        <v>-2.9292200000000017</v>
      </c>
      <c r="AA116" s="12">
        <f t="shared" ca="1" si="15"/>
        <v>-2.9292200000000017</v>
      </c>
    </row>
    <row r="117" spans="1:27" x14ac:dyDescent="0.25">
      <c r="A117" s="11">
        <v>6.92</v>
      </c>
      <c r="C117" s="84" t="s">
        <v>116</v>
      </c>
      <c r="D117" s="85"/>
      <c r="E117" s="38">
        <f ca="1">($E$102+$E$103)/2</f>
        <v>9.8192200000000014</v>
      </c>
      <c r="J117" s="23" t="s">
        <v>147</v>
      </c>
      <c r="M117" s="17">
        <v>7</v>
      </c>
      <c r="N117" s="38">
        <f t="shared" si="16"/>
        <v>0.1</v>
      </c>
      <c r="O117" s="19">
        <f t="shared" si="17"/>
        <v>50</v>
      </c>
      <c r="P117" s="88">
        <f t="shared" ca="1" si="18"/>
        <v>1.28</v>
      </c>
      <c r="Q117" s="89"/>
      <c r="S117" s="17">
        <v>7</v>
      </c>
      <c r="T117" s="38">
        <f t="shared" ca="1" si="19"/>
        <v>0.11856069265628921</v>
      </c>
      <c r="U117" s="38">
        <f t="shared" ca="1" si="20"/>
        <v>59.280346328144603</v>
      </c>
      <c r="V117" s="88">
        <f t="shared" ca="1" si="21"/>
        <v>5.0372575012917737</v>
      </c>
      <c r="W117" s="89"/>
      <c r="Z117" s="12">
        <f t="shared" ca="1" si="14"/>
        <v>-2.8992200000000015</v>
      </c>
      <c r="AA117" s="12">
        <f t="shared" ca="1" si="15"/>
        <v>-2.8992200000000015</v>
      </c>
    </row>
    <row r="118" spans="1:27" x14ac:dyDescent="0.25">
      <c r="A118" s="11">
        <v>6.96</v>
      </c>
      <c r="C118" s="84" t="s">
        <v>117</v>
      </c>
      <c r="D118" s="85"/>
      <c r="E118" s="38">
        <f ca="1">($E$102-$E$103)^2/12</f>
        <v>10.687819230060041</v>
      </c>
      <c r="H118" s="37" t="s">
        <v>27</v>
      </c>
      <c r="I118" s="38">
        <f ca="1">D77</f>
        <v>9.8192200000000014</v>
      </c>
      <c r="J118" s="38">
        <v>0</v>
      </c>
      <c r="K118" s="38">
        <f ca="1">$I118+$J118</f>
        <v>9.8192200000000014</v>
      </c>
      <c r="M118" s="17">
        <v>8</v>
      </c>
      <c r="N118" s="38">
        <f t="shared" si="16"/>
        <v>0.1</v>
      </c>
      <c r="O118" s="19">
        <f t="shared" si="17"/>
        <v>50</v>
      </c>
      <c r="P118" s="88">
        <f t="shared" ca="1" si="18"/>
        <v>3.38</v>
      </c>
      <c r="Q118" s="89"/>
      <c r="S118" s="17">
        <v>8</v>
      </c>
      <c r="T118" s="38">
        <f t="shared" ca="1" si="19"/>
        <v>9.1148485360969644E-2</v>
      </c>
      <c r="U118" s="38">
        <f t="shared" ca="1" si="20"/>
        <v>45.574242680484822</v>
      </c>
      <c r="V118" s="88">
        <f t="shared" ca="1" si="21"/>
        <v>1.6131400813233536</v>
      </c>
      <c r="W118" s="89"/>
      <c r="Z118" s="12">
        <f t="shared" ca="1" si="14"/>
        <v>-2.8592200000000014</v>
      </c>
      <c r="AA118" s="12">
        <f t="shared" ca="1" si="15"/>
        <v>-2.8592200000000014</v>
      </c>
    </row>
    <row r="119" spans="1:27" x14ac:dyDescent="0.25">
      <c r="A119" s="11">
        <v>6.96</v>
      </c>
      <c r="H119" s="37" t="s">
        <v>140</v>
      </c>
      <c r="I119" s="38">
        <f ca="1">D79</f>
        <v>3.2692230315565869</v>
      </c>
      <c r="J119" s="38">
        <v>-8.0699999999999999E-4</v>
      </c>
      <c r="K119" s="38">
        <f ca="1">$I119+$J119</f>
        <v>3.2684160315565869</v>
      </c>
      <c r="M119" s="17">
        <v>9</v>
      </c>
      <c r="N119" s="38">
        <f t="shared" si="16"/>
        <v>0.1</v>
      </c>
      <c r="O119" s="19">
        <f t="shared" si="17"/>
        <v>50</v>
      </c>
      <c r="P119" s="88">
        <f t="shared" ca="1" si="18"/>
        <v>0.72</v>
      </c>
      <c r="Q119" s="89"/>
      <c r="S119" s="17">
        <v>9</v>
      </c>
      <c r="T119" s="38">
        <f t="shared" ca="1" si="19"/>
        <v>6.1970445347928393E-2</v>
      </c>
      <c r="U119" s="38">
        <f t="shared" ca="1" si="20"/>
        <v>30.985222673964195</v>
      </c>
      <c r="V119" s="88">
        <f t="shared" ca="1" si="21"/>
        <v>20.194758361279806</v>
      </c>
      <c r="W119" s="89"/>
      <c r="Z119" s="12">
        <f t="shared" ca="1" si="14"/>
        <v>-2.8592200000000014</v>
      </c>
      <c r="AA119" s="12">
        <f t="shared" ca="1" si="15"/>
        <v>-2.8592200000000014</v>
      </c>
    </row>
    <row r="120" spans="1:27" x14ac:dyDescent="0.25">
      <c r="A120" s="11">
        <v>7.03</v>
      </c>
      <c r="M120" s="17">
        <v>10</v>
      </c>
      <c r="N120" s="38">
        <f t="shared" si="16"/>
        <v>0.1</v>
      </c>
      <c r="O120" s="19">
        <f t="shared" si="17"/>
        <v>50</v>
      </c>
      <c r="P120" s="88">
        <f t="shared" ca="1" si="18"/>
        <v>0.5</v>
      </c>
      <c r="Q120" s="89"/>
      <c r="S120" s="17">
        <v>10</v>
      </c>
      <c r="T120" s="38">
        <f t="shared" ca="1" si="19"/>
        <v>7.232534881861008E-2</v>
      </c>
      <c r="U120" s="38">
        <f t="shared" ca="1" si="20"/>
        <v>36.162674409305041</v>
      </c>
      <c r="V120" s="88">
        <f t="shared" ca="1" si="21"/>
        <v>2.1596390441702642</v>
      </c>
      <c r="W120" s="89"/>
      <c r="Z120" s="12">
        <f t="shared" ca="1" si="14"/>
        <v>-2.7892200000000011</v>
      </c>
      <c r="AA120" s="12">
        <f t="shared" ca="1" si="15"/>
        <v>-2.7892200000000011</v>
      </c>
    </row>
    <row r="121" spans="1:27" ht="15" customHeight="1" x14ac:dyDescent="0.25">
      <c r="A121" s="11">
        <v>7.07</v>
      </c>
      <c r="H121" s="24" t="s">
        <v>146</v>
      </c>
      <c r="I121" s="38">
        <f ca="1">LN(2*PI())*D5/2-LN(K119)*D5-SUMSQ(INDIRECT("$AA$2:$AA$"&amp;$D$5+1))/(2*K119^2)</f>
        <v>-382.30669276203412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>
        <f t="shared" ca="1" si="14"/>
        <v>-2.7492200000000011</v>
      </c>
      <c r="AA121" s="12">
        <f t="shared" ca="1" si="15"/>
        <v>-2.7492200000000011</v>
      </c>
    </row>
    <row r="122" spans="1:27" x14ac:dyDescent="0.25">
      <c r="A122" s="11">
        <v>7.08</v>
      </c>
      <c r="Z122" s="12">
        <f t="shared" ca="1" si="14"/>
        <v>-2.7392200000000013</v>
      </c>
      <c r="AA122" s="12">
        <f t="shared" ca="1" si="15"/>
        <v>-2.7392200000000013</v>
      </c>
    </row>
    <row r="123" spans="1:27" ht="15" customHeight="1" x14ac:dyDescent="0.25">
      <c r="A123" s="11">
        <v>7.09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-2.7292200000000015</v>
      </c>
      <c r="AA123" s="12">
        <f t="shared" ca="1" si="15"/>
        <v>-2.7292200000000015</v>
      </c>
    </row>
    <row r="124" spans="1:27" ht="15" customHeight="1" x14ac:dyDescent="0.25">
      <c r="A124" s="11">
        <v>7.11</v>
      </c>
      <c r="Z124" s="12">
        <f t="shared" ca="1" si="14"/>
        <v>-2.7092200000000011</v>
      </c>
      <c r="AA124" s="12">
        <f t="shared" ca="1" si="15"/>
        <v>-2.7092200000000011</v>
      </c>
    </row>
    <row r="125" spans="1:27" x14ac:dyDescent="0.25">
      <c r="A125" s="11">
        <v>7.12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-2.6992200000000013</v>
      </c>
      <c r="AA125" s="12">
        <f t="shared" ca="1" si="15"/>
        <v>-2.6992200000000013</v>
      </c>
    </row>
    <row r="126" spans="1:27" x14ac:dyDescent="0.25">
      <c r="A126" s="11">
        <v>7.12</v>
      </c>
      <c r="Z126" s="12">
        <f t="shared" ca="1" si="14"/>
        <v>-2.6992200000000013</v>
      </c>
      <c r="AA126" s="12">
        <f t="shared" ca="1" si="15"/>
        <v>-2.6992200000000013</v>
      </c>
    </row>
    <row r="127" spans="1:27" ht="15" customHeight="1" x14ac:dyDescent="0.25">
      <c r="A127" s="11">
        <v>7.12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-2.6992200000000013</v>
      </c>
      <c r="AA127" s="12">
        <f t="shared" ca="1" si="15"/>
        <v>-2.6992200000000013</v>
      </c>
    </row>
    <row r="128" spans="1:27" ht="15" customHeight="1" x14ac:dyDescent="0.25">
      <c r="A128" s="11">
        <v>7.13</v>
      </c>
      <c r="C128" s="25">
        <f ca="1">$D$77</f>
        <v>9.8192200000000014</v>
      </c>
      <c r="D128" s="25">
        <f ca="1">$D$82</f>
        <v>9.6649999999999991</v>
      </c>
      <c r="E128" s="25">
        <f ca="1">$D$89</f>
        <v>8.3623849643134046E-2</v>
      </c>
      <c r="F128" s="25">
        <f ca="1">$D$87</f>
        <v>-1.1469091562111151</v>
      </c>
      <c r="H128" s="25">
        <f ca="1">$D$77</f>
        <v>9.8192200000000014</v>
      </c>
      <c r="I128" s="25">
        <f ca="1">$D$82</f>
        <v>9.6649999999999991</v>
      </c>
      <c r="J128" s="25">
        <f ca="1">$D$89</f>
        <v>8.3623849643134046E-2</v>
      </c>
      <c r="K128" s="25">
        <f ca="1">$D$87</f>
        <v>-1.1469091562111151</v>
      </c>
      <c r="Z128" s="12">
        <f t="shared" ca="1" si="14"/>
        <v>-2.6892200000000015</v>
      </c>
      <c r="AA128" s="12">
        <f t="shared" ca="1" si="15"/>
        <v>-2.6892200000000015</v>
      </c>
    </row>
    <row r="129" spans="1:27" x14ac:dyDescent="0.25">
      <c r="A129" s="11">
        <v>7.14</v>
      </c>
      <c r="Z129" s="12">
        <f t="shared" ca="1" si="14"/>
        <v>-2.6792200000000017</v>
      </c>
      <c r="AA129" s="12">
        <f t="shared" ca="1" si="15"/>
        <v>-2.6792200000000017</v>
      </c>
    </row>
    <row r="130" spans="1:27" x14ac:dyDescent="0.25">
      <c r="A130" s="11">
        <v>7.16</v>
      </c>
      <c r="Z130" s="12">
        <f t="shared" ref="Z130:Z193" ca="1" si="22">IF($A130&lt;&gt;"",($A130-$D$77),"")</f>
        <v>-2.6592200000000012</v>
      </c>
      <c r="AA130" s="12">
        <f t="shared" ref="AA130:AA193" ca="1" si="23">IF($A130&lt;&gt;"",($A130-$D$77+$J$118),"")</f>
        <v>-2.6592200000000012</v>
      </c>
    </row>
    <row r="131" spans="1:27" x14ac:dyDescent="0.25">
      <c r="A131" s="11">
        <v>7.21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-2.6092200000000014</v>
      </c>
      <c r="AA131" s="12">
        <f t="shared" ca="1" si="23"/>
        <v>-2.6092200000000014</v>
      </c>
    </row>
    <row r="132" spans="1:27" x14ac:dyDescent="0.25">
      <c r="A132" s="11">
        <v>7.24</v>
      </c>
      <c r="Z132" s="12">
        <f t="shared" ca="1" si="22"/>
        <v>-2.5792200000000012</v>
      </c>
      <c r="AA132" s="12">
        <f t="shared" ca="1" si="23"/>
        <v>-2.5792200000000012</v>
      </c>
    </row>
    <row r="133" spans="1:27" x14ac:dyDescent="0.25">
      <c r="A133" s="11">
        <v>7.25</v>
      </c>
      <c r="Z133" s="12">
        <f t="shared" ca="1" si="22"/>
        <v>-2.5692200000000014</v>
      </c>
      <c r="AA133" s="12">
        <f t="shared" ca="1" si="23"/>
        <v>-2.5692200000000014</v>
      </c>
    </row>
    <row r="134" spans="1:27" x14ac:dyDescent="0.25">
      <c r="A134" s="11">
        <v>7.28</v>
      </c>
      <c r="I134" s="37" t="s">
        <v>121</v>
      </c>
      <c r="J134" s="15">
        <f ca="1">'X 500'!$D$78</f>
        <v>10.68781923006004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-2.5392200000000011</v>
      </c>
      <c r="AA134" s="12">
        <f t="shared" ca="1" si="23"/>
        <v>-2.5392200000000011</v>
      </c>
    </row>
    <row r="135" spans="1:27" ht="15" customHeight="1" x14ac:dyDescent="0.25">
      <c r="A135" s="11">
        <v>7.29</v>
      </c>
      <c r="I135" s="37" t="s">
        <v>120</v>
      </c>
      <c r="J135" s="15">
        <f ca="1">SQRT($J$134/$D$5)</f>
        <v>0.14620409864336936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0.4285823549851398</v>
      </c>
      <c r="Q135" s="95"/>
      <c r="R135" s="95">
        <f ca="1">SQRT(2/($D$5-1)) * $D$78</f>
        <v>0.67663401241089505</v>
      </c>
      <c r="S135" s="95"/>
      <c r="Z135" s="12">
        <f t="shared" ca="1" si="22"/>
        <v>-2.5292200000000014</v>
      </c>
      <c r="AA135" s="12">
        <f t="shared" ca="1" si="23"/>
        <v>-2.5292200000000014</v>
      </c>
    </row>
    <row r="136" spans="1:27" ht="15" customHeight="1" x14ac:dyDescent="0.25">
      <c r="A136" s="11">
        <v>7.32</v>
      </c>
      <c r="Z136" s="12">
        <f t="shared" ca="1" si="22"/>
        <v>-2.4992200000000011</v>
      </c>
      <c r="AA136" s="12">
        <f t="shared" ca="1" si="23"/>
        <v>-2.4992200000000011</v>
      </c>
    </row>
    <row r="137" spans="1:27" x14ac:dyDescent="0.25">
      <c r="A137" s="11">
        <v>7.34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-2.4792200000000015</v>
      </c>
      <c r="AA137" s="12">
        <f t="shared" ca="1" si="23"/>
        <v>-2.4792200000000015</v>
      </c>
    </row>
    <row r="138" spans="1:27" x14ac:dyDescent="0.25">
      <c r="A138" s="11">
        <v>7.35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-2.4692200000000017</v>
      </c>
      <c r="AA138" s="12">
        <f t="shared" ca="1" si="23"/>
        <v>-2.4692200000000017</v>
      </c>
    </row>
    <row r="139" spans="1:27" x14ac:dyDescent="0.25">
      <c r="A139" s="11">
        <v>7.36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-2.4592200000000011</v>
      </c>
      <c r="AA139" s="12">
        <f t="shared" ca="1" si="23"/>
        <v>-2.4592200000000011</v>
      </c>
    </row>
    <row r="140" spans="1:27" x14ac:dyDescent="0.25">
      <c r="A140" s="11">
        <v>7.38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1.2832504230098758</v>
      </c>
      <c r="I140" s="38">
        <f ca="1">D140*$J$135</f>
        <v>0.18743365446079951</v>
      </c>
      <c r="J140" s="38">
        <f ca="1">G140*$J$135</f>
        <v>0.18761647142988133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0.54944257909094929</v>
      </c>
      <c r="Q140" s="89"/>
      <c r="S140" s="38">
        <f t="shared" ref="S140:T143" si="24">_xlfn.CHISQ.INV(M140,$D$5-1)</f>
        <v>539.88973747560033</v>
      </c>
      <c r="T140" s="38">
        <f t="shared" si="24"/>
        <v>458.96669050853575</v>
      </c>
      <c r="V140" s="38">
        <f>($D$5-1)/$S140</f>
        <v>0.92426279916563836</v>
      </c>
      <c r="W140" s="38">
        <f>($D$5-1)/$T140</f>
        <v>1.0872248690795128</v>
      </c>
      <c r="Z140" s="12">
        <f t="shared" ca="1" si="22"/>
        <v>-2.4392200000000015</v>
      </c>
      <c r="AA140" s="12">
        <f t="shared" ca="1" si="23"/>
        <v>-2.4392200000000015</v>
      </c>
    </row>
    <row r="141" spans="1:27" x14ac:dyDescent="0.25">
      <c r="A141" s="11">
        <v>7.43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1.647912984059728</v>
      </c>
      <c r="I141" s="38">
        <f ca="1">D141*$J$135</f>
        <v>0.24050574226834259</v>
      </c>
      <c r="J141" s="38">
        <f ca="1">G141*$J$135</f>
        <v>0.24093163247715763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0.70501797395055499</v>
      </c>
      <c r="Q141" s="89"/>
      <c r="S141" s="38">
        <f t="shared" si="24"/>
        <v>552.07474273185812</v>
      </c>
      <c r="T141" s="38">
        <f t="shared" si="24"/>
        <v>448.19882158627001</v>
      </c>
      <c r="V141" s="38">
        <f>($D$5-1)/$S141</f>
        <v>0.90386312101650257</v>
      </c>
      <c r="W141" s="38">
        <f>($D$5-1)/$T141</f>
        <v>1.1133451851433565</v>
      </c>
      <c r="Z141" s="12">
        <f t="shared" ca="1" si="22"/>
        <v>-2.3892200000000017</v>
      </c>
      <c r="AA141" s="12">
        <f t="shared" ca="1" si="23"/>
        <v>-2.3892200000000017</v>
      </c>
    </row>
    <row r="142" spans="1:27" x14ac:dyDescent="0.25">
      <c r="A142" s="11">
        <v>7.48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1.964729390987682</v>
      </c>
      <c r="I142" s="38">
        <f ca="1">D142*$J$135</f>
        <v>0.3766217581053195</v>
      </c>
      <c r="J142" s="38">
        <f ca="1">G142*$J$135</f>
        <v>0.28725148968749009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1.1040281464417201</v>
      </c>
      <c r="Q142" s="89"/>
      <c r="S142" s="38">
        <f t="shared" si="24"/>
        <v>562.78949599359817</v>
      </c>
      <c r="T142" s="38">
        <f t="shared" si="24"/>
        <v>438.99802242274023</v>
      </c>
      <c r="V142" s="38">
        <f>($D$5-1)/$S142</f>
        <v>0.88665478576323009</v>
      </c>
      <c r="W142" s="38">
        <f>($D$5-1)/$T142</f>
        <v>1.1366793801168422</v>
      </c>
      <c r="Z142" s="12">
        <f t="shared" ca="1" si="22"/>
        <v>-2.339220000000001</v>
      </c>
      <c r="AA142" s="12">
        <f t="shared" ca="1" si="23"/>
        <v>-2.339220000000001</v>
      </c>
    </row>
    <row r="143" spans="1:27" x14ac:dyDescent="0.25">
      <c r="A143" s="11">
        <v>7.49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2.5857176831117474</v>
      </c>
      <c r="I143" s="38">
        <f ca="1">D143*$J$135</f>
        <v>0.45177066480801131</v>
      </c>
      <c r="J143" s="38">
        <f ca="1">G143*$J$135</f>
        <v>0.37804252320557441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1.324319476904082</v>
      </c>
      <c r="Q143" s="89"/>
      <c r="S143" s="38">
        <f t="shared" si="24"/>
        <v>584.12511481644981</v>
      </c>
      <c r="T143" s="38">
        <f t="shared" si="24"/>
        <v>421.3848604228919</v>
      </c>
      <c r="V143" s="38">
        <f>($D$5-1)/$S143</f>
        <v>0.85426903816111599</v>
      </c>
      <c r="W143" s="38">
        <f>($D$5-1)/$T143</f>
        <v>1.1841906220817127</v>
      </c>
      <c r="Z143" s="12">
        <f t="shared" ca="1" si="22"/>
        <v>-2.3292200000000012</v>
      </c>
      <c r="AA143" s="12">
        <f t="shared" ca="1" si="23"/>
        <v>-2.3292200000000012</v>
      </c>
    </row>
    <row r="144" spans="1:27" x14ac:dyDescent="0.25">
      <c r="A144" s="11">
        <v>7.54</v>
      </c>
      <c r="Z144" s="12">
        <f t="shared" ca="1" si="22"/>
        <v>-2.2792200000000014</v>
      </c>
      <c r="AA144" s="12">
        <f t="shared" ca="1" si="23"/>
        <v>-2.2792200000000014</v>
      </c>
    </row>
    <row r="145" spans="1:27" x14ac:dyDescent="0.25">
      <c r="A145" s="11">
        <v>7.56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-2.2592200000000018</v>
      </c>
      <c r="AA145" s="12">
        <f t="shared" ca="1" si="23"/>
        <v>-2.2592200000000018</v>
      </c>
    </row>
    <row r="146" spans="1:27" x14ac:dyDescent="0.25">
      <c r="A146" s="11">
        <v>7.58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-2.2392200000000013</v>
      </c>
      <c r="AA146" s="12">
        <f t="shared" ca="1" si="23"/>
        <v>-2.2392200000000013</v>
      </c>
    </row>
    <row r="147" spans="1:27" x14ac:dyDescent="0.25">
      <c r="A147" s="11">
        <v>7.61</v>
      </c>
      <c r="C147" s="38">
        <v>0.8</v>
      </c>
      <c r="D147" s="38">
        <f ca="1">$D$77-$I140</f>
        <v>9.6317863455392025</v>
      </c>
      <c r="E147" s="38">
        <f ca="1">$D$77+$I140</f>
        <v>10.0066536544608</v>
      </c>
      <c r="F147" s="38">
        <f ca="1">$D$77-$J140</f>
        <v>9.6316035285701194</v>
      </c>
      <c r="G147" s="38">
        <f ca="1">$D$77+$J140</f>
        <v>10.006836471429883</v>
      </c>
      <c r="L147" s="38">
        <v>0.8</v>
      </c>
      <c r="M147" s="38">
        <f ca="1">$D$78-$P140</f>
        <v>10.138376650969091</v>
      </c>
      <c r="N147" s="38">
        <f ca="1">$D$78+$P140</f>
        <v>11.237261809150988</v>
      </c>
      <c r="O147" s="38">
        <f ca="1">$D$78*$V140</f>
        <v>9.8783537185516295</v>
      </c>
      <c r="P147" s="38">
        <f ca="1">$D$78*$W140</f>
        <v>11.620062863147526</v>
      </c>
      <c r="Z147" s="12">
        <f t="shared" ca="1" si="22"/>
        <v>-2.2092200000000011</v>
      </c>
      <c r="AA147" s="12">
        <f t="shared" ca="1" si="23"/>
        <v>-2.2092200000000011</v>
      </c>
    </row>
    <row r="148" spans="1:27" x14ac:dyDescent="0.25">
      <c r="A148" s="11">
        <v>7.61</v>
      </c>
      <c r="C148" s="38">
        <v>0.9</v>
      </c>
      <c r="D148" s="38">
        <f ca="1">$D$77-$I141</f>
        <v>9.578714257731658</v>
      </c>
      <c r="E148" s="38">
        <f ca="1">$D$77+$I141</f>
        <v>10.059725742268345</v>
      </c>
      <c r="F148" s="38">
        <f ca="1">$D$77-$J141</f>
        <v>9.578288367522843</v>
      </c>
      <c r="G148" s="38">
        <f ca="1">$D$77+$J141</f>
        <v>10.06015163247716</v>
      </c>
      <c r="L148" s="38">
        <v>0.9</v>
      </c>
      <c r="M148" s="38">
        <f ca="1">$D$78-$P141</f>
        <v>9.9828012561094841</v>
      </c>
      <c r="N148" s="38">
        <f ca="1">$D$78+$P141</f>
        <v>11.392837204010595</v>
      </c>
      <c r="O148" s="38">
        <f ca="1">$D$78*$V141</f>
        <v>9.6603256461422617</v>
      </c>
      <c r="P148" s="38">
        <f ca="1">$D$78*$W141</f>
        <v>11.89923207946992</v>
      </c>
      <c r="Z148" s="12">
        <f t="shared" ca="1" si="22"/>
        <v>-2.2092200000000011</v>
      </c>
      <c r="AA148" s="12">
        <f t="shared" ca="1" si="23"/>
        <v>-2.2092200000000011</v>
      </c>
    </row>
    <row r="149" spans="1:27" x14ac:dyDescent="0.25">
      <c r="A149" s="11">
        <v>7.68</v>
      </c>
      <c r="C149" s="38">
        <v>0.95</v>
      </c>
      <c r="D149" s="38">
        <f ca="1">$D$77-$I142</f>
        <v>9.4425982418946823</v>
      </c>
      <c r="E149" s="38">
        <f ca="1">$D$77+$I142</f>
        <v>10.19584175810532</v>
      </c>
      <c r="F149" s="38">
        <f ca="1">$D$77-$J142</f>
        <v>9.5319685103125114</v>
      </c>
      <c r="G149" s="38">
        <f ca="1">$D$77+$J142</f>
        <v>10.106471489687491</v>
      </c>
      <c r="L149" s="38">
        <v>0.95</v>
      </c>
      <c r="M149" s="38">
        <f ca="1">$D$78-$P142</f>
        <v>9.5837910836183191</v>
      </c>
      <c r="N149" s="38">
        <f ca="1">$D$78+$P142</f>
        <v>11.79184737650176</v>
      </c>
      <c r="O149" s="38">
        <f ca="1">$D$78*$V142</f>
        <v>9.4764060697050159</v>
      </c>
      <c r="P149" s="38">
        <f ca="1">$D$78*$W142</f>
        <v>12.148623737225511</v>
      </c>
      <c r="Z149" s="12">
        <f t="shared" ca="1" si="22"/>
        <v>-2.1392200000000017</v>
      </c>
      <c r="AA149" s="12">
        <f t="shared" ca="1" si="23"/>
        <v>-2.1392200000000017</v>
      </c>
    </row>
    <row r="150" spans="1:27" x14ac:dyDescent="0.25">
      <c r="A150" s="11">
        <v>7.69</v>
      </c>
      <c r="C150" s="38">
        <v>0.99</v>
      </c>
      <c r="D150" s="38">
        <f ca="1">$D$77-$I143</f>
        <v>9.3674493351919903</v>
      </c>
      <c r="E150" s="38">
        <f ca="1">$D$77+$I143</f>
        <v>10.270990664808012</v>
      </c>
      <c r="F150" s="38">
        <f ca="1">$D$77-$J143</f>
        <v>9.4411774767944276</v>
      </c>
      <c r="G150" s="38">
        <f ca="1">$D$77+$J143</f>
        <v>10.197262523205575</v>
      </c>
      <c r="L150" s="38">
        <v>0.99</v>
      </c>
      <c r="M150" s="38">
        <f ca="1">$D$78-$P143</f>
        <v>9.3634997531559581</v>
      </c>
      <c r="N150" s="38">
        <f ca="1">$D$78+$P143</f>
        <v>12.012138706964121</v>
      </c>
      <c r="O150" s="38">
        <f ca="1">$D$78*$V143</f>
        <v>9.1302730537032701</v>
      </c>
      <c r="P150" s="38">
        <f ca="1">$D$78*$W143</f>
        <v>12.65641530274169</v>
      </c>
      <c r="Z150" s="12">
        <f t="shared" ca="1" si="22"/>
        <v>-2.129220000000001</v>
      </c>
      <c r="AA150" s="12">
        <f t="shared" ca="1" si="23"/>
        <v>-2.129220000000001</v>
      </c>
    </row>
    <row r="151" spans="1:27" x14ac:dyDescent="0.25">
      <c r="A151" s="11">
        <v>7.7</v>
      </c>
      <c r="Z151" s="12">
        <f t="shared" ca="1" si="22"/>
        <v>-2.1192200000000012</v>
      </c>
      <c r="AA151" s="12">
        <f t="shared" ca="1" si="23"/>
        <v>-2.1192200000000012</v>
      </c>
    </row>
    <row r="152" spans="1:27" x14ac:dyDescent="0.25">
      <c r="A152" s="11">
        <v>7.71</v>
      </c>
      <c r="Z152" s="12">
        <f t="shared" ca="1" si="22"/>
        <v>-2.1092200000000014</v>
      </c>
      <c r="AA152" s="12">
        <f t="shared" ca="1" si="23"/>
        <v>-2.1092200000000014</v>
      </c>
    </row>
    <row r="153" spans="1:27" x14ac:dyDescent="0.25">
      <c r="A153" s="11">
        <v>7.72</v>
      </c>
      <c r="Z153" s="12">
        <f t="shared" ca="1" si="22"/>
        <v>-2.0992200000000016</v>
      </c>
      <c r="AA153" s="12">
        <f t="shared" ca="1" si="23"/>
        <v>-2.0992200000000016</v>
      </c>
    </row>
    <row r="154" spans="1:27" x14ac:dyDescent="0.25">
      <c r="A154" s="11">
        <v>7.76</v>
      </c>
      <c r="Z154" s="12">
        <f t="shared" ca="1" si="22"/>
        <v>-2.0592200000000016</v>
      </c>
      <c r="AA154" s="12">
        <f t="shared" ca="1" si="23"/>
        <v>-2.0592200000000016</v>
      </c>
    </row>
    <row r="155" spans="1:27" x14ac:dyDescent="0.25">
      <c r="A155" s="11">
        <v>7.79</v>
      </c>
      <c r="Z155" s="12">
        <f t="shared" ca="1" si="22"/>
        <v>-2.0292200000000014</v>
      </c>
      <c r="AA155" s="12">
        <f t="shared" ca="1" si="23"/>
        <v>-2.0292200000000014</v>
      </c>
    </row>
    <row r="156" spans="1:27" x14ac:dyDescent="0.25">
      <c r="A156" s="11">
        <v>7.8</v>
      </c>
      <c r="Z156" s="12">
        <f t="shared" ca="1" si="22"/>
        <v>-2.0192200000000016</v>
      </c>
      <c r="AA156" s="12">
        <f t="shared" ca="1" si="23"/>
        <v>-2.0192200000000016</v>
      </c>
    </row>
    <row r="157" spans="1:27" x14ac:dyDescent="0.25">
      <c r="A157" s="11">
        <v>7.8</v>
      </c>
      <c r="Z157" s="12">
        <f t="shared" ca="1" si="22"/>
        <v>-2.0192200000000016</v>
      </c>
      <c r="AA157" s="12">
        <f t="shared" ca="1" si="23"/>
        <v>-2.0192200000000016</v>
      </c>
    </row>
    <row r="158" spans="1:27" x14ac:dyDescent="0.25">
      <c r="A158" s="11">
        <v>7.82</v>
      </c>
      <c r="Z158" s="12">
        <f t="shared" ca="1" si="22"/>
        <v>-1.9992200000000011</v>
      </c>
      <c r="AA158" s="12">
        <f t="shared" ca="1" si="23"/>
        <v>-1.9992200000000011</v>
      </c>
    </row>
    <row r="159" spans="1:27" x14ac:dyDescent="0.25">
      <c r="A159" s="11">
        <v>7.86</v>
      </c>
      <c r="Z159" s="12">
        <f t="shared" ca="1" si="22"/>
        <v>-1.9592200000000011</v>
      </c>
      <c r="AA159" s="12">
        <f t="shared" ca="1" si="23"/>
        <v>-1.9592200000000011</v>
      </c>
    </row>
    <row r="160" spans="1:27" x14ac:dyDescent="0.25">
      <c r="A160" s="11">
        <v>7.86</v>
      </c>
      <c r="Z160" s="12">
        <f t="shared" ca="1" si="22"/>
        <v>-1.9592200000000011</v>
      </c>
      <c r="AA160" s="12">
        <f t="shared" ca="1" si="23"/>
        <v>-1.9592200000000011</v>
      </c>
    </row>
    <row r="161" spans="1:27" x14ac:dyDescent="0.25">
      <c r="A161" s="11">
        <v>7.9</v>
      </c>
      <c r="Z161" s="12">
        <f t="shared" ca="1" si="22"/>
        <v>-1.919220000000001</v>
      </c>
      <c r="AA161" s="12">
        <f t="shared" ca="1" si="23"/>
        <v>-1.919220000000001</v>
      </c>
    </row>
    <row r="162" spans="1:27" x14ac:dyDescent="0.25">
      <c r="A162" s="11">
        <v>7.9</v>
      </c>
      <c r="Z162" s="12">
        <f t="shared" ca="1" si="22"/>
        <v>-1.919220000000001</v>
      </c>
      <c r="AA162" s="12">
        <f t="shared" ca="1" si="23"/>
        <v>-1.919220000000001</v>
      </c>
    </row>
    <row r="163" spans="1:27" x14ac:dyDescent="0.25">
      <c r="A163" s="11">
        <v>7.91</v>
      </c>
      <c r="Z163" s="12">
        <f t="shared" ca="1" si="22"/>
        <v>-1.9092200000000012</v>
      </c>
      <c r="AA163" s="12">
        <f t="shared" ca="1" si="23"/>
        <v>-1.9092200000000012</v>
      </c>
    </row>
    <row r="164" spans="1:27" x14ac:dyDescent="0.25">
      <c r="A164" s="11">
        <v>7.95</v>
      </c>
      <c r="Z164" s="12">
        <f t="shared" ca="1" si="22"/>
        <v>-1.8692200000000012</v>
      </c>
      <c r="AA164" s="12">
        <f t="shared" ca="1" si="23"/>
        <v>-1.8692200000000012</v>
      </c>
    </row>
    <row r="165" spans="1:27" x14ac:dyDescent="0.25">
      <c r="A165" s="11">
        <v>7.95</v>
      </c>
      <c r="Z165" s="12">
        <f t="shared" ca="1" si="22"/>
        <v>-1.8692200000000012</v>
      </c>
      <c r="AA165" s="12">
        <f t="shared" ca="1" si="23"/>
        <v>-1.8692200000000012</v>
      </c>
    </row>
    <row r="166" spans="1:27" x14ac:dyDescent="0.25">
      <c r="A166" s="11">
        <v>7.96</v>
      </c>
      <c r="Z166" s="12">
        <f t="shared" ca="1" si="22"/>
        <v>-1.8592200000000014</v>
      </c>
      <c r="AA166" s="12">
        <f t="shared" ca="1" si="23"/>
        <v>-1.8592200000000014</v>
      </c>
    </row>
    <row r="167" spans="1:27" x14ac:dyDescent="0.25">
      <c r="A167" s="11">
        <v>7.98</v>
      </c>
      <c r="Z167" s="12">
        <f t="shared" ca="1" si="22"/>
        <v>-1.839220000000001</v>
      </c>
      <c r="AA167" s="12">
        <f t="shared" ca="1" si="23"/>
        <v>-1.839220000000001</v>
      </c>
    </row>
    <row r="168" spans="1:27" x14ac:dyDescent="0.25">
      <c r="A168" s="11">
        <v>7.98</v>
      </c>
      <c r="Z168" s="12">
        <f t="shared" ca="1" si="22"/>
        <v>-1.839220000000001</v>
      </c>
      <c r="AA168" s="12">
        <f t="shared" ca="1" si="23"/>
        <v>-1.839220000000001</v>
      </c>
    </row>
    <row r="169" spans="1:27" x14ac:dyDescent="0.25">
      <c r="A169" s="11">
        <v>7.99</v>
      </c>
      <c r="Z169" s="12">
        <f t="shared" ca="1" si="22"/>
        <v>-1.8292200000000012</v>
      </c>
      <c r="AA169" s="12">
        <f t="shared" ca="1" si="23"/>
        <v>-1.8292200000000012</v>
      </c>
    </row>
    <row r="170" spans="1:27" x14ac:dyDescent="0.25">
      <c r="A170" s="11">
        <v>8.01</v>
      </c>
      <c r="Z170" s="12">
        <f t="shared" ca="1" si="22"/>
        <v>-1.8092200000000016</v>
      </c>
      <c r="AA170" s="12">
        <f t="shared" ca="1" si="23"/>
        <v>-1.8092200000000016</v>
      </c>
    </row>
    <row r="171" spans="1:27" x14ac:dyDescent="0.25">
      <c r="A171" s="11">
        <v>8.02</v>
      </c>
      <c r="Z171" s="12">
        <f t="shared" ca="1" si="22"/>
        <v>-1.7992200000000018</v>
      </c>
      <c r="AA171" s="12">
        <f t="shared" ca="1" si="23"/>
        <v>-1.7992200000000018</v>
      </c>
    </row>
    <row r="172" spans="1:27" x14ac:dyDescent="0.25">
      <c r="A172" s="11">
        <v>8.0299999999999994</v>
      </c>
      <c r="Z172" s="12">
        <f t="shared" ca="1" si="22"/>
        <v>-1.789220000000002</v>
      </c>
      <c r="AA172" s="12">
        <f t="shared" ca="1" si="23"/>
        <v>-1.789220000000002</v>
      </c>
    </row>
    <row r="173" spans="1:27" x14ac:dyDescent="0.25">
      <c r="A173" s="11">
        <v>8.0500000000000007</v>
      </c>
      <c r="Z173" s="12">
        <f t="shared" ca="1" si="22"/>
        <v>-1.7692200000000007</v>
      </c>
      <c r="AA173" s="12">
        <f t="shared" ca="1" si="23"/>
        <v>-1.7692200000000007</v>
      </c>
    </row>
    <row r="174" spans="1:27" x14ac:dyDescent="0.25">
      <c r="A174" s="11">
        <v>8.06</v>
      </c>
      <c r="Z174" s="12">
        <f t="shared" ca="1" si="22"/>
        <v>-1.7592200000000009</v>
      </c>
      <c r="AA174" s="12">
        <f t="shared" ca="1" si="23"/>
        <v>-1.7592200000000009</v>
      </c>
    </row>
    <row r="175" spans="1:27" x14ac:dyDescent="0.25">
      <c r="A175" s="11">
        <v>8.06</v>
      </c>
      <c r="Z175" s="12">
        <f t="shared" ca="1" si="22"/>
        <v>-1.7592200000000009</v>
      </c>
      <c r="AA175" s="12">
        <f t="shared" ca="1" si="23"/>
        <v>-1.7592200000000009</v>
      </c>
    </row>
    <row r="176" spans="1:27" x14ac:dyDescent="0.25">
      <c r="A176" s="11">
        <v>8.07</v>
      </c>
      <c r="Z176" s="12">
        <f t="shared" ca="1" si="22"/>
        <v>-1.7492200000000011</v>
      </c>
      <c r="AA176" s="12">
        <f t="shared" ca="1" si="23"/>
        <v>-1.7492200000000011</v>
      </c>
    </row>
    <row r="177" spans="1:27" x14ac:dyDescent="0.25">
      <c r="A177" s="11">
        <v>8.07</v>
      </c>
      <c r="Z177" s="12">
        <f t="shared" ca="1" si="22"/>
        <v>-1.7492200000000011</v>
      </c>
      <c r="AA177" s="12">
        <f t="shared" ca="1" si="23"/>
        <v>-1.7492200000000011</v>
      </c>
    </row>
    <row r="178" spans="1:27" x14ac:dyDescent="0.25">
      <c r="A178" s="11">
        <v>8.1</v>
      </c>
      <c r="Z178" s="12">
        <f t="shared" ca="1" si="22"/>
        <v>-1.7192200000000017</v>
      </c>
      <c r="AA178" s="12">
        <f t="shared" ca="1" si="23"/>
        <v>-1.7192200000000017</v>
      </c>
    </row>
    <row r="179" spans="1:27" x14ac:dyDescent="0.25">
      <c r="A179" s="11">
        <v>8.1199999999999992</v>
      </c>
      <c r="Z179" s="12">
        <f t="shared" ca="1" si="22"/>
        <v>-1.6992200000000022</v>
      </c>
      <c r="AA179" s="12">
        <f t="shared" ca="1" si="23"/>
        <v>-1.6992200000000022</v>
      </c>
    </row>
    <row r="180" spans="1:27" x14ac:dyDescent="0.25">
      <c r="A180" s="11">
        <v>8.1199999999999992</v>
      </c>
      <c r="Z180" s="12">
        <f t="shared" ca="1" si="22"/>
        <v>-1.6992200000000022</v>
      </c>
      <c r="AA180" s="12">
        <f t="shared" ca="1" si="23"/>
        <v>-1.6992200000000022</v>
      </c>
    </row>
    <row r="181" spans="1:27" x14ac:dyDescent="0.25">
      <c r="A181" s="11">
        <v>8.1300000000000008</v>
      </c>
      <c r="Z181" s="12">
        <f t="shared" ca="1" si="22"/>
        <v>-1.6892200000000006</v>
      </c>
      <c r="AA181" s="12">
        <f t="shared" ca="1" si="23"/>
        <v>-1.6892200000000006</v>
      </c>
    </row>
    <row r="182" spans="1:27" x14ac:dyDescent="0.25">
      <c r="A182" s="11">
        <v>8.18</v>
      </c>
      <c r="Z182" s="12">
        <f t="shared" ca="1" si="22"/>
        <v>-1.6392200000000017</v>
      </c>
      <c r="AA182" s="12">
        <f t="shared" ca="1" si="23"/>
        <v>-1.6392200000000017</v>
      </c>
    </row>
    <row r="183" spans="1:27" x14ac:dyDescent="0.25">
      <c r="A183" s="11">
        <v>8.19</v>
      </c>
      <c r="Z183" s="12">
        <f t="shared" ca="1" si="22"/>
        <v>-1.6292200000000019</v>
      </c>
      <c r="AA183" s="12">
        <f t="shared" ca="1" si="23"/>
        <v>-1.6292200000000019</v>
      </c>
    </row>
    <row r="184" spans="1:27" x14ac:dyDescent="0.25">
      <c r="A184" s="11">
        <v>8.2200000000000006</v>
      </c>
      <c r="Z184" s="12">
        <f t="shared" ca="1" si="22"/>
        <v>-1.5992200000000008</v>
      </c>
      <c r="AA184" s="12">
        <f t="shared" ca="1" si="23"/>
        <v>-1.5992200000000008</v>
      </c>
    </row>
    <row r="185" spans="1:27" x14ac:dyDescent="0.25">
      <c r="A185" s="11">
        <v>8.23</v>
      </c>
      <c r="Z185" s="12">
        <f t="shared" ca="1" si="22"/>
        <v>-1.589220000000001</v>
      </c>
      <c r="AA185" s="12">
        <f t="shared" ca="1" si="23"/>
        <v>-1.589220000000001</v>
      </c>
    </row>
    <row r="186" spans="1:27" x14ac:dyDescent="0.25">
      <c r="A186" s="11">
        <v>8.23</v>
      </c>
      <c r="Z186" s="12">
        <f t="shared" ca="1" si="22"/>
        <v>-1.589220000000001</v>
      </c>
      <c r="AA186" s="12">
        <f t="shared" ca="1" si="23"/>
        <v>-1.589220000000001</v>
      </c>
    </row>
    <row r="187" spans="1:27" x14ac:dyDescent="0.25">
      <c r="A187" s="11">
        <v>8.24</v>
      </c>
      <c r="Z187" s="12">
        <f t="shared" ca="1" si="22"/>
        <v>-1.5792200000000012</v>
      </c>
      <c r="AA187" s="12">
        <f t="shared" ca="1" si="23"/>
        <v>-1.5792200000000012</v>
      </c>
    </row>
    <row r="188" spans="1:27" x14ac:dyDescent="0.25">
      <c r="A188" s="11">
        <v>8.26</v>
      </c>
      <c r="Z188" s="12">
        <f t="shared" ca="1" si="22"/>
        <v>-1.5592200000000016</v>
      </c>
      <c r="AA188" s="12">
        <f t="shared" ca="1" si="23"/>
        <v>-1.5592200000000016</v>
      </c>
    </row>
    <row r="189" spans="1:27" x14ac:dyDescent="0.25">
      <c r="A189" s="11">
        <v>8.3000000000000007</v>
      </c>
      <c r="Z189" s="12">
        <f t="shared" ca="1" si="22"/>
        <v>-1.5192200000000007</v>
      </c>
      <c r="AA189" s="12">
        <f t="shared" ca="1" si="23"/>
        <v>-1.5192200000000007</v>
      </c>
    </row>
    <row r="190" spans="1:27" x14ac:dyDescent="0.25">
      <c r="A190" s="11">
        <v>8.31</v>
      </c>
      <c r="Z190" s="12">
        <f t="shared" ca="1" si="22"/>
        <v>-1.5092200000000009</v>
      </c>
      <c r="AA190" s="12">
        <f t="shared" ca="1" si="23"/>
        <v>-1.5092200000000009</v>
      </c>
    </row>
    <row r="191" spans="1:27" x14ac:dyDescent="0.25">
      <c r="A191" s="11">
        <v>8.32</v>
      </c>
      <c r="Z191" s="12">
        <f t="shared" ca="1" si="22"/>
        <v>-1.4992200000000011</v>
      </c>
      <c r="AA191" s="12">
        <f t="shared" ca="1" si="23"/>
        <v>-1.4992200000000011</v>
      </c>
    </row>
    <row r="192" spans="1:27" x14ac:dyDescent="0.25">
      <c r="A192" s="11">
        <v>8.33</v>
      </c>
      <c r="Z192" s="12">
        <f t="shared" ca="1" si="22"/>
        <v>-1.4892200000000013</v>
      </c>
      <c r="AA192" s="12">
        <f t="shared" ca="1" si="23"/>
        <v>-1.4892200000000013</v>
      </c>
    </row>
    <row r="193" spans="1:27" x14ac:dyDescent="0.25">
      <c r="A193" s="11">
        <v>8.3699999999999992</v>
      </c>
      <c r="Z193" s="12">
        <f t="shared" ca="1" si="22"/>
        <v>-1.4492200000000022</v>
      </c>
      <c r="AA193" s="12">
        <f t="shared" ca="1" si="23"/>
        <v>-1.4492200000000022</v>
      </c>
    </row>
    <row r="194" spans="1:27" x14ac:dyDescent="0.25">
      <c r="A194" s="11">
        <v>8.3699999999999992</v>
      </c>
      <c r="Z194" s="12">
        <f t="shared" ref="Z194:Z257" ca="1" si="25">IF($A194&lt;&gt;"",($A194-$D$77),"")</f>
        <v>-1.4492200000000022</v>
      </c>
      <c r="AA194" s="12">
        <f t="shared" ref="AA194:AA257" ca="1" si="26">IF($A194&lt;&gt;"",($A194-$D$77+$J$118),"")</f>
        <v>-1.4492200000000022</v>
      </c>
    </row>
    <row r="195" spans="1:27" x14ac:dyDescent="0.25">
      <c r="A195" s="11">
        <v>8.3800000000000008</v>
      </c>
      <c r="Z195" s="12">
        <f t="shared" ca="1" si="25"/>
        <v>-1.4392200000000006</v>
      </c>
      <c r="AA195" s="12">
        <f t="shared" ca="1" si="26"/>
        <v>-1.4392200000000006</v>
      </c>
    </row>
    <row r="196" spans="1:27" x14ac:dyDescent="0.25">
      <c r="A196" s="11">
        <v>8.41</v>
      </c>
      <c r="Z196" s="12">
        <f t="shared" ca="1" si="25"/>
        <v>-1.4092200000000012</v>
      </c>
      <c r="AA196" s="12">
        <f t="shared" ca="1" si="26"/>
        <v>-1.4092200000000012</v>
      </c>
    </row>
    <row r="197" spans="1:27" x14ac:dyDescent="0.25">
      <c r="A197" s="11">
        <v>8.42</v>
      </c>
      <c r="Z197" s="12">
        <f t="shared" ca="1" si="25"/>
        <v>-1.3992200000000015</v>
      </c>
      <c r="AA197" s="12">
        <f t="shared" ca="1" si="26"/>
        <v>-1.3992200000000015</v>
      </c>
    </row>
    <row r="198" spans="1:27" x14ac:dyDescent="0.25">
      <c r="A198" s="11">
        <v>8.43</v>
      </c>
      <c r="Z198" s="12">
        <f t="shared" ca="1" si="25"/>
        <v>-1.3892200000000017</v>
      </c>
      <c r="AA198" s="12">
        <f t="shared" ca="1" si="26"/>
        <v>-1.3892200000000017</v>
      </c>
    </row>
    <row r="199" spans="1:27" x14ac:dyDescent="0.25">
      <c r="A199" s="11">
        <v>8.4499999999999993</v>
      </c>
      <c r="Z199" s="12">
        <f t="shared" ca="1" si="25"/>
        <v>-1.3692200000000021</v>
      </c>
      <c r="AA199" s="12">
        <f t="shared" ca="1" si="26"/>
        <v>-1.3692200000000021</v>
      </c>
    </row>
    <row r="200" spans="1:27" x14ac:dyDescent="0.25">
      <c r="A200" s="11">
        <v>8.5500000000000007</v>
      </c>
      <c r="Z200" s="12">
        <f t="shared" ca="1" si="25"/>
        <v>-1.2692200000000007</v>
      </c>
      <c r="AA200" s="12">
        <f t="shared" ca="1" si="26"/>
        <v>-1.2692200000000007</v>
      </c>
    </row>
    <row r="201" spans="1:27" x14ac:dyDescent="0.25">
      <c r="A201" s="11">
        <v>8.5500000000000007</v>
      </c>
      <c r="Z201" s="12">
        <f t="shared" ca="1" si="25"/>
        <v>-1.2692200000000007</v>
      </c>
      <c r="AA201" s="12">
        <f t="shared" ca="1" si="26"/>
        <v>-1.2692200000000007</v>
      </c>
    </row>
    <row r="202" spans="1:27" x14ac:dyDescent="0.25">
      <c r="A202" s="11">
        <v>8.56</v>
      </c>
      <c r="Z202" s="12">
        <f t="shared" ca="1" si="25"/>
        <v>-1.2592200000000009</v>
      </c>
      <c r="AA202" s="12">
        <f t="shared" ca="1" si="26"/>
        <v>-1.2592200000000009</v>
      </c>
    </row>
    <row r="203" spans="1:27" x14ac:dyDescent="0.25">
      <c r="A203" s="11">
        <v>8.57</v>
      </c>
      <c r="Z203" s="12">
        <f t="shared" ca="1" si="25"/>
        <v>-1.2492200000000011</v>
      </c>
      <c r="AA203" s="12">
        <f t="shared" ca="1" si="26"/>
        <v>-1.2492200000000011</v>
      </c>
    </row>
    <row r="204" spans="1:27" x14ac:dyDescent="0.25">
      <c r="A204" s="11">
        <v>8.58</v>
      </c>
      <c r="Z204" s="12">
        <f t="shared" ca="1" si="25"/>
        <v>-1.2392200000000013</v>
      </c>
      <c r="AA204" s="12">
        <f t="shared" ca="1" si="26"/>
        <v>-1.2392200000000013</v>
      </c>
    </row>
    <row r="205" spans="1:27" x14ac:dyDescent="0.25">
      <c r="A205" s="11">
        <v>8.6</v>
      </c>
      <c r="Z205" s="12">
        <f t="shared" ca="1" si="25"/>
        <v>-1.2192200000000017</v>
      </c>
      <c r="AA205" s="12">
        <f t="shared" ca="1" si="26"/>
        <v>-1.2192200000000017</v>
      </c>
    </row>
    <row r="206" spans="1:27" x14ac:dyDescent="0.25">
      <c r="A206" s="11">
        <v>8.6</v>
      </c>
      <c r="Z206" s="12">
        <f t="shared" ca="1" si="25"/>
        <v>-1.2192200000000017</v>
      </c>
      <c r="AA206" s="12">
        <f t="shared" ca="1" si="26"/>
        <v>-1.2192200000000017</v>
      </c>
    </row>
    <row r="207" spans="1:27" x14ac:dyDescent="0.25">
      <c r="A207" s="11">
        <v>8.6300000000000008</v>
      </c>
      <c r="Z207" s="12">
        <f t="shared" ca="1" si="25"/>
        <v>-1.1892200000000006</v>
      </c>
      <c r="AA207" s="12">
        <f t="shared" ca="1" si="26"/>
        <v>-1.1892200000000006</v>
      </c>
    </row>
    <row r="208" spans="1:27" x14ac:dyDescent="0.25">
      <c r="A208" s="11">
        <v>8.73</v>
      </c>
      <c r="Z208" s="12">
        <f t="shared" ca="1" si="25"/>
        <v>-1.089220000000001</v>
      </c>
      <c r="AA208" s="12">
        <f t="shared" ca="1" si="26"/>
        <v>-1.089220000000001</v>
      </c>
    </row>
    <row r="209" spans="1:27" x14ac:dyDescent="0.25">
      <c r="A209" s="11">
        <v>8.8000000000000007</v>
      </c>
      <c r="Z209" s="12">
        <f t="shared" ca="1" si="25"/>
        <v>-1.0192200000000007</v>
      </c>
      <c r="AA209" s="12">
        <f t="shared" ca="1" si="26"/>
        <v>-1.0192200000000007</v>
      </c>
    </row>
    <row r="210" spans="1:27" x14ac:dyDescent="0.25">
      <c r="A210" s="11">
        <v>8.8699999999999992</v>
      </c>
      <c r="Z210" s="12">
        <f t="shared" ca="1" si="25"/>
        <v>-0.94922000000000217</v>
      </c>
      <c r="AA210" s="12">
        <f t="shared" ca="1" si="26"/>
        <v>-0.94922000000000217</v>
      </c>
    </row>
    <row r="211" spans="1:27" x14ac:dyDescent="0.25">
      <c r="A211" s="11">
        <v>8.92</v>
      </c>
      <c r="Z211" s="12">
        <f t="shared" ca="1" si="25"/>
        <v>-0.89922000000000146</v>
      </c>
      <c r="AA211" s="12">
        <f t="shared" ca="1" si="26"/>
        <v>-0.89922000000000146</v>
      </c>
    </row>
    <row r="212" spans="1:27" x14ac:dyDescent="0.25">
      <c r="A212" s="11">
        <v>8.93</v>
      </c>
      <c r="Z212" s="12">
        <f t="shared" ca="1" si="25"/>
        <v>-0.88922000000000168</v>
      </c>
      <c r="AA212" s="12">
        <f t="shared" ca="1" si="26"/>
        <v>-0.88922000000000168</v>
      </c>
    </row>
    <row r="213" spans="1:27" x14ac:dyDescent="0.25">
      <c r="A213" s="11">
        <v>8.9499999999999993</v>
      </c>
      <c r="Z213" s="12">
        <f t="shared" ca="1" si="25"/>
        <v>-0.8692200000000021</v>
      </c>
      <c r="AA213" s="12">
        <f t="shared" ca="1" si="26"/>
        <v>-0.8692200000000021</v>
      </c>
    </row>
    <row r="214" spans="1:27" x14ac:dyDescent="0.25">
      <c r="A214" s="11">
        <v>8.9499999999999993</v>
      </c>
      <c r="Z214" s="12">
        <f t="shared" ca="1" si="25"/>
        <v>-0.8692200000000021</v>
      </c>
      <c r="AA214" s="12">
        <f t="shared" ca="1" si="26"/>
        <v>-0.8692200000000021</v>
      </c>
    </row>
    <row r="215" spans="1:27" x14ac:dyDescent="0.25">
      <c r="A215" s="11">
        <v>8.9600000000000009</v>
      </c>
      <c r="Z215" s="12">
        <f t="shared" ca="1" si="25"/>
        <v>-0.85922000000000054</v>
      </c>
      <c r="AA215" s="12">
        <f t="shared" ca="1" si="26"/>
        <v>-0.85922000000000054</v>
      </c>
    </row>
    <row r="216" spans="1:27" x14ac:dyDescent="0.25">
      <c r="A216" s="11">
        <v>9.0299999999999994</v>
      </c>
      <c r="Z216" s="12">
        <f t="shared" ca="1" si="25"/>
        <v>-0.78922000000000203</v>
      </c>
      <c r="AA216" s="12">
        <f t="shared" ca="1" si="26"/>
        <v>-0.78922000000000203</v>
      </c>
    </row>
    <row r="217" spans="1:27" x14ac:dyDescent="0.25">
      <c r="A217" s="11">
        <v>9.0299999999999994</v>
      </c>
      <c r="Z217" s="12">
        <f t="shared" ca="1" si="25"/>
        <v>-0.78922000000000203</v>
      </c>
      <c r="AA217" s="12">
        <f t="shared" ca="1" si="26"/>
        <v>-0.78922000000000203</v>
      </c>
    </row>
    <row r="218" spans="1:27" x14ac:dyDescent="0.25">
      <c r="A218" s="11">
        <v>9.0399999999999991</v>
      </c>
      <c r="Z218" s="12">
        <f t="shared" ca="1" si="25"/>
        <v>-0.77922000000000224</v>
      </c>
      <c r="AA218" s="12">
        <f t="shared" ca="1" si="26"/>
        <v>-0.77922000000000224</v>
      </c>
    </row>
    <row r="219" spans="1:27" x14ac:dyDescent="0.25">
      <c r="A219" s="11">
        <v>9.0399999999999991</v>
      </c>
      <c r="Z219" s="12">
        <f t="shared" ca="1" si="25"/>
        <v>-0.77922000000000224</v>
      </c>
      <c r="AA219" s="12">
        <f t="shared" ca="1" si="26"/>
        <v>-0.77922000000000224</v>
      </c>
    </row>
    <row r="220" spans="1:27" x14ac:dyDescent="0.25">
      <c r="A220" s="11">
        <v>9.06</v>
      </c>
      <c r="Z220" s="12">
        <f t="shared" ca="1" si="25"/>
        <v>-0.75922000000000089</v>
      </c>
      <c r="AA220" s="12">
        <f t="shared" ca="1" si="26"/>
        <v>-0.75922000000000089</v>
      </c>
    </row>
    <row r="221" spans="1:27" x14ac:dyDescent="0.25">
      <c r="A221" s="11">
        <v>9.07</v>
      </c>
      <c r="Z221" s="12">
        <f t="shared" ca="1" si="25"/>
        <v>-0.74922000000000111</v>
      </c>
      <c r="AA221" s="12">
        <f t="shared" ca="1" si="26"/>
        <v>-0.74922000000000111</v>
      </c>
    </row>
    <row r="222" spans="1:27" x14ac:dyDescent="0.25">
      <c r="A222" s="11">
        <v>9.1300000000000008</v>
      </c>
      <c r="Z222" s="12">
        <f t="shared" ca="1" si="25"/>
        <v>-0.68922000000000061</v>
      </c>
      <c r="AA222" s="12">
        <f t="shared" ca="1" si="26"/>
        <v>-0.68922000000000061</v>
      </c>
    </row>
    <row r="223" spans="1:27" x14ac:dyDescent="0.25">
      <c r="A223" s="11">
        <v>9.14</v>
      </c>
      <c r="Z223" s="12">
        <f t="shared" ca="1" si="25"/>
        <v>-0.67922000000000082</v>
      </c>
      <c r="AA223" s="12">
        <f t="shared" ca="1" si="26"/>
        <v>-0.67922000000000082</v>
      </c>
    </row>
    <row r="224" spans="1:27" x14ac:dyDescent="0.25">
      <c r="A224" s="11">
        <v>9.16</v>
      </c>
      <c r="Z224" s="12">
        <f t="shared" ca="1" si="25"/>
        <v>-0.65922000000000125</v>
      </c>
      <c r="AA224" s="12">
        <f t="shared" ca="1" si="26"/>
        <v>-0.65922000000000125</v>
      </c>
    </row>
    <row r="225" spans="1:27" x14ac:dyDescent="0.25">
      <c r="A225" s="11">
        <v>9.16</v>
      </c>
      <c r="Z225" s="12">
        <f t="shared" ca="1" si="25"/>
        <v>-0.65922000000000125</v>
      </c>
      <c r="AA225" s="12">
        <f t="shared" ca="1" si="26"/>
        <v>-0.65922000000000125</v>
      </c>
    </row>
    <row r="226" spans="1:27" x14ac:dyDescent="0.25">
      <c r="A226" s="11">
        <v>9.17</v>
      </c>
      <c r="Z226" s="12">
        <f t="shared" ca="1" si="25"/>
        <v>-0.64922000000000146</v>
      </c>
      <c r="AA226" s="12">
        <f t="shared" ca="1" si="26"/>
        <v>-0.64922000000000146</v>
      </c>
    </row>
    <row r="227" spans="1:27" x14ac:dyDescent="0.25">
      <c r="A227" s="11">
        <v>9.17</v>
      </c>
      <c r="Z227" s="12">
        <f t="shared" ca="1" si="25"/>
        <v>-0.64922000000000146</v>
      </c>
      <c r="AA227" s="12">
        <f t="shared" ca="1" si="26"/>
        <v>-0.64922000000000146</v>
      </c>
    </row>
    <row r="228" spans="1:27" x14ac:dyDescent="0.25">
      <c r="A228" s="11">
        <v>9.18</v>
      </c>
      <c r="Z228" s="12">
        <f t="shared" ca="1" si="25"/>
        <v>-0.63922000000000168</v>
      </c>
      <c r="AA228" s="12">
        <f t="shared" ca="1" si="26"/>
        <v>-0.63922000000000168</v>
      </c>
    </row>
    <row r="229" spans="1:27" x14ac:dyDescent="0.25">
      <c r="A229" s="11">
        <v>9.19</v>
      </c>
      <c r="Z229" s="12">
        <f t="shared" ca="1" si="25"/>
        <v>-0.62922000000000189</v>
      </c>
      <c r="AA229" s="12">
        <f t="shared" ca="1" si="26"/>
        <v>-0.62922000000000189</v>
      </c>
    </row>
    <row r="230" spans="1:27" x14ac:dyDescent="0.25">
      <c r="A230" s="11">
        <v>9.2100000000000009</v>
      </c>
      <c r="Z230" s="12">
        <f t="shared" ca="1" si="25"/>
        <v>-0.60922000000000054</v>
      </c>
      <c r="AA230" s="12">
        <f t="shared" ca="1" si="26"/>
        <v>-0.60922000000000054</v>
      </c>
    </row>
    <row r="231" spans="1:27" x14ac:dyDescent="0.25">
      <c r="A231" s="11">
        <v>9.23</v>
      </c>
      <c r="Z231" s="12">
        <f t="shared" ca="1" si="25"/>
        <v>-0.58922000000000097</v>
      </c>
      <c r="AA231" s="12">
        <f t="shared" ca="1" si="26"/>
        <v>-0.58922000000000097</v>
      </c>
    </row>
    <row r="232" spans="1:27" x14ac:dyDescent="0.25">
      <c r="A232" s="11">
        <v>9.24</v>
      </c>
      <c r="Z232" s="12">
        <f t="shared" ca="1" si="25"/>
        <v>-0.57922000000000118</v>
      </c>
      <c r="AA232" s="12">
        <f t="shared" ca="1" si="26"/>
        <v>-0.57922000000000118</v>
      </c>
    </row>
    <row r="233" spans="1:27" x14ac:dyDescent="0.25">
      <c r="A233" s="11">
        <v>9.24</v>
      </c>
      <c r="Z233" s="12">
        <f t="shared" ca="1" si="25"/>
        <v>-0.57922000000000118</v>
      </c>
      <c r="AA233" s="12">
        <f t="shared" ca="1" si="26"/>
        <v>-0.57922000000000118</v>
      </c>
    </row>
    <row r="234" spans="1:27" x14ac:dyDescent="0.25">
      <c r="A234" s="11">
        <v>9.25</v>
      </c>
      <c r="Z234" s="12">
        <f t="shared" ca="1" si="25"/>
        <v>-0.56922000000000139</v>
      </c>
      <c r="AA234" s="12">
        <f t="shared" ca="1" si="26"/>
        <v>-0.56922000000000139</v>
      </c>
    </row>
    <row r="235" spans="1:27" x14ac:dyDescent="0.25">
      <c r="A235" s="11">
        <v>9.25</v>
      </c>
      <c r="Z235" s="12">
        <f t="shared" ca="1" si="25"/>
        <v>-0.56922000000000139</v>
      </c>
      <c r="AA235" s="12">
        <f t="shared" ca="1" si="26"/>
        <v>-0.56922000000000139</v>
      </c>
    </row>
    <row r="236" spans="1:27" x14ac:dyDescent="0.25">
      <c r="A236" s="11">
        <v>9.26</v>
      </c>
      <c r="Z236" s="12">
        <f t="shared" ca="1" si="25"/>
        <v>-0.5592200000000016</v>
      </c>
      <c r="AA236" s="12">
        <f t="shared" ca="1" si="26"/>
        <v>-0.5592200000000016</v>
      </c>
    </row>
    <row r="237" spans="1:27" x14ac:dyDescent="0.25">
      <c r="A237" s="11">
        <v>9.3000000000000007</v>
      </c>
      <c r="Z237" s="12">
        <f t="shared" ca="1" si="25"/>
        <v>-0.51922000000000068</v>
      </c>
      <c r="AA237" s="12">
        <f t="shared" ca="1" si="26"/>
        <v>-0.51922000000000068</v>
      </c>
    </row>
    <row r="238" spans="1:27" x14ac:dyDescent="0.25">
      <c r="A238" s="11">
        <v>9.35</v>
      </c>
      <c r="Z238" s="12">
        <f t="shared" ca="1" si="25"/>
        <v>-0.46922000000000175</v>
      </c>
      <c r="AA238" s="12">
        <f t="shared" ca="1" si="26"/>
        <v>-0.46922000000000175</v>
      </c>
    </row>
    <row r="239" spans="1:27" x14ac:dyDescent="0.25">
      <c r="A239" s="11">
        <v>9.3699999999999992</v>
      </c>
      <c r="Z239" s="12">
        <f t="shared" ca="1" si="25"/>
        <v>-0.44922000000000217</v>
      </c>
      <c r="AA239" s="12">
        <f t="shared" ca="1" si="26"/>
        <v>-0.44922000000000217</v>
      </c>
    </row>
    <row r="240" spans="1:27" x14ac:dyDescent="0.25">
      <c r="A240" s="11">
        <v>9.41</v>
      </c>
      <c r="Z240" s="12">
        <f t="shared" ca="1" si="25"/>
        <v>-0.40922000000000125</v>
      </c>
      <c r="AA240" s="12">
        <f t="shared" ca="1" si="26"/>
        <v>-0.40922000000000125</v>
      </c>
    </row>
    <row r="241" spans="1:27" x14ac:dyDescent="0.25">
      <c r="A241" s="11">
        <v>9.42</v>
      </c>
      <c r="Z241" s="12">
        <f t="shared" ca="1" si="25"/>
        <v>-0.39922000000000146</v>
      </c>
      <c r="AA241" s="12">
        <f t="shared" ca="1" si="26"/>
        <v>-0.39922000000000146</v>
      </c>
    </row>
    <row r="242" spans="1:27" x14ac:dyDescent="0.25">
      <c r="A242" s="11">
        <v>9.43</v>
      </c>
      <c r="Z242" s="12">
        <f t="shared" ca="1" si="25"/>
        <v>-0.38922000000000168</v>
      </c>
      <c r="AA242" s="12">
        <f t="shared" ca="1" si="26"/>
        <v>-0.38922000000000168</v>
      </c>
    </row>
    <row r="243" spans="1:27" x14ac:dyDescent="0.25">
      <c r="A243" s="11">
        <v>9.43</v>
      </c>
      <c r="Z243" s="12">
        <f t="shared" ca="1" si="25"/>
        <v>-0.38922000000000168</v>
      </c>
      <c r="AA243" s="12">
        <f t="shared" ca="1" si="26"/>
        <v>-0.38922000000000168</v>
      </c>
    </row>
    <row r="244" spans="1:27" x14ac:dyDescent="0.25">
      <c r="A244" s="11">
        <v>9.4600000000000009</v>
      </c>
      <c r="Z244" s="12">
        <f t="shared" ca="1" si="25"/>
        <v>-0.35922000000000054</v>
      </c>
      <c r="AA244" s="12">
        <f t="shared" ca="1" si="26"/>
        <v>-0.35922000000000054</v>
      </c>
    </row>
    <row r="245" spans="1:27" x14ac:dyDescent="0.25">
      <c r="A245" s="11">
        <v>9.5</v>
      </c>
      <c r="Z245" s="12">
        <f t="shared" ca="1" si="25"/>
        <v>-0.31922000000000139</v>
      </c>
      <c r="AA245" s="12">
        <f t="shared" ca="1" si="26"/>
        <v>-0.31922000000000139</v>
      </c>
    </row>
    <row r="246" spans="1:27" x14ac:dyDescent="0.25">
      <c r="A246" s="11">
        <v>9.51</v>
      </c>
      <c r="Z246" s="12">
        <f t="shared" ca="1" si="25"/>
        <v>-0.3092200000000016</v>
      </c>
      <c r="AA246" s="12">
        <f t="shared" ca="1" si="26"/>
        <v>-0.3092200000000016</v>
      </c>
    </row>
    <row r="247" spans="1:27" x14ac:dyDescent="0.25">
      <c r="A247" s="11">
        <v>9.5500000000000007</v>
      </c>
      <c r="Z247" s="12">
        <f t="shared" ca="1" si="25"/>
        <v>-0.26922000000000068</v>
      </c>
      <c r="AA247" s="12">
        <f t="shared" ca="1" si="26"/>
        <v>-0.26922000000000068</v>
      </c>
    </row>
    <row r="248" spans="1:27" x14ac:dyDescent="0.25">
      <c r="A248" s="11">
        <v>9.6</v>
      </c>
      <c r="Z248" s="12">
        <f t="shared" ca="1" si="25"/>
        <v>-0.21922000000000175</v>
      </c>
      <c r="AA248" s="12">
        <f t="shared" ca="1" si="26"/>
        <v>-0.21922000000000175</v>
      </c>
    </row>
    <row r="249" spans="1:27" x14ac:dyDescent="0.25">
      <c r="A249" s="11">
        <v>9.61</v>
      </c>
      <c r="Z249" s="12">
        <f t="shared" ca="1" si="25"/>
        <v>-0.20922000000000196</v>
      </c>
      <c r="AA249" s="12">
        <f t="shared" ca="1" si="26"/>
        <v>-0.20922000000000196</v>
      </c>
    </row>
    <row r="250" spans="1:27" x14ac:dyDescent="0.25">
      <c r="A250" s="11">
        <v>9.6300000000000008</v>
      </c>
      <c r="Z250" s="12">
        <f t="shared" ca="1" si="25"/>
        <v>-0.18922000000000061</v>
      </c>
      <c r="AA250" s="12">
        <f t="shared" ca="1" si="26"/>
        <v>-0.18922000000000061</v>
      </c>
    </row>
    <row r="251" spans="1:27" x14ac:dyDescent="0.25">
      <c r="A251" s="11">
        <v>9.64</v>
      </c>
      <c r="Z251" s="12">
        <f t="shared" ca="1" si="25"/>
        <v>-0.17922000000000082</v>
      </c>
      <c r="AA251" s="12">
        <f t="shared" ca="1" si="26"/>
        <v>-0.17922000000000082</v>
      </c>
    </row>
    <row r="252" spans="1:27" x14ac:dyDescent="0.25">
      <c r="A252" s="11">
        <v>9.69</v>
      </c>
      <c r="Z252" s="12">
        <f t="shared" ca="1" si="25"/>
        <v>-0.12922000000000189</v>
      </c>
      <c r="AA252" s="12">
        <f t="shared" ca="1" si="26"/>
        <v>-0.12922000000000189</v>
      </c>
    </row>
    <row r="253" spans="1:27" x14ac:dyDescent="0.25">
      <c r="A253" s="11">
        <v>9.69</v>
      </c>
      <c r="Z253" s="12">
        <f t="shared" ca="1" si="25"/>
        <v>-0.12922000000000189</v>
      </c>
      <c r="AA253" s="12">
        <f t="shared" ca="1" si="26"/>
        <v>-0.12922000000000189</v>
      </c>
    </row>
    <row r="254" spans="1:27" x14ac:dyDescent="0.25">
      <c r="A254" s="11">
        <v>9.69</v>
      </c>
      <c r="Z254" s="12">
        <f t="shared" ca="1" si="25"/>
        <v>-0.12922000000000189</v>
      </c>
      <c r="AA254" s="12">
        <f t="shared" ca="1" si="26"/>
        <v>-0.12922000000000189</v>
      </c>
    </row>
    <row r="255" spans="1:27" x14ac:dyDescent="0.25">
      <c r="A255" s="11">
        <v>9.73</v>
      </c>
      <c r="Z255" s="12">
        <f t="shared" ca="1" si="25"/>
        <v>-8.9220000000000965E-2</v>
      </c>
      <c r="AA255" s="12">
        <f t="shared" ca="1" si="26"/>
        <v>-8.9220000000000965E-2</v>
      </c>
    </row>
    <row r="256" spans="1:27" x14ac:dyDescent="0.25">
      <c r="A256" s="11">
        <v>9.74</v>
      </c>
      <c r="Z256" s="12">
        <f t="shared" ca="1" si="25"/>
        <v>-7.9220000000001178E-2</v>
      </c>
      <c r="AA256" s="12">
        <f t="shared" ca="1" si="26"/>
        <v>-7.9220000000001178E-2</v>
      </c>
    </row>
    <row r="257" spans="1:27" x14ac:dyDescent="0.25">
      <c r="A257" s="11">
        <v>9.74</v>
      </c>
      <c r="Z257" s="12">
        <f t="shared" ca="1" si="25"/>
        <v>-7.9220000000001178E-2</v>
      </c>
      <c r="AA257" s="12">
        <f t="shared" ca="1" si="26"/>
        <v>-7.9220000000001178E-2</v>
      </c>
    </row>
    <row r="258" spans="1:27" x14ac:dyDescent="0.25">
      <c r="A258" s="11">
        <v>9.75</v>
      </c>
      <c r="Z258" s="12">
        <f t="shared" ref="Z258:Z321" ca="1" si="27">IF($A258&lt;&gt;"",($A258-$D$77),"")</f>
        <v>-6.9220000000001392E-2</v>
      </c>
      <c r="AA258" s="12">
        <f t="shared" ref="AA258:AA321" ca="1" si="28">IF($A258&lt;&gt;"",($A258-$D$77+$J$118),"")</f>
        <v>-6.9220000000001392E-2</v>
      </c>
    </row>
    <row r="259" spans="1:27" x14ac:dyDescent="0.25">
      <c r="A259" s="11">
        <v>9.83</v>
      </c>
      <c r="Z259" s="12">
        <f t="shared" ca="1" si="27"/>
        <v>1.077999999999868E-2</v>
      </c>
      <c r="AA259" s="12">
        <f t="shared" ca="1" si="28"/>
        <v>1.077999999999868E-2</v>
      </c>
    </row>
    <row r="260" spans="1:27" x14ac:dyDescent="0.25">
      <c r="A260" s="11">
        <v>9.86</v>
      </c>
      <c r="Z260" s="12">
        <f t="shared" ca="1" si="27"/>
        <v>4.077999999999804E-2</v>
      </c>
      <c r="AA260" s="12">
        <f t="shared" ca="1" si="28"/>
        <v>4.077999999999804E-2</v>
      </c>
    </row>
    <row r="261" spans="1:27" x14ac:dyDescent="0.25">
      <c r="A261" s="11">
        <v>9.89</v>
      </c>
      <c r="Z261" s="12">
        <f t="shared" ca="1" si="27"/>
        <v>7.0779999999999177E-2</v>
      </c>
      <c r="AA261" s="12">
        <f t="shared" ca="1" si="28"/>
        <v>7.0779999999999177E-2</v>
      </c>
    </row>
    <row r="262" spans="1:27" x14ac:dyDescent="0.25">
      <c r="A262" s="11">
        <v>9.91</v>
      </c>
      <c r="Z262" s="12">
        <f t="shared" ca="1" si="27"/>
        <v>9.0779999999998751E-2</v>
      </c>
      <c r="AA262" s="12">
        <f t="shared" ca="1" si="28"/>
        <v>9.0779999999998751E-2</v>
      </c>
    </row>
    <row r="263" spans="1:27" x14ac:dyDescent="0.25">
      <c r="A263" s="11">
        <v>9.93</v>
      </c>
      <c r="Z263" s="12">
        <f t="shared" ca="1" si="27"/>
        <v>0.11077999999999832</v>
      </c>
      <c r="AA263" s="12">
        <f t="shared" ca="1" si="28"/>
        <v>0.11077999999999832</v>
      </c>
    </row>
    <row r="264" spans="1:27" x14ac:dyDescent="0.25">
      <c r="A264" s="11">
        <v>9.9600000000000009</v>
      </c>
      <c r="Z264" s="12">
        <f t="shared" ca="1" si="27"/>
        <v>0.14077999999999946</v>
      </c>
      <c r="AA264" s="12">
        <f t="shared" ca="1" si="28"/>
        <v>0.14077999999999946</v>
      </c>
    </row>
    <row r="265" spans="1:27" x14ac:dyDescent="0.25">
      <c r="A265" s="11">
        <v>10.02</v>
      </c>
      <c r="Z265" s="12">
        <f t="shared" ca="1" si="27"/>
        <v>0.20077999999999818</v>
      </c>
      <c r="AA265" s="12">
        <f t="shared" ca="1" si="28"/>
        <v>0.20077999999999818</v>
      </c>
    </row>
    <row r="266" spans="1:27" x14ac:dyDescent="0.25">
      <c r="A266" s="11">
        <v>10.06</v>
      </c>
      <c r="Z266" s="12">
        <f t="shared" ca="1" si="27"/>
        <v>0.24077999999999911</v>
      </c>
      <c r="AA266" s="12">
        <f t="shared" ca="1" si="28"/>
        <v>0.24077999999999911</v>
      </c>
    </row>
    <row r="267" spans="1:27" x14ac:dyDescent="0.25">
      <c r="A267" s="11">
        <v>10.08</v>
      </c>
      <c r="Z267" s="12">
        <f t="shared" ca="1" si="27"/>
        <v>0.26077999999999868</v>
      </c>
      <c r="AA267" s="12">
        <f t="shared" ca="1" si="28"/>
        <v>0.26077999999999868</v>
      </c>
    </row>
    <row r="268" spans="1:27" x14ac:dyDescent="0.25">
      <c r="A268" s="11">
        <v>10.08</v>
      </c>
      <c r="Z268" s="12">
        <f t="shared" ca="1" si="27"/>
        <v>0.26077999999999868</v>
      </c>
      <c r="AA268" s="12">
        <f t="shared" ca="1" si="28"/>
        <v>0.26077999999999868</v>
      </c>
    </row>
    <row r="269" spans="1:27" x14ac:dyDescent="0.25">
      <c r="A269" s="11">
        <v>10.1</v>
      </c>
      <c r="Z269" s="12">
        <f t="shared" ca="1" si="27"/>
        <v>0.28077999999999825</v>
      </c>
      <c r="AA269" s="12">
        <f t="shared" ca="1" si="28"/>
        <v>0.28077999999999825</v>
      </c>
    </row>
    <row r="270" spans="1:27" x14ac:dyDescent="0.25">
      <c r="A270" s="11">
        <v>10.1</v>
      </c>
      <c r="Z270" s="12">
        <f t="shared" ca="1" si="27"/>
        <v>0.28077999999999825</v>
      </c>
      <c r="AA270" s="12">
        <f t="shared" ca="1" si="28"/>
        <v>0.28077999999999825</v>
      </c>
    </row>
    <row r="271" spans="1:27" x14ac:dyDescent="0.25">
      <c r="A271" s="11">
        <v>10.119999999999999</v>
      </c>
      <c r="Z271" s="12">
        <f t="shared" ca="1" si="27"/>
        <v>0.30077999999999783</v>
      </c>
      <c r="AA271" s="12">
        <f t="shared" ca="1" si="28"/>
        <v>0.30077999999999783</v>
      </c>
    </row>
    <row r="272" spans="1:27" x14ac:dyDescent="0.25">
      <c r="A272" s="11">
        <v>10.14</v>
      </c>
      <c r="Z272" s="12">
        <f t="shared" ca="1" si="27"/>
        <v>0.32077999999999918</v>
      </c>
      <c r="AA272" s="12">
        <f t="shared" ca="1" si="28"/>
        <v>0.32077999999999918</v>
      </c>
    </row>
    <row r="273" spans="1:27" x14ac:dyDescent="0.25">
      <c r="A273" s="11">
        <v>10.18</v>
      </c>
      <c r="Z273" s="12">
        <f t="shared" ca="1" si="27"/>
        <v>0.36077999999999832</v>
      </c>
      <c r="AA273" s="12">
        <f t="shared" ca="1" si="28"/>
        <v>0.36077999999999832</v>
      </c>
    </row>
    <row r="274" spans="1:27" x14ac:dyDescent="0.25">
      <c r="A274" s="11">
        <v>10.220000000000001</v>
      </c>
      <c r="Z274" s="12">
        <f t="shared" ca="1" si="27"/>
        <v>0.40077999999999925</v>
      </c>
      <c r="AA274" s="12">
        <f t="shared" ca="1" si="28"/>
        <v>0.40077999999999925</v>
      </c>
    </row>
    <row r="275" spans="1:27" x14ac:dyDescent="0.25">
      <c r="A275" s="11">
        <v>10.220000000000001</v>
      </c>
      <c r="Z275" s="12">
        <f t="shared" ca="1" si="27"/>
        <v>0.40077999999999925</v>
      </c>
      <c r="AA275" s="12">
        <f t="shared" ca="1" si="28"/>
        <v>0.40077999999999925</v>
      </c>
    </row>
    <row r="276" spans="1:27" x14ac:dyDescent="0.25">
      <c r="A276" s="11">
        <v>10.220000000000001</v>
      </c>
      <c r="Z276" s="12">
        <f t="shared" ca="1" si="27"/>
        <v>0.40077999999999925</v>
      </c>
      <c r="AA276" s="12">
        <f t="shared" ca="1" si="28"/>
        <v>0.40077999999999925</v>
      </c>
    </row>
    <row r="277" spans="1:27" x14ac:dyDescent="0.25">
      <c r="A277" s="11">
        <v>10.220000000000001</v>
      </c>
      <c r="Z277" s="12">
        <f t="shared" ca="1" si="27"/>
        <v>0.40077999999999925</v>
      </c>
      <c r="AA277" s="12">
        <f t="shared" ca="1" si="28"/>
        <v>0.40077999999999925</v>
      </c>
    </row>
    <row r="278" spans="1:27" x14ac:dyDescent="0.25">
      <c r="A278" s="11">
        <v>10.25</v>
      </c>
      <c r="Z278" s="12">
        <f t="shared" ca="1" si="27"/>
        <v>0.43077999999999861</v>
      </c>
      <c r="AA278" s="12">
        <f t="shared" ca="1" si="28"/>
        <v>0.43077999999999861</v>
      </c>
    </row>
    <row r="279" spans="1:27" x14ac:dyDescent="0.25">
      <c r="A279" s="11">
        <v>10.28</v>
      </c>
      <c r="Z279" s="12">
        <f t="shared" ca="1" si="27"/>
        <v>0.46077999999999797</v>
      </c>
      <c r="AA279" s="12">
        <f t="shared" ca="1" si="28"/>
        <v>0.46077999999999797</v>
      </c>
    </row>
    <row r="280" spans="1:27" x14ac:dyDescent="0.25">
      <c r="A280" s="11">
        <v>10.3</v>
      </c>
      <c r="Z280" s="12">
        <f t="shared" ca="1" si="27"/>
        <v>0.48077999999999932</v>
      </c>
      <c r="AA280" s="12">
        <f t="shared" ca="1" si="28"/>
        <v>0.48077999999999932</v>
      </c>
    </row>
    <row r="281" spans="1:27" x14ac:dyDescent="0.25">
      <c r="A281" s="11">
        <v>10.3</v>
      </c>
      <c r="Z281" s="12">
        <f t="shared" ca="1" si="27"/>
        <v>0.48077999999999932</v>
      </c>
      <c r="AA281" s="12">
        <f t="shared" ca="1" si="28"/>
        <v>0.48077999999999932</v>
      </c>
    </row>
    <row r="282" spans="1:27" x14ac:dyDescent="0.25">
      <c r="A282" s="11">
        <v>10.32</v>
      </c>
      <c r="Z282" s="12">
        <f t="shared" ca="1" si="27"/>
        <v>0.50077999999999889</v>
      </c>
      <c r="AA282" s="12">
        <f t="shared" ca="1" si="28"/>
        <v>0.50077999999999889</v>
      </c>
    </row>
    <row r="283" spans="1:27" x14ac:dyDescent="0.25">
      <c r="A283" s="11">
        <v>10.34</v>
      </c>
      <c r="Z283" s="12">
        <f t="shared" ca="1" si="27"/>
        <v>0.52077999999999847</v>
      </c>
      <c r="AA283" s="12">
        <f t="shared" ca="1" si="28"/>
        <v>0.52077999999999847</v>
      </c>
    </row>
    <row r="284" spans="1:27" x14ac:dyDescent="0.25">
      <c r="A284" s="11">
        <v>10.34</v>
      </c>
      <c r="Z284" s="12">
        <f t="shared" ca="1" si="27"/>
        <v>0.52077999999999847</v>
      </c>
      <c r="AA284" s="12">
        <f t="shared" ca="1" si="28"/>
        <v>0.52077999999999847</v>
      </c>
    </row>
    <row r="285" spans="1:27" x14ac:dyDescent="0.25">
      <c r="A285" s="11">
        <v>10.35</v>
      </c>
      <c r="Z285" s="12">
        <f t="shared" ca="1" si="27"/>
        <v>0.53077999999999825</v>
      </c>
      <c r="AA285" s="12">
        <f t="shared" ca="1" si="28"/>
        <v>0.53077999999999825</v>
      </c>
    </row>
    <row r="286" spans="1:27" x14ac:dyDescent="0.25">
      <c r="A286" s="11">
        <v>10.35</v>
      </c>
      <c r="Z286" s="12">
        <f t="shared" ca="1" si="27"/>
        <v>0.53077999999999825</v>
      </c>
      <c r="AA286" s="12">
        <f t="shared" ca="1" si="28"/>
        <v>0.53077999999999825</v>
      </c>
    </row>
    <row r="287" spans="1:27" x14ac:dyDescent="0.25">
      <c r="A287" s="11">
        <v>10.37</v>
      </c>
      <c r="Z287" s="12">
        <f t="shared" ca="1" si="27"/>
        <v>0.55077999999999783</v>
      </c>
      <c r="AA287" s="12">
        <f t="shared" ca="1" si="28"/>
        <v>0.55077999999999783</v>
      </c>
    </row>
    <row r="288" spans="1:27" x14ac:dyDescent="0.25">
      <c r="A288" s="11">
        <v>10.38</v>
      </c>
      <c r="Z288" s="12">
        <f t="shared" ca="1" si="27"/>
        <v>0.56077999999999939</v>
      </c>
      <c r="AA288" s="12">
        <f t="shared" ca="1" si="28"/>
        <v>0.56077999999999939</v>
      </c>
    </row>
    <row r="289" spans="1:27" x14ac:dyDescent="0.25">
      <c r="A289" s="11">
        <v>10.41</v>
      </c>
      <c r="Z289" s="12">
        <f t="shared" ca="1" si="27"/>
        <v>0.59077999999999875</v>
      </c>
      <c r="AA289" s="12">
        <f t="shared" ca="1" si="28"/>
        <v>0.59077999999999875</v>
      </c>
    </row>
    <row r="290" spans="1:27" x14ac:dyDescent="0.25">
      <c r="A290" s="11">
        <v>10.41</v>
      </c>
      <c r="Z290" s="12">
        <f t="shared" ca="1" si="27"/>
        <v>0.59077999999999875</v>
      </c>
      <c r="AA290" s="12">
        <f t="shared" ca="1" si="28"/>
        <v>0.59077999999999875</v>
      </c>
    </row>
    <row r="291" spans="1:27" x14ac:dyDescent="0.25">
      <c r="A291" s="11">
        <v>10.48</v>
      </c>
      <c r="Z291" s="12">
        <f t="shared" ca="1" si="27"/>
        <v>0.66077999999999903</v>
      </c>
      <c r="AA291" s="12">
        <f t="shared" ca="1" si="28"/>
        <v>0.66077999999999903</v>
      </c>
    </row>
    <row r="292" spans="1:27" x14ac:dyDescent="0.25">
      <c r="A292" s="11">
        <v>10.49</v>
      </c>
      <c r="Z292" s="12">
        <f t="shared" ca="1" si="27"/>
        <v>0.67077999999999882</v>
      </c>
      <c r="AA292" s="12">
        <f t="shared" ca="1" si="28"/>
        <v>0.67077999999999882</v>
      </c>
    </row>
    <row r="293" spans="1:27" x14ac:dyDescent="0.25">
      <c r="A293" s="11">
        <v>10.49</v>
      </c>
      <c r="Z293" s="12">
        <f t="shared" ca="1" si="27"/>
        <v>0.67077999999999882</v>
      </c>
      <c r="AA293" s="12">
        <f t="shared" ca="1" si="28"/>
        <v>0.67077999999999882</v>
      </c>
    </row>
    <row r="294" spans="1:27" x14ac:dyDescent="0.25">
      <c r="A294" s="11">
        <v>10.5</v>
      </c>
      <c r="Z294" s="12">
        <f t="shared" ca="1" si="27"/>
        <v>0.68077999999999861</v>
      </c>
      <c r="AA294" s="12">
        <f t="shared" ca="1" si="28"/>
        <v>0.68077999999999861</v>
      </c>
    </row>
    <row r="295" spans="1:27" x14ac:dyDescent="0.25">
      <c r="A295" s="11">
        <v>10.52</v>
      </c>
      <c r="Z295" s="12">
        <f t="shared" ca="1" si="27"/>
        <v>0.70077999999999818</v>
      </c>
      <c r="AA295" s="12">
        <f t="shared" ca="1" si="28"/>
        <v>0.70077999999999818</v>
      </c>
    </row>
    <row r="296" spans="1:27" x14ac:dyDescent="0.25">
      <c r="A296" s="11">
        <v>10.53</v>
      </c>
      <c r="Z296" s="12">
        <f t="shared" ca="1" si="27"/>
        <v>0.71077999999999797</v>
      </c>
      <c r="AA296" s="12">
        <f t="shared" ca="1" si="28"/>
        <v>0.71077999999999797</v>
      </c>
    </row>
    <row r="297" spans="1:27" x14ac:dyDescent="0.25">
      <c r="A297" s="11">
        <v>10.54</v>
      </c>
      <c r="Z297" s="12">
        <f t="shared" ca="1" si="27"/>
        <v>0.72077999999999776</v>
      </c>
      <c r="AA297" s="12">
        <f t="shared" ca="1" si="28"/>
        <v>0.72077999999999776</v>
      </c>
    </row>
    <row r="298" spans="1:27" x14ac:dyDescent="0.25">
      <c r="A298" s="11">
        <v>10.56</v>
      </c>
      <c r="Z298" s="12">
        <f t="shared" ca="1" si="27"/>
        <v>0.74077999999999911</v>
      </c>
      <c r="AA298" s="12">
        <f t="shared" ca="1" si="28"/>
        <v>0.74077999999999911</v>
      </c>
    </row>
    <row r="299" spans="1:27" x14ac:dyDescent="0.25">
      <c r="A299" s="11">
        <v>10.59</v>
      </c>
      <c r="Z299" s="12">
        <f t="shared" ca="1" si="27"/>
        <v>0.77077999999999847</v>
      </c>
      <c r="AA299" s="12">
        <f t="shared" ca="1" si="28"/>
        <v>0.77077999999999847</v>
      </c>
    </row>
    <row r="300" spans="1:27" x14ac:dyDescent="0.25">
      <c r="A300" s="11">
        <v>10.6</v>
      </c>
      <c r="Z300" s="12">
        <f t="shared" ca="1" si="27"/>
        <v>0.78077999999999825</v>
      </c>
      <c r="AA300" s="12">
        <f t="shared" ca="1" si="28"/>
        <v>0.78077999999999825</v>
      </c>
    </row>
    <row r="301" spans="1:27" x14ac:dyDescent="0.25">
      <c r="A301" s="11">
        <v>10.61</v>
      </c>
      <c r="Z301" s="12">
        <f t="shared" ca="1" si="27"/>
        <v>0.79077999999999804</v>
      </c>
      <c r="AA301" s="12">
        <f t="shared" ca="1" si="28"/>
        <v>0.79077999999999804</v>
      </c>
    </row>
    <row r="302" spans="1:27" x14ac:dyDescent="0.25">
      <c r="A302" s="11">
        <v>10.62</v>
      </c>
      <c r="Z302" s="12">
        <f t="shared" ca="1" si="27"/>
        <v>0.80077999999999783</v>
      </c>
      <c r="AA302" s="12">
        <f t="shared" ca="1" si="28"/>
        <v>0.80077999999999783</v>
      </c>
    </row>
    <row r="303" spans="1:27" x14ac:dyDescent="0.25">
      <c r="A303" s="11">
        <v>10.65</v>
      </c>
      <c r="Z303" s="12">
        <f t="shared" ca="1" si="27"/>
        <v>0.83077999999999896</v>
      </c>
      <c r="AA303" s="12">
        <f t="shared" ca="1" si="28"/>
        <v>0.83077999999999896</v>
      </c>
    </row>
    <row r="304" spans="1:27" x14ac:dyDescent="0.25">
      <c r="A304" s="11">
        <v>10.68</v>
      </c>
      <c r="Z304" s="12">
        <f t="shared" ca="1" si="27"/>
        <v>0.86077999999999832</v>
      </c>
      <c r="AA304" s="12">
        <f t="shared" ca="1" si="28"/>
        <v>0.86077999999999832</v>
      </c>
    </row>
    <row r="305" spans="1:27" x14ac:dyDescent="0.25">
      <c r="A305" s="11">
        <v>10.68</v>
      </c>
      <c r="Z305" s="12">
        <f t="shared" ca="1" si="27"/>
        <v>0.86077999999999832</v>
      </c>
      <c r="AA305" s="12">
        <f t="shared" ca="1" si="28"/>
        <v>0.86077999999999832</v>
      </c>
    </row>
    <row r="306" spans="1:27" x14ac:dyDescent="0.25">
      <c r="A306" s="11">
        <v>10.69</v>
      </c>
      <c r="Z306" s="12">
        <f t="shared" ca="1" si="27"/>
        <v>0.87077999999999811</v>
      </c>
      <c r="AA306" s="12">
        <f t="shared" ca="1" si="28"/>
        <v>0.87077999999999811</v>
      </c>
    </row>
    <row r="307" spans="1:27" x14ac:dyDescent="0.25">
      <c r="A307" s="11">
        <v>10.72</v>
      </c>
      <c r="Z307" s="12">
        <f t="shared" ca="1" si="27"/>
        <v>0.90077999999999925</v>
      </c>
      <c r="AA307" s="12">
        <f t="shared" ca="1" si="28"/>
        <v>0.90077999999999925</v>
      </c>
    </row>
    <row r="308" spans="1:27" x14ac:dyDescent="0.25">
      <c r="A308" s="11">
        <v>10.73</v>
      </c>
      <c r="Z308" s="12">
        <f t="shared" ca="1" si="27"/>
        <v>0.91077999999999903</v>
      </c>
      <c r="AA308" s="12">
        <f t="shared" ca="1" si="28"/>
        <v>0.91077999999999903</v>
      </c>
    </row>
    <row r="309" spans="1:27" x14ac:dyDescent="0.25">
      <c r="A309" s="11">
        <v>10.74</v>
      </c>
      <c r="Z309" s="12">
        <f t="shared" ca="1" si="27"/>
        <v>0.92077999999999882</v>
      </c>
      <c r="AA309" s="12">
        <f t="shared" ca="1" si="28"/>
        <v>0.92077999999999882</v>
      </c>
    </row>
    <row r="310" spans="1:27" x14ac:dyDescent="0.25">
      <c r="A310" s="11">
        <v>10.8</v>
      </c>
      <c r="Z310" s="12">
        <f t="shared" ca="1" si="27"/>
        <v>0.98077999999999932</v>
      </c>
      <c r="AA310" s="12">
        <f t="shared" ca="1" si="28"/>
        <v>0.98077999999999932</v>
      </c>
    </row>
    <row r="311" spans="1:27" x14ac:dyDescent="0.25">
      <c r="A311" s="11">
        <v>10.86</v>
      </c>
      <c r="Z311" s="12">
        <f t="shared" ca="1" si="27"/>
        <v>1.040779999999998</v>
      </c>
      <c r="AA311" s="12">
        <f t="shared" ca="1" si="28"/>
        <v>1.040779999999998</v>
      </c>
    </row>
    <row r="312" spans="1:27" x14ac:dyDescent="0.25">
      <c r="A312" s="11">
        <v>10.86</v>
      </c>
      <c r="Z312" s="12">
        <f t="shared" ca="1" si="27"/>
        <v>1.040779999999998</v>
      </c>
      <c r="AA312" s="12">
        <f t="shared" ca="1" si="28"/>
        <v>1.040779999999998</v>
      </c>
    </row>
    <row r="313" spans="1:27" x14ac:dyDescent="0.25">
      <c r="A313" s="11">
        <v>10.91</v>
      </c>
      <c r="Z313" s="12">
        <f t="shared" ca="1" si="27"/>
        <v>1.0907799999999988</v>
      </c>
      <c r="AA313" s="12">
        <f t="shared" ca="1" si="28"/>
        <v>1.0907799999999988</v>
      </c>
    </row>
    <row r="314" spans="1:27" x14ac:dyDescent="0.25">
      <c r="A314" s="11">
        <v>10.93</v>
      </c>
      <c r="Z314" s="12">
        <f t="shared" ca="1" si="27"/>
        <v>1.1107799999999983</v>
      </c>
      <c r="AA314" s="12">
        <f t="shared" ca="1" si="28"/>
        <v>1.1107799999999983</v>
      </c>
    </row>
    <row r="315" spans="1:27" x14ac:dyDescent="0.25">
      <c r="A315" s="11">
        <v>10.98</v>
      </c>
      <c r="Z315" s="12">
        <f t="shared" ca="1" si="27"/>
        <v>1.160779999999999</v>
      </c>
      <c r="AA315" s="12">
        <f t="shared" ca="1" si="28"/>
        <v>1.160779999999999</v>
      </c>
    </row>
    <row r="316" spans="1:27" x14ac:dyDescent="0.25">
      <c r="A316" s="11">
        <v>11.01</v>
      </c>
      <c r="Z316" s="12">
        <f t="shared" ca="1" si="27"/>
        <v>1.1907799999999984</v>
      </c>
      <c r="AA316" s="12">
        <f t="shared" ca="1" si="28"/>
        <v>1.1907799999999984</v>
      </c>
    </row>
    <row r="317" spans="1:27" x14ac:dyDescent="0.25">
      <c r="A317" s="11">
        <v>11.04</v>
      </c>
      <c r="Z317" s="12">
        <f t="shared" ca="1" si="27"/>
        <v>1.2207799999999978</v>
      </c>
      <c r="AA317" s="12">
        <f t="shared" ca="1" si="28"/>
        <v>1.2207799999999978</v>
      </c>
    </row>
    <row r="318" spans="1:27" x14ac:dyDescent="0.25">
      <c r="A318" s="11">
        <v>11.09</v>
      </c>
      <c r="Z318" s="12">
        <f t="shared" ca="1" si="27"/>
        <v>1.2707799999999985</v>
      </c>
      <c r="AA318" s="12">
        <f t="shared" ca="1" si="28"/>
        <v>1.2707799999999985</v>
      </c>
    </row>
    <row r="319" spans="1:27" x14ac:dyDescent="0.25">
      <c r="A319" s="11">
        <v>11.1</v>
      </c>
      <c r="Z319" s="12">
        <f t="shared" ca="1" si="27"/>
        <v>1.2807799999999983</v>
      </c>
      <c r="AA319" s="12">
        <f t="shared" ca="1" si="28"/>
        <v>1.2807799999999983</v>
      </c>
    </row>
    <row r="320" spans="1:27" x14ac:dyDescent="0.25">
      <c r="A320" s="11">
        <v>11.12</v>
      </c>
      <c r="Z320" s="12">
        <f t="shared" ca="1" si="27"/>
        <v>1.3007799999999978</v>
      </c>
      <c r="AA320" s="12">
        <f t="shared" ca="1" si="28"/>
        <v>1.3007799999999978</v>
      </c>
    </row>
    <row r="321" spans="1:27" x14ac:dyDescent="0.25">
      <c r="A321" s="11">
        <v>11.13</v>
      </c>
      <c r="Z321" s="12">
        <f t="shared" ca="1" si="27"/>
        <v>1.3107799999999994</v>
      </c>
      <c r="AA321" s="12">
        <f t="shared" ca="1" si="28"/>
        <v>1.3107799999999994</v>
      </c>
    </row>
    <row r="322" spans="1:27" x14ac:dyDescent="0.25">
      <c r="A322" s="11">
        <v>11.18</v>
      </c>
      <c r="Z322" s="12">
        <f t="shared" ref="Z322:Z385" ca="1" si="29">IF($A322&lt;&gt;"",($A322-$D$77),"")</f>
        <v>1.3607799999999983</v>
      </c>
      <c r="AA322" s="12">
        <f t="shared" ref="AA322:AA385" ca="1" si="30">IF($A322&lt;&gt;"",($A322-$D$77+$J$118),"")</f>
        <v>1.3607799999999983</v>
      </c>
    </row>
    <row r="323" spans="1:27" x14ac:dyDescent="0.25">
      <c r="A323" s="11">
        <v>11.19</v>
      </c>
      <c r="Z323" s="12">
        <f t="shared" ca="1" si="29"/>
        <v>1.3707799999999981</v>
      </c>
      <c r="AA323" s="12">
        <f t="shared" ca="1" si="30"/>
        <v>1.3707799999999981</v>
      </c>
    </row>
    <row r="324" spans="1:27" x14ac:dyDescent="0.25">
      <c r="A324" s="11">
        <v>11.24</v>
      </c>
      <c r="Z324" s="12">
        <f t="shared" ca="1" si="29"/>
        <v>1.4207799999999988</v>
      </c>
      <c r="AA324" s="12">
        <f t="shared" ca="1" si="30"/>
        <v>1.4207799999999988</v>
      </c>
    </row>
    <row r="325" spans="1:27" x14ac:dyDescent="0.25">
      <c r="A325" s="11">
        <v>11.25</v>
      </c>
      <c r="Z325" s="12">
        <f t="shared" ca="1" si="29"/>
        <v>1.4307799999999986</v>
      </c>
      <c r="AA325" s="12">
        <f t="shared" ca="1" si="30"/>
        <v>1.4307799999999986</v>
      </c>
    </row>
    <row r="326" spans="1:27" x14ac:dyDescent="0.25">
      <c r="A326" s="11">
        <v>11.31</v>
      </c>
      <c r="Z326" s="12">
        <f t="shared" ca="1" si="29"/>
        <v>1.4907799999999991</v>
      </c>
      <c r="AA326" s="12">
        <f t="shared" ca="1" si="30"/>
        <v>1.4907799999999991</v>
      </c>
    </row>
    <row r="327" spans="1:27" x14ac:dyDescent="0.25">
      <c r="A327" s="11">
        <v>11.32</v>
      </c>
      <c r="Z327" s="12">
        <f t="shared" ca="1" si="29"/>
        <v>1.5007799999999989</v>
      </c>
      <c r="AA327" s="12">
        <f t="shared" ca="1" si="30"/>
        <v>1.5007799999999989</v>
      </c>
    </row>
    <row r="328" spans="1:27" x14ac:dyDescent="0.25">
      <c r="A328" s="11">
        <v>11.38</v>
      </c>
      <c r="Z328" s="12">
        <f t="shared" ca="1" si="29"/>
        <v>1.5607799999999994</v>
      </c>
      <c r="AA328" s="12">
        <f t="shared" ca="1" si="30"/>
        <v>1.5607799999999994</v>
      </c>
    </row>
    <row r="329" spans="1:27" x14ac:dyDescent="0.25">
      <c r="A329" s="11">
        <v>11.39</v>
      </c>
      <c r="Z329" s="12">
        <f t="shared" ca="1" si="29"/>
        <v>1.5707799999999992</v>
      </c>
      <c r="AA329" s="12">
        <f t="shared" ca="1" si="30"/>
        <v>1.5707799999999992</v>
      </c>
    </row>
    <row r="330" spans="1:27" x14ac:dyDescent="0.25">
      <c r="A330" s="11">
        <v>11.39</v>
      </c>
      <c r="Z330" s="12">
        <f t="shared" ca="1" si="29"/>
        <v>1.5707799999999992</v>
      </c>
      <c r="AA330" s="12">
        <f t="shared" ca="1" si="30"/>
        <v>1.5707799999999992</v>
      </c>
    </row>
    <row r="331" spans="1:27" x14ac:dyDescent="0.25">
      <c r="A331" s="11">
        <v>11.4</v>
      </c>
      <c r="Z331" s="12">
        <f t="shared" ca="1" si="29"/>
        <v>1.580779999999999</v>
      </c>
      <c r="AA331" s="12">
        <f t="shared" ca="1" si="30"/>
        <v>1.580779999999999</v>
      </c>
    </row>
    <row r="332" spans="1:27" x14ac:dyDescent="0.25">
      <c r="A332" s="11">
        <v>11.43</v>
      </c>
      <c r="Z332" s="12">
        <f t="shared" ca="1" si="29"/>
        <v>1.6107799999999983</v>
      </c>
      <c r="AA332" s="12">
        <f t="shared" ca="1" si="30"/>
        <v>1.6107799999999983</v>
      </c>
    </row>
    <row r="333" spans="1:27" x14ac:dyDescent="0.25">
      <c r="A333" s="11">
        <v>11.43</v>
      </c>
      <c r="Z333" s="12">
        <f t="shared" ca="1" si="29"/>
        <v>1.6107799999999983</v>
      </c>
      <c r="AA333" s="12">
        <f t="shared" ca="1" si="30"/>
        <v>1.6107799999999983</v>
      </c>
    </row>
    <row r="334" spans="1:27" x14ac:dyDescent="0.25">
      <c r="A334" s="11">
        <v>11.46</v>
      </c>
      <c r="Z334" s="12">
        <f t="shared" ca="1" si="29"/>
        <v>1.6407799999999995</v>
      </c>
      <c r="AA334" s="12">
        <f t="shared" ca="1" si="30"/>
        <v>1.6407799999999995</v>
      </c>
    </row>
    <row r="335" spans="1:27" x14ac:dyDescent="0.25">
      <c r="A335" s="11">
        <v>11.47</v>
      </c>
      <c r="Z335" s="12">
        <f t="shared" ca="1" si="29"/>
        <v>1.6507799999999992</v>
      </c>
      <c r="AA335" s="12">
        <f t="shared" ca="1" si="30"/>
        <v>1.6507799999999992</v>
      </c>
    </row>
    <row r="336" spans="1:27" x14ac:dyDescent="0.25">
      <c r="A336" s="11">
        <v>11.52</v>
      </c>
      <c r="Z336" s="12">
        <f t="shared" ca="1" si="29"/>
        <v>1.7007799999999982</v>
      </c>
      <c r="AA336" s="12">
        <f t="shared" ca="1" si="30"/>
        <v>1.7007799999999982</v>
      </c>
    </row>
    <row r="337" spans="1:27" x14ac:dyDescent="0.25">
      <c r="A337" s="11">
        <v>11.59</v>
      </c>
      <c r="Z337" s="12">
        <f t="shared" ca="1" si="29"/>
        <v>1.7707799999999985</v>
      </c>
      <c r="AA337" s="12">
        <f t="shared" ca="1" si="30"/>
        <v>1.7707799999999985</v>
      </c>
    </row>
    <row r="338" spans="1:27" x14ac:dyDescent="0.25">
      <c r="A338" s="11">
        <v>11.62</v>
      </c>
      <c r="Z338" s="12">
        <f t="shared" ca="1" si="29"/>
        <v>1.8007799999999978</v>
      </c>
      <c r="AA338" s="12">
        <f t="shared" ca="1" si="30"/>
        <v>1.8007799999999978</v>
      </c>
    </row>
    <row r="339" spans="1:27" x14ac:dyDescent="0.25">
      <c r="A339" s="11">
        <v>11.64</v>
      </c>
      <c r="Z339" s="12">
        <f t="shared" ca="1" si="29"/>
        <v>1.8207799999999992</v>
      </c>
      <c r="AA339" s="12">
        <f t="shared" ca="1" si="30"/>
        <v>1.8207799999999992</v>
      </c>
    </row>
    <row r="340" spans="1:27" x14ac:dyDescent="0.25">
      <c r="A340" s="11">
        <v>11.68</v>
      </c>
      <c r="Z340" s="12">
        <f t="shared" ca="1" si="29"/>
        <v>1.8607799999999983</v>
      </c>
      <c r="AA340" s="12">
        <f t="shared" ca="1" si="30"/>
        <v>1.8607799999999983</v>
      </c>
    </row>
    <row r="341" spans="1:27" x14ac:dyDescent="0.25">
      <c r="A341" s="11">
        <v>11.7</v>
      </c>
      <c r="Z341" s="12">
        <f t="shared" ca="1" si="29"/>
        <v>1.8807799999999979</v>
      </c>
      <c r="AA341" s="12">
        <f t="shared" ca="1" si="30"/>
        <v>1.8807799999999979</v>
      </c>
    </row>
    <row r="342" spans="1:27" x14ac:dyDescent="0.25">
      <c r="A342" s="11">
        <v>11.7</v>
      </c>
      <c r="Z342" s="12">
        <f t="shared" ca="1" si="29"/>
        <v>1.8807799999999979</v>
      </c>
      <c r="AA342" s="12">
        <f t="shared" ca="1" si="30"/>
        <v>1.8807799999999979</v>
      </c>
    </row>
    <row r="343" spans="1:27" x14ac:dyDescent="0.25">
      <c r="A343" s="11">
        <v>11.7</v>
      </c>
      <c r="Z343" s="12">
        <f t="shared" ca="1" si="29"/>
        <v>1.8807799999999979</v>
      </c>
      <c r="AA343" s="12">
        <f t="shared" ca="1" si="30"/>
        <v>1.8807799999999979</v>
      </c>
    </row>
    <row r="344" spans="1:27" x14ac:dyDescent="0.25">
      <c r="A344" s="11">
        <v>11.71</v>
      </c>
      <c r="Z344" s="12">
        <f t="shared" ca="1" si="29"/>
        <v>1.8907799999999995</v>
      </c>
      <c r="AA344" s="12">
        <f t="shared" ca="1" si="30"/>
        <v>1.8907799999999995</v>
      </c>
    </row>
    <row r="345" spans="1:27" x14ac:dyDescent="0.25">
      <c r="A345" s="11">
        <v>11.75</v>
      </c>
      <c r="Z345" s="12">
        <f t="shared" ca="1" si="29"/>
        <v>1.9307799999999986</v>
      </c>
      <c r="AA345" s="12">
        <f t="shared" ca="1" si="30"/>
        <v>1.9307799999999986</v>
      </c>
    </row>
    <row r="346" spans="1:27" x14ac:dyDescent="0.25">
      <c r="A346" s="11">
        <v>11.75</v>
      </c>
      <c r="Z346" s="12">
        <f t="shared" ca="1" si="29"/>
        <v>1.9307799999999986</v>
      </c>
      <c r="AA346" s="12">
        <f t="shared" ca="1" si="30"/>
        <v>1.9307799999999986</v>
      </c>
    </row>
    <row r="347" spans="1:27" x14ac:dyDescent="0.25">
      <c r="A347" s="11">
        <v>11.78</v>
      </c>
      <c r="Z347" s="12">
        <f t="shared" ca="1" si="29"/>
        <v>1.960779999999998</v>
      </c>
      <c r="AA347" s="12">
        <f t="shared" ca="1" si="30"/>
        <v>1.960779999999998</v>
      </c>
    </row>
    <row r="348" spans="1:27" x14ac:dyDescent="0.25">
      <c r="A348" s="11">
        <v>11.83</v>
      </c>
      <c r="Z348" s="12">
        <f t="shared" ca="1" si="29"/>
        <v>2.0107799999999987</v>
      </c>
      <c r="AA348" s="12">
        <f t="shared" ca="1" si="30"/>
        <v>2.0107799999999987</v>
      </c>
    </row>
    <row r="349" spans="1:27" x14ac:dyDescent="0.25">
      <c r="A349" s="11">
        <v>11.87</v>
      </c>
      <c r="Z349" s="12">
        <f t="shared" ca="1" si="29"/>
        <v>2.0507799999999978</v>
      </c>
      <c r="AA349" s="12">
        <f t="shared" ca="1" si="30"/>
        <v>2.0507799999999978</v>
      </c>
    </row>
    <row r="350" spans="1:27" x14ac:dyDescent="0.25">
      <c r="A350" s="11">
        <v>11.88</v>
      </c>
      <c r="Z350" s="12">
        <f t="shared" ca="1" si="29"/>
        <v>2.0607799999999994</v>
      </c>
      <c r="AA350" s="12">
        <f t="shared" ca="1" si="30"/>
        <v>2.0607799999999994</v>
      </c>
    </row>
    <row r="351" spans="1:27" x14ac:dyDescent="0.25">
      <c r="A351" s="11">
        <v>11.89</v>
      </c>
      <c r="Z351" s="12">
        <f t="shared" ca="1" si="29"/>
        <v>2.0707799999999992</v>
      </c>
      <c r="AA351" s="12">
        <f t="shared" ca="1" si="30"/>
        <v>2.0707799999999992</v>
      </c>
    </row>
    <row r="352" spans="1:27" x14ac:dyDescent="0.25">
      <c r="A352" s="11">
        <v>11.93</v>
      </c>
      <c r="Z352" s="12">
        <f t="shared" ca="1" si="29"/>
        <v>2.1107799999999983</v>
      </c>
      <c r="AA352" s="12">
        <f t="shared" ca="1" si="30"/>
        <v>2.1107799999999983</v>
      </c>
    </row>
    <row r="353" spans="1:27" x14ac:dyDescent="0.25">
      <c r="A353" s="11">
        <v>12.03</v>
      </c>
      <c r="Z353" s="12">
        <f t="shared" ca="1" si="29"/>
        <v>2.210779999999998</v>
      </c>
      <c r="AA353" s="12">
        <f t="shared" ca="1" si="30"/>
        <v>2.210779999999998</v>
      </c>
    </row>
    <row r="354" spans="1:27" x14ac:dyDescent="0.25">
      <c r="A354" s="11">
        <v>12.04</v>
      </c>
      <c r="Z354" s="12">
        <f t="shared" ca="1" si="29"/>
        <v>2.2207799999999978</v>
      </c>
      <c r="AA354" s="12">
        <f t="shared" ca="1" si="30"/>
        <v>2.2207799999999978</v>
      </c>
    </row>
    <row r="355" spans="1:27" x14ac:dyDescent="0.25">
      <c r="A355" s="11">
        <v>12.05</v>
      </c>
      <c r="Z355" s="12">
        <f t="shared" ca="1" si="29"/>
        <v>2.2307799999999993</v>
      </c>
      <c r="AA355" s="12">
        <f t="shared" ca="1" si="30"/>
        <v>2.2307799999999993</v>
      </c>
    </row>
    <row r="356" spans="1:27" x14ac:dyDescent="0.25">
      <c r="A356" s="11">
        <v>12.07</v>
      </c>
      <c r="Z356" s="12">
        <f t="shared" ca="1" si="29"/>
        <v>2.2507799999999989</v>
      </c>
      <c r="AA356" s="12">
        <f t="shared" ca="1" si="30"/>
        <v>2.2507799999999989</v>
      </c>
    </row>
    <row r="357" spans="1:27" x14ac:dyDescent="0.25">
      <c r="A357" s="11">
        <v>12.1</v>
      </c>
      <c r="Z357" s="12">
        <f t="shared" ca="1" si="29"/>
        <v>2.2807799999999983</v>
      </c>
      <c r="AA357" s="12">
        <f t="shared" ca="1" si="30"/>
        <v>2.2807799999999983</v>
      </c>
    </row>
    <row r="358" spans="1:27" x14ac:dyDescent="0.25">
      <c r="A358" s="11">
        <v>12.12</v>
      </c>
      <c r="Z358" s="12">
        <f t="shared" ca="1" si="29"/>
        <v>2.3007799999999978</v>
      </c>
      <c r="AA358" s="12">
        <f t="shared" ca="1" si="30"/>
        <v>2.3007799999999978</v>
      </c>
    </row>
    <row r="359" spans="1:27" x14ac:dyDescent="0.25">
      <c r="A359" s="11">
        <v>12.15</v>
      </c>
      <c r="Z359" s="12">
        <f t="shared" ca="1" si="29"/>
        <v>2.330779999999999</v>
      </c>
      <c r="AA359" s="12">
        <f t="shared" ca="1" si="30"/>
        <v>2.330779999999999</v>
      </c>
    </row>
    <row r="360" spans="1:27" x14ac:dyDescent="0.25">
      <c r="A360" s="11">
        <v>12.17</v>
      </c>
      <c r="Z360" s="12">
        <f t="shared" ca="1" si="29"/>
        <v>2.3507799999999985</v>
      </c>
      <c r="AA360" s="12">
        <f t="shared" ca="1" si="30"/>
        <v>2.3507799999999985</v>
      </c>
    </row>
    <row r="361" spans="1:27" x14ac:dyDescent="0.25">
      <c r="A361" s="11">
        <v>12.2</v>
      </c>
      <c r="Z361" s="12">
        <f t="shared" ca="1" si="29"/>
        <v>2.3807799999999979</v>
      </c>
      <c r="AA361" s="12">
        <f t="shared" ca="1" si="30"/>
        <v>2.3807799999999979</v>
      </c>
    </row>
    <row r="362" spans="1:27" x14ac:dyDescent="0.25">
      <c r="A362" s="11">
        <v>12.2</v>
      </c>
      <c r="Z362" s="12">
        <f t="shared" ca="1" si="29"/>
        <v>2.3807799999999979</v>
      </c>
      <c r="AA362" s="12">
        <f t="shared" ca="1" si="30"/>
        <v>2.3807799999999979</v>
      </c>
    </row>
    <row r="363" spans="1:27" x14ac:dyDescent="0.25">
      <c r="A363" s="11">
        <v>12.27</v>
      </c>
      <c r="Z363" s="12">
        <f t="shared" ca="1" si="29"/>
        <v>2.4507799999999982</v>
      </c>
      <c r="AA363" s="12">
        <f t="shared" ca="1" si="30"/>
        <v>2.4507799999999982</v>
      </c>
    </row>
    <row r="364" spans="1:27" x14ac:dyDescent="0.25">
      <c r="A364" s="11">
        <v>12.43</v>
      </c>
      <c r="Z364" s="12">
        <f t="shared" ca="1" si="29"/>
        <v>2.6107799999999983</v>
      </c>
      <c r="AA364" s="12">
        <f t="shared" ca="1" si="30"/>
        <v>2.6107799999999983</v>
      </c>
    </row>
    <row r="365" spans="1:27" x14ac:dyDescent="0.25">
      <c r="A365" s="11">
        <v>12.55</v>
      </c>
      <c r="Z365" s="12">
        <f t="shared" ca="1" si="29"/>
        <v>2.7307799999999993</v>
      </c>
      <c r="AA365" s="12">
        <f t="shared" ca="1" si="30"/>
        <v>2.7307799999999993</v>
      </c>
    </row>
    <row r="366" spans="1:27" x14ac:dyDescent="0.25">
      <c r="A366" s="11">
        <v>12.62</v>
      </c>
      <c r="Z366" s="12">
        <f t="shared" ca="1" si="29"/>
        <v>2.8007799999999978</v>
      </c>
      <c r="AA366" s="12">
        <f t="shared" ca="1" si="30"/>
        <v>2.8007799999999978</v>
      </c>
    </row>
    <row r="367" spans="1:27" x14ac:dyDescent="0.25">
      <c r="A367" s="11">
        <v>12.62</v>
      </c>
      <c r="Z367" s="12">
        <f t="shared" ca="1" si="29"/>
        <v>2.8007799999999978</v>
      </c>
      <c r="AA367" s="12">
        <f t="shared" ca="1" si="30"/>
        <v>2.8007799999999978</v>
      </c>
    </row>
    <row r="368" spans="1:27" x14ac:dyDescent="0.25">
      <c r="A368" s="11">
        <v>12.64</v>
      </c>
      <c r="Z368" s="12">
        <f t="shared" ca="1" si="29"/>
        <v>2.8207799999999992</v>
      </c>
      <c r="AA368" s="12">
        <f t="shared" ca="1" si="30"/>
        <v>2.8207799999999992</v>
      </c>
    </row>
    <row r="369" spans="1:27" x14ac:dyDescent="0.25">
      <c r="A369" s="11">
        <v>12.64</v>
      </c>
      <c r="Z369" s="12">
        <f t="shared" ca="1" si="29"/>
        <v>2.8207799999999992</v>
      </c>
      <c r="AA369" s="12">
        <f t="shared" ca="1" si="30"/>
        <v>2.8207799999999992</v>
      </c>
    </row>
    <row r="370" spans="1:27" x14ac:dyDescent="0.25">
      <c r="A370" s="11">
        <v>12.69</v>
      </c>
      <c r="Z370" s="12">
        <f t="shared" ca="1" si="29"/>
        <v>2.8707799999999981</v>
      </c>
      <c r="AA370" s="12">
        <f t="shared" ca="1" si="30"/>
        <v>2.8707799999999981</v>
      </c>
    </row>
    <row r="371" spans="1:27" x14ac:dyDescent="0.25">
      <c r="A371" s="11">
        <v>12.71</v>
      </c>
      <c r="Z371" s="12">
        <f t="shared" ca="1" si="29"/>
        <v>2.8907799999999995</v>
      </c>
      <c r="AA371" s="12">
        <f t="shared" ca="1" si="30"/>
        <v>2.8907799999999995</v>
      </c>
    </row>
    <row r="372" spans="1:27" x14ac:dyDescent="0.25">
      <c r="A372" s="11">
        <v>12.71</v>
      </c>
      <c r="Z372" s="12">
        <f t="shared" ca="1" si="29"/>
        <v>2.8907799999999995</v>
      </c>
      <c r="AA372" s="12">
        <f t="shared" ca="1" si="30"/>
        <v>2.8907799999999995</v>
      </c>
    </row>
    <row r="373" spans="1:27" x14ac:dyDescent="0.25">
      <c r="A373" s="11">
        <v>12.73</v>
      </c>
      <c r="Z373" s="12">
        <f t="shared" ca="1" si="29"/>
        <v>2.910779999999999</v>
      </c>
      <c r="AA373" s="12">
        <f t="shared" ca="1" si="30"/>
        <v>2.910779999999999</v>
      </c>
    </row>
    <row r="374" spans="1:27" x14ac:dyDescent="0.25">
      <c r="A374" s="11">
        <v>12.74</v>
      </c>
      <c r="Z374" s="12">
        <f t="shared" ca="1" si="29"/>
        <v>2.9207799999999988</v>
      </c>
      <c r="AA374" s="12">
        <f t="shared" ca="1" si="30"/>
        <v>2.9207799999999988</v>
      </c>
    </row>
    <row r="375" spans="1:27" x14ac:dyDescent="0.25">
      <c r="A375" s="11">
        <v>12.75</v>
      </c>
      <c r="Z375" s="12">
        <f t="shared" ca="1" si="29"/>
        <v>2.9307799999999986</v>
      </c>
      <c r="AA375" s="12">
        <f t="shared" ca="1" si="30"/>
        <v>2.9307799999999986</v>
      </c>
    </row>
    <row r="376" spans="1:27" x14ac:dyDescent="0.25">
      <c r="A376" s="11">
        <v>12.77</v>
      </c>
      <c r="Z376" s="12">
        <f t="shared" ca="1" si="29"/>
        <v>2.9507799999999982</v>
      </c>
      <c r="AA376" s="12">
        <f t="shared" ca="1" si="30"/>
        <v>2.9507799999999982</v>
      </c>
    </row>
    <row r="377" spans="1:27" x14ac:dyDescent="0.25">
      <c r="A377" s="11">
        <v>12.77</v>
      </c>
      <c r="Z377" s="12">
        <f t="shared" ca="1" si="29"/>
        <v>2.9507799999999982</v>
      </c>
      <c r="AA377" s="12">
        <f t="shared" ca="1" si="30"/>
        <v>2.9507799999999982</v>
      </c>
    </row>
    <row r="378" spans="1:27" x14ac:dyDescent="0.25">
      <c r="A378" s="11">
        <v>12.77</v>
      </c>
      <c r="Z378" s="12">
        <f t="shared" ca="1" si="29"/>
        <v>2.9507799999999982</v>
      </c>
      <c r="AA378" s="12">
        <f t="shared" ca="1" si="30"/>
        <v>2.9507799999999982</v>
      </c>
    </row>
    <row r="379" spans="1:27" x14ac:dyDescent="0.25">
      <c r="A379" s="11">
        <v>12.78</v>
      </c>
      <c r="Z379" s="12">
        <f t="shared" ca="1" si="29"/>
        <v>2.960779999999998</v>
      </c>
      <c r="AA379" s="12">
        <f t="shared" ca="1" si="30"/>
        <v>2.960779999999998</v>
      </c>
    </row>
    <row r="380" spans="1:27" x14ac:dyDescent="0.25">
      <c r="A380" s="11">
        <v>12.79</v>
      </c>
      <c r="Z380" s="12">
        <f t="shared" ca="1" si="29"/>
        <v>2.9707799999999978</v>
      </c>
      <c r="AA380" s="12">
        <f t="shared" ca="1" si="30"/>
        <v>2.9707799999999978</v>
      </c>
    </row>
    <row r="381" spans="1:27" x14ac:dyDescent="0.25">
      <c r="A381" s="11">
        <v>12.8</v>
      </c>
      <c r="Z381" s="12">
        <f t="shared" ca="1" si="29"/>
        <v>2.9807799999999993</v>
      </c>
      <c r="AA381" s="12">
        <f t="shared" ca="1" si="30"/>
        <v>2.9807799999999993</v>
      </c>
    </row>
    <row r="382" spans="1:27" x14ac:dyDescent="0.25">
      <c r="A382" s="11">
        <v>12.8</v>
      </c>
      <c r="Z382" s="12">
        <f t="shared" ca="1" si="29"/>
        <v>2.9807799999999993</v>
      </c>
      <c r="AA382" s="12">
        <f t="shared" ca="1" si="30"/>
        <v>2.9807799999999993</v>
      </c>
    </row>
    <row r="383" spans="1:27" x14ac:dyDescent="0.25">
      <c r="A383" s="11">
        <v>12.81</v>
      </c>
      <c r="Z383" s="12">
        <f t="shared" ca="1" si="29"/>
        <v>2.9907799999999991</v>
      </c>
      <c r="AA383" s="12">
        <f t="shared" ca="1" si="30"/>
        <v>2.9907799999999991</v>
      </c>
    </row>
    <row r="384" spans="1:27" x14ac:dyDescent="0.25">
      <c r="A384" s="11">
        <v>12.82</v>
      </c>
      <c r="Z384" s="12">
        <f t="shared" ca="1" si="29"/>
        <v>3.0007799999999989</v>
      </c>
      <c r="AA384" s="12">
        <f t="shared" ca="1" si="30"/>
        <v>3.0007799999999989</v>
      </c>
    </row>
    <row r="385" spans="1:27" x14ac:dyDescent="0.25">
      <c r="A385" s="11">
        <v>12.86</v>
      </c>
      <c r="Z385" s="12">
        <f t="shared" ca="1" si="29"/>
        <v>3.040779999999998</v>
      </c>
      <c r="AA385" s="12">
        <f t="shared" ca="1" si="30"/>
        <v>3.040779999999998</v>
      </c>
    </row>
    <row r="386" spans="1:27" x14ac:dyDescent="0.25">
      <c r="A386" s="11">
        <v>12.92</v>
      </c>
      <c r="Z386" s="12">
        <f t="shared" ref="Z386:Z449" ca="1" si="31">IF($A386&lt;&gt;"",($A386-$D$77),"")</f>
        <v>3.1007799999999985</v>
      </c>
      <c r="AA386" s="12">
        <f t="shared" ref="AA386:AA449" ca="1" si="32">IF($A386&lt;&gt;"",($A386-$D$77+$J$118),"")</f>
        <v>3.1007799999999985</v>
      </c>
    </row>
    <row r="387" spans="1:27" x14ac:dyDescent="0.25">
      <c r="A387" s="11">
        <v>12.92</v>
      </c>
      <c r="Z387" s="12">
        <f t="shared" ca="1" si="31"/>
        <v>3.1007799999999985</v>
      </c>
      <c r="AA387" s="12">
        <f t="shared" ca="1" si="32"/>
        <v>3.1007799999999985</v>
      </c>
    </row>
    <row r="388" spans="1:27" x14ac:dyDescent="0.25">
      <c r="A388" s="11">
        <v>12.94</v>
      </c>
      <c r="Z388" s="12">
        <f t="shared" ca="1" si="31"/>
        <v>3.1207799999999981</v>
      </c>
      <c r="AA388" s="12">
        <f t="shared" ca="1" si="32"/>
        <v>3.1207799999999981</v>
      </c>
    </row>
    <row r="389" spans="1:27" x14ac:dyDescent="0.25">
      <c r="A389" s="11">
        <v>12.98</v>
      </c>
      <c r="Z389" s="12">
        <f t="shared" ca="1" si="31"/>
        <v>3.160779999999999</v>
      </c>
      <c r="AA389" s="12">
        <f t="shared" ca="1" si="32"/>
        <v>3.160779999999999</v>
      </c>
    </row>
    <row r="390" spans="1:27" x14ac:dyDescent="0.25">
      <c r="A390" s="11">
        <v>13</v>
      </c>
      <c r="Z390" s="12">
        <f t="shared" ca="1" si="31"/>
        <v>3.1807799999999986</v>
      </c>
      <c r="AA390" s="12">
        <f t="shared" ca="1" si="32"/>
        <v>3.1807799999999986</v>
      </c>
    </row>
    <row r="391" spans="1:27" x14ac:dyDescent="0.25">
      <c r="A391" s="11">
        <v>13.07</v>
      </c>
      <c r="Z391" s="12">
        <f t="shared" ca="1" si="31"/>
        <v>3.2507799999999989</v>
      </c>
      <c r="AA391" s="12">
        <f t="shared" ca="1" si="32"/>
        <v>3.2507799999999989</v>
      </c>
    </row>
    <row r="392" spans="1:27" x14ac:dyDescent="0.25">
      <c r="A392" s="11">
        <v>13.11</v>
      </c>
      <c r="Z392" s="12">
        <f t="shared" ca="1" si="31"/>
        <v>3.290779999999998</v>
      </c>
      <c r="AA392" s="12">
        <f t="shared" ca="1" si="32"/>
        <v>3.290779999999998</v>
      </c>
    </row>
    <row r="393" spans="1:27" x14ac:dyDescent="0.25">
      <c r="A393" s="11">
        <v>13.12</v>
      </c>
      <c r="Z393" s="12">
        <f t="shared" ca="1" si="31"/>
        <v>3.3007799999999978</v>
      </c>
      <c r="AA393" s="12">
        <f t="shared" ca="1" si="32"/>
        <v>3.3007799999999978</v>
      </c>
    </row>
    <row r="394" spans="1:27" x14ac:dyDescent="0.25">
      <c r="A394" s="11">
        <v>13.12</v>
      </c>
      <c r="Z394" s="12">
        <f t="shared" ca="1" si="31"/>
        <v>3.3007799999999978</v>
      </c>
      <c r="AA394" s="12">
        <f t="shared" ca="1" si="32"/>
        <v>3.3007799999999978</v>
      </c>
    </row>
    <row r="395" spans="1:27" x14ac:dyDescent="0.25">
      <c r="A395" s="11">
        <v>13.17</v>
      </c>
      <c r="Z395" s="12">
        <f t="shared" ca="1" si="31"/>
        <v>3.3507799999999985</v>
      </c>
      <c r="AA395" s="12">
        <f t="shared" ca="1" si="32"/>
        <v>3.3507799999999985</v>
      </c>
    </row>
    <row r="396" spans="1:27" x14ac:dyDescent="0.25">
      <c r="A396" s="11">
        <v>13.27</v>
      </c>
      <c r="Z396" s="12">
        <f t="shared" ca="1" si="31"/>
        <v>3.4507799999999982</v>
      </c>
      <c r="AA396" s="12">
        <f t="shared" ca="1" si="32"/>
        <v>3.4507799999999982</v>
      </c>
    </row>
    <row r="397" spans="1:27" x14ac:dyDescent="0.25">
      <c r="A397" s="11">
        <v>13.28</v>
      </c>
      <c r="Z397" s="12">
        <f t="shared" ca="1" si="31"/>
        <v>3.460779999999998</v>
      </c>
      <c r="AA397" s="12">
        <f t="shared" ca="1" si="32"/>
        <v>3.460779999999998</v>
      </c>
    </row>
    <row r="398" spans="1:27" x14ac:dyDescent="0.25">
      <c r="A398" s="11">
        <v>13.3</v>
      </c>
      <c r="Z398" s="12">
        <f t="shared" ca="1" si="31"/>
        <v>3.4807799999999993</v>
      </c>
      <c r="AA398" s="12">
        <f t="shared" ca="1" si="32"/>
        <v>3.4807799999999993</v>
      </c>
    </row>
    <row r="399" spans="1:27" x14ac:dyDescent="0.25">
      <c r="A399" s="11">
        <v>13.3</v>
      </c>
      <c r="Z399" s="12">
        <f t="shared" ca="1" si="31"/>
        <v>3.4807799999999993</v>
      </c>
      <c r="AA399" s="12">
        <f t="shared" ca="1" si="32"/>
        <v>3.4807799999999993</v>
      </c>
    </row>
    <row r="400" spans="1:27" x14ac:dyDescent="0.25">
      <c r="A400" s="11">
        <v>13.33</v>
      </c>
      <c r="Z400" s="12">
        <f t="shared" ca="1" si="31"/>
        <v>3.5107799999999987</v>
      </c>
      <c r="AA400" s="12">
        <f t="shared" ca="1" si="32"/>
        <v>3.5107799999999987</v>
      </c>
    </row>
    <row r="401" spans="1:27" x14ac:dyDescent="0.25">
      <c r="A401" s="11">
        <v>13.44</v>
      </c>
      <c r="Z401" s="12">
        <f t="shared" ca="1" si="31"/>
        <v>3.6207799999999981</v>
      </c>
      <c r="AA401" s="12">
        <f t="shared" ca="1" si="32"/>
        <v>3.6207799999999981</v>
      </c>
    </row>
    <row r="402" spans="1:27" x14ac:dyDescent="0.25">
      <c r="A402" s="11">
        <v>13.46</v>
      </c>
      <c r="Z402" s="12">
        <f t="shared" ca="1" si="31"/>
        <v>3.6407799999999995</v>
      </c>
      <c r="AA402" s="12">
        <f t="shared" ca="1" si="32"/>
        <v>3.6407799999999995</v>
      </c>
    </row>
    <row r="403" spans="1:27" x14ac:dyDescent="0.25">
      <c r="A403" s="11">
        <v>13.46</v>
      </c>
      <c r="Z403" s="12">
        <f t="shared" ca="1" si="31"/>
        <v>3.6407799999999995</v>
      </c>
      <c r="AA403" s="12">
        <f t="shared" ca="1" si="32"/>
        <v>3.6407799999999995</v>
      </c>
    </row>
    <row r="404" spans="1:27" x14ac:dyDescent="0.25">
      <c r="A404" s="11">
        <v>13.47</v>
      </c>
      <c r="Z404" s="12">
        <f t="shared" ca="1" si="31"/>
        <v>3.6507799999999992</v>
      </c>
      <c r="AA404" s="12">
        <f t="shared" ca="1" si="32"/>
        <v>3.6507799999999992</v>
      </c>
    </row>
    <row r="405" spans="1:27" x14ac:dyDescent="0.25">
      <c r="A405" s="11">
        <v>13.51</v>
      </c>
      <c r="Z405" s="12">
        <f t="shared" ca="1" si="31"/>
        <v>3.6907799999999984</v>
      </c>
      <c r="AA405" s="12">
        <f t="shared" ca="1" si="32"/>
        <v>3.6907799999999984</v>
      </c>
    </row>
    <row r="406" spans="1:27" x14ac:dyDescent="0.25">
      <c r="A406" s="11">
        <v>13.51</v>
      </c>
      <c r="Z406" s="12">
        <f t="shared" ca="1" si="31"/>
        <v>3.6907799999999984</v>
      </c>
      <c r="AA406" s="12">
        <f t="shared" ca="1" si="32"/>
        <v>3.6907799999999984</v>
      </c>
    </row>
    <row r="407" spans="1:27" x14ac:dyDescent="0.25">
      <c r="A407" s="11">
        <v>13.52</v>
      </c>
      <c r="Z407" s="12">
        <f t="shared" ca="1" si="31"/>
        <v>3.7007799999999982</v>
      </c>
      <c r="AA407" s="12">
        <f t="shared" ca="1" si="32"/>
        <v>3.7007799999999982</v>
      </c>
    </row>
    <row r="408" spans="1:27" x14ac:dyDescent="0.25">
      <c r="A408" s="11">
        <v>13.53</v>
      </c>
      <c r="Z408" s="12">
        <f t="shared" ca="1" si="31"/>
        <v>3.710779999999998</v>
      </c>
      <c r="AA408" s="12">
        <f t="shared" ca="1" si="32"/>
        <v>3.710779999999998</v>
      </c>
    </row>
    <row r="409" spans="1:27" x14ac:dyDescent="0.25">
      <c r="A409" s="11">
        <v>13.54</v>
      </c>
      <c r="Z409" s="12">
        <f t="shared" ca="1" si="31"/>
        <v>3.7207799999999978</v>
      </c>
      <c r="AA409" s="12">
        <f t="shared" ca="1" si="32"/>
        <v>3.7207799999999978</v>
      </c>
    </row>
    <row r="410" spans="1:27" x14ac:dyDescent="0.25">
      <c r="A410" s="11">
        <v>13.55</v>
      </c>
      <c r="Z410" s="12">
        <f t="shared" ca="1" si="31"/>
        <v>3.7307799999999993</v>
      </c>
      <c r="AA410" s="12">
        <f t="shared" ca="1" si="32"/>
        <v>3.7307799999999993</v>
      </c>
    </row>
    <row r="411" spans="1:27" x14ac:dyDescent="0.25">
      <c r="A411" s="11">
        <v>13.55</v>
      </c>
      <c r="Z411" s="12">
        <f t="shared" ca="1" si="31"/>
        <v>3.7307799999999993</v>
      </c>
      <c r="AA411" s="12">
        <f t="shared" ca="1" si="32"/>
        <v>3.7307799999999993</v>
      </c>
    </row>
    <row r="412" spans="1:27" x14ac:dyDescent="0.25">
      <c r="A412" s="11">
        <v>13.56</v>
      </c>
      <c r="Z412" s="12">
        <f t="shared" ca="1" si="31"/>
        <v>3.7407799999999991</v>
      </c>
      <c r="AA412" s="12">
        <f t="shared" ca="1" si="32"/>
        <v>3.7407799999999991</v>
      </c>
    </row>
    <row r="413" spans="1:27" x14ac:dyDescent="0.25">
      <c r="A413" s="11">
        <v>13.57</v>
      </c>
      <c r="Z413" s="12">
        <f t="shared" ca="1" si="31"/>
        <v>3.7507799999999989</v>
      </c>
      <c r="AA413" s="12">
        <f t="shared" ca="1" si="32"/>
        <v>3.7507799999999989</v>
      </c>
    </row>
    <row r="414" spans="1:27" x14ac:dyDescent="0.25">
      <c r="A414" s="11">
        <v>13.58</v>
      </c>
      <c r="Z414" s="12">
        <f t="shared" ca="1" si="31"/>
        <v>3.7607799999999987</v>
      </c>
      <c r="AA414" s="12">
        <f t="shared" ca="1" si="32"/>
        <v>3.7607799999999987</v>
      </c>
    </row>
    <row r="415" spans="1:27" x14ac:dyDescent="0.25">
      <c r="A415" s="11">
        <v>13.59</v>
      </c>
      <c r="Z415" s="12">
        <f t="shared" ca="1" si="31"/>
        <v>3.7707799999999985</v>
      </c>
      <c r="AA415" s="12">
        <f t="shared" ca="1" si="32"/>
        <v>3.7707799999999985</v>
      </c>
    </row>
    <row r="416" spans="1:27" x14ac:dyDescent="0.25">
      <c r="A416" s="11">
        <v>13.59</v>
      </c>
      <c r="Z416" s="12">
        <f t="shared" ca="1" si="31"/>
        <v>3.7707799999999985</v>
      </c>
      <c r="AA416" s="12">
        <f t="shared" ca="1" si="32"/>
        <v>3.7707799999999985</v>
      </c>
    </row>
    <row r="417" spans="1:27" x14ac:dyDescent="0.25">
      <c r="A417" s="11">
        <v>13.59</v>
      </c>
      <c r="Z417" s="12">
        <f t="shared" ca="1" si="31"/>
        <v>3.7707799999999985</v>
      </c>
      <c r="AA417" s="12">
        <f t="shared" ca="1" si="32"/>
        <v>3.7707799999999985</v>
      </c>
    </row>
    <row r="418" spans="1:27" x14ac:dyDescent="0.25">
      <c r="A418" s="11">
        <v>13.61</v>
      </c>
      <c r="Z418" s="12">
        <f t="shared" ca="1" si="31"/>
        <v>3.790779999999998</v>
      </c>
      <c r="AA418" s="12">
        <f t="shared" ca="1" si="32"/>
        <v>3.790779999999998</v>
      </c>
    </row>
    <row r="419" spans="1:27" x14ac:dyDescent="0.25">
      <c r="A419" s="11">
        <v>13.63</v>
      </c>
      <c r="Z419" s="12">
        <f t="shared" ca="1" si="31"/>
        <v>3.8107799999999994</v>
      </c>
      <c r="AA419" s="12">
        <f t="shared" ca="1" si="32"/>
        <v>3.8107799999999994</v>
      </c>
    </row>
    <row r="420" spans="1:27" x14ac:dyDescent="0.25">
      <c r="A420" s="11">
        <v>13.63</v>
      </c>
      <c r="Z420" s="12">
        <f t="shared" ca="1" si="31"/>
        <v>3.8107799999999994</v>
      </c>
      <c r="AA420" s="12">
        <f t="shared" ca="1" si="32"/>
        <v>3.8107799999999994</v>
      </c>
    </row>
    <row r="421" spans="1:27" x14ac:dyDescent="0.25">
      <c r="A421" s="11">
        <v>13.67</v>
      </c>
      <c r="Z421" s="12">
        <f t="shared" ca="1" si="31"/>
        <v>3.8507799999999985</v>
      </c>
      <c r="AA421" s="12">
        <f t="shared" ca="1" si="32"/>
        <v>3.8507799999999985</v>
      </c>
    </row>
    <row r="422" spans="1:27" x14ac:dyDescent="0.25">
      <c r="A422" s="11">
        <v>13.68</v>
      </c>
      <c r="Z422" s="12">
        <f t="shared" ca="1" si="31"/>
        <v>3.8607799999999983</v>
      </c>
      <c r="AA422" s="12">
        <f t="shared" ca="1" si="32"/>
        <v>3.8607799999999983</v>
      </c>
    </row>
    <row r="423" spans="1:27" x14ac:dyDescent="0.25">
      <c r="A423" s="11">
        <v>13.71</v>
      </c>
      <c r="Z423" s="12">
        <f t="shared" ca="1" si="31"/>
        <v>3.8907799999999995</v>
      </c>
      <c r="AA423" s="12">
        <f t="shared" ca="1" si="32"/>
        <v>3.8907799999999995</v>
      </c>
    </row>
    <row r="424" spans="1:27" x14ac:dyDescent="0.25">
      <c r="A424" s="11">
        <v>13.72</v>
      </c>
      <c r="Z424" s="12">
        <f t="shared" ca="1" si="31"/>
        <v>3.9007799999999992</v>
      </c>
      <c r="AA424" s="12">
        <f t="shared" ca="1" si="32"/>
        <v>3.9007799999999992</v>
      </c>
    </row>
    <row r="425" spans="1:27" x14ac:dyDescent="0.25">
      <c r="A425" s="11">
        <v>13.77</v>
      </c>
      <c r="Z425" s="12">
        <f t="shared" ca="1" si="31"/>
        <v>3.9507799999999982</v>
      </c>
      <c r="AA425" s="12">
        <f t="shared" ca="1" si="32"/>
        <v>3.9507799999999982</v>
      </c>
    </row>
    <row r="426" spans="1:27" x14ac:dyDescent="0.25">
      <c r="A426" s="11">
        <v>13.77</v>
      </c>
      <c r="Z426" s="12">
        <f t="shared" ca="1" si="31"/>
        <v>3.9507799999999982</v>
      </c>
      <c r="AA426" s="12">
        <f t="shared" ca="1" si="32"/>
        <v>3.9507799999999982</v>
      </c>
    </row>
    <row r="427" spans="1:27" x14ac:dyDescent="0.25">
      <c r="A427" s="11">
        <v>13.8</v>
      </c>
      <c r="Z427" s="12">
        <f t="shared" ca="1" si="31"/>
        <v>3.9807799999999993</v>
      </c>
      <c r="AA427" s="12">
        <f t="shared" ca="1" si="32"/>
        <v>3.9807799999999993</v>
      </c>
    </row>
    <row r="428" spans="1:27" x14ac:dyDescent="0.25">
      <c r="A428" s="11">
        <v>13.8</v>
      </c>
      <c r="Z428" s="12">
        <f t="shared" ca="1" si="31"/>
        <v>3.9807799999999993</v>
      </c>
      <c r="AA428" s="12">
        <f t="shared" ca="1" si="32"/>
        <v>3.9807799999999993</v>
      </c>
    </row>
    <row r="429" spans="1:27" x14ac:dyDescent="0.25">
      <c r="A429" s="11">
        <v>13.81</v>
      </c>
      <c r="Z429" s="12">
        <f t="shared" ca="1" si="31"/>
        <v>3.9907799999999991</v>
      </c>
      <c r="AA429" s="12">
        <f t="shared" ca="1" si="32"/>
        <v>3.9907799999999991</v>
      </c>
    </row>
    <row r="430" spans="1:27" x14ac:dyDescent="0.25">
      <c r="A430" s="11">
        <v>13.81</v>
      </c>
      <c r="Z430" s="12">
        <f t="shared" ca="1" si="31"/>
        <v>3.9907799999999991</v>
      </c>
      <c r="AA430" s="12">
        <f t="shared" ca="1" si="32"/>
        <v>3.9907799999999991</v>
      </c>
    </row>
    <row r="431" spans="1:27" x14ac:dyDescent="0.25">
      <c r="A431" s="11">
        <v>13.84</v>
      </c>
      <c r="Z431" s="12">
        <f t="shared" ca="1" si="31"/>
        <v>4.0207799999999985</v>
      </c>
      <c r="AA431" s="12">
        <f t="shared" ca="1" si="32"/>
        <v>4.0207799999999985</v>
      </c>
    </row>
    <row r="432" spans="1:27" x14ac:dyDescent="0.25">
      <c r="A432" s="11">
        <v>13.89</v>
      </c>
      <c r="Z432" s="12">
        <f t="shared" ca="1" si="31"/>
        <v>4.0707799999999992</v>
      </c>
      <c r="AA432" s="12">
        <f t="shared" ca="1" si="32"/>
        <v>4.0707799999999992</v>
      </c>
    </row>
    <row r="433" spans="1:27" x14ac:dyDescent="0.25">
      <c r="A433" s="11">
        <v>13.9</v>
      </c>
      <c r="Z433" s="12">
        <f t="shared" ca="1" si="31"/>
        <v>4.080779999999999</v>
      </c>
      <c r="AA433" s="12">
        <f t="shared" ca="1" si="32"/>
        <v>4.080779999999999</v>
      </c>
    </row>
    <row r="434" spans="1:27" x14ac:dyDescent="0.25">
      <c r="A434" s="11">
        <v>13.99</v>
      </c>
      <c r="Z434" s="12">
        <f t="shared" ca="1" si="31"/>
        <v>4.1707799999999988</v>
      </c>
      <c r="AA434" s="12">
        <f t="shared" ca="1" si="32"/>
        <v>4.1707799999999988</v>
      </c>
    </row>
    <row r="435" spans="1:27" x14ac:dyDescent="0.25">
      <c r="A435" s="11">
        <v>14</v>
      </c>
      <c r="Z435" s="12">
        <f t="shared" ca="1" si="31"/>
        <v>4.1807799999999986</v>
      </c>
      <c r="AA435" s="12">
        <f t="shared" ca="1" si="32"/>
        <v>4.1807799999999986</v>
      </c>
    </row>
    <row r="436" spans="1:27" x14ac:dyDescent="0.25">
      <c r="A436" s="11">
        <v>14</v>
      </c>
      <c r="Z436" s="12">
        <f t="shared" ca="1" si="31"/>
        <v>4.1807799999999986</v>
      </c>
      <c r="AA436" s="12">
        <f t="shared" ca="1" si="32"/>
        <v>4.1807799999999986</v>
      </c>
    </row>
    <row r="437" spans="1:27" x14ac:dyDescent="0.25">
      <c r="A437" s="11">
        <v>14.02</v>
      </c>
      <c r="Z437" s="12">
        <f t="shared" ca="1" si="31"/>
        <v>4.2007799999999982</v>
      </c>
      <c r="AA437" s="12">
        <f t="shared" ca="1" si="32"/>
        <v>4.2007799999999982</v>
      </c>
    </row>
    <row r="438" spans="1:27" x14ac:dyDescent="0.25">
      <c r="A438" s="11">
        <v>14.06</v>
      </c>
      <c r="Z438" s="12">
        <f t="shared" ca="1" si="31"/>
        <v>4.2407799999999991</v>
      </c>
      <c r="AA438" s="12">
        <f t="shared" ca="1" si="32"/>
        <v>4.2407799999999991</v>
      </c>
    </row>
    <row r="439" spans="1:27" x14ac:dyDescent="0.25">
      <c r="A439" s="11">
        <v>14.1</v>
      </c>
      <c r="Z439" s="12">
        <f t="shared" ca="1" si="31"/>
        <v>4.2807799999999983</v>
      </c>
      <c r="AA439" s="12">
        <f t="shared" ca="1" si="32"/>
        <v>4.2807799999999983</v>
      </c>
    </row>
    <row r="440" spans="1:27" x14ac:dyDescent="0.25">
      <c r="A440" s="11">
        <v>14.14</v>
      </c>
      <c r="Z440" s="12">
        <f t="shared" ca="1" si="31"/>
        <v>4.3207799999999992</v>
      </c>
      <c r="AA440" s="12">
        <f t="shared" ca="1" si="32"/>
        <v>4.3207799999999992</v>
      </c>
    </row>
    <row r="441" spans="1:27" x14ac:dyDescent="0.25">
      <c r="A441" s="11">
        <v>14.2</v>
      </c>
      <c r="Z441" s="12">
        <f t="shared" ca="1" si="31"/>
        <v>4.3807799999999979</v>
      </c>
      <c r="AA441" s="12">
        <f t="shared" ca="1" si="32"/>
        <v>4.3807799999999979</v>
      </c>
    </row>
    <row r="442" spans="1:27" x14ac:dyDescent="0.25">
      <c r="A442" s="11">
        <v>14.21</v>
      </c>
      <c r="Z442" s="12">
        <f t="shared" ca="1" si="31"/>
        <v>4.3907799999999995</v>
      </c>
      <c r="AA442" s="12">
        <f t="shared" ca="1" si="32"/>
        <v>4.3907799999999995</v>
      </c>
    </row>
    <row r="443" spans="1:27" x14ac:dyDescent="0.25">
      <c r="A443" s="11">
        <v>14.22</v>
      </c>
      <c r="Z443" s="12">
        <f t="shared" ca="1" si="31"/>
        <v>4.4007799999999992</v>
      </c>
      <c r="AA443" s="12">
        <f t="shared" ca="1" si="32"/>
        <v>4.4007799999999992</v>
      </c>
    </row>
    <row r="444" spans="1:27" x14ac:dyDescent="0.25">
      <c r="A444" s="11">
        <v>14.28</v>
      </c>
      <c r="Z444" s="12">
        <f t="shared" ca="1" si="31"/>
        <v>4.460779999999998</v>
      </c>
      <c r="AA444" s="12">
        <f t="shared" ca="1" si="32"/>
        <v>4.460779999999998</v>
      </c>
    </row>
    <row r="445" spans="1:27" x14ac:dyDescent="0.25">
      <c r="A445" s="11">
        <v>14.32</v>
      </c>
      <c r="Z445" s="12">
        <f t="shared" ca="1" si="31"/>
        <v>4.5007799999999989</v>
      </c>
      <c r="AA445" s="12">
        <f t="shared" ca="1" si="32"/>
        <v>4.5007799999999989</v>
      </c>
    </row>
    <row r="446" spans="1:27" x14ac:dyDescent="0.25">
      <c r="A446" s="11">
        <v>14.36</v>
      </c>
      <c r="Z446" s="12">
        <f t="shared" ca="1" si="31"/>
        <v>4.540779999999998</v>
      </c>
      <c r="AA446" s="12">
        <f t="shared" ca="1" si="32"/>
        <v>4.540779999999998</v>
      </c>
    </row>
    <row r="447" spans="1:27" x14ac:dyDescent="0.25">
      <c r="A447" s="11">
        <v>14.4</v>
      </c>
      <c r="Z447" s="12">
        <f t="shared" ca="1" si="31"/>
        <v>4.580779999999999</v>
      </c>
      <c r="AA447" s="12">
        <f t="shared" ca="1" si="32"/>
        <v>4.580779999999999</v>
      </c>
    </row>
    <row r="448" spans="1:27" x14ac:dyDescent="0.25">
      <c r="A448" s="11">
        <v>14.43</v>
      </c>
      <c r="Z448" s="12">
        <f t="shared" ca="1" si="31"/>
        <v>4.6107799999999983</v>
      </c>
      <c r="AA448" s="12">
        <f t="shared" ca="1" si="32"/>
        <v>4.6107799999999983</v>
      </c>
    </row>
    <row r="449" spans="1:27" x14ac:dyDescent="0.25">
      <c r="A449" s="11">
        <v>14.44</v>
      </c>
      <c r="Z449" s="12">
        <f t="shared" ca="1" si="31"/>
        <v>4.6207799999999981</v>
      </c>
      <c r="AA449" s="12">
        <f t="shared" ca="1" si="32"/>
        <v>4.6207799999999981</v>
      </c>
    </row>
    <row r="450" spans="1:27" x14ac:dyDescent="0.25">
      <c r="A450" s="11">
        <v>14.45</v>
      </c>
      <c r="Z450" s="12">
        <f t="shared" ref="Z450:Z513" ca="1" si="33">IF($A450&lt;&gt;"",($A450-$D$77),"")</f>
        <v>4.6307799999999979</v>
      </c>
      <c r="AA450" s="12">
        <f t="shared" ref="AA450:AA513" ca="1" si="34">IF($A450&lt;&gt;"",($A450-$D$77+$J$118),"")</f>
        <v>4.6307799999999979</v>
      </c>
    </row>
    <row r="451" spans="1:27" x14ac:dyDescent="0.25">
      <c r="A451" s="11">
        <v>14.46</v>
      </c>
      <c r="Z451" s="12">
        <f t="shared" ca="1" si="33"/>
        <v>4.6407799999999995</v>
      </c>
      <c r="AA451" s="12">
        <f t="shared" ca="1" si="34"/>
        <v>4.6407799999999995</v>
      </c>
    </row>
    <row r="452" spans="1:27" x14ac:dyDescent="0.25">
      <c r="A452" s="11">
        <v>14.47</v>
      </c>
      <c r="Z452" s="12">
        <f t="shared" ca="1" si="33"/>
        <v>4.6507799999999992</v>
      </c>
      <c r="AA452" s="12">
        <f t="shared" ca="1" si="34"/>
        <v>4.6507799999999992</v>
      </c>
    </row>
    <row r="453" spans="1:27" x14ac:dyDescent="0.25">
      <c r="A453" s="11">
        <v>14.47</v>
      </c>
      <c r="Z453" s="12">
        <f t="shared" ca="1" si="33"/>
        <v>4.6507799999999992</v>
      </c>
      <c r="AA453" s="12">
        <f t="shared" ca="1" si="34"/>
        <v>4.6507799999999992</v>
      </c>
    </row>
    <row r="454" spans="1:27" x14ac:dyDescent="0.25">
      <c r="A454" s="11">
        <v>14.48</v>
      </c>
      <c r="Z454" s="12">
        <f t="shared" ca="1" si="33"/>
        <v>4.660779999999999</v>
      </c>
      <c r="AA454" s="12">
        <f t="shared" ca="1" si="34"/>
        <v>4.660779999999999</v>
      </c>
    </row>
    <row r="455" spans="1:27" x14ac:dyDescent="0.25">
      <c r="A455" s="11">
        <v>14.51</v>
      </c>
      <c r="Z455" s="12">
        <f t="shared" ca="1" si="33"/>
        <v>4.6907799999999984</v>
      </c>
      <c r="AA455" s="12">
        <f t="shared" ca="1" si="34"/>
        <v>4.6907799999999984</v>
      </c>
    </row>
    <row r="456" spans="1:27" x14ac:dyDescent="0.25">
      <c r="A456" s="11">
        <v>14.52</v>
      </c>
      <c r="Z456" s="12">
        <f t="shared" ca="1" si="33"/>
        <v>4.7007799999999982</v>
      </c>
      <c r="AA456" s="12">
        <f t="shared" ca="1" si="34"/>
        <v>4.7007799999999982</v>
      </c>
    </row>
    <row r="457" spans="1:27" x14ac:dyDescent="0.25">
      <c r="A457" s="11">
        <v>14.6</v>
      </c>
      <c r="Z457" s="12">
        <f t="shared" ca="1" si="33"/>
        <v>4.7807799999999983</v>
      </c>
      <c r="AA457" s="12">
        <f t="shared" ca="1" si="34"/>
        <v>4.7807799999999983</v>
      </c>
    </row>
    <row r="458" spans="1:27" x14ac:dyDescent="0.25">
      <c r="A458" s="11">
        <v>14.6</v>
      </c>
      <c r="Z458" s="12">
        <f t="shared" ca="1" si="33"/>
        <v>4.7807799999999983</v>
      </c>
      <c r="AA458" s="12">
        <f t="shared" ca="1" si="34"/>
        <v>4.7807799999999983</v>
      </c>
    </row>
    <row r="459" spans="1:27" x14ac:dyDescent="0.25">
      <c r="A459" s="11">
        <v>14.62</v>
      </c>
      <c r="Z459" s="12">
        <f t="shared" ca="1" si="33"/>
        <v>4.8007799999999978</v>
      </c>
      <c r="AA459" s="12">
        <f t="shared" ca="1" si="34"/>
        <v>4.8007799999999978</v>
      </c>
    </row>
    <row r="460" spans="1:27" x14ac:dyDescent="0.25">
      <c r="A460" s="11">
        <v>14.62</v>
      </c>
      <c r="Z460" s="12">
        <f t="shared" ca="1" si="33"/>
        <v>4.8007799999999978</v>
      </c>
      <c r="AA460" s="12">
        <f t="shared" ca="1" si="34"/>
        <v>4.8007799999999978</v>
      </c>
    </row>
    <row r="461" spans="1:27" x14ac:dyDescent="0.25">
      <c r="A461" s="11">
        <v>14.64</v>
      </c>
      <c r="Z461" s="12">
        <f t="shared" ca="1" si="33"/>
        <v>4.8207799999999992</v>
      </c>
      <c r="AA461" s="12">
        <f t="shared" ca="1" si="34"/>
        <v>4.8207799999999992</v>
      </c>
    </row>
    <row r="462" spans="1:27" x14ac:dyDescent="0.25">
      <c r="A462" s="11">
        <v>14.65</v>
      </c>
      <c r="Z462" s="12">
        <f t="shared" ca="1" si="33"/>
        <v>4.830779999999999</v>
      </c>
      <c r="AA462" s="12">
        <f t="shared" ca="1" si="34"/>
        <v>4.830779999999999</v>
      </c>
    </row>
    <row r="463" spans="1:27" x14ac:dyDescent="0.25">
      <c r="A463" s="11">
        <v>14.66</v>
      </c>
      <c r="Z463" s="12">
        <f t="shared" ca="1" si="33"/>
        <v>4.8407799999999988</v>
      </c>
      <c r="AA463" s="12">
        <f t="shared" ca="1" si="34"/>
        <v>4.8407799999999988</v>
      </c>
    </row>
    <row r="464" spans="1:27" x14ac:dyDescent="0.25">
      <c r="A464" s="11">
        <v>14.71</v>
      </c>
      <c r="Z464" s="12">
        <f t="shared" ca="1" si="33"/>
        <v>4.8907799999999995</v>
      </c>
      <c r="AA464" s="12">
        <f t="shared" ca="1" si="34"/>
        <v>4.8907799999999995</v>
      </c>
    </row>
    <row r="465" spans="1:27" x14ac:dyDescent="0.25">
      <c r="A465" s="11">
        <v>14.75</v>
      </c>
      <c r="Z465" s="12">
        <f t="shared" ca="1" si="33"/>
        <v>4.9307799999999986</v>
      </c>
      <c r="AA465" s="12">
        <f t="shared" ca="1" si="34"/>
        <v>4.9307799999999986</v>
      </c>
    </row>
    <row r="466" spans="1:27" x14ac:dyDescent="0.25">
      <c r="A466" s="11">
        <v>14.77</v>
      </c>
      <c r="Z466" s="12">
        <f t="shared" ca="1" si="33"/>
        <v>4.9507799999999982</v>
      </c>
      <c r="AA466" s="12">
        <f t="shared" ca="1" si="34"/>
        <v>4.9507799999999982</v>
      </c>
    </row>
    <row r="467" spans="1:27" x14ac:dyDescent="0.25">
      <c r="A467" s="11">
        <v>14.79</v>
      </c>
      <c r="Z467" s="12">
        <f t="shared" ca="1" si="33"/>
        <v>4.9707799999999978</v>
      </c>
      <c r="AA467" s="12">
        <f t="shared" ca="1" si="34"/>
        <v>4.9707799999999978</v>
      </c>
    </row>
    <row r="468" spans="1:27" x14ac:dyDescent="0.25">
      <c r="A468" s="11">
        <v>14.81</v>
      </c>
      <c r="Z468" s="12">
        <f t="shared" ca="1" si="33"/>
        <v>4.9907799999999991</v>
      </c>
      <c r="AA468" s="12">
        <f t="shared" ca="1" si="34"/>
        <v>4.9907799999999991</v>
      </c>
    </row>
    <row r="469" spans="1:27" x14ac:dyDescent="0.25">
      <c r="A469" s="11">
        <v>14.84</v>
      </c>
      <c r="Z469" s="12">
        <f t="shared" ca="1" si="33"/>
        <v>5.0207799999999985</v>
      </c>
      <c r="AA469" s="12">
        <f t="shared" ca="1" si="34"/>
        <v>5.0207799999999985</v>
      </c>
    </row>
    <row r="470" spans="1:27" x14ac:dyDescent="0.25">
      <c r="A470" s="11">
        <v>14.87</v>
      </c>
      <c r="Z470" s="12">
        <f t="shared" ca="1" si="33"/>
        <v>5.0507799999999978</v>
      </c>
      <c r="AA470" s="12">
        <f t="shared" ca="1" si="34"/>
        <v>5.0507799999999978</v>
      </c>
    </row>
    <row r="471" spans="1:27" x14ac:dyDescent="0.25">
      <c r="A471" s="11">
        <v>14.93</v>
      </c>
      <c r="Z471" s="12">
        <f t="shared" ca="1" si="33"/>
        <v>5.1107799999999983</v>
      </c>
      <c r="AA471" s="12">
        <f t="shared" ca="1" si="34"/>
        <v>5.1107799999999983</v>
      </c>
    </row>
    <row r="472" spans="1:27" x14ac:dyDescent="0.25">
      <c r="A472" s="11">
        <v>14.93</v>
      </c>
      <c r="Z472" s="12">
        <f t="shared" ca="1" si="33"/>
        <v>5.1107799999999983</v>
      </c>
      <c r="AA472" s="12">
        <f t="shared" ca="1" si="34"/>
        <v>5.1107799999999983</v>
      </c>
    </row>
    <row r="473" spans="1:27" x14ac:dyDescent="0.25">
      <c r="A473" s="11">
        <v>14.97</v>
      </c>
      <c r="Z473" s="12">
        <f t="shared" ca="1" si="33"/>
        <v>5.1507799999999992</v>
      </c>
      <c r="AA473" s="12">
        <f t="shared" ca="1" si="34"/>
        <v>5.1507799999999992</v>
      </c>
    </row>
    <row r="474" spans="1:27" x14ac:dyDescent="0.25">
      <c r="A474" s="11">
        <v>14.98</v>
      </c>
      <c r="Z474" s="12">
        <f t="shared" ca="1" si="33"/>
        <v>5.160779999999999</v>
      </c>
      <c r="AA474" s="12">
        <f t="shared" ca="1" si="34"/>
        <v>5.160779999999999</v>
      </c>
    </row>
    <row r="475" spans="1:27" x14ac:dyDescent="0.25">
      <c r="A475" s="11">
        <v>14.99</v>
      </c>
      <c r="Z475" s="12">
        <f t="shared" ca="1" si="33"/>
        <v>5.1707799999999988</v>
      </c>
      <c r="AA475" s="12">
        <f t="shared" ca="1" si="34"/>
        <v>5.1707799999999988</v>
      </c>
    </row>
    <row r="476" spans="1:27" x14ac:dyDescent="0.25">
      <c r="A476" s="11">
        <v>15.03</v>
      </c>
      <c r="Z476" s="12">
        <f t="shared" ca="1" si="33"/>
        <v>5.210779999999998</v>
      </c>
      <c r="AA476" s="12">
        <f t="shared" ca="1" si="34"/>
        <v>5.210779999999998</v>
      </c>
    </row>
    <row r="477" spans="1:27" x14ac:dyDescent="0.25">
      <c r="A477" s="11">
        <v>15.04</v>
      </c>
      <c r="Z477" s="12">
        <f t="shared" ca="1" si="33"/>
        <v>5.2207799999999978</v>
      </c>
      <c r="AA477" s="12">
        <f t="shared" ca="1" si="34"/>
        <v>5.2207799999999978</v>
      </c>
    </row>
    <row r="478" spans="1:27" x14ac:dyDescent="0.25">
      <c r="A478" s="11">
        <v>15.08</v>
      </c>
      <c r="Z478" s="12">
        <f t="shared" ca="1" si="33"/>
        <v>5.2607799999999987</v>
      </c>
      <c r="AA478" s="12">
        <f t="shared" ca="1" si="34"/>
        <v>5.2607799999999987</v>
      </c>
    </row>
    <row r="479" spans="1:27" x14ac:dyDescent="0.25">
      <c r="A479" s="11">
        <v>15.15</v>
      </c>
      <c r="Z479" s="12">
        <f t="shared" ca="1" si="33"/>
        <v>5.330779999999999</v>
      </c>
      <c r="AA479" s="12">
        <f t="shared" ca="1" si="34"/>
        <v>5.330779999999999</v>
      </c>
    </row>
    <row r="480" spans="1:27" x14ac:dyDescent="0.25">
      <c r="A480" s="11">
        <v>15.21</v>
      </c>
      <c r="Z480" s="12">
        <f t="shared" ca="1" si="33"/>
        <v>5.3907799999999995</v>
      </c>
      <c r="AA480" s="12">
        <f t="shared" ca="1" si="34"/>
        <v>5.3907799999999995</v>
      </c>
    </row>
    <row r="481" spans="1:27" x14ac:dyDescent="0.25">
      <c r="A481" s="11">
        <v>15.22</v>
      </c>
      <c r="Z481" s="12">
        <f t="shared" ca="1" si="33"/>
        <v>5.4007799999999992</v>
      </c>
      <c r="AA481" s="12">
        <f t="shared" ca="1" si="34"/>
        <v>5.4007799999999992</v>
      </c>
    </row>
    <row r="482" spans="1:27" x14ac:dyDescent="0.25">
      <c r="A482" s="11">
        <v>15.23</v>
      </c>
      <c r="Z482" s="12">
        <f t="shared" ca="1" si="33"/>
        <v>5.410779999999999</v>
      </c>
      <c r="AA482" s="12">
        <f t="shared" ca="1" si="34"/>
        <v>5.410779999999999</v>
      </c>
    </row>
    <row r="483" spans="1:27" x14ac:dyDescent="0.25">
      <c r="A483" s="11">
        <v>15.25</v>
      </c>
      <c r="Z483" s="12">
        <f t="shared" ca="1" si="33"/>
        <v>5.4307799999999986</v>
      </c>
      <c r="AA483" s="12">
        <f t="shared" ca="1" si="34"/>
        <v>5.4307799999999986</v>
      </c>
    </row>
    <row r="484" spans="1:27" x14ac:dyDescent="0.25">
      <c r="A484" s="11">
        <v>15.27</v>
      </c>
      <c r="Z484" s="12">
        <f t="shared" ca="1" si="33"/>
        <v>5.4507799999999982</v>
      </c>
      <c r="AA484" s="12">
        <f t="shared" ca="1" si="34"/>
        <v>5.4507799999999982</v>
      </c>
    </row>
    <row r="485" spans="1:27" x14ac:dyDescent="0.25">
      <c r="A485" s="11">
        <v>15.29</v>
      </c>
      <c r="Z485" s="12">
        <f t="shared" ca="1" si="33"/>
        <v>5.4707799999999978</v>
      </c>
      <c r="AA485" s="12">
        <f t="shared" ca="1" si="34"/>
        <v>5.4707799999999978</v>
      </c>
    </row>
    <row r="486" spans="1:27" x14ac:dyDescent="0.25">
      <c r="A486" s="11">
        <v>15.32</v>
      </c>
      <c r="Z486" s="12">
        <f t="shared" ca="1" si="33"/>
        <v>5.5007799999999989</v>
      </c>
      <c r="AA486" s="12">
        <f t="shared" ca="1" si="34"/>
        <v>5.5007799999999989</v>
      </c>
    </row>
    <row r="487" spans="1:27" x14ac:dyDescent="0.25">
      <c r="A487" s="11">
        <v>15.4</v>
      </c>
      <c r="Z487" s="12">
        <f t="shared" ca="1" si="33"/>
        <v>5.580779999999999</v>
      </c>
      <c r="AA487" s="12">
        <f t="shared" ca="1" si="34"/>
        <v>5.580779999999999</v>
      </c>
    </row>
    <row r="488" spans="1:27" x14ac:dyDescent="0.25">
      <c r="A488" s="11">
        <v>15.42</v>
      </c>
      <c r="Z488" s="12">
        <f t="shared" ca="1" si="33"/>
        <v>5.6007799999999985</v>
      </c>
      <c r="AA488" s="12">
        <f t="shared" ca="1" si="34"/>
        <v>5.6007799999999985</v>
      </c>
    </row>
    <row r="489" spans="1:27" x14ac:dyDescent="0.25">
      <c r="A489" s="11">
        <v>15.43</v>
      </c>
      <c r="Z489" s="12">
        <f t="shared" ca="1" si="33"/>
        <v>5.6107799999999983</v>
      </c>
      <c r="AA489" s="12">
        <f t="shared" ca="1" si="34"/>
        <v>5.6107799999999983</v>
      </c>
    </row>
    <row r="490" spans="1:27" x14ac:dyDescent="0.25">
      <c r="A490" s="11">
        <v>15.43</v>
      </c>
      <c r="Z490" s="12">
        <f t="shared" ca="1" si="33"/>
        <v>5.6107799999999983</v>
      </c>
      <c r="AA490" s="12">
        <f t="shared" ca="1" si="34"/>
        <v>5.6107799999999983</v>
      </c>
    </row>
    <row r="491" spans="1:27" x14ac:dyDescent="0.25">
      <c r="A491" s="11">
        <v>15.44</v>
      </c>
      <c r="Z491" s="12">
        <f t="shared" ca="1" si="33"/>
        <v>5.6207799999999981</v>
      </c>
      <c r="AA491" s="12">
        <f t="shared" ca="1" si="34"/>
        <v>5.6207799999999981</v>
      </c>
    </row>
    <row r="492" spans="1:27" x14ac:dyDescent="0.25">
      <c r="A492" s="11">
        <v>15.46</v>
      </c>
      <c r="Z492" s="12">
        <f t="shared" ca="1" si="33"/>
        <v>5.6407799999999995</v>
      </c>
      <c r="AA492" s="12">
        <f t="shared" ca="1" si="34"/>
        <v>5.6407799999999995</v>
      </c>
    </row>
    <row r="493" spans="1:27" x14ac:dyDescent="0.25">
      <c r="A493" s="11">
        <v>15.6</v>
      </c>
      <c r="Z493" s="12">
        <f t="shared" ca="1" si="33"/>
        <v>5.7807799999999983</v>
      </c>
      <c r="AA493" s="12">
        <f t="shared" ca="1" si="34"/>
        <v>5.7807799999999983</v>
      </c>
    </row>
    <row r="494" spans="1:27" x14ac:dyDescent="0.25">
      <c r="A494" s="11">
        <v>15.61</v>
      </c>
      <c r="Z494" s="12">
        <f t="shared" ca="1" si="33"/>
        <v>5.790779999999998</v>
      </c>
      <c r="AA494" s="12">
        <f t="shared" ca="1" si="34"/>
        <v>5.790779999999998</v>
      </c>
    </row>
    <row r="495" spans="1:27" x14ac:dyDescent="0.25">
      <c r="A495" s="11">
        <v>15.62</v>
      </c>
      <c r="Z495" s="12">
        <f t="shared" ca="1" si="33"/>
        <v>5.8007799999999978</v>
      </c>
      <c r="AA495" s="12">
        <f t="shared" ca="1" si="34"/>
        <v>5.8007799999999978</v>
      </c>
    </row>
    <row r="496" spans="1:27" x14ac:dyDescent="0.25">
      <c r="A496" s="11">
        <v>15.64</v>
      </c>
      <c r="Z496" s="12">
        <f t="shared" ca="1" si="33"/>
        <v>5.8207799999999992</v>
      </c>
      <c r="AA496" s="12">
        <f t="shared" ca="1" si="34"/>
        <v>5.8207799999999992</v>
      </c>
    </row>
    <row r="497" spans="1:27" x14ac:dyDescent="0.25">
      <c r="A497" s="11">
        <v>15.65</v>
      </c>
      <c r="Z497" s="12">
        <f t="shared" ca="1" si="33"/>
        <v>5.830779999999999</v>
      </c>
      <c r="AA497" s="12">
        <f t="shared" ca="1" si="34"/>
        <v>5.830779999999999</v>
      </c>
    </row>
    <row r="498" spans="1:27" x14ac:dyDescent="0.25">
      <c r="A498" s="11">
        <v>15.66</v>
      </c>
      <c r="Z498" s="12">
        <f t="shared" ca="1" si="33"/>
        <v>5.8407799999999988</v>
      </c>
      <c r="AA498" s="12">
        <f t="shared" ca="1" si="34"/>
        <v>5.8407799999999988</v>
      </c>
    </row>
    <row r="499" spans="1:27" x14ac:dyDescent="0.25">
      <c r="A499" s="11">
        <v>15.68</v>
      </c>
      <c r="Z499" s="12">
        <f t="shared" ca="1" si="33"/>
        <v>5.8607799999999983</v>
      </c>
      <c r="AA499" s="12">
        <f t="shared" ca="1" si="34"/>
        <v>5.8607799999999983</v>
      </c>
    </row>
    <row r="500" spans="1:27" x14ac:dyDescent="0.25">
      <c r="A500" s="11">
        <v>15.69</v>
      </c>
      <c r="Z500" s="12">
        <f t="shared" ca="1" si="33"/>
        <v>5.8707799999999981</v>
      </c>
      <c r="AA500" s="12">
        <f t="shared" ca="1" si="34"/>
        <v>5.8707799999999981</v>
      </c>
    </row>
    <row r="501" spans="1:27" x14ac:dyDescent="0.25">
      <c r="A501" s="11">
        <v>15.74</v>
      </c>
      <c r="Z501" s="12">
        <f t="shared" ca="1" si="33"/>
        <v>5.9207799999999988</v>
      </c>
      <c r="AA501" s="12">
        <f t="shared" ca="1" si="34"/>
        <v>5.9207799999999988</v>
      </c>
    </row>
    <row r="502" spans="1:27" x14ac:dyDescent="0.25">
      <c r="Z502" s="12" t="str">
        <f t="shared" si="33"/>
        <v/>
      </c>
      <c r="AA502" s="12" t="str">
        <f t="shared" si="34"/>
        <v/>
      </c>
    </row>
    <row r="503" spans="1:27" x14ac:dyDescent="0.25">
      <c r="Z503" s="12" t="str">
        <f t="shared" si="33"/>
        <v/>
      </c>
      <c r="AA503" s="12" t="str">
        <f t="shared" si="34"/>
        <v/>
      </c>
    </row>
    <row r="504" spans="1:27" x14ac:dyDescent="0.25">
      <c r="Z504" s="12" t="str">
        <f t="shared" si="33"/>
        <v/>
      </c>
      <c r="AA504" s="12" t="str">
        <f t="shared" si="34"/>
        <v/>
      </c>
    </row>
    <row r="505" spans="1:27" x14ac:dyDescent="0.25">
      <c r="Z505" s="12" t="str">
        <f t="shared" si="33"/>
        <v/>
      </c>
      <c r="AA505" s="12" t="str">
        <f t="shared" si="34"/>
        <v/>
      </c>
    </row>
    <row r="506" spans="1:27" x14ac:dyDescent="0.25">
      <c r="Z506" s="12" t="str">
        <f t="shared" si="33"/>
        <v/>
      </c>
      <c r="AA506" s="12" t="str">
        <f t="shared" si="34"/>
        <v/>
      </c>
    </row>
    <row r="507" spans="1:27" x14ac:dyDescent="0.25">
      <c r="Z507" s="12" t="str">
        <f t="shared" si="33"/>
        <v/>
      </c>
      <c r="AA507" s="12" t="str">
        <f t="shared" si="34"/>
        <v/>
      </c>
    </row>
    <row r="508" spans="1:27" x14ac:dyDescent="0.25">
      <c r="Z508" s="12" t="str">
        <f t="shared" si="33"/>
        <v/>
      </c>
      <c r="AA508" s="12" t="str">
        <f t="shared" si="34"/>
        <v/>
      </c>
    </row>
    <row r="509" spans="1:27" x14ac:dyDescent="0.25">
      <c r="Z509" s="12" t="str">
        <f t="shared" si="33"/>
        <v/>
      </c>
      <c r="AA509" s="12" t="str">
        <f t="shared" si="34"/>
        <v/>
      </c>
    </row>
    <row r="510" spans="1:27" x14ac:dyDescent="0.25">
      <c r="Z510" s="12" t="str">
        <f t="shared" si="33"/>
        <v/>
      </c>
      <c r="AA510" s="12" t="str">
        <f t="shared" si="34"/>
        <v/>
      </c>
    </row>
    <row r="511" spans="1:27" x14ac:dyDescent="0.25">
      <c r="Z511" s="12" t="str">
        <f t="shared" si="33"/>
        <v/>
      </c>
      <c r="AA511" s="12" t="str">
        <f t="shared" si="34"/>
        <v/>
      </c>
    </row>
    <row r="512" spans="1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5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T1001"/>
  <sheetViews>
    <sheetView zoomScale="136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4.25</v>
      </c>
      <c r="Z2" s="12">
        <f t="shared" ref="Z2:Z65" ca="1" si="0">IF($A2&lt;&gt;"",($A2-$D$77),"")</f>
        <v>-5.6424333333333312</v>
      </c>
      <c r="AA2" s="12">
        <f t="shared" ref="AA2:AA65" ca="1" si="1">IF($A2&lt;&gt;"",($A2-$D$77+$J$118),"")</f>
        <v>-5.6424333333333312</v>
      </c>
    </row>
    <row r="3" spans="1:27" x14ac:dyDescent="0.25">
      <c r="A3" s="11">
        <v>4.26</v>
      </c>
      <c r="Z3" s="12">
        <f t="shared" ca="1" si="0"/>
        <v>-5.6324333333333314</v>
      </c>
      <c r="AA3" s="12">
        <f t="shared" ca="1" si="1"/>
        <v>-5.6324333333333314</v>
      </c>
    </row>
    <row r="4" spans="1:27" x14ac:dyDescent="0.25">
      <c r="A4" s="11">
        <v>4.28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A2:A601</v>
      </c>
      <c r="Z4" s="12">
        <f t="shared" ca="1" si="0"/>
        <v>-5.6124333333333309</v>
      </c>
      <c r="AA4" s="12">
        <f t="shared" ca="1" si="1"/>
        <v>-5.6124333333333309</v>
      </c>
    </row>
    <row r="5" spans="1:27" x14ac:dyDescent="0.25">
      <c r="A5" s="11">
        <v>4.28</v>
      </c>
      <c r="C5" s="10" t="s">
        <v>1</v>
      </c>
      <c r="D5" s="13">
        <v>600</v>
      </c>
      <c r="Z5" s="12">
        <f t="shared" ca="1" si="0"/>
        <v>-5.6124333333333309</v>
      </c>
      <c r="AA5" s="12">
        <f t="shared" ca="1" si="1"/>
        <v>-5.6124333333333309</v>
      </c>
    </row>
    <row r="6" spans="1:27" x14ac:dyDescent="0.25">
      <c r="A6" s="11">
        <v>4.29</v>
      </c>
      <c r="D6" s="29" t="s">
        <v>150</v>
      </c>
      <c r="Z6" s="12">
        <f t="shared" ca="1" si="0"/>
        <v>-5.6024333333333312</v>
      </c>
      <c r="AA6" s="12">
        <f t="shared" ca="1" si="1"/>
        <v>-5.6024333333333312</v>
      </c>
    </row>
    <row r="7" spans="1:27" x14ac:dyDescent="0.25">
      <c r="A7" s="11">
        <v>4.3099999999999996</v>
      </c>
      <c r="Z7" s="12">
        <f t="shared" ca="1" si="0"/>
        <v>-5.5824333333333316</v>
      </c>
      <c r="AA7" s="12">
        <f t="shared" ca="1" si="1"/>
        <v>-5.5824333333333316</v>
      </c>
    </row>
    <row r="8" spans="1:27" x14ac:dyDescent="0.25">
      <c r="A8" s="11">
        <v>4.3499999999999996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-5.5424333333333315</v>
      </c>
      <c r="AA8" s="12">
        <f t="shared" ca="1" si="1"/>
        <v>-5.5424333333333315</v>
      </c>
    </row>
    <row r="9" spans="1:27" x14ac:dyDescent="0.25">
      <c r="A9" s="11">
        <v>4.43</v>
      </c>
      <c r="Z9" s="12">
        <f t="shared" ca="1" si="0"/>
        <v>-5.4624333333333315</v>
      </c>
      <c r="AA9" s="12">
        <f t="shared" ca="1" si="1"/>
        <v>-5.4624333333333315</v>
      </c>
    </row>
    <row r="10" spans="1:27" ht="15" customHeight="1" x14ac:dyDescent="0.25">
      <c r="A10" s="11">
        <v>4.4400000000000004</v>
      </c>
      <c r="Z10" s="12">
        <f t="shared" ca="1" si="0"/>
        <v>-5.4524333333333308</v>
      </c>
      <c r="AA10" s="12">
        <f t="shared" ca="1" si="1"/>
        <v>-5.4524333333333308</v>
      </c>
    </row>
    <row r="11" spans="1:27" x14ac:dyDescent="0.25">
      <c r="A11" s="11">
        <v>4.4400000000000004</v>
      </c>
      <c r="C11" s="10" t="s">
        <v>2</v>
      </c>
      <c r="D11" s="15">
        <f ca="1">MIN(INDIRECT($G$4))</f>
        <v>4.25</v>
      </c>
      <c r="E11" s="9" t="s">
        <v>7</v>
      </c>
      <c r="Z11" s="12">
        <f t="shared" ca="1" si="0"/>
        <v>-5.4524333333333308</v>
      </c>
      <c r="AA11" s="12">
        <f t="shared" ca="1" si="1"/>
        <v>-5.4524333333333308</v>
      </c>
    </row>
    <row r="12" spans="1:27" x14ac:dyDescent="0.25">
      <c r="A12" s="11">
        <v>4.45</v>
      </c>
      <c r="C12" s="10" t="s">
        <v>3</v>
      </c>
      <c r="D12" s="15">
        <f ca="1">MAX(INDIRECT($G$4))</f>
        <v>15.75</v>
      </c>
      <c r="E12" s="9" t="s">
        <v>8</v>
      </c>
      <c r="Z12" s="12">
        <f t="shared" ca="1" si="0"/>
        <v>-5.442433333333331</v>
      </c>
      <c r="AA12" s="12">
        <f t="shared" ca="1" si="1"/>
        <v>-5.442433333333331</v>
      </c>
    </row>
    <row r="13" spans="1:27" x14ac:dyDescent="0.25">
      <c r="A13" s="11">
        <v>4.49</v>
      </c>
      <c r="Z13" s="12">
        <f t="shared" ca="1" si="0"/>
        <v>-5.402433333333331</v>
      </c>
      <c r="AA13" s="12">
        <f t="shared" ca="1" si="1"/>
        <v>-5.402433333333331</v>
      </c>
    </row>
    <row r="14" spans="1:27" x14ac:dyDescent="0.25">
      <c r="A14" s="11">
        <v>4.5</v>
      </c>
      <c r="C14" s="10" t="s">
        <v>4</v>
      </c>
      <c r="D14" s="38">
        <f ca="1">D12-D11</f>
        <v>11.5</v>
      </c>
      <c r="E14" s="9" t="s">
        <v>9</v>
      </c>
      <c r="Z14" s="12">
        <f t="shared" ca="1" si="0"/>
        <v>-5.3924333333333312</v>
      </c>
      <c r="AA14" s="12">
        <f t="shared" ca="1" si="1"/>
        <v>-5.3924333333333312</v>
      </c>
    </row>
    <row r="15" spans="1:27" x14ac:dyDescent="0.25">
      <c r="A15" s="11">
        <v>4.5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-5.3924333333333312</v>
      </c>
      <c r="AA15" s="12">
        <f t="shared" ca="1" si="1"/>
        <v>-5.3924333333333312</v>
      </c>
    </row>
    <row r="16" spans="1:27" x14ac:dyDescent="0.25">
      <c r="A16" s="11">
        <v>4.5199999999999996</v>
      </c>
      <c r="C16" s="10" t="s">
        <v>6</v>
      </c>
      <c r="D16" s="15">
        <f ca="1">$D$14/$D$15</f>
        <v>1.0454545454545454</v>
      </c>
      <c r="E16" s="9" t="s">
        <v>11</v>
      </c>
      <c r="Z16" s="12">
        <f t="shared" ca="1" si="0"/>
        <v>-5.3724333333333316</v>
      </c>
      <c r="AA16" s="12">
        <f t="shared" ca="1" si="1"/>
        <v>-5.3724333333333316</v>
      </c>
    </row>
    <row r="17" spans="1:46" x14ac:dyDescent="0.25">
      <c r="A17" s="11">
        <v>4.53</v>
      </c>
      <c r="Z17" s="12">
        <f t="shared" ca="1" si="0"/>
        <v>-5.3624333333333309</v>
      </c>
      <c r="AA17" s="12">
        <f t="shared" ca="1" si="1"/>
        <v>-5.3624333333333309</v>
      </c>
    </row>
    <row r="18" spans="1:46" x14ac:dyDescent="0.25">
      <c r="A18" s="11">
        <v>4.54</v>
      </c>
      <c r="Z18" s="12">
        <f t="shared" ca="1" si="0"/>
        <v>-5.3524333333333312</v>
      </c>
      <c r="AA18" s="12">
        <f t="shared" ca="1" si="1"/>
        <v>-5.3524333333333312</v>
      </c>
    </row>
    <row r="19" spans="1:46" x14ac:dyDescent="0.25">
      <c r="A19" s="11">
        <v>4.58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-5.3124333333333311</v>
      </c>
      <c r="AA19" s="12">
        <f t="shared" ca="1" si="1"/>
        <v>-5.3124333333333311</v>
      </c>
    </row>
    <row r="20" spans="1:46" x14ac:dyDescent="0.25">
      <c r="A20" s="11">
        <v>4.59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-5.3024333333333313</v>
      </c>
      <c r="AA20" s="12">
        <f t="shared" ca="1" si="1"/>
        <v>-5.3024333333333313</v>
      </c>
    </row>
    <row r="21" spans="1:46" x14ac:dyDescent="0.25">
      <c r="A21" s="11">
        <v>4.6500000000000004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-5.2424333333333308</v>
      </c>
      <c r="AA21" s="12">
        <f t="shared" ca="1" si="1"/>
        <v>-5.2424333333333308</v>
      </c>
    </row>
    <row r="22" spans="1:46" x14ac:dyDescent="0.25">
      <c r="A22" s="11">
        <v>4.67</v>
      </c>
      <c r="C22" s="17">
        <v>1</v>
      </c>
      <c r="D22" s="38">
        <f t="shared" ref="D22:D32" ca="1" si="2">IF($C22&gt;$D$15,"-",$D$11+($C22-1)*$D$16)</f>
        <v>4.25</v>
      </c>
      <c r="E22" s="38">
        <f t="shared" ref="E22:E32" ca="1" si="3">IF($C22&gt;$D$15,"-",$D22+$D$16)</f>
        <v>5.295454545454545</v>
      </c>
      <c r="F22" s="38">
        <f t="shared" ref="F22:F32" ca="1" si="4">IF($C22&gt;$D$15,"-",($E22+$D22)/2)</f>
        <v>4.7727272727272725</v>
      </c>
      <c r="G22" s="18">
        <f t="shared" ref="G22:G32" ca="1" si="5">IF($C22&gt;$D$15,"-",COUNTIFS(INDIRECT($G$4),"&gt;="&amp;$D22,INDIRECT($G$4),IF($C22&lt;&gt;$D$15,"&lt;","&lt;=")&amp;$E22))</f>
        <v>48</v>
      </c>
      <c r="H22" s="38">
        <f t="shared" ref="H22:H32" ca="1" si="6">IF($C22&gt;$D$15,"-",IF($C22&gt;$D$15,"-",$G22/$D$5))</f>
        <v>0.08</v>
      </c>
      <c r="J22" s="38">
        <f t="shared" ref="J22:J32" ca="1" si="7">IF($C22&gt;$D$15,"-",$H22/$D$16)</f>
        <v>7.6521739130434793E-2</v>
      </c>
      <c r="K22" s="38">
        <f ca="1">IF($C22&gt;$D$15,"-",IF($C22=1,$G22,$K21+$G22))</f>
        <v>48</v>
      </c>
      <c r="L22" s="38">
        <f ca="1">IF($C22&gt;$D$15,"-",IF($C22=1,$H22,$L21+$H22))</f>
        <v>0.08</v>
      </c>
      <c r="N22" s="38">
        <f ca="1">IF($C22&gt;$D$15,"-",$F22*$H22)</f>
        <v>0.38181818181818183</v>
      </c>
      <c r="O22" s="38">
        <f t="shared" ref="O22:O32" ca="1" si="8">IF($C22&gt;$D$15,"-",$H22*($F22-$K$77)^2)</f>
        <v>2.086553061983472</v>
      </c>
      <c r="P22" s="38">
        <f t="shared" ref="P22:P32" ca="1" si="9">IF($C22&gt;$D$15,"-",$H22*($F22-$K$77)^3)</f>
        <v>-10.656121330870594</v>
      </c>
      <c r="Q22" s="38">
        <f t="shared" ref="Q22:Q32" ca="1" si="10">IF($C22&gt;$D$15,"-",$H22*($F22-$K$77)^4)</f>
        <v>54.421296005907536</v>
      </c>
      <c r="Z22" s="12">
        <f t="shared" ca="1" si="0"/>
        <v>-5.2224333333333313</v>
      </c>
      <c r="AA22" s="12">
        <f t="shared" ca="1" si="1"/>
        <v>-5.2224333333333313</v>
      </c>
    </row>
    <row r="23" spans="1:46" x14ac:dyDescent="0.25">
      <c r="A23" s="11">
        <v>4.68</v>
      </c>
      <c r="C23" s="17">
        <v>2</v>
      </c>
      <c r="D23" s="38">
        <f t="shared" ca="1" si="2"/>
        <v>5.295454545454545</v>
      </c>
      <c r="E23" s="38">
        <f t="shared" ca="1" si="3"/>
        <v>6.3409090909090899</v>
      </c>
      <c r="F23" s="38">
        <f t="shared" ca="1" si="4"/>
        <v>5.8181818181818175</v>
      </c>
      <c r="G23" s="18">
        <f t="shared" ca="1" si="5"/>
        <v>66</v>
      </c>
      <c r="H23" s="38">
        <f t="shared" ca="1" si="6"/>
        <v>0.11</v>
      </c>
      <c r="J23" s="38">
        <f t="shared" ca="1" si="7"/>
        <v>0.10521739130434783</v>
      </c>
      <c r="K23" s="38">
        <f t="shared" ref="K23:K32" ca="1" si="11">IF($C23&gt;$D$15,"-",IF($C23=1,$G23,$K22+$G23))</f>
        <v>114</v>
      </c>
      <c r="L23" s="38">
        <f t="shared" ref="L23:L32" ca="1" si="12">IF($C23&gt;$D$15,"-",IF($C23=1,$H23,$L22+$H23))</f>
        <v>0.19</v>
      </c>
      <c r="N23" s="38">
        <f t="shared" ref="N23:N32" ca="1" si="13">IF($C23&gt;$D$15,"-",$F23*$H23)</f>
        <v>0.6399999999999999</v>
      </c>
      <c r="O23" s="38">
        <f t="shared" ca="1" si="8"/>
        <v>1.8146172784090926</v>
      </c>
      <c r="P23" s="38">
        <f t="shared" ca="1" si="9"/>
        <v>-7.3702330414656609</v>
      </c>
      <c r="Q23" s="38">
        <f t="shared" ca="1" si="10"/>
        <v>29.934871519098387</v>
      </c>
      <c r="Z23" s="12">
        <f t="shared" ca="1" si="0"/>
        <v>-5.2124333333333315</v>
      </c>
      <c r="AA23" s="12">
        <f t="shared" ca="1" si="1"/>
        <v>-5.2124333333333315</v>
      </c>
    </row>
    <row r="24" spans="1:46" x14ac:dyDescent="0.25">
      <c r="A24" s="11">
        <v>4.6900000000000004</v>
      </c>
      <c r="C24" s="17">
        <v>3</v>
      </c>
      <c r="D24" s="38">
        <f t="shared" ca="1" si="2"/>
        <v>6.3409090909090908</v>
      </c>
      <c r="E24" s="38">
        <f t="shared" ca="1" si="3"/>
        <v>7.3863636363636367</v>
      </c>
      <c r="F24" s="38">
        <f t="shared" ca="1" si="4"/>
        <v>6.8636363636363633</v>
      </c>
      <c r="G24" s="18">
        <f t="shared" ca="1" si="5"/>
        <v>63</v>
      </c>
      <c r="H24" s="38">
        <f t="shared" ca="1" si="6"/>
        <v>0.105</v>
      </c>
      <c r="J24" s="38">
        <f t="shared" ca="1" si="7"/>
        <v>0.10043478260869565</v>
      </c>
      <c r="K24" s="38">
        <f t="shared" ca="1" si="11"/>
        <v>177</v>
      </c>
      <c r="L24" s="38">
        <f t="shared" ca="1" si="12"/>
        <v>0.29499999999999998</v>
      </c>
      <c r="N24" s="38">
        <f t="shared" ca="1" si="13"/>
        <v>0.72068181818181809</v>
      </c>
      <c r="O24" s="38">
        <f t="shared" ca="1" si="8"/>
        <v>0.95519324922520732</v>
      </c>
      <c r="P24" s="38">
        <f t="shared" ca="1" si="9"/>
        <v>-2.8809930932881209</v>
      </c>
      <c r="Q24" s="38">
        <f t="shared" ca="1" si="10"/>
        <v>8.6894680320515167</v>
      </c>
      <c r="Z24" s="12">
        <f t="shared" ca="1" si="0"/>
        <v>-5.2024333333333308</v>
      </c>
      <c r="AA24" s="12">
        <f t="shared" ca="1" si="1"/>
        <v>-5.2024333333333308</v>
      </c>
    </row>
    <row r="25" spans="1:46" x14ac:dyDescent="0.25">
      <c r="A25" s="11">
        <v>4.72</v>
      </c>
      <c r="C25" s="17">
        <v>4</v>
      </c>
      <c r="D25" s="38">
        <f t="shared" ca="1" si="2"/>
        <v>7.3863636363636367</v>
      </c>
      <c r="E25" s="38">
        <f t="shared" ca="1" si="3"/>
        <v>8.4318181818181817</v>
      </c>
      <c r="F25" s="38">
        <f t="shared" ca="1" si="4"/>
        <v>7.9090909090909092</v>
      </c>
      <c r="G25" s="18">
        <f t="shared" ca="1" si="5"/>
        <v>60</v>
      </c>
      <c r="H25" s="38">
        <f t="shared" ca="1" si="6"/>
        <v>0.1</v>
      </c>
      <c r="J25" s="38">
        <f t="shared" ca="1" si="7"/>
        <v>9.5652173913043481E-2</v>
      </c>
      <c r="K25" s="38">
        <f t="shared" ca="1" si="11"/>
        <v>237</v>
      </c>
      <c r="L25" s="38">
        <f t="shared" ca="1" si="12"/>
        <v>0.39500000000000002</v>
      </c>
      <c r="N25" s="38">
        <f t="shared" ca="1" si="13"/>
        <v>0.79090909090909101</v>
      </c>
      <c r="O25" s="38">
        <f t="shared" ca="1" si="8"/>
        <v>0.38835868285124003</v>
      </c>
      <c r="P25" s="38">
        <f t="shared" ca="1" si="9"/>
        <v>-0.76533139522797811</v>
      </c>
      <c r="Q25" s="38">
        <f t="shared" ca="1" si="10"/>
        <v>1.5082246654595004</v>
      </c>
      <c r="Z25" s="12">
        <f t="shared" ca="1" si="0"/>
        <v>-5.1724333333333314</v>
      </c>
      <c r="AA25" s="12">
        <f t="shared" ca="1" si="1"/>
        <v>-5.1724333333333314</v>
      </c>
    </row>
    <row r="26" spans="1:46" x14ac:dyDescent="0.25">
      <c r="A26" s="11">
        <v>4.7300000000000004</v>
      </c>
      <c r="C26" s="17">
        <v>5</v>
      </c>
      <c r="D26" s="38">
        <f t="shared" ca="1" si="2"/>
        <v>8.4318181818181817</v>
      </c>
      <c r="E26" s="38">
        <f t="shared" ca="1" si="3"/>
        <v>9.4772727272727266</v>
      </c>
      <c r="F26" s="38">
        <f t="shared" ca="1" si="4"/>
        <v>8.9545454545454533</v>
      </c>
      <c r="G26" s="18">
        <f t="shared" ca="1" si="5"/>
        <v>50</v>
      </c>
      <c r="H26" s="38">
        <f t="shared" ca="1" si="6"/>
        <v>8.3333333333333329E-2</v>
      </c>
      <c r="J26" s="38">
        <f t="shared" ca="1" si="7"/>
        <v>7.9710144927536225E-2</v>
      </c>
      <c r="K26" s="38">
        <f t="shared" ca="1" si="11"/>
        <v>287</v>
      </c>
      <c r="L26" s="38">
        <f t="shared" ca="1" si="12"/>
        <v>0.47833333333333333</v>
      </c>
      <c r="N26" s="38">
        <f t="shared" ca="1" si="13"/>
        <v>0.7462121212121211</v>
      </c>
      <c r="O26" s="38">
        <f t="shared" ca="1" si="8"/>
        <v>7.1337125516529265E-2</v>
      </c>
      <c r="P26" s="38">
        <f t="shared" ca="1" si="9"/>
        <v>-6.6003054085861684E-2</v>
      </c>
      <c r="Q26" s="38">
        <f t="shared" ca="1" si="10"/>
        <v>6.1067825723532622E-2</v>
      </c>
      <c r="Z26" s="12">
        <f t="shared" ca="1" si="0"/>
        <v>-5.1624333333333308</v>
      </c>
      <c r="AA26" s="12">
        <f t="shared" ca="1" si="1"/>
        <v>-5.1624333333333308</v>
      </c>
    </row>
    <row r="27" spans="1:46" x14ac:dyDescent="0.25">
      <c r="A27" s="11">
        <v>4.76</v>
      </c>
      <c r="C27" s="17">
        <v>6</v>
      </c>
      <c r="D27" s="38">
        <f t="shared" ca="1" si="2"/>
        <v>9.4772727272727266</v>
      </c>
      <c r="E27" s="38">
        <f t="shared" ca="1" si="3"/>
        <v>10.522727272727272</v>
      </c>
      <c r="F27" s="38">
        <f t="shared" ca="1" si="4"/>
        <v>10</v>
      </c>
      <c r="G27" s="18">
        <f t="shared" ca="1" si="5"/>
        <v>50</v>
      </c>
      <c r="H27" s="38">
        <f t="shared" ca="1" si="6"/>
        <v>8.3333333333333329E-2</v>
      </c>
      <c r="J27" s="38">
        <f t="shared" ca="1" si="7"/>
        <v>7.9710144927536225E-2</v>
      </c>
      <c r="K27" s="38">
        <f t="shared" ca="1" si="11"/>
        <v>337</v>
      </c>
      <c r="L27" s="38">
        <f t="shared" ca="1" si="12"/>
        <v>0.56166666666666665</v>
      </c>
      <c r="N27" s="38">
        <f t="shared" ca="1" si="13"/>
        <v>0.83333333333333326</v>
      </c>
      <c r="O27" s="38">
        <f t="shared" ca="1" si="8"/>
        <v>1.2045497589531482E-3</v>
      </c>
      <c r="P27" s="38">
        <f t="shared" ca="1" si="9"/>
        <v>1.4481973238322958E-4</v>
      </c>
      <c r="Q27" s="38">
        <f t="shared" ca="1" si="10"/>
        <v>1.7411281461529051E-5</v>
      </c>
      <c r="Z27" s="12">
        <f t="shared" ca="1" si="0"/>
        <v>-5.1324333333333314</v>
      </c>
      <c r="AA27" s="12">
        <f t="shared" ca="1" si="1"/>
        <v>-5.1324333333333314</v>
      </c>
    </row>
    <row r="28" spans="1:46" x14ac:dyDescent="0.25">
      <c r="A28" s="11">
        <v>4.8</v>
      </c>
      <c r="C28" s="17">
        <v>7</v>
      </c>
      <c r="D28" s="38">
        <f t="shared" ca="1" si="2"/>
        <v>10.522727272727273</v>
      </c>
      <c r="E28" s="38">
        <f t="shared" ca="1" si="3"/>
        <v>11.568181818181818</v>
      </c>
      <c r="F28" s="38">
        <f t="shared" ca="1" si="4"/>
        <v>11.045454545454547</v>
      </c>
      <c r="G28" s="18">
        <f t="shared" ca="1" si="5"/>
        <v>51</v>
      </c>
      <c r="H28" s="38">
        <f t="shared" ca="1" si="6"/>
        <v>8.5000000000000006E-2</v>
      </c>
      <c r="J28" s="38">
        <f t="shared" ca="1" si="7"/>
        <v>8.1304347826086962E-2</v>
      </c>
      <c r="K28" s="38">
        <f t="shared" ca="1" si="11"/>
        <v>388</v>
      </c>
      <c r="L28" s="38">
        <f t="shared" ca="1" si="12"/>
        <v>0.64666666666666661</v>
      </c>
      <c r="N28" s="38">
        <f t="shared" ca="1" si="13"/>
        <v>0.93886363636363657</v>
      </c>
      <c r="O28" s="38">
        <f t="shared" ca="1" si="8"/>
        <v>0.11549919860537197</v>
      </c>
      <c r="P28" s="38">
        <f t="shared" ca="1" si="9"/>
        <v>0.13463531582885296</v>
      </c>
      <c r="Q28" s="38">
        <f t="shared" ca="1" si="10"/>
        <v>0.15694193974686069</v>
      </c>
      <c r="Z28" s="12">
        <f t="shared" ca="1" si="0"/>
        <v>-5.0924333333333314</v>
      </c>
      <c r="AA28" s="12">
        <f t="shared" ca="1" si="1"/>
        <v>-5.0924333333333314</v>
      </c>
    </row>
    <row r="29" spans="1:46" x14ac:dyDescent="0.25">
      <c r="A29" s="11">
        <v>4.8099999999999996</v>
      </c>
      <c r="C29" s="17">
        <v>8</v>
      </c>
      <c r="D29" s="38">
        <f t="shared" ca="1" si="2"/>
        <v>11.568181818181818</v>
      </c>
      <c r="E29" s="38">
        <f t="shared" ca="1" si="3"/>
        <v>12.613636363636363</v>
      </c>
      <c r="F29" s="38">
        <f t="shared" ca="1" si="4"/>
        <v>12.09090909090909</v>
      </c>
      <c r="G29" s="18">
        <f t="shared" ca="1" si="5"/>
        <v>51</v>
      </c>
      <c r="H29" s="38">
        <f t="shared" ca="1" si="6"/>
        <v>8.5000000000000006E-2</v>
      </c>
      <c r="J29" s="38">
        <f t="shared" ca="1" si="7"/>
        <v>8.1304347826086962E-2</v>
      </c>
      <c r="K29" s="38">
        <f t="shared" ca="1" si="11"/>
        <v>439</v>
      </c>
      <c r="L29" s="38">
        <f t="shared" ca="1" si="12"/>
        <v>0.73166666666666658</v>
      </c>
      <c r="N29" s="38">
        <f t="shared" ca="1" si="13"/>
        <v>1.0277272727272728</v>
      </c>
      <c r="O29" s="38">
        <f t="shared" ca="1" si="8"/>
        <v>0.4155755415805778</v>
      </c>
      <c r="P29" s="38">
        <f t="shared" ca="1" si="9"/>
        <v>0.91889419182669052</v>
      </c>
      <c r="Q29" s="38">
        <f t="shared" ca="1" si="10"/>
        <v>2.031800361882242</v>
      </c>
      <c r="Z29" s="12">
        <f t="shared" ca="1" si="0"/>
        <v>-5.0824333333333316</v>
      </c>
      <c r="AA29" s="12">
        <f t="shared" ca="1" si="1"/>
        <v>-5.0824333333333316</v>
      </c>
    </row>
    <row r="30" spans="1:46" x14ac:dyDescent="0.25">
      <c r="A30" s="11">
        <v>4.82</v>
      </c>
      <c r="C30" s="17">
        <v>9</v>
      </c>
      <c r="D30" s="38">
        <f t="shared" ca="1" si="2"/>
        <v>12.613636363636363</v>
      </c>
      <c r="E30" s="38">
        <f t="shared" ca="1" si="3"/>
        <v>13.659090909090908</v>
      </c>
      <c r="F30" s="38">
        <f t="shared" ca="1" si="4"/>
        <v>13.136363636363637</v>
      </c>
      <c r="G30" s="18">
        <f t="shared" ca="1" si="5"/>
        <v>58</v>
      </c>
      <c r="H30" s="38">
        <f t="shared" ca="1" si="6"/>
        <v>9.6666666666666665E-2</v>
      </c>
      <c r="J30" s="38">
        <f t="shared" ca="1" si="7"/>
        <v>9.2463768115942035E-2</v>
      </c>
      <c r="K30" s="38">
        <f t="shared" ca="1" si="11"/>
        <v>497</v>
      </c>
      <c r="L30" s="38">
        <f t="shared" ca="1" si="12"/>
        <v>0.82833333333333325</v>
      </c>
      <c r="N30" s="38">
        <f t="shared" ca="1" si="13"/>
        <v>1.2698484848484848</v>
      </c>
      <c r="O30" s="38">
        <f t="shared" ca="1" si="8"/>
        <v>1.0251871537534432</v>
      </c>
      <c r="P30" s="38">
        <f t="shared" ca="1" si="9"/>
        <v>3.3386151650302467</v>
      </c>
      <c r="Q30" s="38">
        <f t="shared" ca="1" si="10"/>
        <v>10.872503795390543</v>
      </c>
      <c r="Z30" s="12">
        <f t="shared" ca="1" si="0"/>
        <v>-5.0724333333333309</v>
      </c>
      <c r="AA30" s="12">
        <f t="shared" ca="1" si="1"/>
        <v>-5.0724333333333309</v>
      </c>
    </row>
    <row r="31" spans="1:46" x14ac:dyDescent="0.25">
      <c r="A31" s="11">
        <v>4.82</v>
      </c>
      <c r="C31" s="17">
        <v>10</v>
      </c>
      <c r="D31" s="38">
        <f t="shared" ca="1" si="2"/>
        <v>13.659090909090908</v>
      </c>
      <c r="E31" s="38">
        <f t="shared" ca="1" si="3"/>
        <v>14.704545454545453</v>
      </c>
      <c r="F31" s="38">
        <f t="shared" ca="1" si="4"/>
        <v>14.18181818181818</v>
      </c>
      <c r="G31" s="18">
        <f t="shared" ca="1" si="5"/>
        <v>48</v>
      </c>
      <c r="H31" s="38">
        <f t="shared" ca="1" si="6"/>
        <v>0.08</v>
      </c>
      <c r="J31" s="38">
        <f t="shared" ca="1" si="7"/>
        <v>7.6521739130434793E-2</v>
      </c>
      <c r="K31" s="38">
        <f t="shared" ca="1" si="11"/>
        <v>545</v>
      </c>
      <c r="L31" s="38">
        <f t="shared" ca="1" si="12"/>
        <v>0.90833333333333321</v>
      </c>
      <c r="N31" s="38">
        <f t="shared" ca="1" si="13"/>
        <v>1.1345454545454545</v>
      </c>
      <c r="O31" s="38">
        <f t="shared" ca="1" si="8"/>
        <v>1.4806076074380143</v>
      </c>
      <c r="P31" s="38">
        <f t="shared" ca="1" si="9"/>
        <v>6.3696412275441263</v>
      </c>
      <c r="Q31" s="38">
        <f t="shared" ca="1" si="10"/>
        <v>27.402486090041517</v>
      </c>
      <c r="Z31" s="12">
        <f t="shared" ca="1" si="0"/>
        <v>-5.0724333333333309</v>
      </c>
      <c r="AA31" s="12">
        <f t="shared" ca="1" si="1"/>
        <v>-5.0724333333333309</v>
      </c>
    </row>
    <row r="32" spans="1:46" x14ac:dyDescent="0.25">
      <c r="A32" s="11">
        <v>4.83</v>
      </c>
      <c r="C32" s="17">
        <v>11</v>
      </c>
      <c r="D32" s="38">
        <f t="shared" ca="1" si="2"/>
        <v>14.704545454545453</v>
      </c>
      <c r="E32" s="38">
        <f t="shared" ca="1" si="3"/>
        <v>15.749999999999998</v>
      </c>
      <c r="F32" s="38">
        <f t="shared" ca="1" si="4"/>
        <v>15.227272727272727</v>
      </c>
      <c r="G32" s="18">
        <f t="shared" ca="1" si="5"/>
        <v>55</v>
      </c>
      <c r="H32" s="38">
        <f t="shared" ca="1" si="6"/>
        <v>9.166666666666666E-2</v>
      </c>
      <c r="J32" s="38">
        <f t="shared" ca="1" si="7"/>
        <v>8.7681159420289853E-2</v>
      </c>
      <c r="K32" s="38">
        <f t="shared" ca="1" si="11"/>
        <v>600</v>
      </c>
      <c r="L32" s="38">
        <f t="shared" ca="1" si="12"/>
        <v>0.99999999999999989</v>
      </c>
      <c r="N32" s="38">
        <f t="shared" ca="1" si="13"/>
        <v>1.3958333333333333</v>
      </c>
      <c r="O32" s="38">
        <f t="shared" ca="1" si="8"/>
        <v>2.6212776562499984</v>
      </c>
      <c r="P32" s="38">
        <f t="shared" ca="1" si="9"/>
        <v>14.017282266796864</v>
      </c>
      <c r="Q32" s="38">
        <f t="shared" ca="1" si="10"/>
        <v>74.957416921696193</v>
      </c>
      <c r="Z32" s="12">
        <f t="shared" ca="1" si="0"/>
        <v>-5.0624333333333311</v>
      </c>
      <c r="AA32" s="12">
        <f t="shared" ca="1" si="1"/>
        <v>-5.0624333333333311</v>
      </c>
      <c r="AT32" s="20"/>
    </row>
    <row r="33" spans="1:46" x14ac:dyDescent="0.25">
      <c r="A33" s="11">
        <v>4.83</v>
      </c>
      <c r="C33" s="16" t="s">
        <v>23</v>
      </c>
      <c r="D33" s="17"/>
      <c r="E33" s="17"/>
      <c r="F33" s="17"/>
      <c r="G33" s="43">
        <f ca="1">SUM(G22:G32)</f>
        <v>600</v>
      </c>
      <c r="H33" s="43">
        <f ca="1">SUM(H22:H32)</f>
        <v>0.99999999999999989</v>
      </c>
      <c r="J33" s="17"/>
      <c r="K33" s="17"/>
      <c r="L33" s="17"/>
      <c r="N33" s="17"/>
      <c r="O33" s="17"/>
      <c r="P33" s="17"/>
      <c r="Q33" s="17"/>
      <c r="Z33" s="12">
        <f t="shared" ca="1" si="0"/>
        <v>-5.0624333333333311</v>
      </c>
      <c r="AA33" s="12">
        <f t="shared" ca="1" si="1"/>
        <v>-5.0624333333333311</v>
      </c>
    </row>
    <row r="34" spans="1:46" x14ac:dyDescent="0.25">
      <c r="A34" s="11">
        <v>4.83</v>
      </c>
      <c r="Z34" s="12">
        <f t="shared" ca="1" si="0"/>
        <v>-5.0624333333333311</v>
      </c>
      <c r="AA34" s="12">
        <f t="shared" ca="1" si="1"/>
        <v>-5.0624333333333311</v>
      </c>
    </row>
    <row r="35" spans="1:46" x14ac:dyDescent="0.25">
      <c r="A35" s="11">
        <v>4.88</v>
      </c>
      <c r="Z35" s="12">
        <f t="shared" ca="1" si="0"/>
        <v>-5.0124333333333313</v>
      </c>
      <c r="AA35" s="12">
        <f t="shared" ca="1" si="1"/>
        <v>-5.0124333333333313</v>
      </c>
    </row>
    <row r="36" spans="1:46" x14ac:dyDescent="0.25">
      <c r="A36" s="11">
        <v>4.8899999999999997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-5.0024333333333315</v>
      </c>
      <c r="AA36" s="12">
        <f t="shared" ca="1" si="1"/>
        <v>-5.0024333333333315</v>
      </c>
      <c r="AT36" s="20"/>
    </row>
    <row r="37" spans="1:46" x14ac:dyDescent="0.25">
      <c r="A37" s="11">
        <v>4.8899999999999997</v>
      </c>
      <c r="Z37" s="12">
        <f t="shared" ca="1" si="0"/>
        <v>-5.0024333333333315</v>
      </c>
      <c r="AA37" s="12">
        <f t="shared" ca="1" si="1"/>
        <v>-5.0024333333333315</v>
      </c>
    </row>
    <row r="38" spans="1:46" x14ac:dyDescent="0.25">
      <c r="A38" s="11">
        <v>4.9000000000000004</v>
      </c>
      <c r="Z38" s="12">
        <f t="shared" ca="1" si="0"/>
        <v>-4.9924333333333308</v>
      </c>
      <c r="AA38" s="12">
        <f t="shared" ca="1" si="1"/>
        <v>-4.9924333333333308</v>
      </c>
    </row>
    <row r="39" spans="1:46" x14ac:dyDescent="0.25">
      <c r="A39" s="11">
        <v>4.9800000000000004</v>
      </c>
      <c r="Z39" s="12">
        <f t="shared" ca="1" si="0"/>
        <v>-4.9124333333333308</v>
      </c>
      <c r="AA39" s="12">
        <f t="shared" ca="1" si="1"/>
        <v>-4.9124333333333308</v>
      </c>
    </row>
    <row r="40" spans="1:46" x14ac:dyDescent="0.25">
      <c r="A40" s="11">
        <v>5</v>
      </c>
      <c r="Z40" s="12">
        <f t="shared" ca="1" si="0"/>
        <v>-4.8924333333333312</v>
      </c>
      <c r="AA40" s="12">
        <f t="shared" ca="1" si="1"/>
        <v>-4.8924333333333312</v>
      </c>
    </row>
    <row r="41" spans="1:46" x14ac:dyDescent="0.25">
      <c r="A41" s="11">
        <v>5.05</v>
      </c>
      <c r="Z41" s="12">
        <f t="shared" ca="1" si="0"/>
        <v>-4.8424333333333314</v>
      </c>
      <c r="AA41" s="12">
        <f t="shared" ca="1" si="1"/>
        <v>-4.8424333333333314</v>
      </c>
    </row>
    <row r="42" spans="1:46" x14ac:dyDescent="0.25">
      <c r="A42" s="11">
        <v>5.1100000000000003</v>
      </c>
      <c r="Z42" s="12">
        <f t="shared" ca="1" si="0"/>
        <v>-4.7824333333333309</v>
      </c>
      <c r="AA42" s="12">
        <f t="shared" ca="1" si="1"/>
        <v>-4.7824333333333309</v>
      </c>
    </row>
    <row r="43" spans="1:46" x14ac:dyDescent="0.25">
      <c r="A43" s="11">
        <v>5.1100000000000003</v>
      </c>
      <c r="Z43" s="12">
        <f t="shared" ca="1" si="0"/>
        <v>-4.7824333333333309</v>
      </c>
      <c r="AA43" s="12">
        <f t="shared" ca="1" si="1"/>
        <v>-4.7824333333333309</v>
      </c>
    </row>
    <row r="44" spans="1:46" x14ac:dyDescent="0.25">
      <c r="A44" s="11">
        <v>5.21</v>
      </c>
      <c r="Z44" s="12">
        <f t="shared" ca="1" si="0"/>
        <v>-4.6824333333333312</v>
      </c>
      <c r="AA44" s="12">
        <f t="shared" ca="1" si="1"/>
        <v>-4.6824333333333312</v>
      </c>
    </row>
    <row r="45" spans="1:46" x14ac:dyDescent="0.25">
      <c r="A45" s="11">
        <v>5.23</v>
      </c>
      <c r="Z45" s="12">
        <f t="shared" ca="1" si="0"/>
        <v>-4.6624333333333308</v>
      </c>
      <c r="AA45" s="12">
        <f t="shared" ca="1" si="1"/>
        <v>-4.6624333333333308</v>
      </c>
    </row>
    <row r="46" spans="1:46" x14ac:dyDescent="0.25">
      <c r="A46" s="11">
        <v>5.24</v>
      </c>
      <c r="Z46" s="12">
        <f t="shared" ca="1" si="0"/>
        <v>-4.652433333333331</v>
      </c>
      <c r="AA46" s="12">
        <f t="shared" ca="1" si="1"/>
        <v>-4.652433333333331</v>
      </c>
    </row>
    <row r="47" spans="1:46" x14ac:dyDescent="0.25">
      <c r="A47" s="11">
        <v>5.25</v>
      </c>
      <c r="Z47" s="12">
        <f t="shared" ca="1" si="0"/>
        <v>-4.6424333333333312</v>
      </c>
      <c r="AA47" s="12">
        <f t="shared" ca="1" si="1"/>
        <v>-4.6424333333333312</v>
      </c>
    </row>
    <row r="48" spans="1:46" x14ac:dyDescent="0.25">
      <c r="A48" s="11">
        <v>5.25</v>
      </c>
      <c r="Z48" s="12">
        <f t="shared" ca="1" si="0"/>
        <v>-4.6424333333333312</v>
      </c>
      <c r="AA48" s="12">
        <f t="shared" ca="1" si="1"/>
        <v>-4.6424333333333312</v>
      </c>
    </row>
    <row r="49" spans="1:27" x14ac:dyDescent="0.25">
      <c r="A49" s="11">
        <v>5.26</v>
      </c>
      <c r="Z49" s="12">
        <f t="shared" ca="1" si="0"/>
        <v>-4.6324333333333314</v>
      </c>
      <c r="AA49" s="12">
        <f t="shared" ca="1" si="1"/>
        <v>-4.6324333333333314</v>
      </c>
    </row>
    <row r="50" spans="1:27" x14ac:dyDescent="0.25">
      <c r="A50" s="11">
        <v>5.3</v>
      </c>
      <c r="Z50" s="12">
        <f t="shared" ca="1" si="0"/>
        <v>-4.5924333333333314</v>
      </c>
      <c r="AA50" s="12">
        <f t="shared" ca="1" si="1"/>
        <v>-4.5924333333333314</v>
      </c>
    </row>
    <row r="51" spans="1:27" x14ac:dyDescent="0.25">
      <c r="A51" s="11">
        <v>5.37</v>
      </c>
      <c r="Z51" s="12">
        <f t="shared" ca="1" si="0"/>
        <v>-4.5224333333333311</v>
      </c>
      <c r="AA51" s="12">
        <f t="shared" ca="1" si="1"/>
        <v>-4.5224333333333311</v>
      </c>
    </row>
    <row r="52" spans="1:27" x14ac:dyDescent="0.25">
      <c r="A52" s="11">
        <v>5.37</v>
      </c>
      <c r="Z52" s="12">
        <f t="shared" ca="1" si="0"/>
        <v>-4.5224333333333311</v>
      </c>
      <c r="AA52" s="12">
        <f t="shared" ca="1" si="1"/>
        <v>-4.5224333333333311</v>
      </c>
    </row>
    <row r="53" spans="1:27" x14ac:dyDescent="0.25">
      <c r="A53" s="11">
        <v>5.37</v>
      </c>
      <c r="Z53" s="12">
        <f t="shared" ca="1" si="0"/>
        <v>-4.5224333333333311</v>
      </c>
      <c r="AA53" s="12">
        <f t="shared" ca="1" si="1"/>
        <v>-4.5224333333333311</v>
      </c>
    </row>
    <row r="54" spans="1:27" x14ac:dyDescent="0.25">
      <c r="A54" s="11">
        <v>5.39</v>
      </c>
      <c r="Z54" s="12">
        <f t="shared" ca="1" si="0"/>
        <v>-4.5024333333333315</v>
      </c>
      <c r="AA54" s="12">
        <f t="shared" ca="1" si="1"/>
        <v>-4.5024333333333315</v>
      </c>
    </row>
    <row r="55" spans="1:27" x14ac:dyDescent="0.25">
      <c r="A55" s="11">
        <v>5.41</v>
      </c>
      <c r="Z55" s="12">
        <f t="shared" ca="1" si="0"/>
        <v>-4.482433333333331</v>
      </c>
      <c r="AA55" s="12">
        <f t="shared" ca="1" si="1"/>
        <v>-4.482433333333331</v>
      </c>
    </row>
    <row r="56" spans="1:27" x14ac:dyDescent="0.25">
      <c r="A56" s="11">
        <v>5.42</v>
      </c>
      <c r="Z56" s="12">
        <f t="shared" ca="1" si="0"/>
        <v>-4.4724333333333313</v>
      </c>
      <c r="AA56" s="12">
        <f t="shared" ca="1" si="1"/>
        <v>-4.4724333333333313</v>
      </c>
    </row>
    <row r="57" spans="1:27" x14ac:dyDescent="0.25">
      <c r="A57" s="11">
        <v>5.43</v>
      </c>
      <c r="Z57" s="12">
        <f t="shared" ca="1" si="0"/>
        <v>-4.4624333333333315</v>
      </c>
      <c r="AA57" s="12">
        <f t="shared" ca="1" si="1"/>
        <v>-4.4624333333333315</v>
      </c>
    </row>
    <row r="58" spans="1:27" x14ac:dyDescent="0.25">
      <c r="A58" s="11">
        <v>5.46</v>
      </c>
      <c r="Z58" s="12">
        <f t="shared" ca="1" si="0"/>
        <v>-4.4324333333333312</v>
      </c>
      <c r="AA58" s="12">
        <f t="shared" ca="1" si="1"/>
        <v>-4.4324333333333312</v>
      </c>
    </row>
    <row r="59" spans="1:27" x14ac:dyDescent="0.25">
      <c r="A59" s="11">
        <v>5.47</v>
      </c>
      <c r="Z59" s="12">
        <f t="shared" ca="1" si="0"/>
        <v>-4.4224333333333314</v>
      </c>
      <c r="AA59" s="12">
        <f t="shared" ca="1" si="1"/>
        <v>-4.4224333333333314</v>
      </c>
    </row>
    <row r="60" spans="1:27" x14ac:dyDescent="0.25">
      <c r="A60" s="11">
        <v>5.52</v>
      </c>
      <c r="Z60" s="12">
        <f t="shared" ca="1" si="0"/>
        <v>-4.3724333333333316</v>
      </c>
      <c r="AA60" s="12">
        <f t="shared" ca="1" si="1"/>
        <v>-4.3724333333333316</v>
      </c>
    </row>
    <row r="61" spans="1:27" x14ac:dyDescent="0.25">
      <c r="A61" s="11">
        <v>5.55</v>
      </c>
      <c r="Z61" s="12">
        <f t="shared" ca="1" si="0"/>
        <v>-4.3424333333333314</v>
      </c>
      <c r="AA61" s="12">
        <f t="shared" ca="1" si="1"/>
        <v>-4.3424333333333314</v>
      </c>
    </row>
    <row r="62" spans="1:27" x14ac:dyDescent="0.25">
      <c r="A62" s="11">
        <v>5.55</v>
      </c>
      <c r="Z62" s="12">
        <f t="shared" ca="1" si="0"/>
        <v>-4.3424333333333314</v>
      </c>
      <c r="AA62" s="12">
        <f t="shared" ca="1" si="1"/>
        <v>-4.3424333333333314</v>
      </c>
    </row>
    <row r="63" spans="1:27" x14ac:dyDescent="0.25">
      <c r="A63" s="11">
        <v>5.58</v>
      </c>
      <c r="Z63" s="12">
        <f t="shared" ca="1" si="0"/>
        <v>-4.3124333333333311</v>
      </c>
      <c r="AA63" s="12">
        <f t="shared" ca="1" si="1"/>
        <v>-4.3124333333333311</v>
      </c>
    </row>
    <row r="64" spans="1:27" x14ac:dyDescent="0.25">
      <c r="A64" s="11">
        <v>5.61</v>
      </c>
      <c r="Z64" s="12">
        <f t="shared" ca="1" si="0"/>
        <v>-4.2824333333333309</v>
      </c>
      <c r="AA64" s="12">
        <f t="shared" ca="1" si="1"/>
        <v>-4.2824333333333309</v>
      </c>
    </row>
    <row r="65" spans="1:27" x14ac:dyDescent="0.25">
      <c r="A65" s="11">
        <v>5.61</v>
      </c>
      <c r="Z65" s="12">
        <f t="shared" ca="1" si="0"/>
        <v>-4.2824333333333309</v>
      </c>
      <c r="AA65" s="12">
        <f t="shared" ca="1" si="1"/>
        <v>-4.2824333333333309</v>
      </c>
    </row>
    <row r="66" spans="1:27" x14ac:dyDescent="0.25">
      <c r="A66" s="11">
        <v>5.62</v>
      </c>
      <c r="Z66" s="12">
        <f t="shared" ref="Z66:Z129" ca="1" si="14">IF($A66&lt;&gt;"",($A66-$D$77),"")</f>
        <v>-4.2724333333333311</v>
      </c>
      <c r="AA66" s="12">
        <f t="shared" ref="AA66:AA129" ca="1" si="15">IF($A66&lt;&gt;"",($A66-$D$77+$J$118),"")</f>
        <v>-4.2724333333333311</v>
      </c>
    </row>
    <row r="67" spans="1:27" x14ac:dyDescent="0.25">
      <c r="A67" s="11">
        <v>5.62</v>
      </c>
      <c r="Z67" s="12">
        <f t="shared" ca="1" si="14"/>
        <v>-4.2724333333333311</v>
      </c>
      <c r="AA67" s="12">
        <f t="shared" ca="1" si="15"/>
        <v>-4.2724333333333311</v>
      </c>
    </row>
    <row r="68" spans="1:27" x14ac:dyDescent="0.25">
      <c r="A68" s="11">
        <v>5.65</v>
      </c>
      <c r="Z68" s="12">
        <f t="shared" ca="1" si="14"/>
        <v>-4.2424333333333308</v>
      </c>
      <c r="AA68" s="12">
        <f t="shared" ca="1" si="15"/>
        <v>-4.2424333333333308</v>
      </c>
    </row>
    <row r="69" spans="1:27" x14ac:dyDescent="0.25">
      <c r="A69" s="11">
        <v>5.65</v>
      </c>
      <c r="Z69" s="12">
        <f t="shared" ca="1" si="14"/>
        <v>-4.2424333333333308</v>
      </c>
      <c r="AA69" s="12">
        <f t="shared" ca="1" si="15"/>
        <v>-4.2424333333333308</v>
      </c>
    </row>
    <row r="70" spans="1:27" x14ac:dyDescent="0.25">
      <c r="A70" s="11">
        <v>5.7</v>
      </c>
      <c r="Z70" s="12">
        <f t="shared" ca="1" si="14"/>
        <v>-4.192433333333331</v>
      </c>
      <c r="AA70" s="12">
        <f t="shared" ca="1" si="15"/>
        <v>-4.192433333333331</v>
      </c>
    </row>
    <row r="71" spans="1:27" x14ac:dyDescent="0.25">
      <c r="A71" s="11">
        <v>5.72</v>
      </c>
      <c r="Z71" s="12">
        <f t="shared" ca="1" si="14"/>
        <v>-4.1724333333333314</v>
      </c>
      <c r="AA71" s="12">
        <f t="shared" ca="1" si="15"/>
        <v>-4.1724333333333314</v>
      </c>
    </row>
    <row r="72" spans="1:27" x14ac:dyDescent="0.25">
      <c r="A72" s="11">
        <v>5.73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-4.1624333333333308</v>
      </c>
      <c r="AA72" s="12">
        <f t="shared" ca="1" si="15"/>
        <v>-4.1624333333333308</v>
      </c>
    </row>
    <row r="73" spans="1:27" x14ac:dyDescent="0.25">
      <c r="A73" s="11">
        <v>5.73</v>
      </c>
      <c r="Z73" s="12">
        <f t="shared" ca="1" si="14"/>
        <v>-4.1624333333333308</v>
      </c>
      <c r="AA73" s="12">
        <f t="shared" ca="1" si="15"/>
        <v>-4.1624333333333308</v>
      </c>
    </row>
    <row r="74" spans="1:27" x14ac:dyDescent="0.25">
      <c r="A74" s="11">
        <v>5.73</v>
      </c>
      <c r="Z74" s="12">
        <f t="shared" ca="1" si="14"/>
        <v>-4.1624333333333308</v>
      </c>
      <c r="AA74" s="12">
        <f t="shared" ca="1" si="15"/>
        <v>-4.1624333333333308</v>
      </c>
    </row>
    <row r="75" spans="1:27" x14ac:dyDescent="0.25">
      <c r="A75" s="11">
        <v>5.73</v>
      </c>
      <c r="C75" s="21" t="s">
        <v>25</v>
      </c>
      <c r="J75" s="21" t="s">
        <v>26</v>
      </c>
      <c r="Z75" s="12">
        <f t="shared" ca="1" si="14"/>
        <v>-4.1624333333333308</v>
      </c>
      <c r="AA75" s="12">
        <f t="shared" ca="1" si="15"/>
        <v>-4.1624333333333308</v>
      </c>
    </row>
    <row r="76" spans="1:27" x14ac:dyDescent="0.25">
      <c r="A76" s="11">
        <v>5.74</v>
      </c>
      <c r="Z76" s="12">
        <f t="shared" ca="1" si="14"/>
        <v>-4.152433333333331</v>
      </c>
      <c r="AA76" s="12">
        <f t="shared" ca="1" si="15"/>
        <v>-4.152433333333331</v>
      </c>
    </row>
    <row r="77" spans="1:27" x14ac:dyDescent="0.25">
      <c r="A77" s="11">
        <v>5.77</v>
      </c>
      <c r="C77" s="10" t="s">
        <v>27</v>
      </c>
      <c r="D77" s="15">
        <f ca="1">AVERAGE(INDIRECT($G$4))</f>
        <v>9.8924333333333312</v>
      </c>
      <c r="E77" s="9" t="s">
        <v>13</v>
      </c>
      <c r="J77" s="10" t="s">
        <v>27</v>
      </c>
      <c r="K77" s="15">
        <f ca="1">SUMPRODUCT(INDIRECT("$F$22:$F$"&amp;21+$D$15),INDIRECT("$H$22:$H$"&amp;21+$D$15))</f>
        <v>9.8797727272727283</v>
      </c>
      <c r="L77" s="9" t="s">
        <v>13</v>
      </c>
      <c r="Z77" s="12">
        <f t="shared" ca="1" si="14"/>
        <v>-4.1224333333333316</v>
      </c>
      <c r="AA77" s="12">
        <f t="shared" ca="1" si="15"/>
        <v>-4.1224333333333316</v>
      </c>
    </row>
    <row r="78" spans="1:27" x14ac:dyDescent="0.25">
      <c r="A78" s="11">
        <v>5.78</v>
      </c>
      <c r="C78" s="10" t="s">
        <v>28</v>
      </c>
      <c r="D78" s="15">
        <f ca="1">_xlfn.VAR.S(INDIRECT($G$4))</f>
        <v>11.151960012242746</v>
      </c>
      <c r="E78" s="9" t="s">
        <v>14</v>
      </c>
      <c r="J78" s="10" t="s">
        <v>28</v>
      </c>
      <c r="K78" s="15">
        <f ca="1">SUM(INDIRECT("$O$22:$O$"&amp;21+$D$15))</f>
        <v>10.975411105371901</v>
      </c>
      <c r="L78" s="9" t="s">
        <v>14</v>
      </c>
      <c r="Z78" s="12">
        <f t="shared" ca="1" si="14"/>
        <v>-4.1124333333333309</v>
      </c>
      <c r="AA78" s="12">
        <f t="shared" ca="1" si="15"/>
        <v>-4.1124333333333309</v>
      </c>
    </row>
    <row r="79" spans="1:27" x14ac:dyDescent="0.25">
      <c r="A79" s="11">
        <v>5.79</v>
      </c>
      <c r="C79" s="37" t="s">
        <v>140</v>
      </c>
      <c r="D79" s="15">
        <f ca="1">STDEVA(INDIRECT($G$4))</f>
        <v>3.3394550471959863</v>
      </c>
      <c r="E79" s="9" t="s">
        <v>15</v>
      </c>
      <c r="J79" s="37" t="s">
        <v>140</v>
      </c>
      <c r="K79" s="15">
        <f ca="1">SQRT($K$78)</f>
        <v>3.3129158011292561</v>
      </c>
      <c r="L79" s="9" t="s">
        <v>15</v>
      </c>
      <c r="Z79" s="12">
        <f t="shared" ca="1" si="14"/>
        <v>-4.1024333333333312</v>
      </c>
      <c r="AA79" s="12">
        <f t="shared" ca="1" si="15"/>
        <v>-4.1024333333333312</v>
      </c>
    </row>
    <row r="80" spans="1:27" x14ac:dyDescent="0.25">
      <c r="A80" s="11">
        <v>5.8</v>
      </c>
      <c r="Z80" s="12">
        <f t="shared" ca="1" si="14"/>
        <v>-4.0924333333333314</v>
      </c>
      <c r="AA80" s="12">
        <f t="shared" ca="1" si="15"/>
        <v>-4.0924333333333314</v>
      </c>
    </row>
    <row r="81" spans="1:27" x14ac:dyDescent="0.25">
      <c r="A81" s="11">
        <v>5.8</v>
      </c>
      <c r="C81" s="37" t="s">
        <v>124</v>
      </c>
      <c r="D81" s="19">
        <f ca="1">_xlfn.MODE.SNGL(INDIRECT($G$4))</f>
        <v>6.08</v>
      </c>
      <c r="E81" s="9" t="s">
        <v>29</v>
      </c>
      <c r="Z81" s="12">
        <f t="shared" ca="1" si="14"/>
        <v>-4.0924333333333314</v>
      </c>
      <c r="AA81" s="12">
        <f t="shared" ca="1" si="15"/>
        <v>-4.0924333333333314</v>
      </c>
    </row>
    <row r="82" spans="1:27" x14ac:dyDescent="0.25">
      <c r="A82" s="11">
        <v>5.81</v>
      </c>
      <c r="C82" s="37" t="s">
        <v>125</v>
      </c>
      <c r="D82" s="15">
        <f ca="1">MEDIAN(INDIRECT($G$4))</f>
        <v>9.86</v>
      </c>
      <c r="E82" s="9" t="s">
        <v>30</v>
      </c>
      <c r="Z82" s="12">
        <f t="shared" ca="1" si="14"/>
        <v>-4.0824333333333316</v>
      </c>
      <c r="AA82" s="12">
        <f t="shared" ca="1" si="15"/>
        <v>-4.0824333333333316</v>
      </c>
    </row>
    <row r="83" spans="1:27" x14ac:dyDescent="0.25">
      <c r="A83" s="11">
        <v>5.81</v>
      </c>
      <c r="Z83" s="12">
        <f t="shared" ca="1" si="14"/>
        <v>-4.0824333333333316</v>
      </c>
      <c r="AA83" s="12">
        <f t="shared" ca="1" si="15"/>
        <v>-4.0824333333333316</v>
      </c>
    </row>
    <row r="84" spans="1:27" x14ac:dyDescent="0.25">
      <c r="A84" s="11">
        <v>5.82</v>
      </c>
      <c r="C84" s="37" t="s">
        <v>18</v>
      </c>
      <c r="D84" s="15">
        <f ca="1">$D$79/$D$77</f>
        <v>0.33757670480764629</v>
      </c>
      <c r="E84" s="9" t="s">
        <v>12</v>
      </c>
      <c r="J84" s="37" t="s">
        <v>18</v>
      </c>
      <c r="K84" s="15">
        <f ca="1">$K$79/$K$77</f>
        <v>0.33532307802831141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-4.0724333333333309</v>
      </c>
      <c r="AA84" s="12">
        <f t="shared" ca="1" si="15"/>
        <v>-4.0724333333333309</v>
      </c>
    </row>
    <row r="85" spans="1:27" x14ac:dyDescent="0.25">
      <c r="A85" s="11">
        <v>5.82</v>
      </c>
      <c r="Z85" s="12">
        <f t="shared" ca="1" si="14"/>
        <v>-4.0724333333333309</v>
      </c>
      <c r="AA85" s="12">
        <f t="shared" ca="1" si="15"/>
        <v>-4.0724333333333309</v>
      </c>
    </row>
    <row r="86" spans="1:27" ht="15" customHeight="1" x14ac:dyDescent="0.25">
      <c r="A86" s="11">
        <v>5.83</v>
      </c>
      <c r="C86" s="37" t="s">
        <v>16</v>
      </c>
      <c r="D86" s="15">
        <f ca="1">SUMPRODUCT(INDIRECT("$Z$2:$Z$"&amp;$D$5+1)^3)/$D$5</f>
        <v>3.0989727130161384</v>
      </c>
      <c r="E86" s="9" t="s">
        <v>46</v>
      </c>
      <c r="I86" s="22"/>
      <c r="Z86" s="12">
        <f t="shared" ca="1" si="14"/>
        <v>-4.0624333333333311</v>
      </c>
      <c r="AA86" s="12">
        <f t="shared" ca="1" si="15"/>
        <v>-4.0624333333333311</v>
      </c>
    </row>
    <row r="87" spans="1:27" x14ac:dyDescent="0.25">
      <c r="A87" s="11">
        <v>5.87</v>
      </c>
      <c r="C87" s="37" t="s">
        <v>20</v>
      </c>
      <c r="D87" s="38">
        <f ca="1">KURT(INDIRECT($G$4))</f>
        <v>-1.2253343053610726</v>
      </c>
      <c r="E87" s="9" t="s">
        <v>45</v>
      </c>
      <c r="Z87" s="12">
        <f t="shared" ca="1" si="14"/>
        <v>-4.0224333333333311</v>
      </c>
      <c r="AA87" s="12">
        <f t="shared" ca="1" si="15"/>
        <v>-4.0224333333333311</v>
      </c>
    </row>
    <row r="88" spans="1:27" ht="15" customHeight="1" x14ac:dyDescent="0.25">
      <c r="A88" s="11">
        <v>5.9</v>
      </c>
      <c r="Z88" s="12">
        <f t="shared" ca="1" si="14"/>
        <v>-3.9924333333333308</v>
      </c>
      <c r="AA88" s="12">
        <f t="shared" ca="1" si="15"/>
        <v>-3.9924333333333308</v>
      </c>
    </row>
    <row r="89" spans="1:27" ht="15" customHeight="1" x14ac:dyDescent="0.25">
      <c r="A89" s="11">
        <v>5.94</v>
      </c>
      <c r="C89" s="37" t="s">
        <v>19</v>
      </c>
      <c r="D89" s="15">
        <f ca="1">SKEW(INDIRECT($G$4))</f>
        <v>8.3630644050917885E-2</v>
      </c>
      <c r="E89" s="9" t="s">
        <v>17</v>
      </c>
      <c r="Z89" s="12">
        <f t="shared" ca="1" si="14"/>
        <v>-3.9524333333333308</v>
      </c>
      <c r="AA89" s="12">
        <f t="shared" ca="1" si="15"/>
        <v>-3.9524333333333308</v>
      </c>
    </row>
    <row r="90" spans="1:27" x14ac:dyDescent="0.25">
      <c r="A90" s="11">
        <v>5.95</v>
      </c>
      <c r="D90" s="15">
        <f ca="1">$D$86/$D$79^3</f>
        <v>8.3212955445351039E-2</v>
      </c>
      <c r="Z90" s="12">
        <f t="shared" ca="1" si="14"/>
        <v>-3.942433333333331</v>
      </c>
      <c r="AA90" s="12">
        <f t="shared" ca="1" si="15"/>
        <v>-3.942433333333331</v>
      </c>
    </row>
    <row r="91" spans="1:27" x14ac:dyDescent="0.25">
      <c r="A91" s="11">
        <v>6.01</v>
      </c>
      <c r="Z91" s="12">
        <f t="shared" ca="1" si="14"/>
        <v>-3.8824333333333314</v>
      </c>
      <c r="AA91" s="12">
        <f t="shared" ca="1" si="15"/>
        <v>-3.8824333333333314</v>
      </c>
    </row>
    <row r="92" spans="1:27" x14ac:dyDescent="0.25">
      <c r="A92" s="11">
        <v>6.01</v>
      </c>
      <c r="Z92" s="12">
        <f t="shared" ca="1" si="14"/>
        <v>-3.8824333333333314</v>
      </c>
      <c r="AA92" s="12">
        <f t="shared" ca="1" si="15"/>
        <v>-3.8824333333333314</v>
      </c>
    </row>
    <row r="93" spans="1:27" x14ac:dyDescent="0.25">
      <c r="A93" s="11">
        <v>6.03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-3.8624333333333309</v>
      </c>
      <c r="AA93" s="12">
        <f t="shared" ca="1" si="15"/>
        <v>-3.8624333333333309</v>
      </c>
    </row>
    <row r="94" spans="1:27" x14ac:dyDescent="0.25">
      <c r="A94" s="11">
        <v>6.04</v>
      </c>
      <c r="Z94" s="12">
        <f t="shared" ca="1" si="14"/>
        <v>-3.8524333333333312</v>
      </c>
      <c r="AA94" s="12">
        <f t="shared" ca="1" si="15"/>
        <v>-3.8524333333333312</v>
      </c>
    </row>
    <row r="95" spans="1:27" x14ac:dyDescent="0.25">
      <c r="A95" s="11">
        <v>6.05</v>
      </c>
      <c r="Z95" s="12">
        <f t="shared" ca="1" si="14"/>
        <v>-3.8424333333333314</v>
      </c>
      <c r="AA95" s="12">
        <f t="shared" ca="1" si="15"/>
        <v>-3.8424333333333314</v>
      </c>
    </row>
    <row r="96" spans="1:27" x14ac:dyDescent="0.25">
      <c r="A96" s="11">
        <v>6.06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-3.8324333333333316</v>
      </c>
      <c r="AA96" s="12">
        <f t="shared" ca="1" si="15"/>
        <v>-3.8324333333333316</v>
      </c>
    </row>
    <row r="97" spans="1:27" ht="15" customHeight="1" x14ac:dyDescent="0.25">
      <c r="A97" s="11">
        <v>6.08</v>
      </c>
      <c r="Z97" s="12">
        <f t="shared" ca="1" si="14"/>
        <v>-3.8124333333333311</v>
      </c>
      <c r="AA97" s="12">
        <f t="shared" ca="1" si="15"/>
        <v>-3.8124333333333311</v>
      </c>
    </row>
    <row r="98" spans="1:27" ht="15" customHeight="1" x14ac:dyDescent="0.25">
      <c r="A98" s="11">
        <v>6.08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-3.8124333333333311</v>
      </c>
      <c r="AA98" s="12">
        <f t="shared" ca="1" si="15"/>
        <v>-3.8124333333333311</v>
      </c>
    </row>
    <row r="99" spans="1:27" x14ac:dyDescent="0.25">
      <c r="A99" s="11">
        <v>6.08</v>
      </c>
      <c r="Z99" s="12">
        <f t="shared" ca="1" si="14"/>
        <v>-3.8124333333333311</v>
      </c>
      <c r="AA99" s="12">
        <f t="shared" ca="1" si="15"/>
        <v>-3.8124333333333311</v>
      </c>
    </row>
    <row r="100" spans="1:27" x14ac:dyDescent="0.25">
      <c r="A100" s="11">
        <v>6.08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-3.8124333333333311</v>
      </c>
      <c r="AA100" s="12">
        <f t="shared" ca="1" si="15"/>
        <v>-3.8124333333333311</v>
      </c>
    </row>
    <row r="101" spans="1:27" x14ac:dyDescent="0.25">
      <c r="A101" s="11">
        <v>6.08</v>
      </c>
      <c r="M101" s="37" t="s">
        <v>69</v>
      </c>
      <c r="N101" s="15">
        <v>2</v>
      </c>
      <c r="O101" s="9" t="s">
        <v>68</v>
      </c>
      <c r="Z101" s="12">
        <f t="shared" ca="1" si="14"/>
        <v>-3.8124333333333311</v>
      </c>
      <c r="AA101" s="12">
        <f t="shared" ca="1" si="15"/>
        <v>-3.8124333333333311</v>
      </c>
    </row>
    <row r="102" spans="1:27" x14ac:dyDescent="0.25">
      <c r="A102" s="11">
        <v>6.09</v>
      </c>
      <c r="C102" s="75" t="s">
        <v>38</v>
      </c>
      <c r="D102" s="76"/>
      <c r="E102" s="38">
        <f ca="1">$D$77-$D$79*SQRT(3)</f>
        <v>4.1083275219975599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-3.8024333333333313</v>
      </c>
      <c r="AA102" s="12">
        <f t="shared" ca="1" si="15"/>
        <v>-3.8024333333333313</v>
      </c>
    </row>
    <row r="103" spans="1:27" x14ac:dyDescent="0.25">
      <c r="A103" s="11">
        <v>6.09</v>
      </c>
      <c r="C103" s="75" t="s">
        <v>39</v>
      </c>
      <c r="D103" s="76"/>
      <c r="E103" s="38">
        <f ca="1">$D$77+$D$79*SQRT(3)</f>
        <v>15.676539144669103</v>
      </c>
      <c r="H103" s="37" t="s">
        <v>118</v>
      </c>
      <c r="Z103" s="12">
        <f t="shared" ca="1" si="14"/>
        <v>-3.8024333333333313</v>
      </c>
      <c r="AA103" s="12">
        <f t="shared" ca="1" si="15"/>
        <v>-3.8024333333333313</v>
      </c>
    </row>
    <row r="104" spans="1:27" x14ac:dyDescent="0.25">
      <c r="A104" s="11">
        <v>6.11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-3.7824333333333309</v>
      </c>
      <c r="AA104" s="12">
        <f t="shared" ca="1" si="15"/>
        <v>-3.7824333333333309</v>
      </c>
    </row>
    <row r="105" spans="1:27" x14ac:dyDescent="0.25">
      <c r="A105" s="11">
        <v>6.11</v>
      </c>
      <c r="C105" s="84" t="s">
        <v>116</v>
      </c>
      <c r="D105" s="85"/>
      <c r="E105" s="38">
        <f ca="1">($E$102+$E$103)/2</f>
        <v>9.8924333333333312</v>
      </c>
      <c r="Z105" s="12">
        <f t="shared" ca="1" si="14"/>
        <v>-3.7824333333333309</v>
      </c>
      <c r="AA105" s="12">
        <f t="shared" ca="1" si="15"/>
        <v>-3.7824333333333309</v>
      </c>
    </row>
    <row r="106" spans="1:27" ht="15" customHeight="1" x14ac:dyDescent="0.25">
      <c r="A106" s="11">
        <v>6.12</v>
      </c>
      <c r="C106" s="84" t="s">
        <v>117</v>
      </c>
      <c r="D106" s="85"/>
      <c r="E106" s="38">
        <f ca="1">($E$102-$E$103)^2/12</f>
        <v>11.151960012242752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-3.7724333333333311</v>
      </c>
      <c r="AA106" s="12">
        <f t="shared" ca="1" si="15"/>
        <v>-3.7724333333333311</v>
      </c>
    </row>
    <row r="107" spans="1:27" x14ac:dyDescent="0.25">
      <c r="A107" s="11">
        <v>6.15</v>
      </c>
      <c r="Z107" s="12">
        <f t="shared" ca="1" si="14"/>
        <v>-3.7424333333333308</v>
      </c>
      <c r="AA107" s="12">
        <f t="shared" ca="1" si="15"/>
        <v>-3.7424333333333308</v>
      </c>
    </row>
    <row r="108" spans="1:27" x14ac:dyDescent="0.25">
      <c r="A108" s="11">
        <v>6.16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-3.732433333333331</v>
      </c>
      <c r="AA108" s="12">
        <f t="shared" ca="1" si="15"/>
        <v>-3.732433333333331</v>
      </c>
    </row>
    <row r="109" spans="1:27" x14ac:dyDescent="0.25">
      <c r="A109" s="11">
        <v>6.2</v>
      </c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0</v>
      </c>
      <c r="U109" s="73"/>
      <c r="V109" s="73"/>
      <c r="W109" s="74"/>
      <c r="Z109" s="12">
        <f t="shared" ca="1" si="14"/>
        <v>-3.692433333333331</v>
      </c>
      <c r="AA109" s="12">
        <f t="shared" ca="1" si="15"/>
        <v>-3.692433333333331</v>
      </c>
    </row>
    <row r="110" spans="1:27" x14ac:dyDescent="0.25">
      <c r="A110" s="11">
        <v>6.21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600</v>
      </c>
      <c r="P110" s="90">
        <f ca="1">SUM(INDIRECT(ADDRESS(ROW()+1,COLUMN())&amp;":"&amp;ADDRESS(ROW()+$D$15,COLUMN())))</f>
        <v>7.2733333333333325</v>
      </c>
      <c r="Q110" s="91"/>
      <c r="S110" s="16" t="s">
        <v>23</v>
      </c>
      <c r="T110" s="17">
        <f ca="1">SUM(INDIRECT(ADDRESS(ROW()+1,COLUMN())&amp;":"&amp;ADDRESS(ROW()+$D$15,COLUMN())))</f>
        <v>0.99999999999999967</v>
      </c>
      <c r="U110" s="17">
        <f ca="1">SUM(INDIRECT(ADDRESS(ROW()+1,COLUMN())&amp;":"&amp;ADDRESS(ROW()+$D$15,COLUMN())))</f>
        <v>599.99999999999977</v>
      </c>
      <c r="V110" s="90">
        <f ca="1">SUM(INDIRECT(ADDRESS(ROW()+1,COLUMN())&amp;":"&amp;ADDRESS(ROW()+$D$15,COLUMN())))</f>
        <v>62.962326130854095</v>
      </c>
      <c r="W110" s="91"/>
      <c r="Z110" s="12">
        <f t="shared" ca="1" si="14"/>
        <v>-3.6824333333333312</v>
      </c>
      <c r="AA110" s="12">
        <f t="shared" ca="1" si="15"/>
        <v>-3.6824333333333312</v>
      </c>
    </row>
    <row r="111" spans="1:27" x14ac:dyDescent="0.25">
      <c r="A111" s="11">
        <v>6.25</v>
      </c>
      <c r="M111" s="17">
        <v>1</v>
      </c>
      <c r="N111" s="38">
        <f>IF($C22&gt;$D$15,"-",1/$D$15)</f>
        <v>9.0909090909090912E-2</v>
      </c>
      <c r="O111" s="19">
        <f>IF($C22&gt;$D$15,"-",$D$5*N111)</f>
        <v>54.545454545454547</v>
      </c>
      <c r="P111" s="88">
        <f ca="1">IF($C22&gt;$D$15,"-",($G22-$O111)^2/$O111)</f>
        <v>0.78545454545454574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8.4323303355764212E-2</v>
      </c>
      <c r="U111" s="38">
        <f ca="1">IF($C22&gt;$D$15,"-",$D$5*T111)</f>
        <v>50.593982013458529</v>
      </c>
      <c r="V111" s="88">
        <f ca="1">IF($C22&gt;$D$15,"-",($G22-$U111)^2/$U111)</f>
        <v>0.13299492189320952</v>
      </c>
      <c r="W111" s="89"/>
      <c r="Z111" s="12">
        <f t="shared" ca="1" si="14"/>
        <v>-3.6424333333333312</v>
      </c>
      <c r="AA111" s="12">
        <f t="shared" ca="1" si="15"/>
        <v>-3.6424333333333312</v>
      </c>
    </row>
    <row r="112" spans="1:27" ht="15" customHeight="1" x14ac:dyDescent="0.25">
      <c r="A112" s="11">
        <v>6.26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54.545454545454547</v>
      </c>
      <c r="P112" s="88">
        <f t="shared" ref="P112:P121" ca="1" si="18">IF($C23&gt;$D$15,"-",($G23-$O112)^2/$O112)</f>
        <v>2.4054545454545448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5.9453392746400546E-2</v>
      </c>
      <c r="U112" s="38">
        <f t="shared" ref="U112:U121" ca="1" si="20">IF($C23&gt;$D$15,"-",$D$5*T112)</f>
        <v>35.672035647840325</v>
      </c>
      <c r="V112" s="88">
        <f t="shared" ref="V112:V121" ca="1" si="21">IF($C23&gt;$D$15,"-",($G23-$U112)^2/$U112)</f>
        <v>25.78449491433927</v>
      </c>
      <c r="W112" s="89"/>
      <c r="Z112" s="12">
        <f t="shared" ca="1" si="14"/>
        <v>-3.6324333333333314</v>
      </c>
      <c r="AA112" s="12">
        <f t="shared" ca="1" si="15"/>
        <v>-3.6324333333333314</v>
      </c>
    </row>
    <row r="113" spans="1:27" x14ac:dyDescent="0.25">
      <c r="A113" s="11">
        <v>6.28</v>
      </c>
      <c r="M113" s="17">
        <v>3</v>
      </c>
      <c r="N113" s="38">
        <f t="shared" si="16"/>
        <v>9.0909090909090912E-2</v>
      </c>
      <c r="O113" s="19">
        <f t="shared" si="17"/>
        <v>54.545454545454547</v>
      </c>
      <c r="P113" s="88">
        <f t="shared" ca="1" si="18"/>
        <v>1.3104545454545449</v>
      </c>
      <c r="Q113" s="89"/>
      <c r="S113" s="17">
        <v>3</v>
      </c>
      <c r="T113" s="38">
        <f t="shared" ca="1" si="19"/>
        <v>8.2717361727935895E-2</v>
      </c>
      <c r="U113" s="38">
        <f t="shared" ca="1" si="20"/>
        <v>49.630417036761536</v>
      </c>
      <c r="V113" s="88">
        <f t="shared" ca="1" si="21"/>
        <v>3.6015363013878807</v>
      </c>
      <c r="W113" s="89"/>
      <c r="Z113" s="12">
        <f t="shared" ca="1" si="14"/>
        <v>-3.6124333333333309</v>
      </c>
      <c r="AA113" s="12">
        <f t="shared" ca="1" si="15"/>
        <v>-3.6124333333333309</v>
      </c>
    </row>
    <row r="114" spans="1:27" x14ac:dyDescent="0.25">
      <c r="A114" s="11">
        <v>6.32</v>
      </c>
      <c r="C114" s="75" t="s">
        <v>138</v>
      </c>
      <c r="D114" s="76"/>
      <c r="E114" s="38">
        <f ca="1">$D$11</f>
        <v>4.25</v>
      </c>
      <c r="H114" s="92" t="s">
        <v>144</v>
      </c>
      <c r="I114" s="92"/>
      <c r="J114" s="92"/>
      <c r="K114" s="38">
        <f ca="1">SUM(INDIRECT("$AA$2:$AA$"&amp;$D$5+1))/$K$119</f>
        <v>6.3527812343838622E-13</v>
      </c>
      <c r="M114" s="17">
        <v>4</v>
      </c>
      <c r="N114" s="38">
        <f t="shared" si="16"/>
        <v>9.0909090909090912E-2</v>
      </c>
      <c r="O114" s="19">
        <f t="shared" si="17"/>
        <v>54.545454545454547</v>
      </c>
      <c r="P114" s="88">
        <f t="shared" ca="1" si="18"/>
        <v>0.54545454545454519</v>
      </c>
      <c r="Q114" s="89"/>
      <c r="S114" s="17">
        <v>4</v>
      </c>
      <c r="T114" s="38">
        <f t="shared" ca="1" si="19"/>
        <v>0.10442336807423561</v>
      </c>
      <c r="U114" s="38">
        <f t="shared" ca="1" si="20"/>
        <v>62.654020844541364</v>
      </c>
      <c r="V114" s="88">
        <f t="shared" ca="1" si="21"/>
        <v>0.11242417562852612</v>
      </c>
      <c r="W114" s="89"/>
      <c r="Z114" s="12">
        <f t="shared" ca="1" si="14"/>
        <v>-3.5724333333333309</v>
      </c>
      <c r="AA114" s="12">
        <f t="shared" ca="1" si="15"/>
        <v>-3.5724333333333309</v>
      </c>
    </row>
    <row r="115" spans="1:27" x14ac:dyDescent="0.25">
      <c r="A115" s="11">
        <v>6.33</v>
      </c>
      <c r="C115" s="75" t="s">
        <v>139</v>
      </c>
      <c r="D115" s="76"/>
      <c r="E115" s="38">
        <f ca="1">$D$12</f>
        <v>15.75</v>
      </c>
      <c r="H115" s="92" t="s">
        <v>145</v>
      </c>
      <c r="I115" s="92"/>
      <c r="J115" s="92"/>
      <c r="K115" s="38">
        <f ca="1">-$D$5/$K$119+SUMSQ(INDIRECT("$AA$2:$AA$"&amp;$D$5+1))/$K$119^3</f>
        <v>-0.2127780148919669</v>
      </c>
      <c r="M115" s="17">
        <v>5</v>
      </c>
      <c r="N115" s="38">
        <f t="shared" si="16"/>
        <v>9.0909090909090912E-2</v>
      </c>
      <c r="O115" s="19">
        <f t="shared" si="17"/>
        <v>54.545454545454547</v>
      </c>
      <c r="P115" s="88">
        <f t="shared" ca="1" si="18"/>
        <v>0.37878787878787901</v>
      </c>
      <c r="Q115" s="89"/>
      <c r="S115" s="17">
        <v>5</v>
      </c>
      <c r="T115" s="38">
        <f t="shared" ca="1" si="19"/>
        <v>0.11961358311211645</v>
      </c>
      <c r="U115" s="38">
        <f t="shared" ca="1" si="20"/>
        <v>71.768149867269869</v>
      </c>
      <c r="V115" s="88">
        <f t="shared" ca="1" si="21"/>
        <v>6.6025437400891303</v>
      </c>
      <c r="W115" s="89"/>
      <c r="Z115" s="12">
        <f t="shared" ca="1" si="14"/>
        <v>-3.5624333333333311</v>
      </c>
      <c r="AA115" s="12">
        <f t="shared" ca="1" si="15"/>
        <v>-3.5624333333333311</v>
      </c>
    </row>
    <row r="116" spans="1:27" x14ac:dyDescent="0.25">
      <c r="A116" s="11">
        <v>6.37</v>
      </c>
      <c r="M116" s="17">
        <v>6</v>
      </c>
      <c r="N116" s="38">
        <f t="shared" si="16"/>
        <v>9.0909090909090912E-2</v>
      </c>
      <c r="O116" s="19">
        <f t="shared" si="17"/>
        <v>54.545454545454547</v>
      </c>
      <c r="P116" s="88">
        <f t="shared" ca="1" si="18"/>
        <v>0.37878787878787901</v>
      </c>
      <c r="Q116" s="89"/>
      <c r="S116" s="17">
        <v>6</v>
      </c>
      <c r="T116" s="38">
        <f t="shared" ca="1" si="19"/>
        <v>0.12432130074077163</v>
      </c>
      <c r="U116" s="38">
        <f t="shared" ca="1" si="20"/>
        <v>74.592780444462974</v>
      </c>
      <c r="V116" s="88">
        <f t="shared" ca="1" si="21"/>
        <v>8.1080882946823465</v>
      </c>
      <c r="W116" s="89"/>
      <c r="Z116" s="12">
        <f t="shared" ca="1" si="14"/>
        <v>-3.5224333333333311</v>
      </c>
      <c r="AA116" s="12">
        <f t="shared" ca="1" si="15"/>
        <v>-3.5224333333333311</v>
      </c>
    </row>
    <row r="117" spans="1:27" x14ac:dyDescent="0.25">
      <c r="A117" s="11">
        <v>6.37</v>
      </c>
      <c r="C117" s="84" t="s">
        <v>116</v>
      </c>
      <c r="D117" s="85"/>
      <c r="E117" s="38">
        <f ca="1">($E$102+$E$103)/2</f>
        <v>9.8924333333333312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54.545454545454547</v>
      </c>
      <c r="P117" s="88">
        <f t="shared" ca="1" si="18"/>
        <v>0.23045454545454563</v>
      </c>
      <c r="Q117" s="89"/>
      <c r="S117" s="17">
        <v>7</v>
      </c>
      <c r="T117" s="38">
        <f t="shared" ca="1" si="19"/>
        <v>0.11724463089276771</v>
      </c>
      <c r="U117" s="38">
        <f t="shared" ca="1" si="20"/>
        <v>70.346778535660633</v>
      </c>
      <c r="V117" s="88">
        <f t="shared" ca="1" si="21"/>
        <v>5.3207530962936351</v>
      </c>
      <c r="W117" s="89"/>
      <c r="Z117" s="12">
        <f t="shared" ca="1" si="14"/>
        <v>-3.5224333333333311</v>
      </c>
      <c r="AA117" s="12">
        <f t="shared" ca="1" si="15"/>
        <v>-3.5224333333333311</v>
      </c>
    </row>
    <row r="118" spans="1:27" x14ac:dyDescent="0.25">
      <c r="A118" s="11">
        <v>6.39</v>
      </c>
      <c r="C118" s="84" t="s">
        <v>117</v>
      </c>
      <c r="D118" s="85"/>
      <c r="E118" s="38">
        <f ca="1">($E$102-$E$103)^2/12</f>
        <v>11.151960012242752</v>
      </c>
      <c r="H118" s="37" t="s">
        <v>27</v>
      </c>
      <c r="I118" s="38">
        <f ca="1">D77</f>
        <v>9.8924333333333312</v>
      </c>
      <c r="J118" s="38">
        <v>0</v>
      </c>
      <c r="K118" s="38">
        <f ca="1">$I118+$J118</f>
        <v>9.8924333333333312</v>
      </c>
      <c r="M118" s="17">
        <v>8</v>
      </c>
      <c r="N118" s="38">
        <f t="shared" si="16"/>
        <v>9.0909090909090912E-2</v>
      </c>
      <c r="O118" s="19">
        <f t="shared" si="17"/>
        <v>54.545454545454547</v>
      </c>
      <c r="P118" s="88">
        <f t="shared" ca="1" si="18"/>
        <v>0.23045454545454563</v>
      </c>
      <c r="Q118" s="89"/>
      <c r="S118" s="17">
        <v>8</v>
      </c>
      <c r="T118" s="38">
        <f t="shared" ca="1" si="19"/>
        <v>0.10032809266291487</v>
      </c>
      <c r="U118" s="38">
        <f t="shared" ca="1" si="20"/>
        <v>60.196855597748922</v>
      </c>
      <c r="V118" s="88">
        <f t="shared" ca="1" si="21"/>
        <v>1.4050925425581307</v>
      </c>
      <c r="W118" s="89"/>
      <c r="Z118" s="12">
        <f t="shared" ca="1" si="14"/>
        <v>-3.5024333333333315</v>
      </c>
      <c r="AA118" s="12">
        <f t="shared" ca="1" si="15"/>
        <v>-3.5024333333333315</v>
      </c>
    </row>
    <row r="119" spans="1:27" x14ac:dyDescent="0.25">
      <c r="A119" s="11">
        <v>6.47</v>
      </c>
      <c r="H119" s="37" t="s">
        <v>140</v>
      </c>
      <c r="I119" s="38">
        <f ca="1">D79</f>
        <v>3.3394550471959863</v>
      </c>
      <c r="J119" s="38">
        <v>-8.0699999999999999E-4</v>
      </c>
      <c r="K119" s="38">
        <f ca="1">$I119+$J119</f>
        <v>3.3386480471959863</v>
      </c>
      <c r="M119" s="17">
        <v>9</v>
      </c>
      <c r="N119" s="38">
        <f t="shared" si="16"/>
        <v>9.0909090909090912E-2</v>
      </c>
      <c r="O119" s="19">
        <f t="shared" si="17"/>
        <v>54.545454545454547</v>
      </c>
      <c r="P119" s="88">
        <f t="shared" ca="1" si="18"/>
        <v>0.21878787878787861</v>
      </c>
      <c r="Q119" s="89"/>
      <c r="S119" s="17">
        <v>9</v>
      </c>
      <c r="T119" s="38">
        <f t="shared" ca="1" si="19"/>
        <v>7.7899342686223116E-2</v>
      </c>
      <c r="U119" s="38">
        <f t="shared" ca="1" si="20"/>
        <v>46.739605611733872</v>
      </c>
      <c r="V119" s="88">
        <f t="shared" ca="1" si="21"/>
        <v>2.7128273788314412</v>
      </c>
      <c r="W119" s="89"/>
      <c r="Z119" s="12">
        <f t="shared" ca="1" si="14"/>
        <v>-3.4224333333333314</v>
      </c>
      <c r="AA119" s="12">
        <f t="shared" ca="1" si="15"/>
        <v>-3.4224333333333314</v>
      </c>
    </row>
    <row r="120" spans="1:27" x14ac:dyDescent="0.25">
      <c r="A120" s="11">
        <v>6.48</v>
      </c>
      <c r="M120" s="17">
        <v>10</v>
      </c>
      <c r="N120" s="38">
        <f t="shared" si="16"/>
        <v>9.0909090909090912E-2</v>
      </c>
      <c r="O120" s="19">
        <f t="shared" si="17"/>
        <v>54.545454545454547</v>
      </c>
      <c r="P120" s="88">
        <f t="shared" ca="1" si="18"/>
        <v>0.78545454545454574</v>
      </c>
      <c r="Q120" s="89"/>
      <c r="S120" s="17">
        <v>10</v>
      </c>
      <c r="T120" s="38">
        <f t="shared" ca="1" si="19"/>
        <v>5.4881480566614904E-2</v>
      </c>
      <c r="U120" s="38">
        <f t="shared" ca="1" si="20"/>
        <v>32.928888339968942</v>
      </c>
      <c r="V120" s="88">
        <f t="shared" ca="1" si="21"/>
        <v>6.8978461806566509</v>
      </c>
      <c r="W120" s="89"/>
      <c r="Z120" s="12">
        <f t="shared" ca="1" si="14"/>
        <v>-3.4124333333333308</v>
      </c>
      <c r="AA120" s="12">
        <f t="shared" ca="1" si="15"/>
        <v>-3.4124333333333308</v>
      </c>
    </row>
    <row r="121" spans="1:27" ht="15" customHeight="1" x14ac:dyDescent="0.25">
      <c r="A121" s="11">
        <v>6.53</v>
      </c>
      <c r="H121" s="24" t="s">
        <v>146</v>
      </c>
      <c r="I121" s="38">
        <f ca="1">LN(2*PI())*D5/2-LN(K119)*D5-SUMSQ(INDIRECT("$AA$2:$AA$"&amp;$D$5+1))/(2*K119^2)</f>
        <v>-471.62125387881196</v>
      </c>
      <c r="M121" s="17">
        <v>11</v>
      </c>
      <c r="N121" s="38">
        <f t="shared" si="16"/>
        <v>9.0909090909090912E-2</v>
      </c>
      <c r="O121" s="19">
        <f t="shared" si="17"/>
        <v>54.545454545454547</v>
      </c>
      <c r="P121" s="88">
        <f t="shared" ca="1" si="18"/>
        <v>3.7878787878787659E-3</v>
      </c>
      <c r="Q121" s="89"/>
      <c r="S121" s="17">
        <v>11</v>
      </c>
      <c r="T121" s="38">
        <f t="shared" ca="1" si="19"/>
        <v>7.4794143434254723E-2</v>
      </c>
      <c r="U121" s="38">
        <f t="shared" ca="1" si="20"/>
        <v>44.876486060552836</v>
      </c>
      <c r="V121" s="88">
        <f t="shared" ca="1" si="21"/>
        <v>2.2837245844938718</v>
      </c>
      <c r="W121" s="89"/>
      <c r="Z121" s="12">
        <f t="shared" ca="1" si="14"/>
        <v>-3.3624333333333309</v>
      </c>
      <c r="AA121" s="12">
        <f t="shared" ca="1" si="15"/>
        <v>-3.3624333333333309</v>
      </c>
    </row>
    <row r="122" spans="1:27" x14ac:dyDescent="0.25">
      <c r="A122" s="11">
        <v>6.54</v>
      </c>
      <c r="Z122" s="12">
        <f t="shared" ca="1" si="14"/>
        <v>-3.3524333333333312</v>
      </c>
      <c r="AA122" s="12">
        <f t="shared" ca="1" si="15"/>
        <v>-3.3524333333333312</v>
      </c>
    </row>
    <row r="123" spans="1:27" ht="15" customHeight="1" x14ac:dyDescent="0.25">
      <c r="A123" s="11">
        <v>6.54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-3.3524333333333312</v>
      </c>
      <c r="AA123" s="12">
        <f t="shared" ca="1" si="15"/>
        <v>-3.3524333333333312</v>
      </c>
    </row>
    <row r="124" spans="1:27" ht="15" customHeight="1" x14ac:dyDescent="0.25">
      <c r="A124" s="11">
        <v>6.54</v>
      </c>
      <c r="Z124" s="12">
        <f t="shared" ca="1" si="14"/>
        <v>-3.3524333333333312</v>
      </c>
      <c r="AA124" s="12">
        <f t="shared" ca="1" si="15"/>
        <v>-3.3524333333333312</v>
      </c>
    </row>
    <row r="125" spans="1:27" x14ac:dyDescent="0.25">
      <c r="A125" s="11">
        <v>6.55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-3.3424333333333314</v>
      </c>
      <c r="AA125" s="12">
        <f t="shared" ca="1" si="15"/>
        <v>-3.3424333333333314</v>
      </c>
    </row>
    <row r="126" spans="1:27" x14ac:dyDescent="0.25">
      <c r="A126" s="11">
        <v>6.56</v>
      </c>
      <c r="Z126" s="12">
        <f t="shared" ca="1" si="14"/>
        <v>-3.3324333333333316</v>
      </c>
      <c r="AA126" s="12">
        <f t="shared" ca="1" si="15"/>
        <v>-3.3324333333333316</v>
      </c>
    </row>
    <row r="127" spans="1:27" ht="15" customHeight="1" x14ac:dyDescent="0.25">
      <c r="A127" s="11">
        <v>6.56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-3.3324333333333316</v>
      </c>
      <c r="AA127" s="12">
        <f t="shared" ca="1" si="15"/>
        <v>-3.3324333333333316</v>
      </c>
    </row>
    <row r="128" spans="1:27" ht="15" customHeight="1" x14ac:dyDescent="0.25">
      <c r="A128" s="11">
        <v>6.56</v>
      </c>
      <c r="C128" s="25">
        <f ca="1">$D$77</f>
        <v>9.8924333333333312</v>
      </c>
      <c r="D128" s="25">
        <f ca="1">$D$82</f>
        <v>9.86</v>
      </c>
      <c r="E128" s="25">
        <f ca="1">$D$89</f>
        <v>8.3630644050917885E-2</v>
      </c>
      <c r="F128" s="25">
        <f ca="1">$D$87</f>
        <v>-1.2253343053610726</v>
      </c>
      <c r="H128" s="25">
        <f ca="1">$D$77</f>
        <v>9.8924333333333312</v>
      </c>
      <c r="I128" s="25">
        <f ca="1">$D$82</f>
        <v>9.86</v>
      </c>
      <c r="J128" s="25">
        <f ca="1">$D$89</f>
        <v>8.3630644050917885E-2</v>
      </c>
      <c r="K128" s="25">
        <f ca="1">$D$87</f>
        <v>-1.2253343053610726</v>
      </c>
      <c r="Z128" s="12">
        <f t="shared" ca="1" si="14"/>
        <v>-3.3324333333333316</v>
      </c>
      <c r="AA128" s="12">
        <f t="shared" ca="1" si="15"/>
        <v>-3.3324333333333316</v>
      </c>
    </row>
    <row r="129" spans="1:27" x14ac:dyDescent="0.25">
      <c r="A129" s="11">
        <v>6.57</v>
      </c>
      <c r="Z129" s="12">
        <f t="shared" ca="1" si="14"/>
        <v>-3.3224333333333309</v>
      </c>
      <c r="AA129" s="12">
        <f t="shared" ca="1" si="15"/>
        <v>-3.3224333333333309</v>
      </c>
    </row>
    <row r="130" spans="1:27" x14ac:dyDescent="0.25">
      <c r="A130" s="11">
        <v>6.6</v>
      </c>
      <c r="Z130" s="12">
        <f t="shared" ref="Z130:Z193" ca="1" si="22">IF($A130&lt;&gt;"",($A130-$D$77),"")</f>
        <v>-3.2924333333333315</v>
      </c>
      <c r="AA130" s="12">
        <f t="shared" ref="AA130:AA193" ca="1" si="23">IF($A130&lt;&gt;"",($A130-$D$77+$J$118),"")</f>
        <v>-3.2924333333333315</v>
      </c>
    </row>
    <row r="131" spans="1:27" x14ac:dyDescent="0.25">
      <c r="A131" s="11">
        <v>6.61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-3.2824333333333309</v>
      </c>
      <c r="AA131" s="12">
        <f t="shared" ca="1" si="23"/>
        <v>-3.2824333333333309</v>
      </c>
    </row>
    <row r="132" spans="1:27" x14ac:dyDescent="0.25">
      <c r="A132" s="11">
        <v>6.62</v>
      </c>
      <c r="Z132" s="12">
        <f t="shared" ca="1" si="22"/>
        <v>-3.2724333333333311</v>
      </c>
      <c r="AA132" s="12">
        <f t="shared" ca="1" si="23"/>
        <v>-3.2724333333333311</v>
      </c>
    </row>
    <row r="133" spans="1:27" x14ac:dyDescent="0.25">
      <c r="A133" s="11">
        <v>6.65</v>
      </c>
      <c r="Z133" s="12">
        <f t="shared" ca="1" si="22"/>
        <v>-3.2424333333333308</v>
      </c>
      <c r="AA133" s="12">
        <f t="shared" ca="1" si="23"/>
        <v>-3.2424333333333308</v>
      </c>
    </row>
    <row r="134" spans="1:27" x14ac:dyDescent="0.25">
      <c r="A134" s="11">
        <v>6.7</v>
      </c>
      <c r="I134" s="37" t="s">
        <v>121</v>
      </c>
      <c r="J134" s="15">
        <f ca="1">'X 600'!$D$78</f>
        <v>11.151960012242746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-3.192433333333331</v>
      </c>
      <c r="AA134" s="12">
        <f t="shared" ca="1" si="23"/>
        <v>-3.192433333333331</v>
      </c>
    </row>
    <row r="135" spans="1:27" ht="15" customHeight="1" x14ac:dyDescent="0.25">
      <c r="A135" s="11">
        <v>6.71</v>
      </c>
      <c r="I135" s="37" t="s">
        <v>120</v>
      </c>
      <c r="J135" s="15">
        <f ca="1">SQRT($J$134/$D$5)</f>
        <v>0.13633268140986804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0.40806089375846283</v>
      </c>
      <c r="Q135" s="95"/>
      <c r="R135" s="95">
        <f ca="1">SQRT(2/($D$5-1)) * $D$78</f>
        <v>0.64439593205131107</v>
      </c>
      <c r="S135" s="95"/>
      <c r="Z135" s="12">
        <f t="shared" ca="1" si="22"/>
        <v>-3.1824333333333312</v>
      </c>
      <c r="AA135" s="12">
        <f t="shared" ca="1" si="23"/>
        <v>-3.1824333333333312</v>
      </c>
    </row>
    <row r="136" spans="1:27" ht="15" customHeight="1" x14ac:dyDescent="0.25">
      <c r="A136" s="11">
        <v>6.74</v>
      </c>
      <c r="Z136" s="12">
        <f t="shared" ca="1" si="22"/>
        <v>-3.152433333333331</v>
      </c>
      <c r="AA136" s="12">
        <f t="shared" ca="1" si="23"/>
        <v>-3.152433333333331</v>
      </c>
    </row>
    <row r="137" spans="1:27" x14ac:dyDescent="0.25">
      <c r="A137" s="11">
        <v>6.75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-3.1424333333333312</v>
      </c>
      <c r="AA137" s="12">
        <f t="shared" ca="1" si="23"/>
        <v>-3.1424333333333312</v>
      </c>
    </row>
    <row r="138" spans="1:27" x14ac:dyDescent="0.25">
      <c r="A138" s="11">
        <v>6.75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-3.1424333333333312</v>
      </c>
      <c r="AA138" s="12">
        <f t="shared" ca="1" si="23"/>
        <v>-3.1424333333333312</v>
      </c>
    </row>
    <row r="139" spans="1:27" x14ac:dyDescent="0.25">
      <c r="A139" s="11">
        <v>6.79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-3.1024333333333312</v>
      </c>
      <c r="AA139" s="12">
        <f t="shared" ca="1" si="23"/>
        <v>-3.1024333333333312</v>
      </c>
    </row>
    <row r="140" spans="1:27" x14ac:dyDescent="0.25">
      <c r="A140" s="11">
        <v>6.81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1.2829664880165839</v>
      </c>
      <c r="I140" s="38">
        <f ca="1">D140*$J$135</f>
        <v>0.17477849756745084</v>
      </c>
      <c r="J140" s="38">
        <f ca="1">G140*$J$135</f>
        <v>0.1749102614703022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0.52313406579834931</v>
      </c>
      <c r="Q140" s="89"/>
      <c r="S140" s="38">
        <f t="shared" ref="S140:T143" si="24">_xlfn.CHISQ.INV(M140,$D$5-1)</f>
        <v>643.76341663991104</v>
      </c>
      <c r="T140" s="38">
        <f t="shared" si="24"/>
        <v>555.09302326518173</v>
      </c>
      <c r="V140" s="38">
        <f>($D$5-1)/$S140</f>
        <v>0.93046604469456917</v>
      </c>
      <c r="W140" s="38">
        <f>($D$5-1)/$T140</f>
        <v>1.0790984121481975</v>
      </c>
      <c r="Z140" s="12">
        <f t="shared" ca="1" si="22"/>
        <v>-3.0824333333333316</v>
      </c>
      <c r="AA140" s="12">
        <f t="shared" ca="1" si="23"/>
        <v>-3.0824333333333316</v>
      </c>
    </row>
    <row r="141" spans="1:27" x14ac:dyDescent="0.25">
      <c r="A141" s="11">
        <v>6.83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1.6474014447241583</v>
      </c>
      <c r="I141" s="38">
        <f ca="1">D141*$J$135</f>
        <v>0.22426726091923294</v>
      </c>
      <c r="J141" s="38">
        <f ca="1">G141*$J$135</f>
        <v>0.22459465631773501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0.67126017023267137</v>
      </c>
      <c r="Q141" s="89"/>
      <c r="S141" s="38">
        <f t="shared" si="24"/>
        <v>657.04605126831223</v>
      </c>
      <c r="T141" s="38">
        <f t="shared" si="24"/>
        <v>543.22759556987933</v>
      </c>
      <c r="V141" s="38">
        <f>($D$5-1)/$S141</f>
        <v>0.91165603817835217</v>
      </c>
      <c r="W141" s="38">
        <f>($D$5-1)/$T141</f>
        <v>1.1026685773789013</v>
      </c>
      <c r="Z141" s="12">
        <f t="shared" ca="1" si="22"/>
        <v>-3.0624333333333311</v>
      </c>
      <c r="AA141" s="12">
        <f t="shared" ca="1" si="23"/>
        <v>-3.0624333333333311</v>
      </c>
    </row>
    <row r="142" spans="1:27" x14ac:dyDescent="0.25">
      <c r="A142" s="11">
        <v>6.83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1.9639322489452855</v>
      </c>
      <c r="I142" s="38">
        <f ca="1">D142*$J$135</f>
        <v>0.35119298731182008</v>
      </c>
      <c r="J142" s="38">
        <f ca="1">G142*$J$135</f>
        <v>0.26774814960602328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1.0511648623218002</v>
      </c>
      <c r="Q142" s="89"/>
      <c r="S142" s="38">
        <f t="shared" si="24"/>
        <v>668.71253204114191</v>
      </c>
      <c r="T142" s="38">
        <f t="shared" si="24"/>
        <v>533.07516912172684</v>
      </c>
      <c r="V142" s="38">
        <f>($D$5-1)/$S142</f>
        <v>0.89575112069702778</v>
      </c>
      <c r="W142" s="38">
        <f>($D$5-1)/$T142</f>
        <v>1.1236689208144666</v>
      </c>
      <c r="Z142" s="12">
        <f t="shared" ca="1" si="22"/>
        <v>-3.0624333333333311</v>
      </c>
      <c r="AA142" s="12">
        <f t="shared" ca="1" si="23"/>
        <v>-3.0624333333333311</v>
      </c>
    </row>
    <row r="143" spans="1:27" x14ac:dyDescent="0.25">
      <c r="A143" s="11">
        <v>6.83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2.5840619090365378</v>
      </c>
      <c r="I143" s="38">
        <f ca="1">D143*$J$135</f>
        <v>0.4212679855564922</v>
      </c>
      <c r="J143" s="38">
        <f ca="1">G143*$J$135</f>
        <v>0.3522920889880537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1.2609081617136502</v>
      </c>
      <c r="Q143" s="89"/>
      <c r="S143" s="38">
        <f t="shared" si="24"/>
        <v>691.90723589930724</v>
      </c>
      <c r="T143" s="38">
        <f t="shared" si="24"/>
        <v>513.60327745841573</v>
      </c>
      <c r="V143" s="38">
        <f>($D$5-1)/$S143</f>
        <v>0.86572298846022189</v>
      </c>
      <c r="W143" s="38">
        <f>($D$5-1)/$T143</f>
        <v>1.1662698161977723</v>
      </c>
      <c r="Z143" s="12">
        <f t="shared" ca="1" si="22"/>
        <v>-3.0624333333333311</v>
      </c>
      <c r="AA143" s="12">
        <f t="shared" ca="1" si="23"/>
        <v>-3.0624333333333311</v>
      </c>
    </row>
    <row r="144" spans="1:27" x14ac:dyDescent="0.25">
      <c r="A144" s="11">
        <v>6.91</v>
      </c>
      <c r="Z144" s="12">
        <f t="shared" ca="1" si="22"/>
        <v>-2.982433333333331</v>
      </c>
      <c r="AA144" s="12">
        <f t="shared" ca="1" si="23"/>
        <v>-2.982433333333331</v>
      </c>
    </row>
    <row r="145" spans="1:27" x14ac:dyDescent="0.25">
      <c r="A145" s="11">
        <v>6.92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-2.9724333333333313</v>
      </c>
      <c r="AA145" s="12">
        <f t="shared" ca="1" si="23"/>
        <v>-2.9724333333333313</v>
      </c>
    </row>
    <row r="146" spans="1:27" x14ac:dyDescent="0.25">
      <c r="A146" s="11">
        <v>6.92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-2.9724333333333313</v>
      </c>
      <c r="AA146" s="12">
        <f t="shared" ca="1" si="23"/>
        <v>-2.9724333333333313</v>
      </c>
    </row>
    <row r="147" spans="1:27" x14ac:dyDescent="0.25">
      <c r="A147" s="11">
        <v>6.94</v>
      </c>
      <c r="C147" s="38">
        <v>0.8</v>
      </c>
      <c r="D147" s="38">
        <f ca="1">$D$77-$I140</f>
        <v>9.717654835765881</v>
      </c>
      <c r="E147" s="38">
        <f ca="1">$D$77+$I140</f>
        <v>10.067211830900781</v>
      </c>
      <c r="F147" s="38">
        <f ca="1">$D$77-$J140</f>
        <v>9.7175230718630292</v>
      </c>
      <c r="G147" s="38">
        <f ca="1">$D$77+$J140</f>
        <v>10.067343594803633</v>
      </c>
      <c r="L147" s="38">
        <v>0.8</v>
      </c>
      <c r="M147" s="38">
        <f ca="1">$D$78-$P140</f>
        <v>10.628825946444397</v>
      </c>
      <c r="N147" s="38">
        <f ca="1">$D$78+$P140</f>
        <v>11.675094078041095</v>
      </c>
      <c r="O147" s="38">
        <f ca="1">$D$78*$V140</f>
        <v>10.376520123183507</v>
      </c>
      <c r="P147" s="38">
        <f ca="1">$D$78*$W140</f>
        <v>12.034062341551341</v>
      </c>
      <c r="Z147" s="12">
        <f t="shared" ca="1" si="22"/>
        <v>-2.9524333333333308</v>
      </c>
      <c r="AA147" s="12">
        <f t="shared" ca="1" si="23"/>
        <v>-2.9524333333333308</v>
      </c>
    </row>
    <row r="148" spans="1:27" x14ac:dyDescent="0.25">
      <c r="A148" s="11">
        <v>6.94</v>
      </c>
      <c r="C148" s="38">
        <v>0.9</v>
      </c>
      <c r="D148" s="38">
        <f ca="1">$D$77-$I141</f>
        <v>9.668166072414099</v>
      </c>
      <c r="E148" s="38">
        <f ca="1">$D$77+$I141</f>
        <v>10.116700594252563</v>
      </c>
      <c r="F148" s="38">
        <f ca="1">$D$77-$J141</f>
        <v>9.6678386770155953</v>
      </c>
      <c r="G148" s="38">
        <f ca="1">$D$77+$J141</f>
        <v>10.117027989651067</v>
      </c>
      <c r="L148" s="38">
        <v>0.9</v>
      </c>
      <c r="M148" s="38">
        <f ca="1">$D$78-$P141</f>
        <v>10.480699842010075</v>
      </c>
      <c r="N148" s="38">
        <f ca="1">$D$78+$P141</f>
        <v>11.823220182475417</v>
      </c>
      <c r="O148" s="38">
        <f ca="1">$D$78*$V141</f>
        <v>10.16675168268463</v>
      </c>
      <c r="P148" s="38">
        <f ca="1">$D$78*$W141</f>
        <v>12.296915881686104</v>
      </c>
      <c r="Z148" s="12">
        <f t="shared" ca="1" si="22"/>
        <v>-2.9524333333333308</v>
      </c>
      <c r="AA148" s="12">
        <f t="shared" ca="1" si="23"/>
        <v>-2.9524333333333308</v>
      </c>
    </row>
    <row r="149" spans="1:27" x14ac:dyDescent="0.25">
      <c r="A149" s="11">
        <v>6.96</v>
      </c>
      <c r="C149" s="38">
        <v>0.95</v>
      </c>
      <c r="D149" s="38">
        <f ca="1">$D$77-$I142</f>
        <v>9.5412403460215103</v>
      </c>
      <c r="E149" s="38">
        <f ca="1">$D$77+$I142</f>
        <v>10.243626320645152</v>
      </c>
      <c r="F149" s="38">
        <f ca="1">$D$77-$J142</f>
        <v>9.6246851837273084</v>
      </c>
      <c r="G149" s="38">
        <f ca="1">$D$77+$J142</f>
        <v>10.160181482939354</v>
      </c>
      <c r="L149" s="38">
        <v>0.95</v>
      </c>
      <c r="M149" s="38">
        <f ca="1">$D$78-$P142</f>
        <v>10.100795149920947</v>
      </c>
      <c r="N149" s="38">
        <f ca="1">$D$78+$P142</f>
        <v>12.203124874564546</v>
      </c>
      <c r="O149" s="38">
        <f ca="1">$D$78*$V142</f>
        <v>9.9893806789348805</v>
      </c>
      <c r="P149" s="38">
        <f ca="1">$D$78*$W142</f>
        <v>12.531110871922891</v>
      </c>
      <c r="Z149" s="12">
        <f t="shared" ca="1" si="22"/>
        <v>-2.9324333333333312</v>
      </c>
      <c r="AA149" s="12">
        <f t="shared" ca="1" si="23"/>
        <v>-2.9324333333333312</v>
      </c>
    </row>
    <row r="150" spans="1:27" x14ac:dyDescent="0.25">
      <c r="A150" s="11">
        <v>6.97</v>
      </c>
      <c r="C150" s="38">
        <v>0.99</v>
      </c>
      <c r="D150" s="38">
        <f ca="1">$D$77-$I143</f>
        <v>9.4711653477768394</v>
      </c>
      <c r="E150" s="38">
        <f ca="1">$D$77+$I143</f>
        <v>10.313701318889823</v>
      </c>
      <c r="F150" s="38">
        <f ca="1">$D$77-$J143</f>
        <v>9.5401412443452767</v>
      </c>
      <c r="G150" s="38">
        <f ca="1">$D$77+$J143</f>
        <v>10.244725422321386</v>
      </c>
      <c r="L150" s="38">
        <v>0.99</v>
      </c>
      <c r="M150" s="38">
        <f ca="1">$D$78-$P143</f>
        <v>9.8910518505290952</v>
      </c>
      <c r="N150" s="38">
        <f ca="1">$D$78+$P143</f>
        <v>12.412868173956397</v>
      </c>
      <c r="O150" s="38">
        <f ca="1">$D$78*$V143</f>
        <v>9.6545081489876825</v>
      </c>
      <c r="P150" s="38">
        <f ca="1">$D$78*$W143</f>
        <v>13.006194353723254</v>
      </c>
      <c r="Z150" s="12">
        <f t="shared" ca="1" si="22"/>
        <v>-2.9224333333333314</v>
      </c>
      <c r="AA150" s="12">
        <f t="shared" ca="1" si="23"/>
        <v>-2.9224333333333314</v>
      </c>
    </row>
    <row r="151" spans="1:27" x14ac:dyDescent="0.25">
      <c r="A151" s="11">
        <v>6.97</v>
      </c>
      <c r="Z151" s="12">
        <f t="shared" ca="1" si="22"/>
        <v>-2.9224333333333314</v>
      </c>
      <c r="AA151" s="12">
        <f t="shared" ca="1" si="23"/>
        <v>-2.9224333333333314</v>
      </c>
    </row>
    <row r="152" spans="1:27" x14ac:dyDescent="0.25">
      <c r="A152" s="11">
        <v>6.97</v>
      </c>
      <c r="Z152" s="12">
        <f t="shared" ca="1" si="22"/>
        <v>-2.9224333333333314</v>
      </c>
      <c r="AA152" s="12">
        <f t="shared" ca="1" si="23"/>
        <v>-2.9224333333333314</v>
      </c>
    </row>
    <row r="153" spans="1:27" x14ac:dyDescent="0.25">
      <c r="A153" s="11">
        <v>6.97</v>
      </c>
      <c r="Z153" s="12">
        <f t="shared" ca="1" si="22"/>
        <v>-2.9224333333333314</v>
      </c>
      <c r="AA153" s="12">
        <f t="shared" ca="1" si="23"/>
        <v>-2.9224333333333314</v>
      </c>
    </row>
    <row r="154" spans="1:27" x14ac:dyDescent="0.25">
      <c r="A154" s="11">
        <v>6.99</v>
      </c>
      <c r="Z154" s="12">
        <f t="shared" ca="1" si="22"/>
        <v>-2.902433333333331</v>
      </c>
      <c r="AA154" s="12">
        <f t="shared" ca="1" si="23"/>
        <v>-2.902433333333331</v>
      </c>
    </row>
    <row r="155" spans="1:27" x14ac:dyDescent="0.25">
      <c r="A155" s="11">
        <v>7.01</v>
      </c>
      <c r="Z155" s="12">
        <f t="shared" ca="1" si="22"/>
        <v>-2.8824333333333314</v>
      </c>
      <c r="AA155" s="12">
        <f t="shared" ca="1" si="23"/>
        <v>-2.8824333333333314</v>
      </c>
    </row>
    <row r="156" spans="1:27" x14ac:dyDescent="0.25">
      <c r="A156" s="11">
        <v>7.01</v>
      </c>
      <c r="Z156" s="12">
        <f t="shared" ca="1" si="22"/>
        <v>-2.8824333333333314</v>
      </c>
      <c r="AA156" s="12">
        <f t="shared" ca="1" si="23"/>
        <v>-2.8824333333333314</v>
      </c>
    </row>
    <row r="157" spans="1:27" x14ac:dyDescent="0.25">
      <c r="A157" s="11">
        <v>7.02</v>
      </c>
      <c r="Z157" s="12">
        <f t="shared" ca="1" si="22"/>
        <v>-2.8724333333333316</v>
      </c>
      <c r="AA157" s="12">
        <f t="shared" ca="1" si="23"/>
        <v>-2.8724333333333316</v>
      </c>
    </row>
    <row r="158" spans="1:27" x14ac:dyDescent="0.25">
      <c r="A158" s="11">
        <v>7.03</v>
      </c>
      <c r="Z158" s="12">
        <f t="shared" ca="1" si="22"/>
        <v>-2.8624333333333309</v>
      </c>
      <c r="AA158" s="12">
        <f t="shared" ca="1" si="23"/>
        <v>-2.8624333333333309</v>
      </c>
    </row>
    <row r="159" spans="1:27" x14ac:dyDescent="0.25">
      <c r="A159" s="11">
        <v>7.05</v>
      </c>
      <c r="Z159" s="12">
        <f t="shared" ca="1" si="22"/>
        <v>-2.8424333333333314</v>
      </c>
      <c r="AA159" s="12">
        <f t="shared" ca="1" si="23"/>
        <v>-2.8424333333333314</v>
      </c>
    </row>
    <row r="160" spans="1:27" x14ac:dyDescent="0.25">
      <c r="A160" s="11">
        <v>7.09</v>
      </c>
      <c r="Z160" s="12">
        <f t="shared" ca="1" si="22"/>
        <v>-2.8024333333333313</v>
      </c>
      <c r="AA160" s="12">
        <f t="shared" ca="1" si="23"/>
        <v>-2.8024333333333313</v>
      </c>
    </row>
    <row r="161" spans="1:27" x14ac:dyDescent="0.25">
      <c r="A161" s="11">
        <v>7.11</v>
      </c>
      <c r="Z161" s="12">
        <f t="shared" ca="1" si="22"/>
        <v>-2.7824333333333309</v>
      </c>
      <c r="AA161" s="12">
        <f t="shared" ca="1" si="23"/>
        <v>-2.7824333333333309</v>
      </c>
    </row>
    <row r="162" spans="1:27" x14ac:dyDescent="0.25">
      <c r="A162" s="11">
        <v>7.12</v>
      </c>
      <c r="Z162" s="12">
        <f t="shared" ca="1" si="22"/>
        <v>-2.7724333333333311</v>
      </c>
      <c r="AA162" s="12">
        <f t="shared" ca="1" si="23"/>
        <v>-2.7724333333333311</v>
      </c>
    </row>
    <row r="163" spans="1:27" x14ac:dyDescent="0.25">
      <c r="A163" s="11">
        <v>7.14</v>
      </c>
      <c r="Z163" s="12">
        <f t="shared" ca="1" si="22"/>
        <v>-2.7524333333333315</v>
      </c>
      <c r="AA163" s="12">
        <f t="shared" ca="1" si="23"/>
        <v>-2.7524333333333315</v>
      </c>
    </row>
    <row r="164" spans="1:27" x14ac:dyDescent="0.25">
      <c r="A164" s="11">
        <v>7.15</v>
      </c>
      <c r="Z164" s="12">
        <f t="shared" ca="1" si="22"/>
        <v>-2.7424333333333308</v>
      </c>
      <c r="AA164" s="12">
        <f t="shared" ca="1" si="23"/>
        <v>-2.7424333333333308</v>
      </c>
    </row>
    <row r="165" spans="1:27" x14ac:dyDescent="0.25">
      <c r="A165" s="11">
        <v>7.15</v>
      </c>
      <c r="Z165" s="12">
        <f t="shared" ca="1" si="22"/>
        <v>-2.7424333333333308</v>
      </c>
      <c r="AA165" s="12">
        <f t="shared" ca="1" si="23"/>
        <v>-2.7424333333333308</v>
      </c>
    </row>
    <row r="166" spans="1:27" x14ac:dyDescent="0.25">
      <c r="A166" s="11">
        <v>7.16</v>
      </c>
      <c r="Z166" s="12">
        <f t="shared" ca="1" si="22"/>
        <v>-2.732433333333331</v>
      </c>
      <c r="AA166" s="12">
        <f t="shared" ca="1" si="23"/>
        <v>-2.732433333333331</v>
      </c>
    </row>
    <row r="167" spans="1:27" x14ac:dyDescent="0.25">
      <c r="A167" s="11">
        <v>7.18</v>
      </c>
      <c r="Z167" s="12">
        <f t="shared" ca="1" si="22"/>
        <v>-2.7124333333333315</v>
      </c>
      <c r="AA167" s="12">
        <f t="shared" ca="1" si="23"/>
        <v>-2.7124333333333315</v>
      </c>
    </row>
    <row r="168" spans="1:27" x14ac:dyDescent="0.25">
      <c r="A168" s="11">
        <v>7.19</v>
      </c>
      <c r="Z168" s="12">
        <f t="shared" ca="1" si="22"/>
        <v>-2.7024333333333308</v>
      </c>
      <c r="AA168" s="12">
        <f t="shared" ca="1" si="23"/>
        <v>-2.7024333333333308</v>
      </c>
    </row>
    <row r="169" spans="1:27" x14ac:dyDescent="0.25">
      <c r="A169" s="11">
        <v>7.23</v>
      </c>
      <c r="Z169" s="12">
        <f t="shared" ca="1" si="22"/>
        <v>-2.6624333333333308</v>
      </c>
      <c r="AA169" s="12">
        <f t="shared" ca="1" si="23"/>
        <v>-2.6624333333333308</v>
      </c>
    </row>
    <row r="170" spans="1:27" x14ac:dyDescent="0.25">
      <c r="A170" s="11">
        <v>7.27</v>
      </c>
      <c r="Z170" s="12">
        <f t="shared" ca="1" si="22"/>
        <v>-2.6224333333333316</v>
      </c>
      <c r="AA170" s="12">
        <f t="shared" ca="1" si="23"/>
        <v>-2.6224333333333316</v>
      </c>
    </row>
    <row r="171" spans="1:27" x14ac:dyDescent="0.25">
      <c r="A171" s="11">
        <v>7.28</v>
      </c>
      <c r="Z171" s="12">
        <f t="shared" ca="1" si="22"/>
        <v>-2.6124333333333309</v>
      </c>
      <c r="AA171" s="12">
        <f t="shared" ca="1" si="23"/>
        <v>-2.6124333333333309</v>
      </c>
    </row>
    <row r="172" spans="1:27" x14ac:dyDescent="0.25">
      <c r="A172" s="11">
        <v>7.28</v>
      </c>
      <c r="Z172" s="12">
        <f t="shared" ca="1" si="22"/>
        <v>-2.6124333333333309</v>
      </c>
      <c r="AA172" s="12">
        <f t="shared" ca="1" si="23"/>
        <v>-2.6124333333333309</v>
      </c>
    </row>
    <row r="173" spans="1:27" x14ac:dyDescent="0.25">
      <c r="A173" s="11">
        <v>7.29</v>
      </c>
      <c r="Z173" s="12">
        <f t="shared" ca="1" si="22"/>
        <v>-2.6024333333333312</v>
      </c>
      <c r="AA173" s="12">
        <f t="shared" ca="1" si="23"/>
        <v>-2.6024333333333312</v>
      </c>
    </row>
    <row r="174" spans="1:27" x14ac:dyDescent="0.25">
      <c r="A174" s="11">
        <v>7.31</v>
      </c>
      <c r="Z174" s="12">
        <f t="shared" ca="1" si="22"/>
        <v>-2.5824333333333316</v>
      </c>
      <c r="AA174" s="12">
        <f t="shared" ca="1" si="23"/>
        <v>-2.5824333333333316</v>
      </c>
    </row>
    <row r="175" spans="1:27" x14ac:dyDescent="0.25">
      <c r="A175" s="11">
        <v>7.34</v>
      </c>
      <c r="Z175" s="12">
        <f t="shared" ca="1" si="22"/>
        <v>-2.5524333333333313</v>
      </c>
      <c r="AA175" s="12">
        <f t="shared" ca="1" si="23"/>
        <v>-2.5524333333333313</v>
      </c>
    </row>
    <row r="176" spans="1:27" x14ac:dyDescent="0.25">
      <c r="A176" s="11">
        <v>7.35</v>
      </c>
      <c r="Z176" s="12">
        <f t="shared" ca="1" si="22"/>
        <v>-2.5424333333333315</v>
      </c>
      <c r="AA176" s="12">
        <f t="shared" ca="1" si="23"/>
        <v>-2.5424333333333315</v>
      </c>
    </row>
    <row r="177" spans="1:27" x14ac:dyDescent="0.25">
      <c r="A177" s="11">
        <v>7.36</v>
      </c>
      <c r="Z177" s="12">
        <f t="shared" ca="1" si="22"/>
        <v>-2.5324333333333309</v>
      </c>
      <c r="AA177" s="12">
        <f t="shared" ca="1" si="23"/>
        <v>-2.5324333333333309</v>
      </c>
    </row>
    <row r="178" spans="1:27" x14ac:dyDescent="0.25">
      <c r="A178" s="11">
        <v>7.37</v>
      </c>
      <c r="Z178" s="12">
        <f t="shared" ca="1" si="22"/>
        <v>-2.5224333333333311</v>
      </c>
      <c r="AA178" s="12">
        <f t="shared" ca="1" si="23"/>
        <v>-2.5224333333333311</v>
      </c>
    </row>
    <row r="179" spans="1:27" x14ac:dyDescent="0.25">
      <c r="A179" s="11">
        <v>7.47</v>
      </c>
      <c r="Z179" s="12">
        <f t="shared" ca="1" si="22"/>
        <v>-2.4224333333333314</v>
      </c>
      <c r="AA179" s="12">
        <f t="shared" ca="1" si="23"/>
        <v>-2.4224333333333314</v>
      </c>
    </row>
    <row r="180" spans="1:27" x14ac:dyDescent="0.25">
      <c r="A180" s="11">
        <v>7.48</v>
      </c>
      <c r="Z180" s="12">
        <f t="shared" ca="1" si="22"/>
        <v>-2.4124333333333308</v>
      </c>
      <c r="AA180" s="12">
        <f t="shared" ca="1" si="23"/>
        <v>-2.4124333333333308</v>
      </c>
    </row>
    <row r="181" spans="1:27" x14ac:dyDescent="0.25">
      <c r="A181" s="11">
        <v>7.5</v>
      </c>
      <c r="Z181" s="12">
        <f t="shared" ca="1" si="22"/>
        <v>-2.3924333333333312</v>
      </c>
      <c r="AA181" s="12">
        <f t="shared" ca="1" si="23"/>
        <v>-2.3924333333333312</v>
      </c>
    </row>
    <row r="182" spans="1:27" x14ac:dyDescent="0.25">
      <c r="A182" s="11">
        <v>7.5</v>
      </c>
      <c r="Z182" s="12">
        <f t="shared" ca="1" si="22"/>
        <v>-2.3924333333333312</v>
      </c>
      <c r="AA182" s="12">
        <f t="shared" ca="1" si="23"/>
        <v>-2.3924333333333312</v>
      </c>
    </row>
    <row r="183" spans="1:27" x14ac:dyDescent="0.25">
      <c r="A183" s="11">
        <v>7.54</v>
      </c>
      <c r="Z183" s="12">
        <f t="shared" ca="1" si="22"/>
        <v>-2.3524333333333312</v>
      </c>
      <c r="AA183" s="12">
        <f t="shared" ca="1" si="23"/>
        <v>-2.3524333333333312</v>
      </c>
    </row>
    <row r="184" spans="1:27" x14ac:dyDescent="0.25">
      <c r="A184" s="11">
        <v>7.58</v>
      </c>
      <c r="Z184" s="12">
        <f t="shared" ca="1" si="22"/>
        <v>-2.3124333333333311</v>
      </c>
      <c r="AA184" s="12">
        <f t="shared" ca="1" si="23"/>
        <v>-2.3124333333333311</v>
      </c>
    </row>
    <row r="185" spans="1:27" x14ac:dyDescent="0.25">
      <c r="A185" s="11">
        <v>7.6</v>
      </c>
      <c r="Z185" s="12">
        <f t="shared" ca="1" si="22"/>
        <v>-2.2924333333333315</v>
      </c>
      <c r="AA185" s="12">
        <f t="shared" ca="1" si="23"/>
        <v>-2.2924333333333315</v>
      </c>
    </row>
    <row r="186" spans="1:27" x14ac:dyDescent="0.25">
      <c r="A186" s="11">
        <v>7.61</v>
      </c>
      <c r="Z186" s="12">
        <f t="shared" ca="1" si="22"/>
        <v>-2.2824333333333309</v>
      </c>
      <c r="AA186" s="12">
        <f t="shared" ca="1" si="23"/>
        <v>-2.2824333333333309</v>
      </c>
    </row>
    <row r="187" spans="1:27" x14ac:dyDescent="0.25">
      <c r="A187" s="11">
        <v>7.62</v>
      </c>
      <c r="Z187" s="12">
        <f t="shared" ca="1" si="22"/>
        <v>-2.2724333333333311</v>
      </c>
      <c r="AA187" s="12">
        <f t="shared" ca="1" si="23"/>
        <v>-2.2724333333333311</v>
      </c>
    </row>
    <row r="188" spans="1:27" x14ac:dyDescent="0.25">
      <c r="A188" s="11">
        <v>7.66</v>
      </c>
      <c r="Z188" s="12">
        <f t="shared" ca="1" si="22"/>
        <v>-2.232433333333331</v>
      </c>
      <c r="AA188" s="12">
        <f t="shared" ca="1" si="23"/>
        <v>-2.232433333333331</v>
      </c>
    </row>
    <row r="189" spans="1:27" x14ac:dyDescent="0.25">
      <c r="A189" s="11">
        <v>7.67</v>
      </c>
      <c r="Z189" s="12">
        <f t="shared" ca="1" si="22"/>
        <v>-2.2224333333333313</v>
      </c>
      <c r="AA189" s="12">
        <f t="shared" ca="1" si="23"/>
        <v>-2.2224333333333313</v>
      </c>
    </row>
    <row r="190" spans="1:27" x14ac:dyDescent="0.25">
      <c r="A190" s="11">
        <v>7.69</v>
      </c>
      <c r="Z190" s="12">
        <f t="shared" ca="1" si="22"/>
        <v>-2.2024333333333308</v>
      </c>
      <c r="AA190" s="12">
        <f t="shared" ca="1" si="23"/>
        <v>-2.2024333333333308</v>
      </c>
    </row>
    <row r="191" spans="1:27" x14ac:dyDescent="0.25">
      <c r="A191" s="11">
        <v>7.71</v>
      </c>
      <c r="Z191" s="12">
        <f t="shared" ca="1" si="22"/>
        <v>-2.1824333333333312</v>
      </c>
      <c r="AA191" s="12">
        <f t="shared" ca="1" si="23"/>
        <v>-2.1824333333333312</v>
      </c>
    </row>
    <row r="192" spans="1:27" x14ac:dyDescent="0.25">
      <c r="A192" s="11">
        <v>7.73</v>
      </c>
      <c r="Z192" s="12">
        <f t="shared" ca="1" si="22"/>
        <v>-2.1624333333333308</v>
      </c>
      <c r="AA192" s="12">
        <f t="shared" ca="1" si="23"/>
        <v>-2.1624333333333308</v>
      </c>
    </row>
    <row r="193" spans="1:27" x14ac:dyDescent="0.25">
      <c r="A193" s="11">
        <v>7.75</v>
      </c>
      <c r="Z193" s="12">
        <f t="shared" ca="1" si="22"/>
        <v>-2.1424333333333312</v>
      </c>
      <c r="AA193" s="12">
        <f t="shared" ca="1" si="23"/>
        <v>-2.1424333333333312</v>
      </c>
    </row>
    <row r="194" spans="1:27" x14ac:dyDescent="0.25">
      <c r="A194" s="11">
        <v>7.76</v>
      </c>
      <c r="Z194" s="12">
        <f t="shared" ref="Z194:Z257" ca="1" si="25">IF($A194&lt;&gt;"",($A194-$D$77),"")</f>
        <v>-2.1324333333333314</v>
      </c>
      <c r="AA194" s="12">
        <f t="shared" ref="AA194:AA257" ca="1" si="26">IF($A194&lt;&gt;"",($A194-$D$77+$J$118),"")</f>
        <v>-2.1324333333333314</v>
      </c>
    </row>
    <row r="195" spans="1:27" x14ac:dyDescent="0.25">
      <c r="A195" s="11">
        <v>7.77</v>
      </c>
      <c r="Z195" s="12">
        <f t="shared" ca="1" si="25"/>
        <v>-2.1224333333333316</v>
      </c>
      <c r="AA195" s="12">
        <f t="shared" ca="1" si="26"/>
        <v>-2.1224333333333316</v>
      </c>
    </row>
    <row r="196" spans="1:27" x14ac:dyDescent="0.25">
      <c r="A196" s="11">
        <v>7.79</v>
      </c>
      <c r="Z196" s="12">
        <f t="shared" ca="1" si="25"/>
        <v>-2.1024333333333312</v>
      </c>
      <c r="AA196" s="12">
        <f t="shared" ca="1" si="26"/>
        <v>-2.1024333333333312</v>
      </c>
    </row>
    <row r="197" spans="1:27" x14ac:dyDescent="0.25">
      <c r="A197" s="11">
        <v>7.83</v>
      </c>
      <c r="Z197" s="12">
        <f t="shared" ca="1" si="25"/>
        <v>-2.0624333333333311</v>
      </c>
      <c r="AA197" s="12">
        <f t="shared" ca="1" si="26"/>
        <v>-2.0624333333333311</v>
      </c>
    </row>
    <row r="198" spans="1:27" x14ac:dyDescent="0.25">
      <c r="A198" s="11">
        <v>7.85</v>
      </c>
      <c r="Z198" s="12">
        <f t="shared" ca="1" si="25"/>
        <v>-2.0424333333333315</v>
      </c>
      <c r="AA198" s="12">
        <f t="shared" ca="1" si="26"/>
        <v>-2.0424333333333315</v>
      </c>
    </row>
    <row r="199" spans="1:27" x14ac:dyDescent="0.25">
      <c r="A199" s="11">
        <v>7.85</v>
      </c>
      <c r="Z199" s="12">
        <f t="shared" ca="1" si="25"/>
        <v>-2.0424333333333315</v>
      </c>
      <c r="AA199" s="12">
        <f t="shared" ca="1" si="26"/>
        <v>-2.0424333333333315</v>
      </c>
    </row>
    <row r="200" spans="1:27" x14ac:dyDescent="0.25">
      <c r="A200" s="11">
        <v>7.87</v>
      </c>
      <c r="Z200" s="12">
        <f t="shared" ca="1" si="25"/>
        <v>-2.0224333333333311</v>
      </c>
      <c r="AA200" s="12">
        <f t="shared" ca="1" si="26"/>
        <v>-2.0224333333333311</v>
      </c>
    </row>
    <row r="201" spans="1:27" x14ac:dyDescent="0.25">
      <c r="A201" s="11">
        <v>7.89</v>
      </c>
      <c r="Z201" s="12">
        <f t="shared" ca="1" si="25"/>
        <v>-2.0024333333333315</v>
      </c>
      <c r="AA201" s="12">
        <f t="shared" ca="1" si="26"/>
        <v>-2.0024333333333315</v>
      </c>
    </row>
    <row r="202" spans="1:27" x14ac:dyDescent="0.25">
      <c r="A202" s="11">
        <v>7.92</v>
      </c>
      <c r="Z202" s="12">
        <f t="shared" ca="1" si="25"/>
        <v>-1.9724333333333313</v>
      </c>
      <c r="AA202" s="12">
        <f t="shared" ca="1" si="26"/>
        <v>-1.9724333333333313</v>
      </c>
    </row>
    <row r="203" spans="1:27" x14ac:dyDescent="0.25">
      <c r="A203" s="11">
        <v>7.94</v>
      </c>
      <c r="Z203" s="12">
        <f t="shared" ca="1" si="25"/>
        <v>-1.9524333333333308</v>
      </c>
      <c r="AA203" s="12">
        <f t="shared" ca="1" si="26"/>
        <v>-1.9524333333333308</v>
      </c>
    </row>
    <row r="204" spans="1:27" x14ac:dyDescent="0.25">
      <c r="A204" s="11">
        <v>7.96</v>
      </c>
      <c r="Z204" s="12">
        <f t="shared" ca="1" si="25"/>
        <v>-1.9324333333333312</v>
      </c>
      <c r="AA204" s="12">
        <f t="shared" ca="1" si="26"/>
        <v>-1.9324333333333312</v>
      </c>
    </row>
    <row r="205" spans="1:27" x14ac:dyDescent="0.25">
      <c r="A205" s="11">
        <v>7.96</v>
      </c>
      <c r="Z205" s="12">
        <f t="shared" ca="1" si="25"/>
        <v>-1.9324333333333312</v>
      </c>
      <c r="AA205" s="12">
        <f t="shared" ca="1" si="26"/>
        <v>-1.9324333333333312</v>
      </c>
    </row>
    <row r="206" spans="1:27" x14ac:dyDescent="0.25">
      <c r="A206" s="11">
        <v>7.97</v>
      </c>
      <c r="Z206" s="12">
        <f t="shared" ca="1" si="25"/>
        <v>-1.9224333333333314</v>
      </c>
      <c r="AA206" s="12">
        <f t="shared" ca="1" si="26"/>
        <v>-1.9224333333333314</v>
      </c>
    </row>
    <row r="207" spans="1:27" x14ac:dyDescent="0.25">
      <c r="A207" s="11">
        <v>7.99</v>
      </c>
      <c r="Z207" s="12">
        <f t="shared" ca="1" si="25"/>
        <v>-1.902433333333331</v>
      </c>
      <c r="AA207" s="12">
        <f t="shared" ca="1" si="26"/>
        <v>-1.902433333333331</v>
      </c>
    </row>
    <row r="208" spans="1:27" x14ac:dyDescent="0.25">
      <c r="A208" s="11">
        <v>8</v>
      </c>
      <c r="Z208" s="12">
        <f t="shared" ca="1" si="25"/>
        <v>-1.8924333333333312</v>
      </c>
      <c r="AA208" s="12">
        <f t="shared" ca="1" si="26"/>
        <v>-1.8924333333333312</v>
      </c>
    </row>
    <row r="209" spans="1:27" x14ac:dyDescent="0.25">
      <c r="A209" s="11">
        <v>8.0299999999999994</v>
      </c>
      <c r="Z209" s="12">
        <f t="shared" ca="1" si="25"/>
        <v>-1.8624333333333318</v>
      </c>
      <c r="AA209" s="12">
        <f t="shared" ca="1" si="26"/>
        <v>-1.8624333333333318</v>
      </c>
    </row>
    <row r="210" spans="1:27" x14ac:dyDescent="0.25">
      <c r="A210" s="11">
        <v>8.0299999999999994</v>
      </c>
      <c r="Z210" s="12">
        <f t="shared" ca="1" si="25"/>
        <v>-1.8624333333333318</v>
      </c>
      <c r="AA210" s="12">
        <f t="shared" ca="1" si="26"/>
        <v>-1.8624333333333318</v>
      </c>
    </row>
    <row r="211" spans="1:27" x14ac:dyDescent="0.25">
      <c r="A211" s="11">
        <v>8.0399999999999991</v>
      </c>
      <c r="Z211" s="12">
        <f t="shared" ca="1" si="25"/>
        <v>-1.852433333333332</v>
      </c>
      <c r="AA211" s="12">
        <f t="shared" ca="1" si="26"/>
        <v>-1.852433333333332</v>
      </c>
    </row>
    <row r="212" spans="1:27" x14ac:dyDescent="0.25">
      <c r="A212" s="11">
        <v>8.06</v>
      </c>
      <c r="Z212" s="12">
        <f t="shared" ca="1" si="25"/>
        <v>-1.8324333333333307</v>
      </c>
      <c r="AA212" s="12">
        <f t="shared" ca="1" si="26"/>
        <v>-1.8324333333333307</v>
      </c>
    </row>
    <row r="213" spans="1:27" x14ac:dyDescent="0.25">
      <c r="A213" s="11">
        <v>8.07</v>
      </c>
      <c r="Z213" s="12">
        <f t="shared" ca="1" si="25"/>
        <v>-1.8224333333333309</v>
      </c>
      <c r="AA213" s="12">
        <f t="shared" ca="1" si="26"/>
        <v>-1.8224333333333309</v>
      </c>
    </row>
    <row r="214" spans="1:27" x14ac:dyDescent="0.25">
      <c r="A214" s="11">
        <v>8.07</v>
      </c>
      <c r="Z214" s="12">
        <f t="shared" ca="1" si="25"/>
        <v>-1.8224333333333309</v>
      </c>
      <c r="AA214" s="12">
        <f t="shared" ca="1" si="26"/>
        <v>-1.8224333333333309</v>
      </c>
    </row>
    <row r="215" spans="1:27" x14ac:dyDescent="0.25">
      <c r="A215" s="11">
        <v>8.07</v>
      </c>
      <c r="Z215" s="12">
        <f t="shared" ca="1" si="25"/>
        <v>-1.8224333333333309</v>
      </c>
      <c r="AA215" s="12">
        <f t="shared" ca="1" si="26"/>
        <v>-1.8224333333333309</v>
      </c>
    </row>
    <row r="216" spans="1:27" x14ac:dyDescent="0.25">
      <c r="A216" s="11">
        <v>8.08</v>
      </c>
      <c r="Z216" s="12">
        <f t="shared" ca="1" si="25"/>
        <v>-1.8124333333333311</v>
      </c>
      <c r="AA216" s="12">
        <f t="shared" ca="1" si="26"/>
        <v>-1.8124333333333311</v>
      </c>
    </row>
    <row r="217" spans="1:27" x14ac:dyDescent="0.25">
      <c r="A217" s="11">
        <v>8.09</v>
      </c>
      <c r="Z217" s="12">
        <f t="shared" ca="1" si="25"/>
        <v>-1.8024333333333313</v>
      </c>
      <c r="AA217" s="12">
        <f t="shared" ca="1" si="26"/>
        <v>-1.8024333333333313</v>
      </c>
    </row>
    <row r="218" spans="1:27" x14ac:dyDescent="0.25">
      <c r="A218" s="11">
        <v>8.1</v>
      </c>
      <c r="Z218" s="12">
        <f t="shared" ca="1" si="25"/>
        <v>-1.7924333333333315</v>
      </c>
      <c r="AA218" s="12">
        <f t="shared" ca="1" si="26"/>
        <v>-1.7924333333333315</v>
      </c>
    </row>
    <row r="219" spans="1:27" x14ac:dyDescent="0.25">
      <c r="A219" s="11">
        <v>8.11</v>
      </c>
      <c r="Z219" s="12">
        <f t="shared" ca="1" si="25"/>
        <v>-1.7824333333333318</v>
      </c>
      <c r="AA219" s="12">
        <f t="shared" ca="1" si="26"/>
        <v>-1.7824333333333318</v>
      </c>
    </row>
    <row r="220" spans="1:27" x14ac:dyDescent="0.25">
      <c r="A220" s="11">
        <v>8.1300000000000008</v>
      </c>
      <c r="Z220" s="12">
        <f t="shared" ca="1" si="25"/>
        <v>-1.7624333333333304</v>
      </c>
      <c r="AA220" s="12">
        <f t="shared" ca="1" si="26"/>
        <v>-1.7624333333333304</v>
      </c>
    </row>
    <row r="221" spans="1:27" x14ac:dyDescent="0.25">
      <c r="A221" s="11">
        <v>8.15</v>
      </c>
      <c r="Z221" s="12">
        <f t="shared" ca="1" si="25"/>
        <v>-1.7424333333333308</v>
      </c>
      <c r="AA221" s="12">
        <f t="shared" ca="1" si="26"/>
        <v>-1.7424333333333308</v>
      </c>
    </row>
    <row r="222" spans="1:27" x14ac:dyDescent="0.25">
      <c r="A222" s="11">
        <v>8.15</v>
      </c>
      <c r="Z222" s="12">
        <f t="shared" ca="1" si="25"/>
        <v>-1.7424333333333308</v>
      </c>
      <c r="AA222" s="12">
        <f t="shared" ca="1" si="26"/>
        <v>-1.7424333333333308</v>
      </c>
    </row>
    <row r="223" spans="1:27" x14ac:dyDescent="0.25">
      <c r="A223" s="11">
        <v>8.17</v>
      </c>
      <c r="Z223" s="12">
        <f t="shared" ca="1" si="25"/>
        <v>-1.7224333333333313</v>
      </c>
      <c r="AA223" s="12">
        <f t="shared" ca="1" si="26"/>
        <v>-1.7224333333333313</v>
      </c>
    </row>
    <row r="224" spans="1:27" x14ac:dyDescent="0.25">
      <c r="A224" s="11">
        <v>8.18</v>
      </c>
      <c r="Z224" s="12">
        <f t="shared" ca="1" si="25"/>
        <v>-1.7124333333333315</v>
      </c>
      <c r="AA224" s="12">
        <f t="shared" ca="1" si="26"/>
        <v>-1.7124333333333315</v>
      </c>
    </row>
    <row r="225" spans="1:27" x14ac:dyDescent="0.25">
      <c r="A225" s="11">
        <v>8.18</v>
      </c>
      <c r="Z225" s="12">
        <f t="shared" ca="1" si="25"/>
        <v>-1.7124333333333315</v>
      </c>
      <c r="AA225" s="12">
        <f t="shared" ca="1" si="26"/>
        <v>-1.7124333333333315</v>
      </c>
    </row>
    <row r="226" spans="1:27" x14ac:dyDescent="0.25">
      <c r="A226" s="11">
        <v>8.19</v>
      </c>
      <c r="Z226" s="12">
        <f t="shared" ca="1" si="25"/>
        <v>-1.7024333333333317</v>
      </c>
      <c r="AA226" s="12">
        <f t="shared" ca="1" si="26"/>
        <v>-1.7024333333333317</v>
      </c>
    </row>
    <row r="227" spans="1:27" x14ac:dyDescent="0.25">
      <c r="A227" s="11">
        <v>8.19</v>
      </c>
      <c r="Z227" s="12">
        <f t="shared" ca="1" si="25"/>
        <v>-1.7024333333333317</v>
      </c>
      <c r="AA227" s="12">
        <f t="shared" ca="1" si="26"/>
        <v>-1.7024333333333317</v>
      </c>
    </row>
    <row r="228" spans="1:27" x14ac:dyDescent="0.25">
      <c r="A228" s="11">
        <v>8.19</v>
      </c>
      <c r="Z228" s="12">
        <f t="shared" ca="1" si="25"/>
        <v>-1.7024333333333317</v>
      </c>
      <c r="AA228" s="12">
        <f t="shared" ca="1" si="26"/>
        <v>-1.7024333333333317</v>
      </c>
    </row>
    <row r="229" spans="1:27" x14ac:dyDescent="0.25">
      <c r="A229" s="11">
        <v>8.1999999999999993</v>
      </c>
      <c r="Z229" s="12">
        <f t="shared" ca="1" si="25"/>
        <v>-1.6924333333333319</v>
      </c>
      <c r="AA229" s="12">
        <f t="shared" ca="1" si="26"/>
        <v>-1.6924333333333319</v>
      </c>
    </row>
    <row r="230" spans="1:27" x14ac:dyDescent="0.25">
      <c r="A230" s="11">
        <v>8.2200000000000006</v>
      </c>
      <c r="Z230" s="12">
        <f t="shared" ca="1" si="25"/>
        <v>-1.6724333333333306</v>
      </c>
      <c r="AA230" s="12">
        <f t="shared" ca="1" si="26"/>
        <v>-1.6724333333333306</v>
      </c>
    </row>
    <row r="231" spans="1:27" x14ac:dyDescent="0.25">
      <c r="A231" s="11">
        <v>8.24</v>
      </c>
      <c r="Z231" s="12">
        <f t="shared" ca="1" si="25"/>
        <v>-1.652433333333331</v>
      </c>
      <c r="AA231" s="12">
        <f t="shared" ca="1" si="26"/>
        <v>-1.652433333333331</v>
      </c>
    </row>
    <row r="232" spans="1:27" x14ac:dyDescent="0.25">
      <c r="A232" s="11">
        <v>8.24</v>
      </c>
      <c r="Z232" s="12">
        <f t="shared" ca="1" si="25"/>
        <v>-1.652433333333331</v>
      </c>
      <c r="AA232" s="12">
        <f t="shared" ca="1" si="26"/>
        <v>-1.652433333333331</v>
      </c>
    </row>
    <row r="233" spans="1:27" x14ac:dyDescent="0.25">
      <c r="A233" s="11">
        <v>8.26</v>
      </c>
      <c r="Z233" s="12">
        <f t="shared" ca="1" si="25"/>
        <v>-1.6324333333333314</v>
      </c>
      <c r="AA233" s="12">
        <f t="shared" ca="1" si="26"/>
        <v>-1.6324333333333314</v>
      </c>
    </row>
    <row r="234" spans="1:27" x14ac:dyDescent="0.25">
      <c r="A234" s="11">
        <v>8.26</v>
      </c>
      <c r="Z234" s="12">
        <f t="shared" ca="1" si="25"/>
        <v>-1.6324333333333314</v>
      </c>
      <c r="AA234" s="12">
        <f t="shared" ca="1" si="26"/>
        <v>-1.6324333333333314</v>
      </c>
    </row>
    <row r="235" spans="1:27" x14ac:dyDescent="0.25">
      <c r="A235" s="11">
        <v>8.2799999999999994</v>
      </c>
      <c r="Z235" s="12">
        <f t="shared" ca="1" si="25"/>
        <v>-1.6124333333333318</v>
      </c>
      <c r="AA235" s="12">
        <f t="shared" ca="1" si="26"/>
        <v>-1.6124333333333318</v>
      </c>
    </row>
    <row r="236" spans="1:27" x14ac:dyDescent="0.25">
      <c r="A236" s="11">
        <v>8.33</v>
      </c>
      <c r="Z236" s="12">
        <f t="shared" ca="1" si="25"/>
        <v>-1.5624333333333311</v>
      </c>
      <c r="AA236" s="12">
        <f t="shared" ca="1" si="26"/>
        <v>-1.5624333333333311</v>
      </c>
    </row>
    <row r="237" spans="1:27" x14ac:dyDescent="0.25">
      <c r="A237" s="11">
        <v>8.3800000000000008</v>
      </c>
      <c r="Z237" s="12">
        <f t="shared" ca="1" si="25"/>
        <v>-1.5124333333333304</v>
      </c>
      <c r="AA237" s="12">
        <f t="shared" ca="1" si="26"/>
        <v>-1.5124333333333304</v>
      </c>
    </row>
    <row r="238" spans="1:27" x14ac:dyDescent="0.25">
      <c r="A238" s="11">
        <v>8.4</v>
      </c>
      <c r="Z238" s="12">
        <f t="shared" ca="1" si="25"/>
        <v>-1.4924333333333308</v>
      </c>
      <c r="AA238" s="12">
        <f t="shared" ca="1" si="26"/>
        <v>-1.4924333333333308</v>
      </c>
    </row>
    <row r="239" spans="1:27" x14ac:dyDescent="0.25">
      <c r="A239" s="11">
        <v>8.4499999999999993</v>
      </c>
      <c r="Z239" s="12">
        <f t="shared" ca="1" si="25"/>
        <v>-1.4424333333333319</v>
      </c>
      <c r="AA239" s="12">
        <f t="shared" ca="1" si="26"/>
        <v>-1.4424333333333319</v>
      </c>
    </row>
    <row r="240" spans="1:27" x14ac:dyDescent="0.25">
      <c r="A240" s="11">
        <v>8.4499999999999993</v>
      </c>
      <c r="Z240" s="12">
        <f t="shared" ca="1" si="25"/>
        <v>-1.4424333333333319</v>
      </c>
      <c r="AA240" s="12">
        <f t="shared" ca="1" si="26"/>
        <v>-1.4424333333333319</v>
      </c>
    </row>
    <row r="241" spans="1:27" x14ac:dyDescent="0.25">
      <c r="A241" s="11">
        <v>8.4499999999999993</v>
      </c>
      <c r="Z241" s="12">
        <f t="shared" ca="1" si="25"/>
        <v>-1.4424333333333319</v>
      </c>
      <c r="AA241" s="12">
        <f t="shared" ca="1" si="26"/>
        <v>-1.4424333333333319</v>
      </c>
    </row>
    <row r="242" spans="1:27" x14ac:dyDescent="0.25">
      <c r="A242" s="11">
        <v>8.4700000000000006</v>
      </c>
      <c r="Z242" s="12">
        <f t="shared" ca="1" si="25"/>
        <v>-1.4224333333333306</v>
      </c>
      <c r="AA242" s="12">
        <f t="shared" ca="1" si="26"/>
        <v>-1.4224333333333306</v>
      </c>
    </row>
    <row r="243" spans="1:27" x14ac:dyDescent="0.25">
      <c r="A243" s="11">
        <v>8.49</v>
      </c>
      <c r="Z243" s="12">
        <f t="shared" ca="1" si="25"/>
        <v>-1.402433333333331</v>
      </c>
      <c r="AA243" s="12">
        <f t="shared" ca="1" si="26"/>
        <v>-1.402433333333331</v>
      </c>
    </row>
    <row r="244" spans="1:27" x14ac:dyDescent="0.25">
      <c r="A244" s="11">
        <v>8.51</v>
      </c>
      <c r="Z244" s="12">
        <f t="shared" ca="1" si="25"/>
        <v>-1.3824333333333314</v>
      </c>
      <c r="AA244" s="12">
        <f t="shared" ca="1" si="26"/>
        <v>-1.3824333333333314</v>
      </c>
    </row>
    <row r="245" spans="1:27" x14ac:dyDescent="0.25">
      <c r="A245" s="11">
        <v>8.51</v>
      </c>
      <c r="Z245" s="12">
        <f t="shared" ca="1" si="25"/>
        <v>-1.3824333333333314</v>
      </c>
      <c r="AA245" s="12">
        <f t="shared" ca="1" si="26"/>
        <v>-1.3824333333333314</v>
      </c>
    </row>
    <row r="246" spans="1:27" x14ac:dyDescent="0.25">
      <c r="A246" s="11">
        <v>8.51</v>
      </c>
      <c r="Z246" s="12">
        <f t="shared" ca="1" si="25"/>
        <v>-1.3824333333333314</v>
      </c>
      <c r="AA246" s="12">
        <f t="shared" ca="1" si="26"/>
        <v>-1.3824333333333314</v>
      </c>
    </row>
    <row r="247" spans="1:27" x14ac:dyDescent="0.25">
      <c r="A247" s="11">
        <v>8.51</v>
      </c>
      <c r="Z247" s="12">
        <f t="shared" ca="1" si="25"/>
        <v>-1.3824333333333314</v>
      </c>
      <c r="AA247" s="12">
        <f t="shared" ca="1" si="26"/>
        <v>-1.3824333333333314</v>
      </c>
    </row>
    <row r="248" spans="1:27" x14ac:dyDescent="0.25">
      <c r="A248" s="11">
        <v>8.52</v>
      </c>
      <c r="Z248" s="12">
        <f t="shared" ca="1" si="25"/>
        <v>-1.3724333333333316</v>
      </c>
      <c r="AA248" s="12">
        <f t="shared" ca="1" si="26"/>
        <v>-1.3724333333333316</v>
      </c>
    </row>
    <row r="249" spans="1:27" x14ac:dyDescent="0.25">
      <c r="A249" s="11">
        <v>8.5399999999999991</v>
      </c>
      <c r="Z249" s="12">
        <f t="shared" ca="1" si="25"/>
        <v>-1.352433333333332</v>
      </c>
      <c r="AA249" s="12">
        <f t="shared" ca="1" si="26"/>
        <v>-1.352433333333332</v>
      </c>
    </row>
    <row r="250" spans="1:27" x14ac:dyDescent="0.25">
      <c r="A250" s="11">
        <v>8.5500000000000007</v>
      </c>
      <c r="Z250" s="12">
        <f t="shared" ca="1" si="25"/>
        <v>-1.3424333333333305</v>
      </c>
      <c r="AA250" s="12">
        <f t="shared" ca="1" si="26"/>
        <v>-1.3424333333333305</v>
      </c>
    </row>
    <row r="251" spans="1:27" x14ac:dyDescent="0.25">
      <c r="A251" s="11">
        <v>8.56</v>
      </c>
      <c r="Z251" s="12">
        <f t="shared" ca="1" si="25"/>
        <v>-1.3324333333333307</v>
      </c>
      <c r="AA251" s="12">
        <f t="shared" ca="1" si="26"/>
        <v>-1.3324333333333307</v>
      </c>
    </row>
    <row r="252" spans="1:27" x14ac:dyDescent="0.25">
      <c r="A252" s="11">
        <v>8.58</v>
      </c>
      <c r="Z252" s="12">
        <f t="shared" ca="1" si="25"/>
        <v>-1.3124333333333311</v>
      </c>
      <c r="AA252" s="12">
        <f t="shared" ca="1" si="26"/>
        <v>-1.3124333333333311</v>
      </c>
    </row>
    <row r="253" spans="1:27" x14ac:dyDescent="0.25">
      <c r="A253" s="11">
        <v>8.7100000000000009</v>
      </c>
      <c r="Z253" s="12">
        <f t="shared" ca="1" si="25"/>
        <v>-1.1824333333333303</v>
      </c>
      <c r="AA253" s="12">
        <f t="shared" ca="1" si="26"/>
        <v>-1.1824333333333303</v>
      </c>
    </row>
    <row r="254" spans="1:27" x14ac:dyDescent="0.25">
      <c r="A254" s="11">
        <v>8.73</v>
      </c>
      <c r="Z254" s="12">
        <f t="shared" ca="1" si="25"/>
        <v>-1.1624333333333308</v>
      </c>
      <c r="AA254" s="12">
        <f t="shared" ca="1" si="26"/>
        <v>-1.1624333333333308</v>
      </c>
    </row>
    <row r="255" spans="1:27" x14ac:dyDescent="0.25">
      <c r="A255" s="11">
        <v>8.77</v>
      </c>
      <c r="Z255" s="12">
        <f t="shared" ca="1" si="25"/>
        <v>-1.1224333333333316</v>
      </c>
      <c r="AA255" s="12">
        <f t="shared" ca="1" si="26"/>
        <v>-1.1224333333333316</v>
      </c>
    </row>
    <row r="256" spans="1:27" x14ac:dyDescent="0.25">
      <c r="A256" s="11">
        <v>8.77</v>
      </c>
      <c r="Z256" s="12">
        <f t="shared" ca="1" si="25"/>
        <v>-1.1224333333333316</v>
      </c>
      <c r="AA256" s="12">
        <f t="shared" ca="1" si="26"/>
        <v>-1.1224333333333316</v>
      </c>
    </row>
    <row r="257" spans="1:27" x14ac:dyDescent="0.25">
      <c r="A257" s="11">
        <v>8.7799999999999994</v>
      </c>
      <c r="Z257" s="12">
        <f t="shared" ca="1" si="25"/>
        <v>-1.1124333333333318</v>
      </c>
      <c r="AA257" s="12">
        <f t="shared" ca="1" si="26"/>
        <v>-1.1124333333333318</v>
      </c>
    </row>
    <row r="258" spans="1:27" x14ac:dyDescent="0.25">
      <c r="A258" s="11">
        <v>8.85</v>
      </c>
      <c r="Z258" s="12">
        <f t="shared" ref="Z258:Z321" ca="1" si="27">IF($A258&lt;&gt;"",($A258-$D$77),"")</f>
        <v>-1.0424333333333315</v>
      </c>
      <c r="AA258" s="12">
        <f t="shared" ref="AA258:AA321" ca="1" si="28">IF($A258&lt;&gt;"",($A258-$D$77+$J$118),"")</f>
        <v>-1.0424333333333315</v>
      </c>
    </row>
    <row r="259" spans="1:27" x14ac:dyDescent="0.25">
      <c r="A259" s="11">
        <v>8.85</v>
      </c>
      <c r="Z259" s="12">
        <f t="shared" ca="1" si="27"/>
        <v>-1.0424333333333315</v>
      </c>
      <c r="AA259" s="12">
        <f t="shared" ca="1" si="28"/>
        <v>-1.0424333333333315</v>
      </c>
    </row>
    <row r="260" spans="1:27" x14ac:dyDescent="0.25">
      <c r="A260" s="11">
        <v>8.85</v>
      </c>
      <c r="Z260" s="12">
        <f t="shared" ca="1" si="27"/>
        <v>-1.0424333333333315</v>
      </c>
      <c r="AA260" s="12">
        <f t="shared" ca="1" si="28"/>
        <v>-1.0424333333333315</v>
      </c>
    </row>
    <row r="261" spans="1:27" x14ac:dyDescent="0.25">
      <c r="A261" s="11">
        <v>8.8699999999999992</v>
      </c>
      <c r="Z261" s="12">
        <f t="shared" ca="1" si="27"/>
        <v>-1.022433333333332</v>
      </c>
      <c r="AA261" s="12">
        <f t="shared" ca="1" si="28"/>
        <v>-1.022433333333332</v>
      </c>
    </row>
    <row r="262" spans="1:27" x14ac:dyDescent="0.25">
      <c r="A262" s="11">
        <v>8.8800000000000008</v>
      </c>
      <c r="Z262" s="12">
        <f t="shared" ca="1" si="27"/>
        <v>-1.0124333333333304</v>
      </c>
      <c r="AA262" s="12">
        <f t="shared" ca="1" si="28"/>
        <v>-1.0124333333333304</v>
      </c>
    </row>
    <row r="263" spans="1:27" x14ac:dyDescent="0.25">
      <c r="A263" s="11">
        <v>8.9</v>
      </c>
      <c r="Z263" s="12">
        <f t="shared" ca="1" si="27"/>
        <v>-0.99243333333333084</v>
      </c>
      <c r="AA263" s="12">
        <f t="shared" ca="1" si="28"/>
        <v>-0.99243333333333084</v>
      </c>
    </row>
    <row r="264" spans="1:27" x14ac:dyDescent="0.25">
      <c r="A264" s="11">
        <v>8.91</v>
      </c>
      <c r="Z264" s="12">
        <f t="shared" ca="1" si="27"/>
        <v>-0.98243333333333105</v>
      </c>
      <c r="AA264" s="12">
        <f t="shared" ca="1" si="28"/>
        <v>-0.98243333333333105</v>
      </c>
    </row>
    <row r="265" spans="1:27" x14ac:dyDescent="0.25">
      <c r="A265" s="11">
        <v>8.92</v>
      </c>
      <c r="Z265" s="12">
        <f t="shared" ca="1" si="27"/>
        <v>-0.97243333333333126</v>
      </c>
      <c r="AA265" s="12">
        <f t="shared" ca="1" si="28"/>
        <v>-0.97243333333333126</v>
      </c>
    </row>
    <row r="266" spans="1:27" x14ac:dyDescent="0.25">
      <c r="A266" s="11">
        <v>8.94</v>
      </c>
      <c r="Z266" s="12">
        <f t="shared" ca="1" si="27"/>
        <v>-0.95243333333333169</v>
      </c>
      <c r="AA266" s="12">
        <f t="shared" ca="1" si="28"/>
        <v>-0.95243333333333169</v>
      </c>
    </row>
    <row r="267" spans="1:27" x14ac:dyDescent="0.25">
      <c r="A267" s="11">
        <v>8.94</v>
      </c>
      <c r="Z267" s="12">
        <f t="shared" ca="1" si="27"/>
        <v>-0.95243333333333169</v>
      </c>
      <c r="AA267" s="12">
        <f t="shared" ca="1" si="28"/>
        <v>-0.95243333333333169</v>
      </c>
    </row>
    <row r="268" spans="1:27" x14ac:dyDescent="0.25">
      <c r="A268" s="11">
        <v>8.9499999999999993</v>
      </c>
      <c r="Z268" s="12">
        <f t="shared" ca="1" si="27"/>
        <v>-0.9424333333333319</v>
      </c>
      <c r="AA268" s="12">
        <f t="shared" ca="1" si="28"/>
        <v>-0.9424333333333319</v>
      </c>
    </row>
    <row r="269" spans="1:27" x14ac:dyDescent="0.25">
      <c r="A269" s="11">
        <v>8.9499999999999993</v>
      </c>
      <c r="Z269" s="12">
        <f t="shared" ca="1" si="27"/>
        <v>-0.9424333333333319</v>
      </c>
      <c r="AA269" s="12">
        <f t="shared" ca="1" si="28"/>
        <v>-0.9424333333333319</v>
      </c>
    </row>
    <row r="270" spans="1:27" x14ac:dyDescent="0.25">
      <c r="A270" s="11">
        <v>8.9499999999999993</v>
      </c>
      <c r="Z270" s="12">
        <f t="shared" ca="1" si="27"/>
        <v>-0.9424333333333319</v>
      </c>
      <c r="AA270" s="12">
        <f t="shared" ca="1" si="28"/>
        <v>-0.9424333333333319</v>
      </c>
    </row>
    <row r="271" spans="1:27" x14ac:dyDescent="0.25">
      <c r="A271" s="11">
        <v>8.9600000000000009</v>
      </c>
      <c r="Z271" s="12">
        <f t="shared" ca="1" si="27"/>
        <v>-0.93243333333333034</v>
      </c>
      <c r="AA271" s="12">
        <f t="shared" ca="1" si="28"/>
        <v>-0.93243333333333034</v>
      </c>
    </row>
    <row r="272" spans="1:27" x14ac:dyDescent="0.25">
      <c r="A272" s="11">
        <v>8.98</v>
      </c>
      <c r="Z272" s="12">
        <f t="shared" ca="1" si="27"/>
        <v>-0.91243333333333076</v>
      </c>
      <c r="AA272" s="12">
        <f t="shared" ca="1" si="28"/>
        <v>-0.91243333333333076</v>
      </c>
    </row>
    <row r="273" spans="1:27" x14ac:dyDescent="0.25">
      <c r="A273" s="11">
        <v>8.98</v>
      </c>
      <c r="Z273" s="12">
        <f t="shared" ca="1" si="27"/>
        <v>-0.91243333333333076</v>
      </c>
      <c r="AA273" s="12">
        <f t="shared" ca="1" si="28"/>
        <v>-0.91243333333333076</v>
      </c>
    </row>
    <row r="274" spans="1:27" x14ac:dyDescent="0.25">
      <c r="A274" s="11">
        <v>9.0299999999999994</v>
      </c>
      <c r="Z274" s="12">
        <f t="shared" ca="1" si="27"/>
        <v>-0.86243333333333183</v>
      </c>
      <c r="AA274" s="12">
        <f t="shared" ca="1" si="28"/>
        <v>-0.86243333333333183</v>
      </c>
    </row>
    <row r="275" spans="1:27" x14ac:dyDescent="0.25">
      <c r="A275" s="11">
        <v>9.06</v>
      </c>
      <c r="Z275" s="12">
        <f t="shared" ca="1" si="27"/>
        <v>-0.83243333333333069</v>
      </c>
      <c r="AA275" s="12">
        <f t="shared" ca="1" si="28"/>
        <v>-0.83243333333333069</v>
      </c>
    </row>
    <row r="276" spans="1:27" x14ac:dyDescent="0.25">
      <c r="A276" s="11">
        <v>9.08</v>
      </c>
      <c r="Z276" s="12">
        <f t="shared" ca="1" si="27"/>
        <v>-0.81243333333333112</v>
      </c>
      <c r="AA276" s="12">
        <f t="shared" ca="1" si="28"/>
        <v>-0.81243333333333112</v>
      </c>
    </row>
    <row r="277" spans="1:27" x14ac:dyDescent="0.25">
      <c r="A277" s="11">
        <v>9.16</v>
      </c>
      <c r="Z277" s="12">
        <f t="shared" ca="1" si="27"/>
        <v>-0.73243333333333105</v>
      </c>
      <c r="AA277" s="12">
        <f t="shared" ca="1" si="28"/>
        <v>-0.73243333333333105</v>
      </c>
    </row>
    <row r="278" spans="1:27" x14ac:dyDescent="0.25">
      <c r="A278" s="11">
        <v>9.16</v>
      </c>
      <c r="Z278" s="12">
        <f t="shared" ca="1" si="27"/>
        <v>-0.73243333333333105</v>
      </c>
      <c r="AA278" s="12">
        <f t="shared" ca="1" si="28"/>
        <v>-0.73243333333333105</v>
      </c>
    </row>
    <row r="279" spans="1:27" x14ac:dyDescent="0.25">
      <c r="A279" s="11">
        <v>9.18</v>
      </c>
      <c r="Z279" s="12">
        <f t="shared" ca="1" si="27"/>
        <v>-0.71243333333333148</v>
      </c>
      <c r="AA279" s="12">
        <f t="shared" ca="1" si="28"/>
        <v>-0.71243333333333148</v>
      </c>
    </row>
    <row r="280" spans="1:27" x14ac:dyDescent="0.25">
      <c r="A280" s="11">
        <v>9.19</v>
      </c>
      <c r="Z280" s="12">
        <f t="shared" ca="1" si="27"/>
        <v>-0.70243333333333169</v>
      </c>
      <c r="AA280" s="12">
        <f t="shared" ca="1" si="28"/>
        <v>-0.70243333333333169</v>
      </c>
    </row>
    <row r="281" spans="1:27" x14ac:dyDescent="0.25">
      <c r="A281" s="11">
        <v>9.2200000000000006</v>
      </c>
      <c r="Z281" s="12">
        <f t="shared" ca="1" si="27"/>
        <v>-0.67243333333333055</v>
      </c>
      <c r="AA281" s="12">
        <f t="shared" ca="1" si="28"/>
        <v>-0.67243333333333055</v>
      </c>
    </row>
    <row r="282" spans="1:27" x14ac:dyDescent="0.25">
      <c r="A282" s="11">
        <v>9.27</v>
      </c>
      <c r="Z282" s="12">
        <f t="shared" ca="1" si="27"/>
        <v>-0.62243333333333162</v>
      </c>
      <c r="AA282" s="12">
        <f t="shared" ca="1" si="28"/>
        <v>-0.62243333333333162</v>
      </c>
    </row>
    <row r="283" spans="1:27" x14ac:dyDescent="0.25">
      <c r="A283" s="11">
        <v>9.31</v>
      </c>
      <c r="Z283" s="12">
        <f t="shared" ca="1" si="27"/>
        <v>-0.58243333333333069</v>
      </c>
      <c r="AA283" s="12">
        <f t="shared" ca="1" si="28"/>
        <v>-0.58243333333333069</v>
      </c>
    </row>
    <row r="284" spans="1:27" x14ac:dyDescent="0.25">
      <c r="A284" s="11">
        <v>9.32</v>
      </c>
      <c r="Z284" s="12">
        <f t="shared" ca="1" si="27"/>
        <v>-0.57243333333333091</v>
      </c>
      <c r="AA284" s="12">
        <f t="shared" ca="1" si="28"/>
        <v>-0.57243333333333091</v>
      </c>
    </row>
    <row r="285" spans="1:27" x14ac:dyDescent="0.25">
      <c r="A285" s="11">
        <v>9.3800000000000008</v>
      </c>
      <c r="Z285" s="12">
        <f t="shared" ca="1" si="27"/>
        <v>-0.51243333333333041</v>
      </c>
      <c r="AA285" s="12">
        <f t="shared" ca="1" si="28"/>
        <v>-0.51243333333333041</v>
      </c>
    </row>
    <row r="286" spans="1:27" x14ac:dyDescent="0.25">
      <c r="A286" s="11">
        <v>9.3800000000000008</v>
      </c>
      <c r="Z286" s="12">
        <f t="shared" ca="1" si="27"/>
        <v>-0.51243333333333041</v>
      </c>
      <c r="AA286" s="12">
        <f t="shared" ca="1" si="28"/>
        <v>-0.51243333333333041</v>
      </c>
    </row>
    <row r="287" spans="1:27" x14ac:dyDescent="0.25">
      <c r="A287" s="11">
        <v>9.43</v>
      </c>
      <c r="Z287" s="12">
        <f t="shared" ca="1" si="27"/>
        <v>-0.46243333333333148</v>
      </c>
      <c r="AA287" s="12">
        <f t="shared" ca="1" si="28"/>
        <v>-0.46243333333333148</v>
      </c>
    </row>
    <row r="288" spans="1:27" x14ac:dyDescent="0.25">
      <c r="A288" s="11">
        <v>9.4600000000000009</v>
      </c>
      <c r="Z288" s="12">
        <f t="shared" ca="1" si="27"/>
        <v>-0.43243333333333034</v>
      </c>
      <c r="AA288" s="12">
        <f t="shared" ca="1" si="28"/>
        <v>-0.43243333333333034</v>
      </c>
    </row>
    <row r="289" spans="1:27" x14ac:dyDescent="0.25">
      <c r="A289" s="11">
        <v>9.49</v>
      </c>
      <c r="Z289" s="12">
        <f t="shared" ca="1" si="27"/>
        <v>-0.40243333333333098</v>
      </c>
      <c r="AA289" s="12">
        <f t="shared" ca="1" si="28"/>
        <v>-0.40243333333333098</v>
      </c>
    </row>
    <row r="290" spans="1:27" x14ac:dyDescent="0.25">
      <c r="A290" s="11">
        <v>9.52</v>
      </c>
      <c r="Z290" s="12">
        <f t="shared" ca="1" si="27"/>
        <v>-0.37243333333333162</v>
      </c>
      <c r="AA290" s="12">
        <f t="shared" ca="1" si="28"/>
        <v>-0.37243333333333162</v>
      </c>
    </row>
    <row r="291" spans="1:27" x14ac:dyDescent="0.25">
      <c r="A291" s="11">
        <v>9.5500000000000007</v>
      </c>
      <c r="Z291" s="12">
        <f t="shared" ca="1" si="27"/>
        <v>-0.34243333333333048</v>
      </c>
      <c r="AA291" s="12">
        <f t="shared" ca="1" si="28"/>
        <v>-0.34243333333333048</v>
      </c>
    </row>
    <row r="292" spans="1:27" x14ac:dyDescent="0.25">
      <c r="A292" s="11">
        <v>9.5500000000000007</v>
      </c>
      <c r="Z292" s="12">
        <f t="shared" ca="1" si="27"/>
        <v>-0.34243333333333048</v>
      </c>
      <c r="AA292" s="12">
        <f t="shared" ca="1" si="28"/>
        <v>-0.34243333333333048</v>
      </c>
    </row>
    <row r="293" spans="1:27" x14ac:dyDescent="0.25">
      <c r="A293" s="11">
        <v>9.59</v>
      </c>
      <c r="Z293" s="12">
        <f t="shared" ca="1" si="27"/>
        <v>-0.30243333333333133</v>
      </c>
      <c r="AA293" s="12">
        <f t="shared" ca="1" si="28"/>
        <v>-0.30243333333333133</v>
      </c>
    </row>
    <row r="294" spans="1:27" x14ac:dyDescent="0.25">
      <c r="A294" s="11">
        <v>9.59</v>
      </c>
      <c r="Z294" s="12">
        <f t="shared" ca="1" si="27"/>
        <v>-0.30243333333333133</v>
      </c>
      <c r="AA294" s="12">
        <f t="shared" ca="1" si="28"/>
        <v>-0.30243333333333133</v>
      </c>
    </row>
    <row r="295" spans="1:27" x14ac:dyDescent="0.25">
      <c r="A295" s="11">
        <v>9.61</v>
      </c>
      <c r="Z295" s="12">
        <f t="shared" ca="1" si="27"/>
        <v>-0.28243333333333176</v>
      </c>
      <c r="AA295" s="12">
        <f t="shared" ca="1" si="28"/>
        <v>-0.28243333333333176</v>
      </c>
    </row>
    <row r="296" spans="1:27" x14ac:dyDescent="0.25">
      <c r="A296" s="11">
        <v>9.65</v>
      </c>
      <c r="Z296" s="12">
        <f t="shared" ca="1" si="27"/>
        <v>-0.24243333333333084</v>
      </c>
      <c r="AA296" s="12">
        <f t="shared" ca="1" si="28"/>
        <v>-0.24243333333333084</v>
      </c>
    </row>
    <row r="297" spans="1:27" x14ac:dyDescent="0.25">
      <c r="A297" s="11">
        <v>9.67</v>
      </c>
      <c r="Z297" s="12">
        <f t="shared" ca="1" si="27"/>
        <v>-0.22243333333333126</v>
      </c>
      <c r="AA297" s="12">
        <f t="shared" ca="1" si="28"/>
        <v>-0.22243333333333126</v>
      </c>
    </row>
    <row r="298" spans="1:27" x14ac:dyDescent="0.25">
      <c r="A298" s="11">
        <v>9.82</v>
      </c>
      <c r="Z298" s="12">
        <f t="shared" ca="1" si="27"/>
        <v>-7.2433333333330907E-2</v>
      </c>
      <c r="AA298" s="12">
        <f t="shared" ca="1" si="28"/>
        <v>-7.2433333333330907E-2</v>
      </c>
    </row>
    <row r="299" spans="1:27" x14ac:dyDescent="0.25">
      <c r="A299" s="11">
        <v>9.83</v>
      </c>
      <c r="Z299" s="12">
        <f t="shared" ca="1" si="27"/>
        <v>-6.243333333333112E-2</v>
      </c>
      <c r="AA299" s="12">
        <f t="shared" ca="1" si="28"/>
        <v>-6.243333333333112E-2</v>
      </c>
    </row>
    <row r="300" spans="1:27" x14ac:dyDescent="0.25">
      <c r="A300" s="11">
        <v>9.84</v>
      </c>
      <c r="Z300" s="12">
        <f t="shared" ca="1" si="27"/>
        <v>-5.2433333333331333E-2</v>
      </c>
      <c r="AA300" s="12">
        <f t="shared" ca="1" si="28"/>
        <v>-5.2433333333331333E-2</v>
      </c>
    </row>
    <row r="301" spans="1:27" x14ac:dyDescent="0.25">
      <c r="A301" s="11">
        <v>9.85</v>
      </c>
      <c r="Z301" s="12">
        <f t="shared" ca="1" si="27"/>
        <v>-4.2433333333331547E-2</v>
      </c>
      <c r="AA301" s="12">
        <f t="shared" ca="1" si="28"/>
        <v>-4.2433333333331547E-2</v>
      </c>
    </row>
    <row r="302" spans="1:27" x14ac:dyDescent="0.25">
      <c r="A302" s="11">
        <v>9.8699999999999992</v>
      </c>
      <c r="Z302" s="12">
        <f t="shared" ca="1" si="27"/>
        <v>-2.2433333333331973E-2</v>
      </c>
      <c r="AA302" s="12">
        <f t="shared" ca="1" si="28"/>
        <v>-2.2433333333331973E-2</v>
      </c>
    </row>
    <row r="303" spans="1:27" x14ac:dyDescent="0.25">
      <c r="A303" s="11">
        <v>9.8699999999999992</v>
      </c>
      <c r="Z303" s="12">
        <f t="shared" ca="1" si="27"/>
        <v>-2.2433333333331973E-2</v>
      </c>
      <c r="AA303" s="12">
        <f t="shared" ca="1" si="28"/>
        <v>-2.2433333333331973E-2</v>
      </c>
    </row>
    <row r="304" spans="1:27" x14ac:dyDescent="0.25">
      <c r="A304" s="11">
        <v>9.89</v>
      </c>
      <c r="Z304" s="12">
        <f t="shared" ca="1" si="27"/>
        <v>-2.4333333333306228E-3</v>
      </c>
      <c r="AA304" s="12">
        <f t="shared" ca="1" si="28"/>
        <v>-2.4333333333306228E-3</v>
      </c>
    </row>
    <row r="305" spans="1:27" x14ac:dyDescent="0.25">
      <c r="A305" s="11">
        <v>9.9</v>
      </c>
      <c r="Z305" s="12">
        <f t="shared" ca="1" si="27"/>
        <v>7.566666666669164E-3</v>
      </c>
      <c r="AA305" s="12">
        <f t="shared" ca="1" si="28"/>
        <v>7.566666666669164E-3</v>
      </c>
    </row>
    <row r="306" spans="1:27" x14ac:dyDescent="0.25">
      <c r="A306" s="11">
        <v>9.91</v>
      </c>
      <c r="Z306" s="12">
        <f t="shared" ca="1" si="27"/>
        <v>1.7566666666668951E-2</v>
      </c>
      <c r="AA306" s="12">
        <f t="shared" ca="1" si="28"/>
        <v>1.7566666666668951E-2</v>
      </c>
    </row>
    <row r="307" spans="1:27" x14ac:dyDescent="0.25">
      <c r="A307" s="11">
        <v>9.92</v>
      </c>
      <c r="Z307" s="12">
        <f t="shared" ca="1" si="27"/>
        <v>2.7566666666668738E-2</v>
      </c>
      <c r="AA307" s="12">
        <f t="shared" ca="1" si="28"/>
        <v>2.7566666666668738E-2</v>
      </c>
    </row>
    <row r="308" spans="1:27" x14ac:dyDescent="0.25">
      <c r="A308" s="11">
        <v>9.98</v>
      </c>
      <c r="Z308" s="12">
        <f t="shared" ca="1" si="27"/>
        <v>8.7566666666669235E-2</v>
      </c>
      <c r="AA308" s="12">
        <f t="shared" ca="1" si="28"/>
        <v>8.7566666666669235E-2</v>
      </c>
    </row>
    <row r="309" spans="1:27" x14ac:dyDescent="0.25">
      <c r="A309" s="11">
        <v>10</v>
      </c>
      <c r="Z309" s="12">
        <f t="shared" ca="1" si="27"/>
        <v>0.10756666666666881</v>
      </c>
      <c r="AA309" s="12">
        <f t="shared" ca="1" si="28"/>
        <v>0.10756666666666881</v>
      </c>
    </row>
    <row r="310" spans="1:27" x14ac:dyDescent="0.25">
      <c r="A310" s="11">
        <v>10.02</v>
      </c>
      <c r="Z310" s="12">
        <f t="shared" ca="1" si="27"/>
        <v>0.12756666666666838</v>
      </c>
      <c r="AA310" s="12">
        <f t="shared" ca="1" si="28"/>
        <v>0.12756666666666838</v>
      </c>
    </row>
    <row r="311" spans="1:27" x14ac:dyDescent="0.25">
      <c r="A311" s="11">
        <v>10.02</v>
      </c>
      <c r="Z311" s="12">
        <f t="shared" ca="1" si="27"/>
        <v>0.12756666666666838</v>
      </c>
      <c r="AA311" s="12">
        <f t="shared" ca="1" si="28"/>
        <v>0.12756666666666838</v>
      </c>
    </row>
    <row r="312" spans="1:27" x14ac:dyDescent="0.25">
      <c r="A312" s="11">
        <v>10.029999999999999</v>
      </c>
      <c r="Z312" s="12">
        <f t="shared" ca="1" si="27"/>
        <v>0.13756666666666817</v>
      </c>
      <c r="AA312" s="12">
        <f t="shared" ca="1" si="28"/>
        <v>0.13756666666666817</v>
      </c>
    </row>
    <row r="313" spans="1:27" x14ac:dyDescent="0.25">
      <c r="A313" s="11">
        <v>10.050000000000001</v>
      </c>
      <c r="Z313" s="12">
        <f t="shared" ca="1" si="27"/>
        <v>0.15756666666666952</v>
      </c>
      <c r="AA313" s="12">
        <f t="shared" ca="1" si="28"/>
        <v>0.15756666666666952</v>
      </c>
    </row>
    <row r="314" spans="1:27" x14ac:dyDescent="0.25">
      <c r="A314" s="11">
        <v>10.050000000000001</v>
      </c>
      <c r="Z314" s="12">
        <f t="shared" ca="1" si="27"/>
        <v>0.15756666666666952</v>
      </c>
      <c r="AA314" s="12">
        <f t="shared" ca="1" si="28"/>
        <v>0.15756666666666952</v>
      </c>
    </row>
    <row r="315" spans="1:27" x14ac:dyDescent="0.25">
      <c r="A315" s="11">
        <v>10.07</v>
      </c>
      <c r="Z315" s="12">
        <f t="shared" ca="1" si="27"/>
        <v>0.17756666666666909</v>
      </c>
      <c r="AA315" s="12">
        <f t="shared" ca="1" si="28"/>
        <v>0.17756666666666909</v>
      </c>
    </row>
    <row r="316" spans="1:27" x14ac:dyDescent="0.25">
      <c r="A316" s="11">
        <v>10.09</v>
      </c>
      <c r="Z316" s="12">
        <f t="shared" ca="1" si="27"/>
        <v>0.19756666666666867</v>
      </c>
      <c r="AA316" s="12">
        <f t="shared" ca="1" si="28"/>
        <v>0.19756666666666867</v>
      </c>
    </row>
    <row r="317" spans="1:27" x14ac:dyDescent="0.25">
      <c r="A317" s="11">
        <v>10.09</v>
      </c>
      <c r="Z317" s="12">
        <f t="shared" ca="1" si="27"/>
        <v>0.19756666666666867</v>
      </c>
      <c r="AA317" s="12">
        <f t="shared" ca="1" si="28"/>
        <v>0.19756666666666867</v>
      </c>
    </row>
    <row r="318" spans="1:27" x14ac:dyDescent="0.25">
      <c r="A318" s="11">
        <v>10.119999999999999</v>
      </c>
      <c r="Z318" s="12">
        <f t="shared" ca="1" si="27"/>
        <v>0.22756666666666803</v>
      </c>
      <c r="AA318" s="12">
        <f t="shared" ca="1" si="28"/>
        <v>0.22756666666666803</v>
      </c>
    </row>
    <row r="319" spans="1:27" x14ac:dyDescent="0.25">
      <c r="A319" s="11">
        <v>10.130000000000001</v>
      </c>
      <c r="Z319" s="12">
        <f t="shared" ca="1" si="27"/>
        <v>0.23756666666666959</v>
      </c>
      <c r="AA319" s="12">
        <f t="shared" ca="1" si="28"/>
        <v>0.23756666666666959</v>
      </c>
    </row>
    <row r="320" spans="1:27" x14ac:dyDescent="0.25">
      <c r="A320" s="11">
        <v>10.23</v>
      </c>
      <c r="Z320" s="12">
        <f t="shared" ca="1" si="27"/>
        <v>0.33756666666666924</v>
      </c>
      <c r="AA320" s="12">
        <f t="shared" ca="1" si="28"/>
        <v>0.33756666666666924</v>
      </c>
    </row>
    <row r="321" spans="1:27" x14ac:dyDescent="0.25">
      <c r="A321" s="11">
        <v>10.23</v>
      </c>
      <c r="Z321" s="12">
        <f t="shared" ca="1" si="27"/>
        <v>0.33756666666666924</v>
      </c>
      <c r="AA321" s="12">
        <f t="shared" ca="1" si="28"/>
        <v>0.33756666666666924</v>
      </c>
    </row>
    <row r="322" spans="1:27" x14ac:dyDescent="0.25">
      <c r="A322" s="11">
        <v>10.24</v>
      </c>
      <c r="Z322" s="12">
        <f t="shared" ref="Z322:Z385" ca="1" si="29">IF($A322&lt;&gt;"",($A322-$D$77),"")</f>
        <v>0.34756666666666902</v>
      </c>
      <c r="AA322" s="12">
        <f t="shared" ref="AA322:AA385" ca="1" si="30">IF($A322&lt;&gt;"",($A322-$D$77+$J$118),"")</f>
        <v>0.34756666666666902</v>
      </c>
    </row>
    <row r="323" spans="1:27" x14ac:dyDescent="0.25">
      <c r="A323" s="11">
        <v>10.31</v>
      </c>
      <c r="Z323" s="12">
        <f t="shared" ca="1" si="29"/>
        <v>0.41756666666666931</v>
      </c>
      <c r="AA323" s="12">
        <f t="shared" ca="1" si="30"/>
        <v>0.41756666666666931</v>
      </c>
    </row>
    <row r="324" spans="1:27" x14ac:dyDescent="0.25">
      <c r="A324" s="11">
        <v>10.32</v>
      </c>
      <c r="Z324" s="12">
        <f t="shared" ca="1" si="29"/>
        <v>0.42756666666666909</v>
      </c>
      <c r="AA324" s="12">
        <f t="shared" ca="1" si="30"/>
        <v>0.42756666666666909</v>
      </c>
    </row>
    <row r="325" spans="1:27" x14ac:dyDescent="0.25">
      <c r="A325" s="11">
        <v>10.35</v>
      </c>
      <c r="Z325" s="12">
        <f t="shared" ca="1" si="29"/>
        <v>0.45756666666666845</v>
      </c>
      <c r="AA325" s="12">
        <f t="shared" ca="1" si="30"/>
        <v>0.45756666666666845</v>
      </c>
    </row>
    <row r="326" spans="1:27" x14ac:dyDescent="0.25">
      <c r="A326" s="11">
        <v>10.38</v>
      </c>
      <c r="Z326" s="12">
        <f t="shared" ca="1" si="29"/>
        <v>0.48756666666666959</v>
      </c>
      <c r="AA326" s="12">
        <f t="shared" ca="1" si="30"/>
        <v>0.48756666666666959</v>
      </c>
    </row>
    <row r="327" spans="1:27" x14ac:dyDescent="0.25">
      <c r="A327" s="11">
        <v>10.39</v>
      </c>
      <c r="Z327" s="12">
        <f t="shared" ca="1" si="29"/>
        <v>0.49756666666666938</v>
      </c>
      <c r="AA327" s="12">
        <f t="shared" ca="1" si="30"/>
        <v>0.49756666666666938</v>
      </c>
    </row>
    <row r="328" spans="1:27" x14ac:dyDescent="0.25">
      <c r="A328" s="11">
        <v>10.4</v>
      </c>
      <c r="Z328" s="12">
        <f t="shared" ca="1" si="29"/>
        <v>0.50756666666666916</v>
      </c>
      <c r="AA328" s="12">
        <f t="shared" ca="1" si="30"/>
        <v>0.50756666666666916</v>
      </c>
    </row>
    <row r="329" spans="1:27" x14ac:dyDescent="0.25">
      <c r="A329" s="11">
        <v>10.41</v>
      </c>
      <c r="Z329" s="12">
        <f t="shared" ca="1" si="29"/>
        <v>0.51756666666666895</v>
      </c>
      <c r="AA329" s="12">
        <f t="shared" ca="1" si="30"/>
        <v>0.51756666666666895</v>
      </c>
    </row>
    <row r="330" spans="1:27" x14ac:dyDescent="0.25">
      <c r="A330" s="11">
        <v>10.43</v>
      </c>
      <c r="Z330" s="12">
        <f t="shared" ca="1" si="29"/>
        <v>0.53756666666666852</v>
      </c>
      <c r="AA330" s="12">
        <f t="shared" ca="1" si="30"/>
        <v>0.53756666666666852</v>
      </c>
    </row>
    <row r="331" spans="1:27" x14ac:dyDescent="0.25">
      <c r="A331" s="11">
        <v>10.44</v>
      </c>
      <c r="Z331" s="12">
        <f t="shared" ca="1" si="29"/>
        <v>0.54756666666666831</v>
      </c>
      <c r="AA331" s="12">
        <f t="shared" ca="1" si="30"/>
        <v>0.54756666666666831</v>
      </c>
    </row>
    <row r="332" spans="1:27" x14ac:dyDescent="0.25">
      <c r="A332" s="11">
        <v>10.45</v>
      </c>
      <c r="Z332" s="12">
        <f t="shared" ca="1" si="29"/>
        <v>0.5575666666666681</v>
      </c>
      <c r="AA332" s="12">
        <f t="shared" ca="1" si="30"/>
        <v>0.5575666666666681</v>
      </c>
    </row>
    <row r="333" spans="1:27" x14ac:dyDescent="0.25">
      <c r="A333" s="11">
        <v>10.47</v>
      </c>
      <c r="Z333" s="12">
        <f t="shared" ca="1" si="29"/>
        <v>0.57756666666666945</v>
      </c>
      <c r="AA333" s="12">
        <f t="shared" ca="1" si="30"/>
        <v>0.57756666666666945</v>
      </c>
    </row>
    <row r="334" spans="1:27" x14ac:dyDescent="0.25">
      <c r="A334" s="11">
        <v>10.48</v>
      </c>
      <c r="Z334" s="12">
        <f t="shared" ca="1" si="29"/>
        <v>0.58756666666666924</v>
      </c>
      <c r="AA334" s="12">
        <f t="shared" ca="1" si="30"/>
        <v>0.58756666666666924</v>
      </c>
    </row>
    <row r="335" spans="1:27" x14ac:dyDescent="0.25">
      <c r="A335" s="11">
        <v>10.5</v>
      </c>
      <c r="Z335" s="12">
        <f t="shared" ca="1" si="29"/>
        <v>0.60756666666666881</v>
      </c>
      <c r="AA335" s="12">
        <f t="shared" ca="1" si="30"/>
        <v>0.60756666666666881</v>
      </c>
    </row>
    <row r="336" spans="1:27" x14ac:dyDescent="0.25">
      <c r="A336" s="11">
        <v>10.5</v>
      </c>
      <c r="Z336" s="12">
        <f t="shared" ca="1" si="29"/>
        <v>0.60756666666666881</v>
      </c>
      <c r="AA336" s="12">
        <f t="shared" ca="1" si="30"/>
        <v>0.60756666666666881</v>
      </c>
    </row>
    <row r="337" spans="1:27" x14ac:dyDescent="0.25">
      <c r="A337" s="11">
        <v>10.51</v>
      </c>
      <c r="Z337" s="12">
        <f t="shared" ca="1" si="29"/>
        <v>0.6175666666666686</v>
      </c>
      <c r="AA337" s="12">
        <f t="shared" ca="1" si="30"/>
        <v>0.6175666666666686</v>
      </c>
    </row>
    <row r="338" spans="1:27" x14ac:dyDescent="0.25">
      <c r="A338" s="11">
        <v>10.51</v>
      </c>
      <c r="Z338" s="12">
        <f t="shared" ca="1" si="29"/>
        <v>0.6175666666666686</v>
      </c>
      <c r="AA338" s="12">
        <f t="shared" ca="1" si="30"/>
        <v>0.6175666666666686</v>
      </c>
    </row>
    <row r="339" spans="1:27" x14ac:dyDescent="0.25">
      <c r="A339" s="11">
        <v>10.54</v>
      </c>
      <c r="Z339" s="12">
        <f t="shared" ca="1" si="29"/>
        <v>0.64756666666666796</v>
      </c>
      <c r="AA339" s="12">
        <f t="shared" ca="1" si="30"/>
        <v>0.64756666666666796</v>
      </c>
    </row>
    <row r="340" spans="1:27" x14ac:dyDescent="0.25">
      <c r="A340" s="11">
        <v>10.55</v>
      </c>
      <c r="Z340" s="12">
        <f t="shared" ca="1" si="29"/>
        <v>0.65756666666666952</v>
      </c>
      <c r="AA340" s="12">
        <f t="shared" ca="1" si="30"/>
        <v>0.65756666666666952</v>
      </c>
    </row>
    <row r="341" spans="1:27" x14ac:dyDescent="0.25">
      <c r="A341" s="11">
        <v>10.55</v>
      </c>
      <c r="Z341" s="12">
        <f t="shared" ca="1" si="29"/>
        <v>0.65756666666666952</v>
      </c>
      <c r="AA341" s="12">
        <f t="shared" ca="1" si="30"/>
        <v>0.65756666666666952</v>
      </c>
    </row>
    <row r="342" spans="1:27" x14ac:dyDescent="0.25">
      <c r="A342" s="11">
        <v>10.56</v>
      </c>
      <c r="Z342" s="12">
        <f t="shared" ca="1" si="29"/>
        <v>0.66756666666666931</v>
      </c>
      <c r="AA342" s="12">
        <f t="shared" ca="1" si="30"/>
        <v>0.66756666666666931</v>
      </c>
    </row>
    <row r="343" spans="1:27" x14ac:dyDescent="0.25">
      <c r="A343" s="11">
        <v>10.65</v>
      </c>
      <c r="Z343" s="12">
        <f t="shared" ca="1" si="29"/>
        <v>0.75756666666666916</v>
      </c>
      <c r="AA343" s="12">
        <f t="shared" ca="1" si="30"/>
        <v>0.75756666666666916</v>
      </c>
    </row>
    <row r="344" spans="1:27" x14ac:dyDescent="0.25">
      <c r="A344" s="11">
        <v>10.66</v>
      </c>
      <c r="Z344" s="12">
        <f t="shared" ca="1" si="29"/>
        <v>0.76756666666666895</v>
      </c>
      <c r="AA344" s="12">
        <f t="shared" ca="1" si="30"/>
        <v>0.76756666666666895</v>
      </c>
    </row>
    <row r="345" spans="1:27" x14ac:dyDescent="0.25">
      <c r="A345" s="11">
        <v>10.66</v>
      </c>
      <c r="Z345" s="12">
        <f t="shared" ca="1" si="29"/>
        <v>0.76756666666666895</v>
      </c>
      <c r="AA345" s="12">
        <f t="shared" ca="1" si="30"/>
        <v>0.76756666666666895</v>
      </c>
    </row>
    <row r="346" spans="1:27" x14ac:dyDescent="0.25">
      <c r="A346" s="11">
        <v>10.66</v>
      </c>
      <c r="Z346" s="12">
        <f t="shared" ca="1" si="29"/>
        <v>0.76756666666666895</v>
      </c>
      <c r="AA346" s="12">
        <f t="shared" ca="1" si="30"/>
        <v>0.76756666666666895</v>
      </c>
    </row>
    <row r="347" spans="1:27" x14ac:dyDescent="0.25">
      <c r="A347" s="11">
        <v>10.67</v>
      </c>
      <c r="Z347" s="12">
        <f t="shared" ca="1" si="29"/>
        <v>0.77756666666666874</v>
      </c>
      <c r="AA347" s="12">
        <f t="shared" ca="1" si="30"/>
        <v>0.77756666666666874</v>
      </c>
    </row>
    <row r="348" spans="1:27" x14ac:dyDescent="0.25">
      <c r="A348" s="11">
        <v>10.67</v>
      </c>
      <c r="Z348" s="12">
        <f t="shared" ca="1" si="29"/>
        <v>0.77756666666666874</v>
      </c>
      <c r="AA348" s="12">
        <f t="shared" ca="1" si="30"/>
        <v>0.77756666666666874</v>
      </c>
    </row>
    <row r="349" spans="1:27" x14ac:dyDescent="0.25">
      <c r="A349" s="11">
        <v>10.69</v>
      </c>
      <c r="Z349" s="12">
        <f t="shared" ca="1" si="29"/>
        <v>0.79756666666666831</v>
      </c>
      <c r="AA349" s="12">
        <f t="shared" ca="1" si="30"/>
        <v>0.79756666666666831</v>
      </c>
    </row>
    <row r="350" spans="1:27" x14ac:dyDescent="0.25">
      <c r="A350" s="11">
        <v>10.71</v>
      </c>
      <c r="Z350" s="12">
        <f t="shared" ca="1" si="29"/>
        <v>0.81756666666666966</v>
      </c>
      <c r="AA350" s="12">
        <f t="shared" ca="1" si="30"/>
        <v>0.81756666666666966</v>
      </c>
    </row>
    <row r="351" spans="1:27" x14ac:dyDescent="0.25">
      <c r="A351" s="11">
        <v>10.71</v>
      </c>
      <c r="Z351" s="12">
        <f t="shared" ca="1" si="29"/>
        <v>0.81756666666666966</v>
      </c>
      <c r="AA351" s="12">
        <f t="shared" ca="1" si="30"/>
        <v>0.81756666666666966</v>
      </c>
    </row>
    <row r="352" spans="1:27" x14ac:dyDescent="0.25">
      <c r="A352" s="11">
        <v>10.75</v>
      </c>
      <c r="Z352" s="12">
        <f t="shared" ca="1" si="29"/>
        <v>0.85756666666666881</v>
      </c>
      <c r="AA352" s="12">
        <f t="shared" ca="1" si="30"/>
        <v>0.85756666666666881</v>
      </c>
    </row>
    <row r="353" spans="1:27" x14ac:dyDescent="0.25">
      <c r="A353" s="11">
        <v>10.75</v>
      </c>
      <c r="Z353" s="12">
        <f t="shared" ca="1" si="29"/>
        <v>0.85756666666666881</v>
      </c>
      <c r="AA353" s="12">
        <f t="shared" ca="1" si="30"/>
        <v>0.85756666666666881</v>
      </c>
    </row>
    <row r="354" spans="1:27" x14ac:dyDescent="0.25">
      <c r="A354" s="11">
        <v>10.77</v>
      </c>
      <c r="Z354" s="12">
        <f t="shared" ca="1" si="29"/>
        <v>0.87756666666666838</v>
      </c>
      <c r="AA354" s="12">
        <f t="shared" ca="1" si="30"/>
        <v>0.87756666666666838</v>
      </c>
    </row>
    <row r="355" spans="1:27" x14ac:dyDescent="0.25">
      <c r="A355" s="11">
        <v>10.78</v>
      </c>
      <c r="Z355" s="12">
        <f t="shared" ca="1" si="29"/>
        <v>0.88756666666666817</v>
      </c>
      <c r="AA355" s="12">
        <f t="shared" ca="1" si="30"/>
        <v>0.88756666666666817</v>
      </c>
    </row>
    <row r="356" spans="1:27" x14ac:dyDescent="0.25">
      <c r="A356" s="11">
        <v>10.82</v>
      </c>
      <c r="Z356" s="12">
        <f t="shared" ca="1" si="29"/>
        <v>0.92756666666666909</v>
      </c>
      <c r="AA356" s="12">
        <f t="shared" ca="1" si="30"/>
        <v>0.92756666666666909</v>
      </c>
    </row>
    <row r="357" spans="1:27" x14ac:dyDescent="0.25">
      <c r="A357" s="11">
        <v>10.83</v>
      </c>
      <c r="Z357" s="12">
        <f t="shared" ca="1" si="29"/>
        <v>0.93756666666666888</v>
      </c>
      <c r="AA357" s="12">
        <f t="shared" ca="1" si="30"/>
        <v>0.93756666666666888</v>
      </c>
    </row>
    <row r="358" spans="1:27" x14ac:dyDescent="0.25">
      <c r="A358" s="11">
        <v>10.86</v>
      </c>
      <c r="Z358" s="12">
        <f t="shared" ca="1" si="29"/>
        <v>0.96756666666666824</v>
      </c>
      <c r="AA358" s="12">
        <f t="shared" ca="1" si="30"/>
        <v>0.96756666666666824</v>
      </c>
    </row>
    <row r="359" spans="1:27" x14ac:dyDescent="0.25">
      <c r="A359" s="11">
        <v>10.94</v>
      </c>
      <c r="Z359" s="12">
        <f t="shared" ca="1" si="29"/>
        <v>1.0475666666666683</v>
      </c>
      <c r="AA359" s="12">
        <f t="shared" ca="1" si="30"/>
        <v>1.0475666666666683</v>
      </c>
    </row>
    <row r="360" spans="1:27" x14ac:dyDescent="0.25">
      <c r="A360" s="11">
        <v>10.97</v>
      </c>
      <c r="Z360" s="12">
        <f t="shared" ca="1" si="29"/>
        <v>1.0775666666666694</v>
      </c>
      <c r="AA360" s="12">
        <f t="shared" ca="1" si="30"/>
        <v>1.0775666666666694</v>
      </c>
    </row>
    <row r="361" spans="1:27" x14ac:dyDescent="0.25">
      <c r="A361" s="11">
        <v>10.97</v>
      </c>
      <c r="Z361" s="12">
        <f t="shared" ca="1" si="29"/>
        <v>1.0775666666666694</v>
      </c>
      <c r="AA361" s="12">
        <f t="shared" ca="1" si="30"/>
        <v>1.0775666666666694</v>
      </c>
    </row>
    <row r="362" spans="1:27" x14ac:dyDescent="0.25">
      <c r="A362" s="11">
        <v>10.98</v>
      </c>
      <c r="Z362" s="12">
        <f t="shared" ca="1" si="29"/>
        <v>1.0875666666666692</v>
      </c>
      <c r="AA362" s="12">
        <f t="shared" ca="1" si="30"/>
        <v>1.0875666666666692</v>
      </c>
    </row>
    <row r="363" spans="1:27" x14ac:dyDescent="0.25">
      <c r="A363" s="11">
        <v>10.99</v>
      </c>
      <c r="Z363" s="12">
        <f t="shared" ca="1" si="29"/>
        <v>1.097566666666669</v>
      </c>
      <c r="AA363" s="12">
        <f t="shared" ca="1" si="30"/>
        <v>1.097566666666669</v>
      </c>
    </row>
    <row r="364" spans="1:27" x14ac:dyDescent="0.25">
      <c r="A364" s="11">
        <v>10.99</v>
      </c>
      <c r="Z364" s="12">
        <f t="shared" ca="1" si="29"/>
        <v>1.097566666666669</v>
      </c>
      <c r="AA364" s="12">
        <f t="shared" ca="1" si="30"/>
        <v>1.097566666666669</v>
      </c>
    </row>
    <row r="365" spans="1:27" x14ac:dyDescent="0.25">
      <c r="A365" s="11">
        <v>11</v>
      </c>
      <c r="Z365" s="12">
        <f t="shared" ca="1" si="29"/>
        <v>1.1075666666666688</v>
      </c>
      <c r="AA365" s="12">
        <f t="shared" ca="1" si="30"/>
        <v>1.1075666666666688</v>
      </c>
    </row>
    <row r="366" spans="1:27" x14ac:dyDescent="0.25">
      <c r="A366" s="11">
        <v>11.02</v>
      </c>
      <c r="Z366" s="12">
        <f t="shared" ca="1" si="29"/>
        <v>1.1275666666666684</v>
      </c>
      <c r="AA366" s="12">
        <f t="shared" ca="1" si="30"/>
        <v>1.1275666666666684</v>
      </c>
    </row>
    <row r="367" spans="1:27" x14ac:dyDescent="0.25">
      <c r="A367" s="11">
        <v>11.04</v>
      </c>
      <c r="Z367" s="12">
        <f t="shared" ca="1" si="29"/>
        <v>1.147566666666668</v>
      </c>
      <c r="AA367" s="12">
        <f t="shared" ca="1" si="30"/>
        <v>1.147566666666668</v>
      </c>
    </row>
    <row r="368" spans="1:27" x14ac:dyDescent="0.25">
      <c r="A368" s="11">
        <v>11.04</v>
      </c>
      <c r="Z368" s="12">
        <f t="shared" ca="1" si="29"/>
        <v>1.147566666666668</v>
      </c>
      <c r="AA368" s="12">
        <f t="shared" ca="1" si="30"/>
        <v>1.147566666666668</v>
      </c>
    </row>
    <row r="369" spans="1:27" x14ac:dyDescent="0.25">
      <c r="A369" s="11">
        <v>11.04</v>
      </c>
      <c r="Z369" s="12">
        <f t="shared" ca="1" si="29"/>
        <v>1.147566666666668</v>
      </c>
      <c r="AA369" s="12">
        <f t="shared" ca="1" si="30"/>
        <v>1.147566666666668</v>
      </c>
    </row>
    <row r="370" spans="1:27" x14ac:dyDescent="0.25">
      <c r="A370" s="11">
        <v>11.09</v>
      </c>
      <c r="Z370" s="12">
        <f t="shared" ca="1" si="29"/>
        <v>1.1975666666666687</v>
      </c>
      <c r="AA370" s="12">
        <f t="shared" ca="1" si="30"/>
        <v>1.1975666666666687</v>
      </c>
    </row>
    <row r="371" spans="1:27" x14ac:dyDescent="0.25">
      <c r="A371" s="11">
        <v>11.12</v>
      </c>
      <c r="Z371" s="12">
        <f t="shared" ca="1" si="29"/>
        <v>1.227566666666668</v>
      </c>
      <c r="AA371" s="12">
        <f t="shared" ca="1" si="30"/>
        <v>1.227566666666668</v>
      </c>
    </row>
    <row r="372" spans="1:27" x14ac:dyDescent="0.25">
      <c r="A372" s="11">
        <v>11.13</v>
      </c>
      <c r="Z372" s="12">
        <f t="shared" ca="1" si="29"/>
        <v>1.2375666666666696</v>
      </c>
      <c r="AA372" s="12">
        <f t="shared" ca="1" si="30"/>
        <v>1.2375666666666696</v>
      </c>
    </row>
    <row r="373" spans="1:27" x14ac:dyDescent="0.25">
      <c r="A373" s="11">
        <v>11.14</v>
      </c>
      <c r="Z373" s="12">
        <f t="shared" ca="1" si="29"/>
        <v>1.2475666666666694</v>
      </c>
      <c r="AA373" s="12">
        <f t="shared" ca="1" si="30"/>
        <v>1.2475666666666694</v>
      </c>
    </row>
    <row r="374" spans="1:27" x14ac:dyDescent="0.25">
      <c r="A374" s="11">
        <v>11.15</v>
      </c>
      <c r="Z374" s="12">
        <f t="shared" ca="1" si="29"/>
        <v>1.2575666666666692</v>
      </c>
      <c r="AA374" s="12">
        <f t="shared" ca="1" si="30"/>
        <v>1.2575666666666692</v>
      </c>
    </row>
    <row r="375" spans="1:27" x14ac:dyDescent="0.25">
      <c r="A375" s="11">
        <v>11.18</v>
      </c>
      <c r="Z375" s="12">
        <f t="shared" ca="1" si="29"/>
        <v>1.2875666666666685</v>
      </c>
      <c r="AA375" s="12">
        <f t="shared" ca="1" si="30"/>
        <v>1.2875666666666685</v>
      </c>
    </row>
    <row r="376" spans="1:27" x14ac:dyDescent="0.25">
      <c r="A376" s="11">
        <v>11.19</v>
      </c>
      <c r="Z376" s="12">
        <f t="shared" ca="1" si="29"/>
        <v>1.2975666666666683</v>
      </c>
      <c r="AA376" s="12">
        <f t="shared" ca="1" si="30"/>
        <v>1.2975666666666683</v>
      </c>
    </row>
    <row r="377" spans="1:27" x14ac:dyDescent="0.25">
      <c r="A377" s="11">
        <v>11.27</v>
      </c>
      <c r="Z377" s="12">
        <f t="shared" ca="1" si="29"/>
        <v>1.3775666666666684</v>
      </c>
      <c r="AA377" s="12">
        <f t="shared" ca="1" si="30"/>
        <v>1.3775666666666684</v>
      </c>
    </row>
    <row r="378" spans="1:27" x14ac:dyDescent="0.25">
      <c r="A378" s="11">
        <v>11.3</v>
      </c>
      <c r="Z378" s="12">
        <f t="shared" ca="1" si="29"/>
        <v>1.4075666666666695</v>
      </c>
      <c r="AA378" s="12">
        <f t="shared" ca="1" si="30"/>
        <v>1.4075666666666695</v>
      </c>
    </row>
    <row r="379" spans="1:27" x14ac:dyDescent="0.25">
      <c r="A379" s="11">
        <v>11.3</v>
      </c>
      <c r="Z379" s="12">
        <f t="shared" ca="1" si="29"/>
        <v>1.4075666666666695</v>
      </c>
      <c r="AA379" s="12">
        <f t="shared" ca="1" si="30"/>
        <v>1.4075666666666695</v>
      </c>
    </row>
    <row r="380" spans="1:27" x14ac:dyDescent="0.25">
      <c r="A380" s="11">
        <v>11.33</v>
      </c>
      <c r="Z380" s="12">
        <f t="shared" ca="1" si="29"/>
        <v>1.4375666666666689</v>
      </c>
      <c r="AA380" s="12">
        <f t="shared" ca="1" si="30"/>
        <v>1.4375666666666689</v>
      </c>
    </row>
    <row r="381" spans="1:27" x14ac:dyDescent="0.25">
      <c r="A381" s="11">
        <v>11.33</v>
      </c>
      <c r="Z381" s="12">
        <f t="shared" ca="1" si="29"/>
        <v>1.4375666666666689</v>
      </c>
      <c r="AA381" s="12">
        <f t="shared" ca="1" si="30"/>
        <v>1.4375666666666689</v>
      </c>
    </row>
    <row r="382" spans="1:27" x14ac:dyDescent="0.25">
      <c r="A382" s="11">
        <v>11.34</v>
      </c>
      <c r="Z382" s="12">
        <f t="shared" ca="1" si="29"/>
        <v>1.4475666666666687</v>
      </c>
      <c r="AA382" s="12">
        <f t="shared" ca="1" si="30"/>
        <v>1.4475666666666687</v>
      </c>
    </row>
    <row r="383" spans="1:27" x14ac:dyDescent="0.25">
      <c r="A383" s="11">
        <v>11.38</v>
      </c>
      <c r="Z383" s="12">
        <f t="shared" ca="1" si="29"/>
        <v>1.4875666666666696</v>
      </c>
      <c r="AA383" s="12">
        <f t="shared" ca="1" si="30"/>
        <v>1.4875666666666696</v>
      </c>
    </row>
    <row r="384" spans="1:27" x14ac:dyDescent="0.25">
      <c r="A384" s="11">
        <v>11.42</v>
      </c>
      <c r="Z384" s="12">
        <f t="shared" ca="1" si="29"/>
        <v>1.5275666666666687</v>
      </c>
      <c r="AA384" s="12">
        <f t="shared" ca="1" si="30"/>
        <v>1.5275666666666687</v>
      </c>
    </row>
    <row r="385" spans="1:27" x14ac:dyDescent="0.25">
      <c r="A385" s="11">
        <v>11.48</v>
      </c>
      <c r="Z385" s="12">
        <f t="shared" ca="1" si="29"/>
        <v>1.5875666666666692</v>
      </c>
      <c r="AA385" s="12">
        <f t="shared" ca="1" si="30"/>
        <v>1.5875666666666692</v>
      </c>
    </row>
    <row r="386" spans="1:27" x14ac:dyDescent="0.25">
      <c r="A386" s="11">
        <v>11.49</v>
      </c>
      <c r="Z386" s="12">
        <f t="shared" ref="Z386:Z449" ca="1" si="31">IF($A386&lt;&gt;"",($A386-$D$77),"")</f>
        <v>1.597566666666669</v>
      </c>
      <c r="AA386" s="12">
        <f t="shared" ref="AA386:AA449" ca="1" si="32">IF($A386&lt;&gt;"",($A386-$D$77+$J$118),"")</f>
        <v>1.597566666666669</v>
      </c>
    </row>
    <row r="387" spans="1:27" x14ac:dyDescent="0.25">
      <c r="A387" s="11">
        <v>11.52</v>
      </c>
      <c r="Z387" s="12">
        <f t="shared" ca="1" si="31"/>
        <v>1.6275666666666684</v>
      </c>
      <c r="AA387" s="12">
        <f t="shared" ca="1" si="32"/>
        <v>1.6275666666666684</v>
      </c>
    </row>
    <row r="388" spans="1:27" x14ac:dyDescent="0.25">
      <c r="A388" s="11">
        <v>11.52</v>
      </c>
      <c r="Z388" s="12">
        <f t="shared" ca="1" si="31"/>
        <v>1.6275666666666684</v>
      </c>
      <c r="AA388" s="12">
        <f t="shared" ca="1" si="32"/>
        <v>1.6275666666666684</v>
      </c>
    </row>
    <row r="389" spans="1:27" x14ac:dyDescent="0.25">
      <c r="A389" s="11">
        <v>11.53</v>
      </c>
      <c r="Z389" s="12">
        <f t="shared" ca="1" si="31"/>
        <v>1.6375666666666682</v>
      </c>
      <c r="AA389" s="12">
        <f t="shared" ca="1" si="32"/>
        <v>1.6375666666666682</v>
      </c>
    </row>
    <row r="390" spans="1:27" x14ac:dyDescent="0.25">
      <c r="A390" s="11">
        <v>11.59</v>
      </c>
      <c r="Z390" s="12">
        <f t="shared" ca="1" si="31"/>
        <v>1.6975666666666687</v>
      </c>
      <c r="AA390" s="12">
        <f t="shared" ca="1" si="32"/>
        <v>1.6975666666666687</v>
      </c>
    </row>
    <row r="391" spans="1:27" x14ac:dyDescent="0.25">
      <c r="A391" s="11">
        <v>11.66</v>
      </c>
      <c r="Z391" s="12">
        <f t="shared" ca="1" si="31"/>
        <v>1.767566666666669</v>
      </c>
      <c r="AA391" s="12">
        <f t="shared" ca="1" si="32"/>
        <v>1.767566666666669</v>
      </c>
    </row>
    <row r="392" spans="1:27" x14ac:dyDescent="0.25">
      <c r="A392" s="11">
        <v>11.67</v>
      </c>
      <c r="Z392" s="12">
        <f t="shared" ca="1" si="31"/>
        <v>1.7775666666666687</v>
      </c>
      <c r="AA392" s="12">
        <f t="shared" ca="1" si="32"/>
        <v>1.7775666666666687</v>
      </c>
    </row>
    <row r="393" spans="1:27" x14ac:dyDescent="0.25">
      <c r="A393" s="11">
        <v>11.68</v>
      </c>
      <c r="Z393" s="12">
        <f t="shared" ca="1" si="31"/>
        <v>1.7875666666666685</v>
      </c>
      <c r="AA393" s="12">
        <f t="shared" ca="1" si="32"/>
        <v>1.7875666666666685</v>
      </c>
    </row>
    <row r="394" spans="1:27" x14ac:dyDescent="0.25">
      <c r="A394" s="11">
        <v>11.68</v>
      </c>
      <c r="Z394" s="12">
        <f t="shared" ca="1" si="31"/>
        <v>1.7875666666666685</v>
      </c>
      <c r="AA394" s="12">
        <f t="shared" ca="1" si="32"/>
        <v>1.7875666666666685</v>
      </c>
    </row>
    <row r="395" spans="1:27" x14ac:dyDescent="0.25">
      <c r="A395" s="11">
        <v>11.69</v>
      </c>
      <c r="Z395" s="12">
        <f t="shared" ca="1" si="31"/>
        <v>1.7975666666666683</v>
      </c>
      <c r="AA395" s="12">
        <f t="shared" ca="1" si="32"/>
        <v>1.7975666666666683</v>
      </c>
    </row>
    <row r="396" spans="1:27" x14ac:dyDescent="0.25">
      <c r="A396" s="11">
        <v>11.72</v>
      </c>
      <c r="Z396" s="12">
        <f t="shared" ca="1" si="31"/>
        <v>1.8275666666666694</v>
      </c>
      <c r="AA396" s="12">
        <f t="shared" ca="1" si="32"/>
        <v>1.8275666666666694</v>
      </c>
    </row>
    <row r="397" spans="1:27" x14ac:dyDescent="0.25">
      <c r="A397" s="11">
        <v>11.72</v>
      </c>
      <c r="Z397" s="12">
        <f t="shared" ca="1" si="31"/>
        <v>1.8275666666666694</v>
      </c>
      <c r="AA397" s="12">
        <f t="shared" ca="1" si="32"/>
        <v>1.8275666666666694</v>
      </c>
    </row>
    <row r="398" spans="1:27" x14ac:dyDescent="0.25">
      <c r="A398" s="11">
        <v>11.75</v>
      </c>
      <c r="Z398" s="12">
        <f t="shared" ca="1" si="31"/>
        <v>1.8575666666666688</v>
      </c>
      <c r="AA398" s="12">
        <f t="shared" ca="1" si="32"/>
        <v>1.8575666666666688</v>
      </c>
    </row>
    <row r="399" spans="1:27" x14ac:dyDescent="0.25">
      <c r="A399" s="11">
        <v>11.87</v>
      </c>
      <c r="Z399" s="12">
        <f t="shared" ca="1" si="31"/>
        <v>1.977566666666668</v>
      </c>
      <c r="AA399" s="12">
        <f t="shared" ca="1" si="32"/>
        <v>1.977566666666668</v>
      </c>
    </row>
    <row r="400" spans="1:27" x14ac:dyDescent="0.25">
      <c r="A400" s="11">
        <v>11.88</v>
      </c>
      <c r="Z400" s="12">
        <f t="shared" ca="1" si="31"/>
        <v>1.9875666666666696</v>
      </c>
      <c r="AA400" s="12">
        <f t="shared" ca="1" si="32"/>
        <v>1.9875666666666696</v>
      </c>
    </row>
    <row r="401" spans="1:27" x14ac:dyDescent="0.25">
      <c r="A401" s="11">
        <v>11.88</v>
      </c>
      <c r="Z401" s="12">
        <f t="shared" ca="1" si="31"/>
        <v>1.9875666666666696</v>
      </c>
      <c r="AA401" s="12">
        <f t="shared" ca="1" si="32"/>
        <v>1.9875666666666696</v>
      </c>
    </row>
    <row r="402" spans="1:27" x14ac:dyDescent="0.25">
      <c r="A402" s="11">
        <v>11.89</v>
      </c>
      <c r="Z402" s="12">
        <f t="shared" ca="1" si="31"/>
        <v>1.9975666666666694</v>
      </c>
      <c r="AA402" s="12">
        <f t="shared" ca="1" si="32"/>
        <v>1.9975666666666694</v>
      </c>
    </row>
    <row r="403" spans="1:27" x14ac:dyDescent="0.25">
      <c r="A403" s="11">
        <v>11.92</v>
      </c>
      <c r="Z403" s="12">
        <f t="shared" ca="1" si="31"/>
        <v>2.0275666666666687</v>
      </c>
      <c r="AA403" s="12">
        <f t="shared" ca="1" si="32"/>
        <v>2.0275666666666687</v>
      </c>
    </row>
    <row r="404" spans="1:27" x14ac:dyDescent="0.25">
      <c r="A404" s="11">
        <v>11.92</v>
      </c>
      <c r="Z404" s="12">
        <f t="shared" ca="1" si="31"/>
        <v>2.0275666666666687</v>
      </c>
      <c r="AA404" s="12">
        <f t="shared" ca="1" si="32"/>
        <v>2.0275666666666687</v>
      </c>
    </row>
    <row r="405" spans="1:27" x14ac:dyDescent="0.25">
      <c r="A405" s="11">
        <v>11.98</v>
      </c>
      <c r="Z405" s="12">
        <f t="shared" ca="1" si="31"/>
        <v>2.0875666666666692</v>
      </c>
      <c r="AA405" s="12">
        <f t="shared" ca="1" si="32"/>
        <v>2.0875666666666692</v>
      </c>
    </row>
    <row r="406" spans="1:27" x14ac:dyDescent="0.25">
      <c r="A406" s="11">
        <v>11.98</v>
      </c>
      <c r="Z406" s="12">
        <f t="shared" ca="1" si="31"/>
        <v>2.0875666666666692</v>
      </c>
      <c r="AA406" s="12">
        <f t="shared" ca="1" si="32"/>
        <v>2.0875666666666692</v>
      </c>
    </row>
    <row r="407" spans="1:27" x14ac:dyDescent="0.25">
      <c r="A407" s="11">
        <v>12</v>
      </c>
      <c r="Z407" s="12">
        <f t="shared" ca="1" si="31"/>
        <v>2.1075666666666688</v>
      </c>
      <c r="AA407" s="12">
        <f t="shared" ca="1" si="32"/>
        <v>2.1075666666666688</v>
      </c>
    </row>
    <row r="408" spans="1:27" x14ac:dyDescent="0.25">
      <c r="A408" s="11">
        <v>12.01</v>
      </c>
      <c r="Z408" s="12">
        <f t="shared" ca="1" si="31"/>
        <v>2.1175666666666686</v>
      </c>
      <c r="AA408" s="12">
        <f t="shared" ca="1" si="32"/>
        <v>2.1175666666666686</v>
      </c>
    </row>
    <row r="409" spans="1:27" x14ac:dyDescent="0.25">
      <c r="A409" s="11">
        <v>12.03</v>
      </c>
      <c r="Z409" s="12">
        <f t="shared" ca="1" si="31"/>
        <v>2.1375666666666682</v>
      </c>
      <c r="AA409" s="12">
        <f t="shared" ca="1" si="32"/>
        <v>2.1375666666666682</v>
      </c>
    </row>
    <row r="410" spans="1:27" x14ac:dyDescent="0.25">
      <c r="A410" s="11">
        <v>12.03</v>
      </c>
      <c r="Z410" s="12">
        <f t="shared" ca="1" si="31"/>
        <v>2.1375666666666682</v>
      </c>
      <c r="AA410" s="12">
        <f t="shared" ca="1" si="32"/>
        <v>2.1375666666666682</v>
      </c>
    </row>
    <row r="411" spans="1:27" x14ac:dyDescent="0.25">
      <c r="A411" s="11">
        <v>12.03</v>
      </c>
      <c r="Z411" s="12">
        <f t="shared" ca="1" si="31"/>
        <v>2.1375666666666682</v>
      </c>
      <c r="AA411" s="12">
        <f t="shared" ca="1" si="32"/>
        <v>2.1375666666666682</v>
      </c>
    </row>
    <row r="412" spans="1:27" x14ac:dyDescent="0.25">
      <c r="A412" s="11">
        <v>12.12</v>
      </c>
      <c r="Z412" s="12">
        <f t="shared" ca="1" si="31"/>
        <v>2.227566666666668</v>
      </c>
      <c r="AA412" s="12">
        <f t="shared" ca="1" si="32"/>
        <v>2.227566666666668</v>
      </c>
    </row>
    <row r="413" spans="1:27" x14ac:dyDescent="0.25">
      <c r="A413" s="11">
        <v>12.14</v>
      </c>
      <c r="Z413" s="12">
        <f t="shared" ca="1" si="31"/>
        <v>2.2475666666666694</v>
      </c>
      <c r="AA413" s="12">
        <f t="shared" ca="1" si="32"/>
        <v>2.2475666666666694</v>
      </c>
    </row>
    <row r="414" spans="1:27" x14ac:dyDescent="0.25">
      <c r="A414" s="11">
        <v>12.14</v>
      </c>
      <c r="Z414" s="12">
        <f t="shared" ca="1" si="31"/>
        <v>2.2475666666666694</v>
      </c>
      <c r="AA414" s="12">
        <f t="shared" ca="1" si="32"/>
        <v>2.2475666666666694</v>
      </c>
    </row>
    <row r="415" spans="1:27" x14ac:dyDescent="0.25">
      <c r="A415" s="11">
        <v>12.2</v>
      </c>
      <c r="Z415" s="12">
        <f t="shared" ca="1" si="31"/>
        <v>2.3075666666666681</v>
      </c>
      <c r="AA415" s="12">
        <f t="shared" ca="1" si="32"/>
        <v>2.3075666666666681</v>
      </c>
    </row>
    <row r="416" spans="1:27" x14ac:dyDescent="0.25">
      <c r="A416" s="11">
        <v>12.21</v>
      </c>
      <c r="Z416" s="12">
        <f t="shared" ca="1" si="31"/>
        <v>2.3175666666666697</v>
      </c>
      <c r="AA416" s="12">
        <f t="shared" ca="1" si="32"/>
        <v>2.3175666666666697</v>
      </c>
    </row>
    <row r="417" spans="1:27" x14ac:dyDescent="0.25">
      <c r="A417" s="11">
        <v>12.22</v>
      </c>
      <c r="Z417" s="12">
        <f t="shared" ca="1" si="31"/>
        <v>2.3275666666666694</v>
      </c>
      <c r="AA417" s="12">
        <f t="shared" ca="1" si="32"/>
        <v>2.3275666666666694</v>
      </c>
    </row>
    <row r="418" spans="1:27" x14ac:dyDescent="0.25">
      <c r="A418" s="11">
        <v>12.24</v>
      </c>
      <c r="Z418" s="12">
        <f t="shared" ca="1" si="31"/>
        <v>2.347566666666669</v>
      </c>
      <c r="AA418" s="12">
        <f t="shared" ca="1" si="32"/>
        <v>2.347566666666669</v>
      </c>
    </row>
    <row r="419" spans="1:27" x14ac:dyDescent="0.25">
      <c r="A419" s="11">
        <v>12.25</v>
      </c>
      <c r="Z419" s="12">
        <f t="shared" ca="1" si="31"/>
        <v>2.3575666666666688</v>
      </c>
      <c r="AA419" s="12">
        <f t="shared" ca="1" si="32"/>
        <v>2.3575666666666688</v>
      </c>
    </row>
    <row r="420" spans="1:27" x14ac:dyDescent="0.25">
      <c r="A420" s="11">
        <v>12.29</v>
      </c>
      <c r="Z420" s="12">
        <f t="shared" ca="1" si="31"/>
        <v>2.397566666666668</v>
      </c>
      <c r="AA420" s="12">
        <f t="shared" ca="1" si="32"/>
        <v>2.397566666666668</v>
      </c>
    </row>
    <row r="421" spans="1:27" x14ac:dyDescent="0.25">
      <c r="A421" s="11">
        <v>12.31</v>
      </c>
      <c r="Z421" s="12">
        <f t="shared" ca="1" si="31"/>
        <v>2.4175666666666693</v>
      </c>
      <c r="AA421" s="12">
        <f t="shared" ca="1" si="32"/>
        <v>2.4175666666666693</v>
      </c>
    </row>
    <row r="422" spans="1:27" x14ac:dyDescent="0.25">
      <c r="A422" s="11">
        <v>12.32</v>
      </c>
      <c r="Z422" s="12">
        <f t="shared" ca="1" si="31"/>
        <v>2.4275666666666691</v>
      </c>
      <c r="AA422" s="12">
        <f t="shared" ca="1" si="32"/>
        <v>2.4275666666666691</v>
      </c>
    </row>
    <row r="423" spans="1:27" x14ac:dyDescent="0.25">
      <c r="A423" s="11">
        <v>12.35</v>
      </c>
      <c r="Z423" s="12">
        <f t="shared" ca="1" si="31"/>
        <v>2.4575666666666685</v>
      </c>
      <c r="AA423" s="12">
        <f t="shared" ca="1" si="32"/>
        <v>2.4575666666666685</v>
      </c>
    </row>
    <row r="424" spans="1:27" x14ac:dyDescent="0.25">
      <c r="A424" s="11">
        <v>12.37</v>
      </c>
      <c r="Z424" s="12">
        <f t="shared" ca="1" si="31"/>
        <v>2.477566666666668</v>
      </c>
      <c r="AA424" s="12">
        <f t="shared" ca="1" si="32"/>
        <v>2.477566666666668</v>
      </c>
    </row>
    <row r="425" spans="1:27" x14ac:dyDescent="0.25">
      <c r="A425" s="11">
        <v>12.39</v>
      </c>
      <c r="Z425" s="12">
        <f t="shared" ca="1" si="31"/>
        <v>2.4975666666666694</v>
      </c>
      <c r="AA425" s="12">
        <f t="shared" ca="1" si="32"/>
        <v>2.4975666666666694</v>
      </c>
    </row>
    <row r="426" spans="1:27" x14ac:dyDescent="0.25">
      <c r="A426" s="11">
        <v>12.39</v>
      </c>
      <c r="Z426" s="12">
        <f t="shared" ca="1" si="31"/>
        <v>2.4975666666666694</v>
      </c>
      <c r="AA426" s="12">
        <f t="shared" ca="1" si="32"/>
        <v>2.4975666666666694</v>
      </c>
    </row>
    <row r="427" spans="1:27" x14ac:dyDescent="0.25">
      <c r="A427" s="11">
        <v>12.39</v>
      </c>
      <c r="Z427" s="12">
        <f t="shared" ca="1" si="31"/>
        <v>2.4975666666666694</v>
      </c>
      <c r="AA427" s="12">
        <f t="shared" ca="1" si="32"/>
        <v>2.4975666666666694</v>
      </c>
    </row>
    <row r="428" spans="1:27" x14ac:dyDescent="0.25">
      <c r="A428" s="11">
        <v>12.4</v>
      </c>
      <c r="Z428" s="12">
        <f t="shared" ca="1" si="31"/>
        <v>2.5075666666666692</v>
      </c>
      <c r="AA428" s="12">
        <f t="shared" ca="1" si="32"/>
        <v>2.5075666666666692</v>
      </c>
    </row>
    <row r="429" spans="1:27" x14ac:dyDescent="0.25">
      <c r="A429" s="11">
        <v>12.4</v>
      </c>
      <c r="Z429" s="12">
        <f t="shared" ca="1" si="31"/>
        <v>2.5075666666666692</v>
      </c>
      <c r="AA429" s="12">
        <f t="shared" ca="1" si="32"/>
        <v>2.5075666666666692</v>
      </c>
    </row>
    <row r="430" spans="1:27" x14ac:dyDescent="0.25">
      <c r="A430" s="11">
        <v>12.41</v>
      </c>
      <c r="Z430" s="12">
        <f t="shared" ca="1" si="31"/>
        <v>2.517566666666669</v>
      </c>
      <c r="AA430" s="12">
        <f t="shared" ca="1" si="32"/>
        <v>2.517566666666669</v>
      </c>
    </row>
    <row r="431" spans="1:27" x14ac:dyDescent="0.25">
      <c r="A431" s="11">
        <v>12.44</v>
      </c>
      <c r="Z431" s="12">
        <f t="shared" ca="1" si="31"/>
        <v>2.5475666666666683</v>
      </c>
      <c r="AA431" s="12">
        <f t="shared" ca="1" si="32"/>
        <v>2.5475666666666683</v>
      </c>
    </row>
    <row r="432" spans="1:27" x14ac:dyDescent="0.25">
      <c r="A432" s="11">
        <v>12.46</v>
      </c>
      <c r="Z432" s="12">
        <f t="shared" ca="1" si="31"/>
        <v>2.5675666666666697</v>
      </c>
      <c r="AA432" s="12">
        <f t="shared" ca="1" si="32"/>
        <v>2.5675666666666697</v>
      </c>
    </row>
    <row r="433" spans="1:27" x14ac:dyDescent="0.25">
      <c r="A433" s="11">
        <v>12.5</v>
      </c>
      <c r="Z433" s="12">
        <f t="shared" ca="1" si="31"/>
        <v>2.6075666666666688</v>
      </c>
      <c r="AA433" s="12">
        <f t="shared" ca="1" si="32"/>
        <v>2.6075666666666688</v>
      </c>
    </row>
    <row r="434" spans="1:27" x14ac:dyDescent="0.25">
      <c r="A434" s="11">
        <v>12.54</v>
      </c>
      <c r="Z434" s="12">
        <f t="shared" ca="1" si="31"/>
        <v>2.647566666666668</v>
      </c>
      <c r="AA434" s="12">
        <f t="shared" ca="1" si="32"/>
        <v>2.647566666666668</v>
      </c>
    </row>
    <row r="435" spans="1:27" x14ac:dyDescent="0.25">
      <c r="A435" s="11">
        <v>12.55</v>
      </c>
      <c r="Z435" s="12">
        <f t="shared" ca="1" si="31"/>
        <v>2.6575666666666695</v>
      </c>
      <c r="AA435" s="12">
        <f t="shared" ca="1" si="32"/>
        <v>2.6575666666666695</v>
      </c>
    </row>
    <row r="436" spans="1:27" x14ac:dyDescent="0.25">
      <c r="A436" s="11">
        <v>12.55</v>
      </c>
      <c r="Z436" s="12">
        <f t="shared" ca="1" si="31"/>
        <v>2.6575666666666695</v>
      </c>
      <c r="AA436" s="12">
        <f t="shared" ca="1" si="32"/>
        <v>2.6575666666666695</v>
      </c>
    </row>
    <row r="437" spans="1:27" x14ac:dyDescent="0.25">
      <c r="A437" s="11">
        <v>12.56</v>
      </c>
      <c r="Z437" s="12">
        <f t="shared" ca="1" si="31"/>
        <v>2.6675666666666693</v>
      </c>
      <c r="AA437" s="12">
        <f t="shared" ca="1" si="32"/>
        <v>2.6675666666666693</v>
      </c>
    </row>
    <row r="438" spans="1:27" x14ac:dyDescent="0.25">
      <c r="A438" s="11">
        <v>12.56</v>
      </c>
      <c r="Z438" s="12">
        <f t="shared" ca="1" si="31"/>
        <v>2.6675666666666693</v>
      </c>
      <c r="AA438" s="12">
        <f t="shared" ca="1" si="32"/>
        <v>2.6675666666666693</v>
      </c>
    </row>
    <row r="439" spans="1:27" x14ac:dyDescent="0.25">
      <c r="A439" s="11">
        <v>12.59</v>
      </c>
      <c r="Z439" s="12">
        <f t="shared" ca="1" si="31"/>
        <v>2.6975666666666687</v>
      </c>
      <c r="AA439" s="12">
        <f t="shared" ca="1" si="32"/>
        <v>2.6975666666666687</v>
      </c>
    </row>
    <row r="440" spans="1:27" x14ac:dyDescent="0.25">
      <c r="A440" s="11">
        <v>12.59</v>
      </c>
      <c r="Z440" s="12">
        <f t="shared" ca="1" si="31"/>
        <v>2.6975666666666687</v>
      </c>
      <c r="AA440" s="12">
        <f t="shared" ca="1" si="32"/>
        <v>2.6975666666666687</v>
      </c>
    </row>
    <row r="441" spans="1:27" x14ac:dyDescent="0.25">
      <c r="A441" s="11">
        <v>12.62</v>
      </c>
      <c r="Z441" s="12">
        <f t="shared" ca="1" si="31"/>
        <v>2.727566666666668</v>
      </c>
      <c r="AA441" s="12">
        <f t="shared" ca="1" si="32"/>
        <v>2.727566666666668</v>
      </c>
    </row>
    <row r="442" spans="1:27" x14ac:dyDescent="0.25">
      <c r="A442" s="11">
        <v>12.64</v>
      </c>
      <c r="Z442" s="12">
        <f t="shared" ca="1" si="31"/>
        <v>2.7475666666666694</v>
      </c>
      <c r="AA442" s="12">
        <f t="shared" ca="1" si="32"/>
        <v>2.7475666666666694</v>
      </c>
    </row>
    <row r="443" spans="1:27" x14ac:dyDescent="0.25">
      <c r="A443" s="11">
        <v>12.66</v>
      </c>
      <c r="Z443" s="12">
        <f t="shared" ca="1" si="31"/>
        <v>2.767566666666669</v>
      </c>
      <c r="AA443" s="12">
        <f t="shared" ca="1" si="32"/>
        <v>2.767566666666669</v>
      </c>
    </row>
    <row r="444" spans="1:27" x14ac:dyDescent="0.25">
      <c r="A444" s="11">
        <v>12.67</v>
      </c>
      <c r="Z444" s="12">
        <f t="shared" ca="1" si="31"/>
        <v>2.7775666666666687</v>
      </c>
      <c r="AA444" s="12">
        <f t="shared" ca="1" si="32"/>
        <v>2.7775666666666687</v>
      </c>
    </row>
    <row r="445" spans="1:27" x14ac:dyDescent="0.25">
      <c r="A445" s="11">
        <v>12.7</v>
      </c>
      <c r="Z445" s="12">
        <f t="shared" ca="1" si="31"/>
        <v>2.8075666666666681</v>
      </c>
      <c r="AA445" s="12">
        <f t="shared" ca="1" si="32"/>
        <v>2.8075666666666681</v>
      </c>
    </row>
    <row r="446" spans="1:27" x14ac:dyDescent="0.25">
      <c r="A446" s="11">
        <v>12.74</v>
      </c>
      <c r="Z446" s="12">
        <f t="shared" ca="1" si="31"/>
        <v>2.847566666666669</v>
      </c>
      <c r="AA446" s="12">
        <f t="shared" ca="1" si="32"/>
        <v>2.847566666666669</v>
      </c>
    </row>
    <row r="447" spans="1:27" x14ac:dyDescent="0.25">
      <c r="A447" s="11">
        <v>12.74</v>
      </c>
      <c r="Z447" s="12">
        <f t="shared" ca="1" si="31"/>
        <v>2.847566666666669</v>
      </c>
      <c r="AA447" s="12">
        <f t="shared" ca="1" si="32"/>
        <v>2.847566666666669</v>
      </c>
    </row>
    <row r="448" spans="1:27" x14ac:dyDescent="0.25">
      <c r="A448" s="11">
        <v>12.75</v>
      </c>
      <c r="Z448" s="12">
        <f t="shared" ca="1" si="31"/>
        <v>2.8575666666666688</v>
      </c>
      <c r="AA448" s="12">
        <f t="shared" ca="1" si="32"/>
        <v>2.8575666666666688</v>
      </c>
    </row>
    <row r="449" spans="1:27" x14ac:dyDescent="0.25">
      <c r="A449" s="11">
        <v>12.75</v>
      </c>
      <c r="Z449" s="12">
        <f t="shared" ca="1" si="31"/>
        <v>2.8575666666666688</v>
      </c>
      <c r="AA449" s="12">
        <f t="shared" ca="1" si="32"/>
        <v>2.8575666666666688</v>
      </c>
    </row>
    <row r="450" spans="1:27" x14ac:dyDescent="0.25">
      <c r="A450" s="11">
        <v>12.76</v>
      </c>
      <c r="Z450" s="12">
        <f t="shared" ref="Z450:Z513" ca="1" si="33">IF($A450&lt;&gt;"",($A450-$D$77),"")</f>
        <v>2.8675666666666686</v>
      </c>
      <c r="AA450" s="12">
        <f t="shared" ref="AA450:AA513" ca="1" si="34">IF($A450&lt;&gt;"",($A450-$D$77+$J$118),"")</f>
        <v>2.8675666666666686</v>
      </c>
    </row>
    <row r="451" spans="1:27" x14ac:dyDescent="0.25">
      <c r="A451" s="11">
        <v>12.8</v>
      </c>
      <c r="Z451" s="12">
        <f t="shared" ca="1" si="33"/>
        <v>2.9075666666666695</v>
      </c>
      <c r="AA451" s="12">
        <f t="shared" ca="1" si="34"/>
        <v>2.9075666666666695</v>
      </c>
    </row>
    <row r="452" spans="1:27" x14ac:dyDescent="0.25">
      <c r="A452" s="11">
        <v>12.8</v>
      </c>
      <c r="Z452" s="12">
        <f t="shared" ca="1" si="33"/>
        <v>2.9075666666666695</v>
      </c>
      <c r="AA452" s="12">
        <f t="shared" ca="1" si="34"/>
        <v>2.9075666666666695</v>
      </c>
    </row>
    <row r="453" spans="1:27" x14ac:dyDescent="0.25">
      <c r="A453" s="11">
        <v>12.81</v>
      </c>
      <c r="Z453" s="12">
        <f t="shared" ca="1" si="33"/>
        <v>2.9175666666666693</v>
      </c>
      <c r="AA453" s="12">
        <f t="shared" ca="1" si="34"/>
        <v>2.9175666666666693</v>
      </c>
    </row>
    <row r="454" spans="1:27" x14ac:dyDescent="0.25">
      <c r="A454" s="11">
        <v>12.84</v>
      </c>
      <c r="Z454" s="12">
        <f t="shared" ca="1" si="33"/>
        <v>2.9475666666666687</v>
      </c>
      <c r="AA454" s="12">
        <f t="shared" ca="1" si="34"/>
        <v>2.9475666666666687</v>
      </c>
    </row>
    <row r="455" spans="1:27" x14ac:dyDescent="0.25">
      <c r="A455" s="11">
        <v>12.87</v>
      </c>
      <c r="Z455" s="12">
        <f t="shared" ca="1" si="33"/>
        <v>2.977566666666668</v>
      </c>
      <c r="AA455" s="12">
        <f t="shared" ca="1" si="34"/>
        <v>2.977566666666668</v>
      </c>
    </row>
    <row r="456" spans="1:27" x14ac:dyDescent="0.25">
      <c r="A456" s="11">
        <v>12.88</v>
      </c>
      <c r="Z456" s="12">
        <f t="shared" ca="1" si="33"/>
        <v>2.9875666666666696</v>
      </c>
      <c r="AA456" s="12">
        <f t="shared" ca="1" si="34"/>
        <v>2.9875666666666696</v>
      </c>
    </row>
    <row r="457" spans="1:27" x14ac:dyDescent="0.25">
      <c r="A457" s="11">
        <v>12.9</v>
      </c>
      <c r="Z457" s="12">
        <f t="shared" ca="1" si="33"/>
        <v>3.0075666666666692</v>
      </c>
      <c r="AA457" s="12">
        <f t="shared" ca="1" si="34"/>
        <v>3.0075666666666692</v>
      </c>
    </row>
    <row r="458" spans="1:27" x14ac:dyDescent="0.25">
      <c r="A458" s="11">
        <v>12.94</v>
      </c>
      <c r="Z458" s="12">
        <f t="shared" ca="1" si="33"/>
        <v>3.0475666666666683</v>
      </c>
      <c r="AA458" s="12">
        <f t="shared" ca="1" si="34"/>
        <v>3.0475666666666683</v>
      </c>
    </row>
    <row r="459" spans="1:27" x14ac:dyDescent="0.25">
      <c r="A459" s="11">
        <v>12.94</v>
      </c>
      <c r="Z459" s="12">
        <f t="shared" ca="1" si="33"/>
        <v>3.0475666666666683</v>
      </c>
      <c r="AA459" s="12">
        <f t="shared" ca="1" si="34"/>
        <v>3.0475666666666683</v>
      </c>
    </row>
    <row r="460" spans="1:27" x14ac:dyDescent="0.25">
      <c r="A460" s="11">
        <v>12.94</v>
      </c>
      <c r="Z460" s="12">
        <f t="shared" ca="1" si="33"/>
        <v>3.0475666666666683</v>
      </c>
      <c r="AA460" s="12">
        <f t="shared" ca="1" si="34"/>
        <v>3.0475666666666683</v>
      </c>
    </row>
    <row r="461" spans="1:27" x14ac:dyDescent="0.25">
      <c r="A461" s="11">
        <v>13.02</v>
      </c>
      <c r="Z461" s="12">
        <f t="shared" ca="1" si="33"/>
        <v>3.1275666666666684</v>
      </c>
      <c r="AA461" s="12">
        <f t="shared" ca="1" si="34"/>
        <v>3.1275666666666684</v>
      </c>
    </row>
    <row r="462" spans="1:27" x14ac:dyDescent="0.25">
      <c r="A462" s="11">
        <v>13.05</v>
      </c>
      <c r="Z462" s="12">
        <f t="shared" ca="1" si="33"/>
        <v>3.1575666666666695</v>
      </c>
      <c r="AA462" s="12">
        <f t="shared" ca="1" si="34"/>
        <v>3.1575666666666695</v>
      </c>
    </row>
    <row r="463" spans="1:27" x14ac:dyDescent="0.25">
      <c r="A463" s="11">
        <v>13.1</v>
      </c>
      <c r="Z463" s="12">
        <f t="shared" ca="1" si="33"/>
        <v>3.2075666666666685</v>
      </c>
      <c r="AA463" s="12">
        <f t="shared" ca="1" si="34"/>
        <v>3.2075666666666685</v>
      </c>
    </row>
    <row r="464" spans="1:27" x14ac:dyDescent="0.25">
      <c r="A464" s="11">
        <v>13.11</v>
      </c>
      <c r="Z464" s="12">
        <f t="shared" ca="1" si="33"/>
        <v>3.2175666666666682</v>
      </c>
      <c r="AA464" s="12">
        <f t="shared" ca="1" si="34"/>
        <v>3.2175666666666682</v>
      </c>
    </row>
    <row r="465" spans="1:27" x14ac:dyDescent="0.25">
      <c r="A465" s="11">
        <v>13.14</v>
      </c>
      <c r="Z465" s="12">
        <f t="shared" ca="1" si="33"/>
        <v>3.2475666666666694</v>
      </c>
      <c r="AA465" s="12">
        <f t="shared" ca="1" si="34"/>
        <v>3.2475666666666694</v>
      </c>
    </row>
    <row r="466" spans="1:27" x14ac:dyDescent="0.25">
      <c r="A466" s="11">
        <v>13.14</v>
      </c>
      <c r="Z466" s="12">
        <f t="shared" ca="1" si="33"/>
        <v>3.2475666666666694</v>
      </c>
      <c r="AA466" s="12">
        <f t="shared" ca="1" si="34"/>
        <v>3.2475666666666694</v>
      </c>
    </row>
    <row r="467" spans="1:27" x14ac:dyDescent="0.25">
      <c r="A467" s="11">
        <v>13.14</v>
      </c>
      <c r="Z467" s="12">
        <f t="shared" ca="1" si="33"/>
        <v>3.2475666666666694</v>
      </c>
      <c r="AA467" s="12">
        <f t="shared" ca="1" si="34"/>
        <v>3.2475666666666694</v>
      </c>
    </row>
    <row r="468" spans="1:27" x14ac:dyDescent="0.25">
      <c r="A468" s="11">
        <v>13.15</v>
      </c>
      <c r="Z468" s="12">
        <f t="shared" ca="1" si="33"/>
        <v>3.2575666666666692</v>
      </c>
      <c r="AA468" s="12">
        <f t="shared" ca="1" si="34"/>
        <v>3.2575666666666692</v>
      </c>
    </row>
    <row r="469" spans="1:27" x14ac:dyDescent="0.25">
      <c r="A469" s="11">
        <v>13.16</v>
      </c>
      <c r="Z469" s="12">
        <f t="shared" ca="1" si="33"/>
        <v>3.267566666666669</v>
      </c>
      <c r="AA469" s="12">
        <f t="shared" ca="1" si="34"/>
        <v>3.267566666666669</v>
      </c>
    </row>
    <row r="470" spans="1:27" x14ac:dyDescent="0.25">
      <c r="A470" s="11">
        <v>13.18</v>
      </c>
      <c r="Z470" s="12">
        <f t="shared" ca="1" si="33"/>
        <v>3.2875666666666685</v>
      </c>
      <c r="AA470" s="12">
        <f t="shared" ca="1" si="34"/>
        <v>3.2875666666666685</v>
      </c>
    </row>
    <row r="471" spans="1:27" x14ac:dyDescent="0.25">
      <c r="A471" s="11">
        <v>13.21</v>
      </c>
      <c r="Z471" s="12">
        <f t="shared" ca="1" si="33"/>
        <v>3.3175666666666697</v>
      </c>
      <c r="AA471" s="12">
        <f t="shared" ca="1" si="34"/>
        <v>3.3175666666666697</v>
      </c>
    </row>
    <row r="472" spans="1:27" x14ac:dyDescent="0.25">
      <c r="A472" s="11">
        <v>13.23</v>
      </c>
      <c r="Z472" s="12">
        <f t="shared" ca="1" si="33"/>
        <v>3.3375666666666692</v>
      </c>
      <c r="AA472" s="12">
        <f t="shared" ca="1" si="34"/>
        <v>3.3375666666666692</v>
      </c>
    </row>
    <row r="473" spans="1:27" x14ac:dyDescent="0.25">
      <c r="A473" s="11">
        <v>13.25</v>
      </c>
      <c r="Z473" s="12">
        <f t="shared" ca="1" si="33"/>
        <v>3.3575666666666688</v>
      </c>
      <c r="AA473" s="12">
        <f t="shared" ca="1" si="34"/>
        <v>3.3575666666666688</v>
      </c>
    </row>
    <row r="474" spans="1:27" x14ac:dyDescent="0.25">
      <c r="A474" s="11">
        <v>13.25</v>
      </c>
      <c r="Z474" s="12">
        <f t="shared" ca="1" si="33"/>
        <v>3.3575666666666688</v>
      </c>
      <c r="AA474" s="12">
        <f t="shared" ca="1" si="34"/>
        <v>3.3575666666666688</v>
      </c>
    </row>
    <row r="475" spans="1:27" x14ac:dyDescent="0.25">
      <c r="A475" s="11">
        <v>13.27</v>
      </c>
      <c r="Z475" s="12">
        <f t="shared" ca="1" si="33"/>
        <v>3.3775666666666684</v>
      </c>
      <c r="AA475" s="12">
        <f t="shared" ca="1" si="34"/>
        <v>3.3775666666666684</v>
      </c>
    </row>
    <row r="476" spans="1:27" x14ac:dyDescent="0.25">
      <c r="A476" s="11">
        <v>13.28</v>
      </c>
      <c r="Z476" s="12">
        <f t="shared" ca="1" si="33"/>
        <v>3.3875666666666682</v>
      </c>
      <c r="AA476" s="12">
        <f t="shared" ca="1" si="34"/>
        <v>3.3875666666666682</v>
      </c>
    </row>
    <row r="477" spans="1:27" x14ac:dyDescent="0.25">
      <c r="A477" s="11">
        <v>13.29</v>
      </c>
      <c r="Z477" s="12">
        <f t="shared" ca="1" si="33"/>
        <v>3.397566666666668</v>
      </c>
      <c r="AA477" s="12">
        <f t="shared" ca="1" si="34"/>
        <v>3.397566666666668</v>
      </c>
    </row>
    <row r="478" spans="1:27" x14ac:dyDescent="0.25">
      <c r="A478" s="11">
        <v>13.29</v>
      </c>
      <c r="Z478" s="12">
        <f t="shared" ca="1" si="33"/>
        <v>3.397566666666668</v>
      </c>
      <c r="AA478" s="12">
        <f t="shared" ca="1" si="34"/>
        <v>3.397566666666668</v>
      </c>
    </row>
    <row r="479" spans="1:27" x14ac:dyDescent="0.25">
      <c r="A479" s="11">
        <v>13.31</v>
      </c>
      <c r="Z479" s="12">
        <f t="shared" ca="1" si="33"/>
        <v>3.4175666666666693</v>
      </c>
      <c r="AA479" s="12">
        <f t="shared" ca="1" si="34"/>
        <v>3.4175666666666693</v>
      </c>
    </row>
    <row r="480" spans="1:27" x14ac:dyDescent="0.25">
      <c r="A480" s="11">
        <v>13.32</v>
      </c>
      <c r="Z480" s="12">
        <f t="shared" ca="1" si="33"/>
        <v>3.4275666666666691</v>
      </c>
      <c r="AA480" s="12">
        <f t="shared" ca="1" si="34"/>
        <v>3.4275666666666691</v>
      </c>
    </row>
    <row r="481" spans="1:27" x14ac:dyDescent="0.25">
      <c r="A481" s="11">
        <v>13.34</v>
      </c>
      <c r="Z481" s="12">
        <f t="shared" ca="1" si="33"/>
        <v>3.4475666666666687</v>
      </c>
      <c r="AA481" s="12">
        <f t="shared" ca="1" si="34"/>
        <v>3.4475666666666687</v>
      </c>
    </row>
    <row r="482" spans="1:27" x14ac:dyDescent="0.25">
      <c r="A482" s="11">
        <v>13.36</v>
      </c>
      <c r="Z482" s="12">
        <f t="shared" ca="1" si="33"/>
        <v>3.4675666666666682</v>
      </c>
      <c r="AA482" s="12">
        <f t="shared" ca="1" si="34"/>
        <v>3.4675666666666682</v>
      </c>
    </row>
    <row r="483" spans="1:27" x14ac:dyDescent="0.25">
      <c r="A483" s="11">
        <v>13.37</v>
      </c>
      <c r="Z483" s="12">
        <f t="shared" ca="1" si="33"/>
        <v>3.477566666666668</v>
      </c>
      <c r="AA483" s="12">
        <f t="shared" ca="1" si="34"/>
        <v>3.477566666666668</v>
      </c>
    </row>
    <row r="484" spans="1:27" x14ac:dyDescent="0.25">
      <c r="A484" s="11">
        <v>13.43</v>
      </c>
      <c r="Z484" s="12">
        <f t="shared" ca="1" si="33"/>
        <v>3.5375666666666685</v>
      </c>
      <c r="AA484" s="12">
        <f t="shared" ca="1" si="34"/>
        <v>3.5375666666666685</v>
      </c>
    </row>
    <row r="485" spans="1:27" x14ac:dyDescent="0.25">
      <c r="A485" s="11">
        <v>13.47</v>
      </c>
      <c r="Z485" s="12">
        <f t="shared" ca="1" si="33"/>
        <v>3.5775666666666694</v>
      </c>
      <c r="AA485" s="12">
        <f t="shared" ca="1" si="34"/>
        <v>3.5775666666666694</v>
      </c>
    </row>
    <row r="486" spans="1:27" x14ac:dyDescent="0.25">
      <c r="A486" s="11">
        <v>13.52</v>
      </c>
      <c r="Z486" s="12">
        <f t="shared" ca="1" si="33"/>
        <v>3.6275666666666684</v>
      </c>
      <c r="AA486" s="12">
        <f t="shared" ca="1" si="34"/>
        <v>3.6275666666666684</v>
      </c>
    </row>
    <row r="487" spans="1:27" x14ac:dyDescent="0.25">
      <c r="A487" s="11">
        <v>13.54</v>
      </c>
      <c r="Z487" s="12">
        <f t="shared" ca="1" si="33"/>
        <v>3.647566666666668</v>
      </c>
      <c r="AA487" s="12">
        <f t="shared" ca="1" si="34"/>
        <v>3.647566666666668</v>
      </c>
    </row>
    <row r="488" spans="1:27" x14ac:dyDescent="0.25">
      <c r="A488" s="11">
        <v>13.56</v>
      </c>
      <c r="Z488" s="12">
        <f t="shared" ca="1" si="33"/>
        <v>3.6675666666666693</v>
      </c>
      <c r="AA488" s="12">
        <f t="shared" ca="1" si="34"/>
        <v>3.6675666666666693</v>
      </c>
    </row>
    <row r="489" spans="1:27" x14ac:dyDescent="0.25">
      <c r="A489" s="11">
        <v>13.57</v>
      </c>
      <c r="Z489" s="12">
        <f t="shared" ca="1" si="33"/>
        <v>3.6775666666666691</v>
      </c>
      <c r="AA489" s="12">
        <f t="shared" ca="1" si="34"/>
        <v>3.6775666666666691</v>
      </c>
    </row>
    <row r="490" spans="1:27" x14ac:dyDescent="0.25">
      <c r="A490" s="11">
        <v>13.57</v>
      </c>
      <c r="Z490" s="12">
        <f t="shared" ca="1" si="33"/>
        <v>3.6775666666666691</v>
      </c>
      <c r="AA490" s="12">
        <f t="shared" ca="1" si="34"/>
        <v>3.6775666666666691</v>
      </c>
    </row>
    <row r="491" spans="1:27" x14ac:dyDescent="0.25">
      <c r="A491" s="11">
        <v>13.58</v>
      </c>
      <c r="Z491" s="12">
        <f t="shared" ca="1" si="33"/>
        <v>3.6875666666666689</v>
      </c>
      <c r="AA491" s="12">
        <f t="shared" ca="1" si="34"/>
        <v>3.6875666666666689</v>
      </c>
    </row>
    <row r="492" spans="1:27" x14ac:dyDescent="0.25">
      <c r="A492" s="11">
        <v>13.59</v>
      </c>
      <c r="Z492" s="12">
        <f t="shared" ca="1" si="33"/>
        <v>3.6975666666666687</v>
      </c>
      <c r="AA492" s="12">
        <f t="shared" ca="1" si="34"/>
        <v>3.6975666666666687</v>
      </c>
    </row>
    <row r="493" spans="1:27" x14ac:dyDescent="0.25">
      <c r="A493" s="11">
        <v>13.59</v>
      </c>
      <c r="Z493" s="12">
        <f t="shared" ca="1" si="33"/>
        <v>3.6975666666666687</v>
      </c>
      <c r="AA493" s="12">
        <f t="shared" ca="1" si="34"/>
        <v>3.6975666666666687</v>
      </c>
    </row>
    <row r="494" spans="1:27" x14ac:dyDescent="0.25">
      <c r="A494" s="11">
        <v>13.59</v>
      </c>
      <c r="Z494" s="12">
        <f t="shared" ca="1" si="33"/>
        <v>3.6975666666666687</v>
      </c>
      <c r="AA494" s="12">
        <f t="shared" ca="1" si="34"/>
        <v>3.6975666666666687</v>
      </c>
    </row>
    <row r="495" spans="1:27" x14ac:dyDescent="0.25">
      <c r="A495" s="11">
        <v>13.6</v>
      </c>
      <c r="Z495" s="12">
        <f t="shared" ca="1" si="33"/>
        <v>3.7075666666666685</v>
      </c>
      <c r="AA495" s="12">
        <f t="shared" ca="1" si="34"/>
        <v>3.7075666666666685</v>
      </c>
    </row>
    <row r="496" spans="1:27" x14ac:dyDescent="0.25">
      <c r="A496" s="11">
        <v>13.6</v>
      </c>
      <c r="Z496" s="12">
        <f t="shared" ca="1" si="33"/>
        <v>3.7075666666666685</v>
      </c>
      <c r="AA496" s="12">
        <f t="shared" ca="1" si="34"/>
        <v>3.7075666666666685</v>
      </c>
    </row>
    <row r="497" spans="1:27" x14ac:dyDescent="0.25">
      <c r="A497" s="11">
        <v>13.6</v>
      </c>
      <c r="Z497" s="12">
        <f t="shared" ca="1" si="33"/>
        <v>3.7075666666666685</v>
      </c>
      <c r="AA497" s="12">
        <f t="shared" ca="1" si="34"/>
        <v>3.7075666666666685</v>
      </c>
    </row>
    <row r="498" spans="1:27" x14ac:dyDescent="0.25">
      <c r="A498" s="11">
        <v>13.62</v>
      </c>
      <c r="Z498" s="12">
        <f t="shared" ca="1" si="33"/>
        <v>3.727566666666668</v>
      </c>
      <c r="AA498" s="12">
        <f t="shared" ca="1" si="34"/>
        <v>3.727566666666668</v>
      </c>
    </row>
    <row r="499" spans="1:27" x14ac:dyDescent="0.25">
      <c r="A499" s="11">
        <v>13.67</v>
      </c>
      <c r="Z499" s="12">
        <f t="shared" ca="1" si="33"/>
        <v>3.7775666666666687</v>
      </c>
      <c r="AA499" s="12">
        <f t="shared" ca="1" si="34"/>
        <v>3.7775666666666687</v>
      </c>
    </row>
    <row r="500" spans="1:27" x14ac:dyDescent="0.25">
      <c r="A500" s="11">
        <v>13.7</v>
      </c>
      <c r="Z500" s="12">
        <f t="shared" ca="1" si="33"/>
        <v>3.8075666666666681</v>
      </c>
      <c r="AA500" s="12">
        <f t="shared" ca="1" si="34"/>
        <v>3.8075666666666681</v>
      </c>
    </row>
    <row r="501" spans="1:27" x14ac:dyDescent="0.25">
      <c r="A501" s="11">
        <v>13.71</v>
      </c>
      <c r="Z501" s="12">
        <f t="shared" ca="1" si="33"/>
        <v>3.8175666666666697</v>
      </c>
      <c r="AA501" s="12">
        <f t="shared" ca="1" si="34"/>
        <v>3.8175666666666697</v>
      </c>
    </row>
    <row r="502" spans="1:27" x14ac:dyDescent="0.25">
      <c r="A502" s="11">
        <v>13.75</v>
      </c>
      <c r="Z502" s="12">
        <f t="shared" ca="1" si="33"/>
        <v>3.8575666666666688</v>
      </c>
      <c r="AA502" s="12">
        <f t="shared" ca="1" si="34"/>
        <v>3.8575666666666688</v>
      </c>
    </row>
    <row r="503" spans="1:27" x14ac:dyDescent="0.25">
      <c r="A503" s="11">
        <v>13.76</v>
      </c>
      <c r="Z503" s="12">
        <f t="shared" ca="1" si="33"/>
        <v>3.8675666666666686</v>
      </c>
      <c r="AA503" s="12">
        <f t="shared" ca="1" si="34"/>
        <v>3.8675666666666686</v>
      </c>
    </row>
    <row r="504" spans="1:27" x14ac:dyDescent="0.25">
      <c r="A504" s="11">
        <v>13.76</v>
      </c>
      <c r="Z504" s="12">
        <f t="shared" ca="1" si="33"/>
        <v>3.8675666666666686</v>
      </c>
      <c r="AA504" s="12">
        <f t="shared" ca="1" si="34"/>
        <v>3.8675666666666686</v>
      </c>
    </row>
    <row r="505" spans="1:27" x14ac:dyDescent="0.25">
      <c r="A505" s="11">
        <v>13.8</v>
      </c>
      <c r="Z505" s="12">
        <f t="shared" ca="1" si="33"/>
        <v>3.9075666666666695</v>
      </c>
      <c r="AA505" s="12">
        <f t="shared" ca="1" si="34"/>
        <v>3.9075666666666695</v>
      </c>
    </row>
    <row r="506" spans="1:27" x14ac:dyDescent="0.25">
      <c r="A506" s="11">
        <v>13.86</v>
      </c>
      <c r="Z506" s="12">
        <f t="shared" ca="1" si="33"/>
        <v>3.9675666666666682</v>
      </c>
      <c r="AA506" s="12">
        <f t="shared" ca="1" si="34"/>
        <v>3.9675666666666682</v>
      </c>
    </row>
    <row r="507" spans="1:27" x14ac:dyDescent="0.25">
      <c r="A507" s="11">
        <v>13.87</v>
      </c>
      <c r="Z507" s="12">
        <f t="shared" ca="1" si="33"/>
        <v>3.977566666666668</v>
      </c>
      <c r="AA507" s="12">
        <f t="shared" ca="1" si="34"/>
        <v>3.977566666666668</v>
      </c>
    </row>
    <row r="508" spans="1:27" x14ac:dyDescent="0.25">
      <c r="A508" s="11">
        <v>13.89</v>
      </c>
      <c r="Z508" s="12">
        <f t="shared" ca="1" si="33"/>
        <v>3.9975666666666694</v>
      </c>
      <c r="AA508" s="12">
        <f t="shared" ca="1" si="34"/>
        <v>3.9975666666666694</v>
      </c>
    </row>
    <row r="509" spans="1:27" x14ac:dyDescent="0.25">
      <c r="A509" s="11">
        <v>13.91</v>
      </c>
      <c r="Z509" s="12">
        <f t="shared" ca="1" si="33"/>
        <v>4.017566666666669</v>
      </c>
      <c r="AA509" s="12">
        <f t="shared" ca="1" si="34"/>
        <v>4.017566666666669</v>
      </c>
    </row>
    <row r="510" spans="1:27" x14ac:dyDescent="0.25">
      <c r="A510" s="11">
        <v>13.93</v>
      </c>
      <c r="Z510" s="12">
        <f t="shared" ca="1" si="33"/>
        <v>4.0375666666666685</v>
      </c>
      <c r="AA510" s="12">
        <f t="shared" ca="1" si="34"/>
        <v>4.0375666666666685</v>
      </c>
    </row>
    <row r="511" spans="1:27" x14ac:dyDescent="0.25">
      <c r="A511" s="11">
        <v>13.94</v>
      </c>
      <c r="Z511" s="12">
        <f t="shared" ca="1" si="33"/>
        <v>4.0475666666666683</v>
      </c>
      <c r="AA511" s="12">
        <f t="shared" ca="1" si="34"/>
        <v>4.0475666666666683</v>
      </c>
    </row>
    <row r="512" spans="1:27" x14ac:dyDescent="0.25">
      <c r="A512" s="11">
        <v>13.96</v>
      </c>
      <c r="Z512" s="12">
        <f t="shared" ca="1" si="33"/>
        <v>4.0675666666666697</v>
      </c>
      <c r="AA512" s="12">
        <f t="shared" ca="1" si="34"/>
        <v>4.0675666666666697</v>
      </c>
    </row>
    <row r="513" spans="1:27" x14ac:dyDescent="0.25">
      <c r="A513" s="11">
        <v>14.04</v>
      </c>
      <c r="Z513" s="12">
        <f t="shared" ca="1" si="33"/>
        <v>4.147566666666668</v>
      </c>
      <c r="AA513" s="12">
        <f t="shared" ca="1" si="34"/>
        <v>4.147566666666668</v>
      </c>
    </row>
    <row r="514" spans="1:27" x14ac:dyDescent="0.25">
      <c r="A514" s="11">
        <v>14.05</v>
      </c>
      <c r="Z514" s="12">
        <f t="shared" ref="Z514:Z577" ca="1" si="35">IF($A514&lt;&gt;"",($A514-$D$77),"")</f>
        <v>4.1575666666666695</v>
      </c>
      <c r="AA514" s="12">
        <f t="shared" ref="AA514:AA577" ca="1" si="36">IF($A514&lt;&gt;"",($A514-$D$77+$J$118),"")</f>
        <v>4.1575666666666695</v>
      </c>
    </row>
    <row r="515" spans="1:27" x14ac:dyDescent="0.25">
      <c r="A515" s="11">
        <v>14.08</v>
      </c>
      <c r="Z515" s="12">
        <f t="shared" ca="1" si="35"/>
        <v>4.1875666666666689</v>
      </c>
      <c r="AA515" s="12">
        <f t="shared" ca="1" si="36"/>
        <v>4.1875666666666689</v>
      </c>
    </row>
    <row r="516" spans="1:27" x14ac:dyDescent="0.25">
      <c r="A516" s="11">
        <v>14.08</v>
      </c>
      <c r="Z516" s="12">
        <f t="shared" ca="1" si="35"/>
        <v>4.1875666666666689</v>
      </c>
      <c r="AA516" s="12">
        <f t="shared" ca="1" si="36"/>
        <v>4.1875666666666689</v>
      </c>
    </row>
    <row r="517" spans="1:27" x14ac:dyDescent="0.25">
      <c r="A517" s="11">
        <v>14.09</v>
      </c>
      <c r="Z517" s="12">
        <f t="shared" ca="1" si="35"/>
        <v>4.1975666666666687</v>
      </c>
      <c r="AA517" s="12">
        <f t="shared" ca="1" si="36"/>
        <v>4.1975666666666687</v>
      </c>
    </row>
    <row r="518" spans="1:27" x14ac:dyDescent="0.25">
      <c r="A518" s="11">
        <v>14.09</v>
      </c>
      <c r="Z518" s="12">
        <f t="shared" ca="1" si="35"/>
        <v>4.1975666666666687</v>
      </c>
      <c r="AA518" s="12">
        <f t="shared" ca="1" si="36"/>
        <v>4.1975666666666687</v>
      </c>
    </row>
    <row r="519" spans="1:27" x14ac:dyDescent="0.25">
      <c r="A519" s="11">
        <v>14.12</v>
      </c>
      <c r="Z519" s="12">
        <f t="shared" ca="1" si="35"/>
        <v>4.227566666666668</v>
      </c>
      <c r="AA519" s="12">
        <f t="shared" ca="1" si="36"/>
        <v>4.227566666666668</v>
      </c>
    </row>
    <row r="520" spans="1:27" x14ac:dyDescent="0.25">
      <c r="A520" s="11">
        <v>14.15</v>
      </c>
      <c r="Z520" s="12">
        <f t="shared" ca="1" si="35"/>
        <v>4.2575666666666692</v>
      </c>
      <c r="AA520" s="12">
        <f t="shared" ca="1" si="36"/>
        <v>4.2575666666666692</v>
      </c>
    </row>
    <row r="521" spans="1:27" x14ac:dyDescent="0.25">
      <c r="A521" s="11">
        <v>14.18</v>
      </c>
      <c r="Z521" s="12">
        <f t="shared" ca="1" si="35"/>
        <v>4.2875666666666685</v>
      </c>
      <c r="AA521" s="12">
        <f t="shared" ca="1" si="36"/>
        <v>4.2875666666666685</v>
      </c>
    </row>
    <row r="522" spans="1:27" x14ac:dyDescent="0.25">
      <c r="A522" s="11">
        <v>14.19</v>
      </c>
      <c r="Z522" s="12">
        <f t="shared" ca="1" si="35"/>
        <v>4.2975666666666683</v>
      </c>
      <c r="AA522" s="12">
        <f t="shared" ca="1" si="36"/>
        <v>4.2975666666666683</v>
      </c>
    </row>
    <row r="523" spans="1:27" x14ac:dyDescent="0.25">
      <c r="A523" s="11">
        <v>14.22</v>
      </c>
      <c r="Z523" s="12">
        <f t="shared" ca="1" si="35"/>
        <v>4.3275666666666694</v>
      </c>
      <c r="AA523" s="12">
        <f t="shared" ca="1" si="36"/>
        <v>4.3275666666666694</v>
      </c>
    </row>
    <row r="524" spans="1:27" x14ac:dyDescent="0.25">
      <c r="A524" s="11">
        <v>14.24</v>
      </c>
      <c r="Z524" s="12">
        <f t="shared" ca="1" si="35"/>
        <v>4.347566666666669</v>
      </c>
      <c r="AA524" s="12">
        <f t="shared" ca="1" si="36"/>
        <v>4.347566666666669</v>
      </c>
    </row>
    <row r="525" spans="1:27" x14ac:dyDescent="0.25">
      <c r="A525" s="11">
        <v>14.25</v>
      </c>
      <c r="Z525" s="12">
        <f t="shared" ca="1" si="35"/>
        <v>4.3575666666666688</v>
      </c>
      <c r="AA525" s="12">
        <f t="shared" ca="1" si="36"/>
        <v>4.3575666666666688</v>
      </c>
    </row>
    <row r="526" spans="1:27" x14ac:dyDescent="0.25">
      <c r="A526" s="11">
        <v>14.28</v>
      </c>
      <c r="Z526" s="12">
        <f t="shared" ca="1" si="35"/>
        <v>4.3875666666666682</v>
      </c>
      <c r="AA526" s="12">
        <f t="shared" ca="1" si="36"/>
        <v>4.3875666666666682</v>
      </c>
    </row>
    <row r="527" spans="1:27" x14ac:dyDescent="0.25">
      <c r="A527" s="11">
        <v>14.3</v>
      </c>
      <c r="Z527" s="12">
        <f t="shared" ca="1" si="35"/>
        <v>4.4075666666666695</v>
      </c>
      <c r="AA527" s="12">
        <f t="shared" ca="1" si="36"/>
        <v>4.4075666666666695</v>
      </c>
    </row>
    <row r="528" spans="1:27" x14ac:dyDescent="0.25">
      <c r="A528" s="11">
        <v>14.3</v>
      </c>
      <c r="Z528" s="12">
        <f t="shared" ca="1" si="35"/>
        <v>4.4075666666666695</v>
      </c>
      <c r="AA528" s="12">
        <f t="shared" ca="1" si="36"/>
        <v>4.4075666666666695</v>
      </c>
    </row>
    <row r="529" spans="1:27" x14ac:dyDescent="0.25">
      <c r="A529" s="11">
        <v>14.3</v>
      </c>
      <c r="Z529" s="12">
        <f t="shared" ca="1" si="35"/>
        <v>4.4075666666666695</v>
      </c>
      <c r="AA529" s="12">
        <f t="shared" ca="1" si="36"/>
        <v>4.4075666666666695</v>
      </c>
    </row>
    <row r="530" spans="1:27" x14ac:dyDescent="0.25">
      <c r="A530" s="11">
        <v>14.36</v>
      </c>
      <c r="Z530" s="12">
        <f t="shared" ca="1" si="35"/>
        <v>4.4675666666666682</v>
      </c>
      <c r="AA530" s="12">
        <f t="shared" ca="1" si="36"/>
        <v>4.4675666666666682</v>
      </c>
    </row>
    <row r="531" spans="1:27" x14ac:dyDescent="0.25">
      <c r="A531" s="11">
        <v>14.37</v>
      </c>
      <c r="Z531" s="12">
        <f t="shared" ca="1" si="35"/>
        <v>4.477566666666668</v>
      </c>
      <c r="AA531" s="12">
        <f t="shared" ca="1" si="36"/>
        <v>4.477566666666668</v>
      </c>
    </row>
    <row r="532" spans="1:27" x14ac:dyDescent="0.25">
      <c r="A532" s="11">
        <v>14.4</v>
      </c>
      <c r="Z532" s="12">
        <f t="shared" ca="1" si="35"/>
        <v>4.5075666666666692</v>
      </c>
      <c r="AA532" s="12">
        <f t="shared" ca="1" si="36"/>
        <v>4.5075666666666692</v>
      </c>
    </row>
    <row r="533" spans="1:27" x14ac:dyDescent="0.25">
      <c r="A533" s="11">
        <v>14.41</v>
      </c>
      <c r="Z533" s="12">
        <f t="shared" ca="1" si="35"/>
        <v>4.517566666666669</v>
      </c>
      <c r="AA533" s="12">
        <f t="shared" ca="1" si="36"/>
        <v>4.517566666666669</v>
      </c>
    </row>
    <row r="534" spans="1:27" x14ac:dyDescent="0.25">
      <c r="A534" s="11">
        <v>14.43</v>
      </c>
      <c r="Z534" s="12">
        <f t="shared" ca="1" si="35"/>
        <v>4.5375666666666685</v>
      </c>
      <c r="AA534" s="12">
        <f t="shared" ca="1" si="36"/>
        <v>4.5375666666666685</v>
      </c>
    </row>
    <row r="535" spans="1:27" x14ac:dyDescent="0.25">
      <c r="A535" s="11">
        <v>14.44</v>
      </c>
      <c r="Z535" s="12">
        <f t="shared" ca="1" si="35"/>
        <v>4.5475666666666683</v>
      </c>
      <c r="AA535" s="12">
        <f t="shared" ca="1" si="36"/>
        <v>4.5475666666666683</v>
      </c>
    </row>
    <row r="536" spans="1:27" x14ac:dyDescent="0.25">
      <c r="A536" s="11">
        <v>14.48</v>
      </c>
      <c r="Z536" s="12">
        <f t="shared" ca="1" si="35"/>
        <v>4.5875666666666692</v>
      </c>
      <c r="AA536" s="12">
        <f t="shared" ca="1" si="36"/>
        <v>4.5875666666666692</v>
      </c>
    </row>
    <row r="537" spans="1:27" x14ac:dyDescent="0.25">
      <c r="A537" s="11">
        <v>14.52</v>
      </c>
      <c r="Z537" s="12">
        <f t="shared" ca="1" si="35"/>
        <v>4.6275666666666684</v>
      </c>
      <c r="AA537" s="12">
        <f t="shared" ca="1" si="36"/>
        <v>4.6275666666666684</v>
      </c>
    </row>
    <row r="538" spans="1:27" x14ac:dyDescent="0.25">
      <c r="A538" s="11">
        <v>14.52</v>
      </c>
      <c r="Z538" s="12">
        <f t="shared" ca="1" si="35"/>
        <v>4.6275666666666684</v>
      </c>
      <c r="AA538" s="12">
        <f t="shared" ca="1" si="36"/>
        <v>4.6275666666666684</v>
      </c>
    </row>
    <row r="539" spans="1:27" x14ac:dyDescent="0.25">
      <c r="A539" s="11">
        <v>14.53</v>
      </c>
      <c r="Z539" s="12">
        <f t="shared" ca="1" si="35"/>
        <v>4.6375666666666682</v>
      </c>
      <c r="AA539" s="12">
        <f t="shared" ca="1" si="36"/>
        <v>4.6375666666666682</v>
      </c>
    </row>
    <row r="540" spans="1:27" x14ac:dyDescent="0.25">
      <c r="A540" s="11">
        <v>14.57</v>
      </c>
      <c r="Z540" s="12">
        <f t="shared" ca="1" si="35"/>
        <v>4.6775666666666691</v>
      </c>
      <c r="AA540" s="12">
        <f t="shared" ca="1" si="36"/>
        <v>4.6775666666666691</v>
      </c>
    </row>
    <row r="541" spans="1:27" x14ac:dyDescent="0.25">
      <c r="A541" s="11">
        <v>14.59</v>
      </c>
      <c r="Z541" s="12">
        <f t="shared" ca="1" si="35"/>
        <v>4.6975666666666687</v>
      </c>
      <c r="AA541" s="12">
        <f t="shared" ca="1" si="36"/>
        <v>4.6975666666666687</v>
      </c>
    </row>
    <row r="542" spans="1:27" x14ac:dyDescent="0.25">
      <c r="A542" s="11">
        <v>14.6</v>
      </c>
      <c r="Z542" s="12">
        <f t="shared" ca="1" si="35"/>
        <v>4.7075666666666685</v>
      </c>
      <c r="AA542" s="12">
        <f t="shared" ca="1" si="36"/>
        <v>4.7075666666666685</v>
      </c>
    </row>
    <row r="543" spans="1:27" x14ac:dyDescent="0.25">
      <c r="A543" s="11">
        <v>14.63</v>
      </c>
      <c r="Z543" s="12">
        <f t="shared" ca="1" si="35"/>
        <v>4.7375666666666696</v>
      </c>
      <c r="AA543" s="12">
        <f t="shared" ca="1" si="36"/>
        <v>4.7375666666666696</v>
      </c>
    </row>
    <row r="544" spans="1:27" x14ac:dyDescent="0.25">
      <c r="A544" s="11">
        <v>14.63</v>
      </c>
      <c r="Z544" s="12">
        <f t="shared" ca="1" si="35"/>
        <v>4.7375666666666696</v>
      </c>
      <c r="AA544" s="12">
        <f t="shared" ca="1" si="36"/>
        <v>4.7375666666666696</v>
      </c>
    </row>
    <row r="545" spans="1:27" x14ac:dyDescent="0.25">
      <c r="A545" s="11">
        <v>14.63</v>
      </c>
      <c r="Z545" s="12">
        <f t="shared" ca="1" si="35"/>
        <v>4.7375666666666696</v>
      </c>
      <c r="AA545" s="12">
        <f t="shared" ca="1" si="36"/>
        <v>4.7375666666666696</v>
      </c>
    </row>
    <row r="546" spans="1:27" x14ac:dyDescent="0.25">
      <c r="A546" s="11">
        <v>14.64</v>
      </c>
      <c r="Z546" s="12">
        <f t="shared" ca="1" si="35"/>
        <v>4.7475666666666694</v>
      </c>
      <c r="AA546" s="12">
        <f t="shared" ca="1" si="36"/>
        <v>4.7475666666666694</v>
      </c>
    </row>
    <row r="547" spans="1:27" x14ac:dyDescent="0.25">
      <c r="A547" s="11">
        <v>14.71</v>
      </c>
      <c r="Z547" s="12">
        <f t="shared" ca="1" si="35"/>
        <v>4.8175666666666697</v>
      </c>
      <c r="AA547" s="12">
        <f t="shared" ca="1" si="36"/>
        <v>4.8175666666666697</v>
      </c>
    </row>
    <row r="548" spans="1:27" x14ac:dyDescent="0.25">
      <c r="A548" s="11">
        <v>14.72</v>
      </c>
      <c r="Z548" s="12">
        <f t="shared" ca="1" si="35"/>
        <v>4.8275666666666694</v>
      </c>
      <c r="AA548" s="12">
        <f t="shared" ca="1" si="36"/>
        <v>4.8275666666666694</v>
      </c>
    </row>
    <row r="549" spans="1:27" x14ac:dyDescent="0.25">
      <c r="A549" s="11">
        <v>14.74</v>
      </c>
      <c r="Z549" s="12">
        <f t="shared" ca="1" si="35"/>
        <v>4.847566666666669</v>
      </c>
      <c r="AA549" s="12">
        <f t="shared" ca="1" si="36"/>
        <v>4.847566666666669</v>
      </c>
    </row>
    <row r="550" spans="1:27" x14ac:dyDescent="0.25">
      <c r="A550" s="11">
        <v>14.75</v>
      </c>
      <c r="Z550" s="12">
        <f t="shared" ca="1" si="35"/>
        <v>4.8575666666666688</v>
      </c>
      <c r="AA550" s="12">
        <f t="shared" ca="1" si="36"/>
        <v>4.8575666666666688</v>
      </c>
    </row>
    <row r="551" spans="1:27" x14ac:dyDescent="0.25">
      <c r="A551" s="11">
        <v>14.77</v>
      </c>
      <c r="Z551" s="12">
        <f t="shared" ca="1" si="35"/>
        <v>4.8775666666666684</v>
      </c>
      <c r="AA551" s="12">
        <f t="shared" ca="1" si="36"/>
        <v>4.8775666666666684</v>
      </c>
    </row>
    <row r="552" spans="1:27" x14ac:dyDescent="0.25">
      <c r="A552" s="11">
        <v>14.79</v>
      </c>
      <c r="Z552" s="12">
        <f t="shared" ca="1" si="35"/>
        <v>4.897566666666668</v>
      </c>
      <c r="AA552" s="12">
        <f t="shared" ca="1" si="36"/>
        <v>4.897566666666668</v>
      </c>
    </row>
    <row r="553" spans="1:27" x14ac:dyDescent="0.25">
      <c r="A553" s="11">
        <v>14.79</v>
      </c>
      <c r="Z553" s="12">
        <f t="shared" ca="1" si="35"/>
        <v>4.897566666666668</v>
      </c>
      <c r="AA553" s="12">
        <f t="shared" ca="1" si="36"/>
        <v>4.897566666666668</v>
      </c>
    </row>
    <row r="554" spans="1:27" x14ac:dyDescent="0.25">
      <c r="A554" s="11">
        <v>14.82</v>
      </c>
      <c r="Z554" s="12">
        <f t="shared" ca="1" si="35"/>
        <v>4.9275666666666691</v>
      </c>
      <c r="AA554" s="12">
        <f t="shared" ca="1" si="36"/>
        <v>4.9275666666666691</v>
      </c>
    </row>
    <row r="555" spans="1:27" x14ac:dyDescent="0.25">
      <c r="A555" s="11">
        <v>14.82</v>
      </c>
      <c r="Z555" s="12">
        <f t="shared" ca="1" si="35"/>
        <v>4.9275666666666691</v>
      </c>
      <c r="AA555" s="12">
        <f t="shared" ca="1" si="36"/>
        <v>4.9275666666666691</v>
      </c>
    </row>
    <row r="556" spans="1:27" x14ac:dyDescent="0.25">
      <c r="A556" s="11">
        <v>14.83</v>
      </c>
      <c r="Z556" s="12">
        <f t="shared" ca="1" si="35"/>
        <v>4.9375666666666689</v>
      </c>
      <c r="AA556" s="12">
        <f t="shared" ca="1" si="36"/>
        <v>4.9375666666666689</v>
      </c>
    </row>
    <row r="557" spans="1:27" x14ac:dyDescent="0.25">
      <c r="A557" s="11">
        <v>14.85</v>
      </c>
      <c r="Z557" s="12">
        <f t="shared" ca="1" si="35"/>
        <v>4.9575666666666685</v>
      </c>
      <c r="AA557" s="12">
        <f t="shared" ca="1" si="36"/>
        <v>4.9575666666666685</v>
      </c>
    </row>
    <row r="558" spans="1:27" x14ac:dyDescent="0.25">
      <c r="A558" s="11">
        <v>14.86</v>
      </c>
      <c r="Z558" s="12">
        <f t="shared" ca="1" si="35"/>
        <v>4.9675666666666682</v>
      </c>
      <c r="AA558" s="12">
        <f t="shared" ca="1" si="36"/>
        <v>4.9675666666666682</v>
      </c>
    </row>
    <row r="559" spans="1:27" x14ac:dyDescent="0.25">
      <c r="A559" s="11">
        <v>14.87</v>
      </c>
      <c r="Z559" s="12">
        <f t="shared" ca="1" si="35"/>
        <v>4.977566666666668</v>
      </c>
      <c r="AA559" s="12">
        <f t="shared" ca="1" si="36"/>
        <v>4.977566666666668</v>
      </c>
    </row>
    <row r="560" spans="1:27" x14ac:dyDescent="0.25">
      <c r="A560" s="11">
        <v>14.88</v>
      </c>
      <c r="Z560" s="12">
        <f t="shared" ca="1" si="35"/>
        <v>4.9875666666666696</v>
      </c>
      <c r="AA560" s="12">
        <f t="shared" ca="1" si="36"/>
        <v>4.9875666666666696</v>
      </c>
    </row>
    <row r="561" spans="1:27" x14ac:dyDescent="0.25">
      <c r="A561" s="11">
        <v>14.92</v>
      </c>
      <c r="Z561" s="12">
        <f t="shared" ca="1" si="35"/>
        <v>5.0275666666666687</v>
      </c>
      <c r="AA561" s="12">
        <f t="shared" ca="1" si="36"/>
        <v>5.0275666666666687</v>
      </c>
    </row>
    <row r="562" spans="1:27" x14ac:dyDescent="0.25">
      <c r="A562" s="11">
        <v>14.93</v>
      </c>
      <c r="Z562" s="12">
        <f t="shared" ca="1" si="35"/>
        <v>5.0375666666666685</v>
      </c>
      <c r="AA562" s="12">
        <f t="shared" ca="1" si="36"/>
        <v>5.0375666666666685</v>
      </c>
    </row>
    <row r="563" spans="1:27" x14ac:dyDescent="0.25">
      <c r="A563" s="11">
        <v>14.98</v>
      </c>
      <c r="Z563" s="12">
        <f t="shared" ca="1" si="35"/>
        <v>5.0875666666666692</v>
      </c>
      <c r="AA563" s="12">
        <f t="shared" ca="1" si="36"/>
        <v>5.0875666666666692</v>
      </c>
    </row>
    <row r="564" spans="1:27" x14ac:dyDescent="0.25">
      <c r="A564" s="11">
        <v>14.99</v>
      </c>
      <c r="Z564" s="12">
        <f t="shared" ca="1" si="35"/>
        <v>5.097566666666669</v>
      </c>
      <c r="AA564" s="12">
        <f t="shared" ca="1" si="36"/>
        <v>5.097566666666669</v>
      </c>
    </row>
    <row r="565" spans="1:27" x14ac:dyDescent="0.25">
      <c r="A565" s="11">
        <v>15.01</v>
      </c>
      <c r="Z565" s="12">
        <f t="shared" ca="1" si="35"/>
        <v>5.1175666666666686</v>
      </c>
      <c r="AA565" s="12">
        <f t="shared" ca="1" si="36"/>
        <v>5.1175666666666686</v>
      </c>
    </row>
    <row r="566" spans="1:27" x14ac:dyDescent="0.25">
      <c r="A566" s="11">
        <v>15.13</v>
      </c>
      <c r="Z566" s="12">
        <f t="shared" ca="1" si="35"/>
        <v>5.2375666666666696</v>
      </c>
      <c r="AA566" s="12">
        <f t="shared" ca="1" si="36"/>
        <v>5.2375666666666696</v>
      </c>
    </row>
    <row r="567" spans="1:27" x14ac:dyDescent="0.25">
      <c r="A567" s="11">
        <v>15.17</v>
      </c>
      <c r="Z567" s="12">
        <f t="shared" ca="1" si="35"/>
        <v>5.2775666666666687</v>
      </c>
      <c r="AA567" s="12">
        <f t="shared" ca="1" si="36"/>
        <v>5.2775666666666687</v>
      </c>
    </row>
    <row r="568" spans="1:27" x14ac:dyDescent="0.25">
      <c r="A568" s="11">
        <v>15.25</v>
      </c>
      <c r="Z568" s="12">
        <f t="shared" ca="1" si="35"/>
        <v>5.3575666666666688</v>
      </c>
      <c r="AA568" s="12">
        <f t="shared" ca="1" si="36"/>
        <v>5.3575666666666688</v>
      </c>
    </row>
    <row r="569" spans="1:27" x14ac:dyDescent="0.25">
      <c r="A569" s="11">
        <v>15.28</v>
      </c>
      <c r="Z569" s="12">
        <f t="shared" ca="1" si="35"/>
        <v>5.3875666666666682</v>
      </c>
      <c r="AA569" s="12">
        <f t="shared" ca="1" si="36"/>
        <v>5.3875666666666682</v>
      </c>
    </row>
    <row r="570" spans="1:27" x14ac:dyDescent="0.25">
      <c r="A570" s="11">
        <v>15.28</v>
      </c>
      <c r="Z570" s="12">
        <f t="shared" ca="1" si="35"/>
        <v>5.3875666666666682</v>
      </c>
      <c r="AA570" s="12">
        <f t="shared" ca="1" si="36"/>
        <v>5.3875666666666682</v>
      </c>
    </row>
    <row r="571" spans="1:27" x14ac:dyDescent="0.25">
      <c r="A571" s="11">
        <v>15.32</v>
      </c>
      <c r="Z571" s="12">
        <f t="shared" ca="1" si="35"/>
        <v>5.4275666666666691</v>
      </c>
      <c r="AA571" s="12">
        <f t="shared" ca="1" si="36"/>
        <v>5.4275666666666691</v>
      </c>
    </row>
    <row r="572" spans="1:27" x14ac:dyDescent="0.25">
      <c r="A572" s="11">
        <v>15.32</v>
      </c>
      <c r="Z572" s="12">
        <f t="shared" ca="1" si="35"/>
        <v>5.4275666666666691</v>
      </c>
      <c r="AA572" s="12">
        <f t="shared" ca="1" si="36"/>
        <v>5.4275666666666691</v>
      </c>
    </row>
    <row r="573" spans="1:27" x14ac:dyDescent="0.25">
      <c r="A573" s="11">
        <v>15.33</v>
      </c>
      <c r="Z573" s="12">
        <f t="shared" ca="1" si="35"/>
        <v>5.4375666666666689</v>
      </c>
      <c r="AA573" s="12">
        <f t="shared" ca="1" si="36"/>
        <v>5.4375666666666689</v>
      </c>
    </row>
    <row r="574" spans="1:27" x14ac:dyDescent="0.25">
      <c r="A574" s="11">
        <v>15.33</v>
      </c>
      <c r="Z574" s="12">
        <f t="shared" ca="1" si="35"/>
        <v>5.4375666666666689</v>
      </c>
      <c r="AA574" s="12">
        <f t="shared" ca="1" si="36"/>
        <v>5.4375666666666689</v>
      </c>
    </row>
    <row r="575" spans="1:27" x14ac:dyDescent="0.25">
      <c r="A575" s="11">
        <v>15.38</v>
      </c>
      <c r="Z575" s="12">
        <f t="shared" ca="1" si="35"/>
        <v>5.4875666666666696</v>
      </c>
      <c r="AA575" s="12">
        <f t="shared" ca="1" si="36"/>
        <v>5.4875666666666696</v>
      </c>
    </row>
    <row r="576" spans="1:27" x14ac:dyDescent="0.25">
      <c r="A576" s="11">
        <v>15.38</v>
      </c>
      <c r="Z576" s="12">
        <f t="shared" ca="1" si="35"/>
        <v>5.4875666666666696</v>
      </c>
      <c r="AA576" s="12">
        <f t="shared" ca="1" si="36"/>
        <v>5.4875666666666696</v>
      </c>
    </row>
    <row r="577" spans="1:27" x14ac:dyDescent="0.25">
      <c r="A577" s="11">
        <v>15.41</v>
      </c>
      <c r="Z577" s="12">
        <f t="shared" ca="1" si="35"/>
        <v>5.517566666666669</v>
      </c>
      <c r="AA577" s="12">
        <f t="shared" ca="1" si="36"/>
        <v>5.517566666666669</v>
      </c>
    </row>
    <row r="578" spans="1:27" x14ac:dyDescent="0.25">
      <c r="A578" s="11">
        <v>15.42</v>
      </c>
      <c r="Z578" s="12">
        <f t="shared" ref="Z578:Z641" ca="1" si="37">IF($A578&lt;&gt;"",($A578-$D$77),"")</f>
        <v>5.5275666666666687</v>
      </c>
      <c r="AA578" s="12">
        <f t="shared" ref="AA578:AA641" ca="1" si="38">IF($A578&lt;&gt;"",($A578-$D$77+$J$118),"")</f>
        <v>5.5275666666666687</v>
      </c>
    </row>
    <row r="579" spans="1:27" x14ac:dyDescent="0.25">
      <c r="A579" s="11">
        <v>15.42</v>
      </c>
      <c r="Z579" s="12">
        <f t="shared" ca="1" si="37"/>
        <v>5.5275666666666687</v>
      </c>
      <c r="AA579" s="12">
        <f t="shared" ca="1" si="38"/>
        <v>5.5275666666666687</v>
      </c>
    </row>
    <row r="580" spans="1:27" x14ac:dyDescent="0.25">
      <c r="A580" s="11">
        <v>15.42</v>
      </c>
      <c r="Z580" s="12">
        <f t="shared" ca="1" si="37"/>
        <v>5.5275666666666687</v>
      </c>
      <c r="AA580" s="12">
        <f t="shared" ca="1" si="38"/>
        <v>5.5275666666666687</v>
      </c>
    </row>
    <row r="581" spans="1:27" x14ac:dyDescent="0.25">
      <c r="A581" s="11">
        <v>15.44</v>
      </c>
      <c r="Z581" s="12">
        <f t="shared" ca="1" si="37"/>
        <v>5.5475666666666683</v>
      </c>
      <c r="AA581" s="12">
        <f t="shared" ca="1" si="38"/>
        <v>5.5475666666666683</v>
      </c>
    </row>
    <row r="582" spans="1:27" x14ac:dyDescent="0.25">
      <c r="A582" s="11">
        <v>15.44</v>
      </c>
      <c r="Z582" s="12">
        <f t="shared" ca="1" si="37"/>
        <v>5.5475666666666683</v>
      </c>
      <c r="AA582" s="12">
        <f t="shared" ca="1" si="38"/>
        <v>5.5475666666666683</v>
      </c>
    </row>
    <row r="583" spans="1:27" x14ac:dyDescent="0.25">
      <c r="A583" s="11">
        <v>15.48</v>
      </c>
      <c r="Z583" s="12">
        <f t="shared" ca="1" si="37"/>
        <v>5.5875666666666692</v>
      </c>
      <c r="AA583" s="12">
        <f t="shared" ca="1" si="38"/>
        <v>5.5875666666666692</v>
      </c>
    </row>
    <row r="584" spans="1:27" x14ac:dyDescent="0.25">
      <c r="A584" s="11">
        <v>15.48</v>
      </c>
      <c r="Z584" s="12">
        <f t="shared" ca="1" si="37"/>
        <v>5.5875666666666692</v>
      </c>
      <c r="AA584" s="12">
        <f t="shared" ca="1" si="38"/>
        <v>5.5875666666666692</v>
      </c>
    </row>
    <row r="585" spans="1:27" x14ac:dyDescent="0.25">
      <c r="A585" s="11">
        <v>15.49</v>
      </c>
      <c r="Z585" s="12">
        <f t="shared" ca="1" si="37"/>
        <v>5.597566666666669</v>
      </c>
      <c r="AA585" s="12">
        <f t="shared" ca="1" si="38"/>
        <v>5.597566666666669</v>
      </c>
    </row>
    <row r="586" spans="1:27" x14ac:dyDescent="0.25">
      <c r="A586" s="11">
        <v>15.5</v>
      </c>
      <c r="Z586" s="12">
        <f t="shared" ca="1" si="37"/>
        <v>5.6075666666666688</v>
      </c>
      <c r="AA586" s="12">
        <f t="shared" ca="1" si="38"/>
        <v>5.6075666666666688</v>
      </c>
    </row>
    <row r="587" spans="1:27" x14ac:dyDescent="0.25">
      <c r="A587" s="11">
        <v>15.53</v>
      </c>
      <c r="Z587" s="12">
        <f t="shared" ca="1" si="37"/>
        <v>5.6375666666666682</v>
      </c>
      <c r="AA587" s="12">
        <f t="shared" ca="1" si="38"/>
        <v>5.6375666666666682</v>
      </c>
    </row>
    <row r="588" spans="1:27" x14ac:dyDescent="0.25">
      <c r="A588" s="11">
        <v>15.55</v>
      </c>
      <c r="Z588" s="12">
        <f t="shared" ca="1" si="37"/>
        <v>5.6575666666666695</v>
      </c>
      <c r="AA588" s="12">
        <f t="shared" ca="1" si="38"/>
        <v>5.6575666666666695</v>
      </c>
    </row>
    <row r="589" spans="1:27" x14ac:dyDescent="0.25">
      <c r="A589" s="11">
        <v>15.61</v>
      </c>
      <c r="Z589" s="12">
        <f t="shared" ca="1" si="37"/>
        <v>5.7175666666666682</v>
      </c>
      <c r="AA589" s="12">
        <f t="shared" ca="1" si="38"/>
        <v>5.7175666666666682</v>
      </c>
    </row>
    <row r="590" spans="1:27" x14ac:dyDescent="0.25">
      <c r="A590" s="11">
        <v>15.61</v>
      </c>
      <c r="Z590" s="12">
        <f t="shared" ca="1" si="37"/>
        <v>5.7175666666666682</v>
      </c>
      <c r="AA590" s="12">
        <f t="shared" ca="1" si="38"/>
        <v>5.7175666666666682</v>
      </c>
    </row>
    <row r="591" spans="1:27" x14ac:dyDescent="0.25">
      <c r="A591" s="11">
        <v>15.61</v>
      </c>
      <c r="Z591" s="12">
        <f t="shared" ca="1" si="37"/>
        <v>5.7175666666666682</v>
      </c>
      <c r="AA591" s="12">
        <f t="shared" ca="1" si="38"/>
        <v>5.7175666666666682</v>
      </c>
    </row>
    <row r="592" spans="1:27" x14ac:dyDescent="0.25">
      <c r="A592" s="11">
        <v>15.63</v>
      </c>
      <c r="Z592" s="12">
        <f t="shared" ca="1" si="37"/>
        <v>5.7375666666666696</v>
      </c>
      <c r="AA592" s="12">
        <f t="shared" ca="1" si="38"/>
        <v>5.7375666666666696</v>
      </c>
    </row>
    <row r="593" spans="1:27" x14ac:dyDescent="0.25">
      <c r="A593" s="11">
        <v>15.66</v>
      </c>
      <c r="Z593" s="12">
        <f t="shared" ca="1" si="37"/>
        <v>5.767566666666669</v>
      </c>
      <c r="AA593" s="12">
        <f t="shared" ca="1" si="38"/>
        <v>5.767566666666669</v>
      </c>
    </row>
    <row r="594" spans="1:27" x14ac:dyDescent="0.25">
      <c r="A594" s="11">
        <v>15.68</v>
      </c>
      <c r="Z594" s="12">
        <f t="shared" ca="1" si="37"/>
        <v>5.7875666666666685</v>
      </c>
      <c r="AA594" s="12">
        <f t="shared" ca="1" si="38"/>
        <v>5.7875666666666685</v>
      </c>
    </row>
    <row r="595" spans="1:27" x14ac:dyDescent="0.25">
      <c r="A595" s="11">
        <v>15.68</v>
      </c>
      <c r="Z595" s="12">
        <f t="shared" ca="1" si="37"/>
        <v>5.7875666666666685</v>
      </c>
      <c r="AA595" s="12">
        <f t="shared" ca="1" si="38"/>
        <v>5.7875666666666685</v>
      </c>
    </row>
    <row r="596" spans="1:27" x14ac:dyDescent="0.25">
      <c r="A596" s="11">
        <v>15.72</v>
      </c>
      <c r="Z596" s="12">
        <f t="shared" ca="1" si="37"/>
        <v>5.8275666666666694</v>
      </c>
      <c r="AA596" s="12">
        <f t="shared" ca="1" si="38"/>
        <v>5.8275666666666694</v>
      </c>
    </row>
    <row r="597" spans="1:27" x14ac:dyDescent="0.25">
      <c r="A597" s="11">
        <v>15.72</v>
      </c>
      <c r="Z597" s="12">
        <f t="shared" ca="1" si="37"/>
        <v>5.8275666666666694</v>
      </c>
      <c r="AA597" s="12">
        <f t="shared" ca="1" si="38"/>
        <v>5.8275666666666694</v>
      </c>
    </row>
    <row r="598" spans="1:27" x14ac:dyDescent="0.25">
      <c r="A598" s="11">
        <v>15.73</v>
      </c>
      <c r="Z598" s="12">
        <f t="shared" ca="1" si="37"/>
        <v>5.8375666666666692</v>
      </c>
      <c r="AA598" s="12">
        <f t="shared" ca="1" si="38"/>
        <v>5.8375666666666692</v>
      </c>
    </row>
    <row r="599" spans="1:27" x14ac:dyDescent="0.25">
      <c r="A599" s="11">
        <v>15.73</v>
      </c>
      <c r="Z599" s="12">
        <f t="shared" ca="1" si="37"/>
        <v>5.8375666666666692</v>
      </c>
      <c r="AA599" s="12">
        <f t="shared" ca="1" si="38"/>
        <v>5.8375666666666692</v>
      </c>
    </row>
    <row r="600" spans="1:27" x14ac:dyDescent="0.25">
      <c r="A600" s="11">
        <v>15.74</v>
      </c>
      <c r="Z600" s="12">
        <f t="shared" ca="1" si="37"/>
        <v>5.847566666666669</v>
      </c>
      <c r="AA600" s="12">
        <f t="shared" ca="1" si="38"/>
        <v>5.847566666666669</v>
      </c>
    </row>
    <row r="601" spans="1:27" x14ac:dyDescent="0.25">
      <c r="A601" s="11">
        <v>15.75</v>
      </c>
      <c r="Z601" s="12">
        <f t="shared" ca="1" si="37"/>
        <v>5.8575666666666688</v>
      </c>
      <c r="AA601" s="12">
        <f t="shared" ca="1" si="38"/>
        <v>5.8575666666666688</v>
      </c>
    </row>
    <row r="602" spans="1:27" x14ac:dyDescent="0.25">
      <c r="Z602" s="12" t="str">
        <f t="shared" si="37"/>
        <v/>
      </c>
      <c r="AA602" s="12" t="str">
        <f t="shared" si="38"/>
        <v/>
      </c>
    </row>
    <row r="603" spans="1:27" x14ac:dyDescent="0.25">
      <c r="Z603" s="12" t="str">
        <f t="shared" si="37"/>
        <v/>
      </c>
      <c r="AA603" s="12" t="str">
        <f t="shared" si="38"/>
        <v/>
      </c>
    </row>
    <row r="604" spans="1:27" x14ac:dyDescent="0.25">
      <c r="Z604" s="12" t="str">
        <f t="shared" si="37"/>
        <v/>
      </c>
      <c r="AA604" s="12" t="str">
        <f t="shared" si="38"/>
        <v/>
      </c>
    </row>
    <row r="605" spans="1:27" x14ac:dyDescent="0.25">
      <c r="Z605" s="12" t="str">
        <f t="shared" si="37"/>
        <v/>
      </c>
      <c r="AA605" s="12" t="str">
        <f t="shared" si="38"/>
        <v/>
      </c>
    </row>
    <row r="606" spans="1:27" x14ac:dyDescent="0.25">
      <c r="Z606" s="12" t="str">
        <f t="shared" si="37"/>
        <v/>
      </c>
      <c r="AA606" s="12" t="str">
        <f t="shared" si="38"/>
        <v/>
      </c>
    </row>
    <row r="607" spans="1:27" x14ac:dyDescent="0.25">
      <c r="Z607" s="12" t="str">
        <f t="shared" si="37"/>
        <v/>
      </c>
      <c r="AA607" s="12" t="str">
        <f t="shared" si="38"/>
        <v/>
      </c>
    </row>
    <row r="608" spans="1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6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T1001"/>
  <sheetViews>
    <sheetView zoomScale="118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4.24</v>
      </c>
      <c r="Z2" s="12">
        <f t="shared" ref="Z2:Z65" ca="1" si="0">IF($A2&lt;&gt;"",($A2-$D$77),"")</f>
        <v>-5.5885999999999925</v>
      </c>
      <c r="AA2" s="12">
        <f t="shared" ref="AA2:AA65" ca="1" si="1">IF($A2&lt;&gt;"",($A2-$D$77+$J$118),"")</f>
        <v>-5.5885999999999925</v>
      </c>
    </row>
    <row r="3" spans="1:27" x14ac:dyDescent="0.25">
      <c r="A3" s="11">
        <v>4.24</v>
      </c>
      <c r="Z3" s="12">
        <f t="shared" ca="1" si="0"/>
        <v>-5.5885999999999925</v>
      </c>
      <c r="AA3" s="12">
        <f t="shared" ca="1" si="1"/>
        <v>-5.5885999999999925</v>
      </c>
    </row>
    <row r="4" spans="1:27" x14ac:dyDescent="0.25">
      <c r="A4" s="11">
        <v>4.26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A2:A701</v>
      </c>
      <c r="Z4" s="12">
        <f t="shared" ca="1" si="0"/>
        <v>-5.5685999999999929</v>
      </c>
      <c r="AA4" s="12">
        <f t="shared" ca="1" si="1"/>
        <v>-5.5685999999999929</v>
      </c>
    </row>
    <row r="5" spans="1:27" x14ac:dyDescent="0.25">
      <c r="A5" s="11">
        <v>4.2699999999999996</v>
      </c>
      <c r="C5" s="10" t="s">
        <v>1</v>
      </c>
      <c r="D5" s="13">
        <v>700</v>
      </c>
      <c r="Z5" s="12">
        <f t="shared" ca="1" si="0"/>
        <v>-5.5585999999999931</v>
      </c>
      <c r="AA5" s="12">
        <f t="shared" ca="1" si="1"/>
        <v>-5.5585999999999931</v>
      </c>
    </row>
    <row r="6" spans="1:27" x14ac:dyDescent="0.25">
      <c r="A6" s="11">
        <v>4.28</v>
      </c>
      <c r="D6" s="29" t="s">
        <v>150</v>
      </c>
      <c r="Z6" s="12">
        <f t="shared" ca="1" si="0"/>
        <v>-5.5485999999999924</v>
      </c>
      <c r="AA6" s="12">
        <f t="shared" ca="1" si="1"/>
        <v>-5.5485999999999924</v>
      </c>
    </row>
    <row r="7" spans="1:27" x14ac:dyDescent="0.25">
      <c r="A7" s="11">
        <v>4.3099999999999996</v>
      </c>
      <c r="Z7" s="12">
        <f t="shared" ca="1" si="0"/>
        <v>-5.5185999999999931</v>
      </c>
      <c r="AA7" s="12">
        <f t="shared" ca="1" si="1"/>
        <v>-5.5185999999999931</v>
      </c>
    </row>
    <row r="8" spans="1:27" x14ac:dyDescent="0.25">
      <c r="A8" s="11">
        <v>4.3099999999999996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-5.5185999999999931</v>
      </c>
      <c r="AA8" s="12">
        <f t="shared" ca="1" si="1"/>
        <v>-5.5185999999999931</v>
      </c>
    </row>
    <row r="9" spans="1:27" x14ac:dyDescent="0.25">
      <c r="A9" s="11">
        <v>4.32</v>
      </c>
      <c r="Z9" s="12">
        <f t="shared" ca="1" si="0"/>
        <v>-5.5085999999999924</v>
      </c>
      <c r="AA9" s="12">
        <f t="shared" ca="1" si="1"/>
        <v>-5.5085999999999924</v>
      </c>
    </row>
    <row r="10" spans="1:27" ht="15" customHeight="1" x14ac:dyDescent="0.25">
      <c r="A10" s="11">
        <v>4.32</v>
      </c>
      <c r="Z10" s="12">
        <f t="shared" ca="1" si="0"/>
        <v>-5.5085999999999924</v>
      </c>
      <c r="AA10" s="12">
        <f t="shared" ca="1" si="1"/>
        <v>-5.5085999999999924</v>
      </c>
    </row>
    <row r="11" spans="1:27" x14ac:dyDescent="0.25">
      <c r="A11" s="11">
        <v>4.33</v>
      </c>
      <c r="C11" s="10" t="s">
        <v>2</v>
      </c>
      <c r="D11" s="15">
        <f ca="1">MIN(INDIRECT($G$4))</f>
        <v>4.24</v>
      </c>
      <c r="E11" s="9" t="s">
        <v>7</v>
      </c>
      <c r="Z11" s="12">
        <f t="shared" ca="1" si="0"/>
        <v>-5.4985999999999926</v>
      </c>
      <c r="AA11" s="12">
        <f t="shared" ca="1" si="1"/>
        <v>-5.4985999999999926</v>
      </c>
    </row>
    <row r="12" spans="1:27" x14ac:dyDescent="0.25">
      <c r="A12" s="11">
        <v>4.34</v>
      </c>
      <c r="C12" s="10" t="s">
        <v>3</v>
      </c>
      <c r="D12" s="15">
        <f ca="1">MAX(INDIRECT($G$4))</f>
        <v>15.76</v>
      </c>
      <c r="E12" s="9" t="s">
        <v>8</v>
      </c>
      <c r="Z12" s="12">
        <f t="shared" ca="1" si="0"/>
        <v>-5.4885999999999928</v>
      </c>
      <c r="AA12" s="12">
        <f t="shared" ca="1" si="1"/>
        <v>-5.4885999999999928</v>
      </c>
    </row>
    <row r="13" spans="1:27" x14ac:dyDescent="0.25">
      <c r="A13" s="11">
        <v>4.34</v>
      </c>
      <c r="Z13" s="12">
        <f t="shared" ca="1" si="0"/>
        <v>-5.4885999999999928</v>
      </c>
      <c r="AA13" s="12">
        <f t="shared" ca="1" si="1"/>
        <v>-5.4885999999999928</v>
      </c>
    </row>
    <row r="14" spans="1:27" x14ac:dyDescent="0.25">
      <c r="A14" s="11">
        <v>4.34</v>
      </c>
      <c r="C14" s="10" t="s">
        <v>4</v>
      </c>
      <c r="D14" s="38">
        <f ca="1">D12-D11</f>
        <v>11.52</v>
      </c>
      <c r="E14" s="9" t="s">
        <v>9</v>
      </c>
      <c r="Z14" s="12">
        <f t="shared" ca="1" si="0"/>
        <v>-5.4885999999999928</v>
      </c>
      <c r="AA14" s="12">
        <f t="shared" ca="1" si="1"/>
        <v>-5.4885999999999928</v>
      </c>
    </row>
    <row r="15" spans="1:27" x14ac:dyDescent="0.25">
      <c r="A15" s="11">
        <v>4.4000000000000004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-5.4285999999999923</v>
      </c>
      <c r="AA15" s="12">
        <f t="shared" ca="1" si="1"/>
        <v>-5.4285999999999923</v>
      </c>
    </row>
    <row r="16" spans="1:27" x14ac:dyDescent="0.25">
      <c r="A16" s="11">
        <v>4.42</v>
      </c>
      <c r="C16" s="10" t="s">
        <v>6</v>
      </c>
      <c r="D16" s="15">
        <f ca="1">$D$14/$D$15</f>
        <v>1.0472727272727271</v>
      </c>
      <c r="E16" s="9" t="s">
        <v>11</v>
      </c>
      <c r="Z16" s="12">
        <f t="shared" ca="1" si="0"/>
        <v>-5.4085999999999927</v>
      </c>
      <c r="AA16" s="12">
        <f t="shared" ca="1" si="1"/>
        <v>-5.4085999999999927</v>
      </c>
    </row>
    <row r="17" spans="1:46" x14ac:dyDescent="0.25">
      <c r="A17" s="11">
        <v>4.45</v>
      </c>
      <c r="Z17" s="12">
        <f t="shared" ca="1" si="0"/>
        <v>-5.3785999999999925</v>
      </c>
      <c r="AA17" s="12">
        <f t="shared" ca="1" si="1"/>
        <v>-5.3785999999999925</v>
      </c>
    </row>
    <row r="18" spans="1:46" x14ac:dyDescent="0.25">
      <c r="A18" s="11">
        <v>4.47</v>
      </c>
      <c r="Z18" s="12">
        <f t="shared" ca="1" si="0"/>
        <v>-5.3585999999999929</v>
      </c>
      <c r="AA18" s="12">
        <f t="shared" ca="1" si="1"/>
        <v>-5.3585999999999929</v>
      </c>
    </row>
    <row r="19" spans="1:46" x14ac:dyDescent="0.25">
      <c r="A19" s="11">
        <v>4.54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-5.2885999999999926</v>
      </c>
      <c r="AA19" s="12">
        <f t="shared" ca="1" si="1"/>
        <v>-5.2885999999999926</v>
      </c>
    </row>
    <row r="20" spans="1:46" x14ac:dyDescent="0.25">
      <c r="A20" s="11">
        <v>4.54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-5.2885999999999926</v>
      </c>
      <c r="AA20" s="12">
        <f t="shared" ca="1" si="1"/>
        <v>-5.2885999999999926</v>
      </c>
    </row>
    <row r="21" spans="1:46" x14ac:dyDescent="0.25">
      <c r="A21" s="11">
        <v>4.55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-5.2785999999999929</v>
      </c>
      <c r="AA21" s="12">
        <f t="shared" ca="1" si="1"/>
        <v>-5.2785999999999929</v>
      </c>
    </row>
    <row r="22" spans="1:46" x14ac:dyDescent="0.25">
      <c r="A22" s="11">
        <v>4.55</v>
      </c>
      <c r="C22" s="17">
        <v>1</v>
      </c>
      <c r="D22" s="38">
        <f t="shared" ref="D22:D32" ca="1" si="2">IF($C22&gt;$D$15,"-",$D$11+($C22-1)*$D$16)</f>
        <v>4.24</v>
      </c>
      <c r="E22" s="38">
        <f t="shared" ref="E22:E32" ca="1" si="3">IF($C22&gt;$D$15,"-",$D22+$D$16)</f>
        <v>5.2872727272727271</v>
      </c>
      <c r="F22" s="38">
        <f t="shared" ref="F22:F32" ca="1" si="4">IF($C22&gt;$D$15,"-",($E22+$D22)/2)</f>
        <v>4.7636363636363637</v>
      </c>
      <c r="G22" s="18">
        <f t="shared" ref="G22:G32" ca="1" si="5">IF($C22&gt;$D$15,"-",COUNTIFS(INDIRECT($G$4),"&gt;="&amp;$D22,INDIRECT($G$4),IF($C22&lt;&gt;$D$15,"&lt;","&lt;=")&amp;$E22))</f>
        <v>66</v>
      </c>
      <c r="H22" s="38">
        <f t="shared" ref="H22:H32" ca="1" si="6">IF($C22&gt;$D$15,"-",IF($C22&gt;$D$15,"-",$G22/$D$5))</f>
        <v>9.4285714285714292E-2</v>
      </c>
      <c r="J22" s="38">
        <f t="shared" ref="J22:J32" ca="1" si="7">IF($C22&gt;$D$15,"-",$H22/$D$16)</f>
        <v>9.0029761904761918E-2</v>
      </c>
      <c r="K22" s="38">
        <f ca="1">IF($C22&gt;$D$15,"-",IF($C22=1,$G22,$K21+$G22))</f>
        <v>66</v>
      </c>
      <c r="L22" s="38">
        <f ca="1">IF($C22&gt;$D$15,"-",IF($C22=1,$H22,$L21+$H22))</f>
        <v>9.4285714285714292E-2</v>
      </c>
      <c r="N22" s="38">
        <f ca="1">IF($C22&gt;$D$15,"-",$F22*$H22)</f>
        <v>0.44914285714285718</v>
      </c>
      <c r="O22" s="38">
        <f t="shared" ref="O22:O32" ca="1" si="8">IF($C22&gt;$D$15,"-",$H22*($F22-$K$77)^2)</f>
        <v>2.4310454554800955</v>
      </c>
      <c r="P22" s="38">
        <f t="shared" ref="P22:P32" ca="1" si="9">IF($C22&gt;$D$15,"-",$H22*($F22-$K$77)^3)</f>
        <v>-12.344305784202804</v>
      </c>
      <c r="Q22" s="38">
        <f t="shared" ref="Q22:Q32" ca="1" si="10">IF($C22&gt;$D$15,"-",$H22*($F22-$K$77)^4)</f>
        <v>62.681627342837842</v>
      </c>
      <c r="Z22" s="12">
        <f t="shared" ca="1" si="0"/>
        <v>-5.2785999999999929</v>
      </c>
      <c r="AA22" s="12">
        <f t="shared" ca="1" si="1"/>
        <v>-5.2785999999999929</v>
      </c>
    </row>
    <row r="23" spans="1:46" x14ac:dyDescent="0.25">
      <c r="A23" s="11">
        <v>4.5599999999999996</v>
      </c>
      <c r="C23" s="17">
        <v>2</v>
      </c>
      <c r="D23" s="38">
        <f t="shared" ca="1" si="2"/>
        <v>5.2872727272727271</v>
      </c>
      <c r="E23" s="38">
        <f t="shared" ca="1" si="3"/>
        <v>6.334545454545454</v>
      </c>
      <c r="F23" s="38">
        <f t="shared" ca="1" si="4"/>
        <v>5.8109090909090906</v>
      </c>
      <c r="G23" s="18">
        <f t="shared" ca="1" si="5"/>
        <v>66</v>
      </c>
      <c r="H23" s="38">
        <f t="shared" ca="1" si="6"/>
        <v>9.4285714285714292E-2</v>
      </c>
      <c r="J23" s="38">
        <f t="shared" ca="1" si="7"/>
        <v>9.0029761904761918E-2</v>
      </c>
      <c r="K23" s="38">
        <f t="shared" ref="K23:K32" ca="1" si="11">IF($C23&gt;$D$15,"-",IF($C23=1,$G23,$K22+$G23))</f>
        <v>132</v>
      </c>
      <c r="L23" s="38">
        <f t="shared" ref="L23:L32" ca="1" si="12">IF($C23&gt;$D$15,"-",IF($C23=1,$H23,$L22+$H23))</f>
        <v>0.18857142857142858</v>
      </c>
      <c r="N23" s="38">
        <f t="shared" ref="N23:N32" ca="1" si="13">IF($C23&gt;$D$15,"-",$F23*$H23)</f>
        <v>0.54788571428571431</v>
      </c>
      <c r="O23" s="38">
        <f t="shared" ca="1" si="8"/>
        <v>1.5316678133279622</v>
      </c>
      <c r="P23" s="38">
        <f t="shared" ca="1" si="9"/>
        <v>-6.1733930891552866</v>
      </c>
      <c r="Q23" s="38">
        <f t="shared" ca="1" si="10"/>
        <v>24.881884898021251</v>
      </c>
      <c r="Z23" s="12">
        <f t="shared" ca="1" si="0"/>
        <v>-5.2685999999999931</v>
      </c>
      <c r="AA23" s="12">
        <f t="shared" ca="1" si="1"/>
        <v>-5.2685999999999931</v>
      </c>
    </row>
    <row r="24" spans="1:46" x14ac:dyDescent="0.25">
      <c r="A24" s="11">
        <v>4.5999999999999996</v>
      </c>
      <c r="C24" s="17">
        <v>3</v>
      </c>
      <c r="D24" s="38">
        <f t="shared" ca="1" si="2"/>
        <v>6.334545454545454</v>
      </c>
      <c r="E24" s="38">
        <f t="shared" ca="1" si="3"/>
        <v>7.3818181818181809</v>
      </c>
      <c r="F24" s="38">
        <f t="shared" ca="1" si="4"/>
        <v>6.8581818181818175</v>
      </c>
      <c r="G24" s="18">
        <f t="shared" ca="1" si="5"/>
        <v>74</v>
      </c>
      <c r="H24" s="38">
        <f t="shared" ca="1" si="6"/>
        <v>0.10571428571428572</v>
      </c>
      <c r="J24" s="38">
        <f t="shared" ca="1" si="7"/>
        <v>0.10094246031746033</v>
      </c>
      <c r="K24" s="38">
        <f t="shared" ca="1" si="11"/>
        <v>206</v>
      </c>
      <c r="L24" s="38">
        <f t="shared" ca="1" si="12"/>
        <v>0.29428571428571432</v>
      </c>
      <c r="N24" s="38">
        <f t="shared" ca="1" si="13"/>
        <v>0.72500779220779221</v>
      </c>
      <c r="O24" s="38">
        <f t="shared" ca="1" si="8"/>
        <v>0.94082206756392595</v>
      </c>
      <c r="P24" s="38">
        <f t="shared" ca="1" si="9"/>
        <v>-2.8066897162808884</v>
      </c>
      <c r="Q24" s="38">
        <f t="shared" ca="1" si="10"/>
        <v>8.3730042428470579</v>
      </c>
      <c r="Z24" s="12">
        <f t="shared" ca="1" si="0"/>
        <v>-5.228599999999993</v>
      </c>
      <c r="AA24" s="12">
        <f t="shared" ca="1" si="1"/>
        <v>-5.228599999999993</v>
      </c>
    </row>
    <row r="25" spans="1:46" x14ac:dyDescent="0.25">
      <c r="A25" s="11">
        <v>4.6100000000000003</v>
      </c>
      <c r="C25" s="17">
        <v>4</v>
      </c>
      <c r="D25" s="38">
        <f t="shared" ca="1" si="2"/>
        <v>7.3818181818181818</v>
      </c>
      <c r="E25" s="38">
        <f t="shared" ca="1" si="3"/>
        <v>8.4290909090909096</v>
      </c>
      <c r="F25" s="38">
        <f t="shared" ca="1" si="4"/>
        <v>7.9054545454545462</v>
      </c>
      <c r="G25" s="18">
        <f t="shared" ca="1" si="5"/>
        <v>62</v>
      </c>
      <c r="H25" s="38">
        <f t="shared" ca="1" si="6"/>
        <v>8.8571428571428565E-2</v>
      </c>
      <c r="J25" s="38">
        <f t="shared" ca="1" si="7"/>
        <v>8.4573412698412703E-2</v>
      </c>
      <c r="K25" s="38">
        <f t="shared" ca="1" si="11"/>
        <v>268</v>
      </c>
      <c r="L25" s="38">
        <f t="shared" ca="1" si="12"/>
        <v>0.3828571428571429</v>
      </c>
      <c r="N25" s="38">
        <f t="shared" ca="1" si="13"/>
        <v>0.7001974025974026</v>
      </c>
      <c r="O25" s="38">
        <f t="shared" ca="1" si="8"/>
        <v>0.33195996488766566</v>
      </c>
      <c r="P25" s="38">
        <f t="shared" ca="1" si="9"/>
        <v>-0.64266069628371991</v>
      </c>
      <c r="Q25" s="38">
        <f t="shared" ca="1" si="10"/>
        <v>1.2441644000282928</v>
      </c>
      <c r="Z25" s="12">
        <f t="shared" ca="1" si="0"/>
        <v>-5.2185999999999924</v>
      </c>
      <c r="AA25" s="12">
        <f t="shared" ca="1" si="1"/>
        <v>-5.2185999999999924</v>
      </c>
    </row>
    <row r="26" spans="1:46" x14ac:dyDescent="0.25">
      <c r="A26" s="11">
        <v>4.66</v>
      </c>
      <c r="C26" s="17">
        <v>5</v>
      </c>
      <c r="D26" s="38">
        <f t="shared" ca="1" si="2"/>
        <v>8.4290909090909096</v>
      </c>
      <c r="E26" s="38">
        <f t="shared" ca="1" si="3"/>
        <v>9.4763636363636365</v>
      </c>
      <c r="F26" s="38">
        <f t="shared" ca="1" si="4"/>
        <v>8.9527272727272731</v>
      </c>
      <c r="G26" s="18">
        <f t="shared" ca="1" si="5"/>
        <v>77</v>
      </c>
      <c r="H26" s="38">
        <f t="shared" ca="1" si="6"/>
        <v>0.11</v>
      </c>
      <c r="J26" s="38">
        <f t="shared" ca="1" si="7"/>
        <v>0.10503472222222224</v>
      </c>
      <c r="K26" s="38">
        <f t="shared" ca="1" si="11"/>
        <v>345</v>
      </c>
      <c r="L26" s="38">
        <f t="shared" ca="1" si="12"/>
        <v>0.49285714285714288</v>
      </c>
      <c r="N26" s="38">
        <f t="shared" ca="1" si="13"/>
        <v>0.98480000000000001</v>
      </c>
      <c r="O26" s="38">
        <f t="shared" ca="1" si="8"/>
        <v>8.6873852865306037E-2</v>
      </c>
      <c r="P26" s="38">
        <f t="shared" ca="1" si="9"/>
        <v>-7.7203551986356506E-2</v>
      </c>
      <c r="Q26" s="38">
        <f t="shared" ca="1" si="10"/>
        <v>6.8609693742389469E-2</v>
      </c>
      <c r="Z26" s="12">
        <f t="shared" ca="1" si="0"/>
        <v>-5.1685999999999925</v>
      </c>
      <c r="AA26" s="12">
        <f t="shared" ca="1" si="1"/>
        <v>-5.1685999999999925</v>
      </c>
    </row>
    <row r="27" spans="1:46" x14ac:dyDescent="0.25">
      <c r="A27" s="11">
        <v>4.68</v>
      </c>
      <c r="C27" s="17">
        <v>6</v>
      </c>
      <c r="D27" s="38">
        <f t="shared" ca="1" si="2"/>
        <v>9.4763636363636365</v>
      </c>
      <c r="E27" s="38">
        <f t="shared" ca="1" si="3"/>
        <v>10.523636363636363</v>
      </c>
      <c r="F27" s="38">
        <f t="shared" ca="1" si="4"/>
        <v>10</v>
      </c>
      <c r="G27" s="18">
        <f t="shared" ca="1" si="5"/>
        <v>50</v>
      </c>
      <c r="H27" s="38">
        <f t="shared" ca="1" si="6"/>
        <v>7.1428571428571425E-2</v>
      </c>
      <c r="J27" s="38">
        <f t="shared" ca="1" si="7"/>
        <v>6.8204365079365087E-2</v>
      </c>
      <c r="K27" s="38">
        <f t="shared" ca="1" si="11"/>
        <v>395</v>
      </c>
      <c r="L27" s="38">
        <f t="shared" ca="1" si="12"/>
        <v>0.56428571428571428</v>
      </c>
      <c r="N27" s="38">
        <f t="shared" ca="1" si="13"/>
        <v>0.71428571428571419</v>
      </c>
      <c r="O27" s="38">
        <f t="shared" ca="1" si="8"/>
        <v>1.7964171920102174E-3</v>
      </c>
      <c r="P27" s="38">
        <f t="shared" ca="1" si="9"/>
        <v>2.8488843655941786E-4</v>
      </c>
      <c r="Q27" s="38">
        <f t="shared" ca="1" si="10"/>
        <v>4.5179606188498244E-5</v>
      </c>
      <c r="Z27" s="12">
        <f t="shared" ca="1" si="0"/>
        <v>-5.148599999999993</v>
      </c>
      <c r="AA27" s="12">
        <f t="shared" ca="1" si="1"/>
        <v>-5.148599999999993</v>
      </c>
    </row>
    <row r="28" spans="1:46" x14ac:dyDescent="0.25">
      <c r="A28" s="11">
        <v>4.71</v>
      </c>
      <c r="C28" s="17">
        <v>7</v>
      </c>
      <c r="D28" s="38">
        <f t="shared" ca="1" si="2"/>
        <v>10.523636363636363</v>
      </c>
      <c r="E28" s="38">
        <f t="shared" ca="1" si="3"/>
        <v>11.57090909090909</v>
      </c>
      <c r="F28" s="38">
        <f t="shared" ca="1" si="4"/>
        <v>11.047272727272727</v>
      </c>
      <c r="G28" s="18">
        <f t="shared" ca="1" si="5"/>
        <v>62</v>
      </c>
      <c r="H28" s="38">
        <f t="shared" ca="1" si="6"/>
        <v>8.8571428571428565E-2</v>
      </c>
      <c r="J28" s="38">
        <f t="shared" ca="1" si="7"/>
        <v>8.4573412698412703E-2</v>
      </c>
      <c r="K28" s="38">
        <f t="shared" ca="1" si="11"/>
        <v>457</v>
      </c>
      <c r="L28" s="38">
        <f t="shared" ca="1" si="12"/>
        <v>0.6528571428571428</v>
      </c>
      <c r="N28" s="38">
        <f t="shared" ca="1" si="13"/>
        <v>0.97847272727272716</v>
      </c>
      <c r="O28" s="38">
        <f t="shared" ca="1" si="8"/>
        <v>0.1287915117387369</v>
      </c>
      <c r="P28" s="38">
        <f t="shared" ca="1" si="9"/>
        <v>0.15530449889293252</v>
      </c>
      <c r="Q28" s="38">
        <f t="shared" ca="1" si="10"/>
        <v>0.18727544269620067</v>
      </c>
      <c r="Z28" s="12">
        <f t="shared" ca="1" si="0"/>
        <v>-5.1185999999999927</v>
      </c>
      <c r="AA28" s="12">
        <f t="shared" ca="1" si="1"/>
        <v>-5.1185999999999927</v>
      </c>
    </row>
    <row r="29" spans="1:46" x14ac:dyDescent="0.25">
      <c r="A29" s="11">
        <v>4.71</v>
      </c>
      <c r="C29" s="17">
        <v>8</v>
      </c>
      <c r="D29" s="38">
        <f t="shared" ca="1" si="2"/>
        <v>11.57090909090909</v>
      </c>
      <c r="E29" s="38">
        <f t="shared" ca="1" si="3"/>
        <v>12.618181818181817</v>
      </c>
      <c r="F29" s="38">
        <f t="shared" ca="1" si="4"/>
        <v>12.094545454545454</v>
      </c>
      <c r="G29" s="18">
        <f t="shared" ca="1" si="5"/>
        <v>64</v>
      </c>
      <c r="H29" s="38">
        <f t="shared" ca="1" si="6"/>
        <v>9.1428571428571428E-2</v>
      </c>
      <c r="J29" s="38">
        <f t="shared" ca="1" si="7"/>
        <v>8.7301587301587311E-2</v>
      </c>
      <c r="K29" s="38">
        <f t="shared" ca="1" si="11"/>
        <v>521</v>
      </c>
      <c r="L29" s="38">
        <f t="shared" ca="1" si="12"/>
        <v>0.74428571428571422</v>
      </c>
      <c r="N29" s="38">
        <f t="shared" ca="1" si="13"/>
        <v>1.1057870129870129</v>
      </c>
      <c r="O29" s="38">
        <f t="shared" ca="1" si="8"/>
        <v>0.46414682662847478</v>
      </c>
      <c r="P29" s="38">
        <f t="shared" ca="1" si="9"/>
        <v>1.0457842847787795</v>
      </c>
      <c r="Q29" s="38">
        <f t="shared" ca="1" si="10"/>
        <v>2.3562905260702878</v>
      </c>
      <c r="Z29" s="12">
        <f t="shared" ca="1" si="0"/>
        <v>-5.1185999999999927</v>
      </c>
      <c r="AA29" s="12">
        <f t="shared" ca="1" si="1"/>
        <v>-5.1185999999999927</v>
      </c>
    </row>
    <row r="30" spans="1:46" x14ac:dyDescent="0.25">
      <c r="A30" s="11">
        <v>4.72</v>
      </c>
      <c r="C30" s="17">
        <v>9</v>
      </c>
      <c r="D30" s="38">
        <f t="shared" ca="1" si="2"/>
        <v>12.618181818181817</v>
      </c>
      <c r="E30" s="38">
        <f t="shared" ca="1" si="3"/>
        <v>13.665454545454544</v>
      </c>
      <c r="F30" s="38">
        <f t="shared" ca="1" si="4"/>
        <v>13.141818181818181</v>
      </c>
      <c r="G30" s="18">
        <f t="shared" ca="1" si="5"/>
        <v>54</v>
      </c>
      <c r="H30" s="38">
        <f t="shared" ca="1" si="6"/>
        <v>7.7142857142857138E-2</v>
      </c>
      <c r="J30" s="38">
        <f t="shared" ca="1" si="7"/>
        <v>7.3660714285714288E-2</v>
      </c>
      <c r="K30" s="38">
        <f t="shared" ca="1" si="11"/>
        <v>575</v>
      </c>
      <c r="L30" s="38">
        <f t="shared" ca="1" si="12"/>
        <v>0.8214285714285714</v>
      </c>
      <c r="N30" s="38">
        <f t="shared" ca="1" si="13"/>
        <v>1.0137974025974024</v>
      </c>
      <c r="O30" s="38">
        <f t="shared" ca="1" si="8"/>
        <v>0.84029202899206268</v>
      </c>
      <c r="P30" s="38">
        <f t="shared" ca="1" si="9"/>
        <v>2.7733041776388001</v>
      </c>
      <c r="Q30" s="38">
        <f t="shared" ca="1" si="10"/>
        <v>9.1530275146540419</v>
      </c>
      <c r="Z30" s="12">
        <f t="shared" ca="1" si="0"/>
        <v>-5.1085999999999929</v>
      </c>
      <c r="AA30" s="12">
        <f t="shared" ca="1" si="1"/>
        <v>-5.1085999999999929</v>
      </c>
    </row>
    <row r="31" spans="1:46" x14ac:dyDescent="0.25">
      <c r="A31" s="11">
        <v>4.76</v>
      </c>
      <c r="C31" s="17">
        <v>10</v>
      </c>
      <c r="D31" s="38">
        <f t="shared" ca="1" si="2"/>
        <v>13.665454545454544</v>
      </c>
      <c r="E31" s="38">
        <f t="shared" ca="1" si="3"/>
        <v>14.712727272727271</v>
      </c>
      <c r="F31" s="38">
        <f t="shared" ca="1" si="4"/>
        <v>14.189090909090908</v>
      </c>
      <c r="G31" s="18">
        <f t="shared" ca="1" si="5"/>
        <v>66</v>
      </c>
      <c r="H31" s="38">
        <f t="shared" ca="1" si="6"/>
        <v>9.4285714285714292E-2</v>
      </c>
      <c r="J31" s="38">
        <f t="shared" ca="1" si="7"/>
        <v>9.0029761904761918E-2</v>
      </c>
      <c r="K31" s="38">
        <f t="shared" ca="1" si="11"/>
        <v>641</v>
      </c>
      <c r="L31" s="38">
        <f t="shared" ca="1" si="12"/>
        <v>0.9157142857142857</v>
      </c>
      <c r="N31" s="38">
        <f t="shared" ca="1" si="13"/>
        <v>1.3378285714285714</v>
      </c>
      <c r="O31" s="38">
        <f t="shared" ca="1" si="8"/>
        <v>1.7822171696173856</v>
      </c>
      <c r="P31" s="38">
        <f t="shared" ca="1" si="9"/>
        <v>7.7485062406937084</v>
      </c>
      <c r="Q31" s="38">
        <f t="shared" ca="1" si="10"/>
        <v>33.688009511747019</v>
      </c>
      <c r="Z31" s="12">
        <f t="shared" ca="1" si="0"/>
        <v>-5.0685999999999929</v>
      </c>
      <c r="AA31" s="12">
        <f t="shared" ca="1" si="1"/>
        <v>-5.0685999999999929</v>
      </c>
    </row>
    <row r="32" spans="1:46" x14ac:dyDescent="0.25">
      <c r="A32" s="11">
        <v>4.7699999999999996</v>
      </c>
      <c r="C32" s="17">
        <v>11</v>
      </c>
      <c r="D32" s="38">
        <f t="shared" ca="1" si="2"/>
        <v>14.712727272727271</v>
      </c>
      <c r="E32" s="38">
        <f t="shared" ca="1" si="3"/>
        <v>15.759999999999998</v>
      </c>
      <c r="F32" s="38">
        <f t="shared" ca="1" si="4"/>
        <v>15.236363636363635</v>
      </c>
      <c r="G32" s="18">
        <f t="shared" ca="1" si="5"/>
        <v>59</v>
      </c>
      <c r="H32" s="38">
        <f t="shared" ca="1" si="6"/>
        <v>8.4285714285714283E-2</v>
      </c>
      <c r="J32" s="38">
        <f t="shared" ca="1" si="7"/>
        <v>8.0481150793650799E-2</v>
      </c>
      <c r="K32" s="38">
        <f t="shared" ca="1" si="11"/>
        <v>700</v>
      </c>
      <c r="L32" s="38">
        <f t="shared" ca="1" si="12"/>
        <v>1</v>
      </c>
      <c r="N32" s="38">
        <f t="shared" ca="1" si="13"/>
        <v>1.2842077922077919</v>
      </c>
      <c r="O32" s="38">
        <f t="shared" ca="1" si="8"/>
        <v>2.4531772257525848</v>
      </c>
      <c r="P32" s="38">
        <f t="shared" ca="1" si="9"/>
        <v>13.23477006704613</v>
      </c>
      <c r="Q32" s="38">
        <f t="shared" ca="1" si="10"/>
        <v>71.400931367217026</v>
      </c>
      <c r="Z32" s="12">
        <f t="shared" ca="1" si="0"/>
        <v>-5.0585999999999931</v>
      </c>
      <c r="AA32" s="12">
        <f t="shared" ca="1" si="1"/>
        <v>-5.0585999999999931</v>
      </c>
      <c r="AT32" s="20"/>
    </row>
    <row r="33" spans="1:46" x14ac:dyDescent="0.25">
      <c r="A33" s="11">
        <v>4.78</v>
      </c>
      <c r="C33" s="16" t="s">
        <v>23</v>
      </c>
      <c r="D33" s="17"/>
      <c r="E33" s="17"/>
      <c r="F33" s="17"/>
      <c r="G33" s="43">
        <f ca="1">SUM(G22:G32)</f>
        <v>700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-5.0485999999999924</v>
      </c>
      <c r="AA33" s="12">
        <f t="shared" ca="1" si="1"/>
        <v>-5.0485999999999924</v>
      </c>
    </row>
    <row r="34" spans="1:46" x14ac:dyDescent="0.25">
      <c r="A34" s="11">
        <v>4.79</v>
      </c>
      <c r="Z34" s="12">
        <f t="shared" ca="1" si="0"/>
        <v>-5.0385999999999926</v>
      </c>
      <c r="AA34" s="12">
        <f t="shared" ca="1" si="1"/>
        <v>-5.0385999999999926</v>
      </c>
    </row>
    <row r="35" spans="1:46" x14ac:dyDescent="0.25">
      <c r="A35" s="11">
        <v>4.8</v>
      </c>
      <c r="Z35" s="12">
        <f t="shared" ca="1" si="0"/>
        <v>-5.0285999999999929</v>
      </c>
      <c r="AA35" s="12">
        <f t="shared" ca="1" si="1"/>
        <v>-5.0285999999999929</v>
      </c>
    </row>
    <row r="36" spans="1:46" x14ac:dyDescent="0.25">
      <c r="A36" s="11">
        <v>4.8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-5.0285999999999929</v>
      </c>
      <c r="AA36" s="12">
        <f t="shared" ca="1" si="1"/>
        <v>-5.0285999999999929</v>
      </c>
      <c r="AT36" s="20"/>
    </row>
    <row r="37" spans="1:46" x14ac:dyDescent="0.25">
      <c r="A37" s="11">
        <v>4.8099999999999996</v>
      </c>
      <c r="Z37" s="12">
        <f t="shared" ca="1" si="0"/>
        <v>-5.0185999999999931</v>
      </c>
      <c r="AA37" s="12">
        <f t="shared" ca="1" si="1"/>
        <v>-5.0185999999999931</v>
      </c>
    </row>
    <row r="38" spans="1:46" x14ac:dyDescent="0.25">
      <c r="A38" s="11">
        <v>4.83</v>
      </c>
      <c r="Z38" s="12">
        <f t="shared" ca="1" si="0"/>
        <v>-4.9985999999999926</v>
      </c>
      <c r="AA38" s="12">
        <f t="shared" ca="1" si="1"/>
        <v>-4.9985999999999926</v>
      </c>
    </row>
    <row r="39" spans="1:46" x14ac:dyDescent="0.25">
      <c r="A39" s="11">
        <v>4.88</v>
      </c>
      <c r="Z39" s="12">
        <f t="shared" ca="1" si="0"/>
        <v>-4.9485999999999928</v>
      </c>
      <c r="AA39" s="12">
        <f t="shared" ca="1" si="1"/>
        <v>-4.9485999999999928</v>
      </c>
    </row>
    <row r="40" spans="1:46" x14ac:dyDescent="0.25">
      <c r="A40" s="11">
        <v>4.88</v>
      </c>
      <c r="Z40" s="12">
        <f t="shared" ca="1" si="0"/>
        <v>-4.9485999999999928</v>
      </c>
      <c r="AA40" s="12">
        <f t="shared" ca="1" si="1"/>
        <v>-4.9485999999999928</v>
      </c>
    </row>
    <row r="41" spans="1:46" x14ac:dyDescent="0.25">
      <c r="A41" s="11">
        <v>4.8899999999999997</v>
      </c>
      <c r="Z41" s="12">
        <f t="shared" ca="1" si="0"/>
        <v>-4.938599999999993</v>
      </c>
      <c r="AA41" s="12">
        <f t="shared" ca="1" si="1"/>
        <v>-4.938599999999993</v>
      </c>
    </row>
    <row r="42" spans="1:46" x14ac:dyDescent="0.25">
      <c r="A42" s="11">
        <v>4.9000000000000004</v>
      </c>
      <c r="Z42" s="12">
        <f t="shared" ca="1" si="0"/>
        <v>-4.9285999999999923</v>
      </c>
      <c r="AA42" s="12">
        <f t="shared" ca="1" si="1"/>
        <v>-4.9285999999999923</v>
      </c>
    </row>
    <row r="43" spans="1:46" x14ac:dyDescent="0.25">
      <c r="A43" s="11">
        <v>4.9000000000000004</v>
      </c>
      <c r="Z43" s="12">
        <f t="shared" ca="1" si="0"/>
        <v>-4.9285999999999923</v>
      </c>
      <c r="AA43" s="12">
        <f t="shared" ca="1" si="1"/>
        <v>-4.9285999999999923</v>
      </c>
    </row>
    <row r="44" spans="1:46" x14ac:dyDescent="0.25">
      <c r="A44" s="11">
        <v>4.92</v>
      </c>
      <c r="Z44" s="12">
        <f t="shared" ca="1" si="0"/>
        <v>-4.9085999999999927</v>
      </c>
      <c r="AA44" s="12">
        <f t="shared" ca="1" si="1"/>
        <v>-4.9085999999999927</v>
      </c>
    </row>
    <row r="45" spans="1:46" x14ac:dyDescent="0.25">
      <c r="A45" s="11">
        <v>4.96</v>
      </c>
      <c r="Z45" s="12">
        <f t="shared" ca="1" si="0"/>
        <v>-4.8685999999999927</v>
      </c>
      <c r="AA45" s="12">
        <f t="shared" ca="1" si="1"/>
        <v>-4.8685999999999927</v>
      </c>
    </row>
    <row r="46" spans="1:46" x14ac:dyDescent="0.25">
      <c r="A46" s="11">
        <v>4.9800000000000004</v>
      </c>
      <c r="Z46" s="12">
        <f t="shared" ca="1" si="0"/>
        <v>-4.8485999999999922</v>
      </c>
      <c r="AA46" s="12">
        <f t="shared" ca="1" si="1"/>
        <v>-4.8485999999999922</v>
      </c>
    </row>
    <row r="47" spans="1:46" x14ac:dyDescent="0.25">
      <c r="A47" s="11">
        <v>5</v>
      </c>
      <c r="Z47" s="12">
        <f t="shared" ca="1" si="0"/>
        <v>-4.8285999999999927</v>
      </c>
      <c r="AA47" s="12">
        <f t="shared" ca="1" si="1"/>
        <v>-4.8285999999999927</v>
      </c>
    </row>
    <row r="48" spans="1:46" x14ac:dyDescent="0.25">
      <c r="A48" s="11">
        <v>5.04</v>
      </c>
      <c r="Z48" s="12">
        <f t="shared" ca="1" si="0"/>
        <v>-4.7885999999999926</v>
      </c>
      <c r="AA48" s="12">
        <f t="shared" ca="1" si="1"/>
        <v>-4.7885999999999926</v>
      </c>
    </row>
    <row r="49" spans="1:27" x14ac:dyDescent="0.25">
      <c r="A49" s="11">
        <v>5.05</v>
      </c>
      <c r="Z49" s="12">
        <f t="shared" ca="1" si="0"/>
        <v>-4.7785999999999929</v>
      </c>
      <c r="AA49" s="12">
        <f t="shared" ca="1" si="1"/>
        <v>-4.7785999999999929</v>
      </c>
    </row>
    <row r="50" spans="1:27" x14ac:dyDescent="0.25">
      <c r="A50" s="11">
        <v>5.0599999999999996</v>
      </c>
      <c r="Z50" s="12">
        <f t="shared" ca="1" si="0"/>
        <v>-4.7685999999999931</v>
      </c>
      <c r="AA50" s="12">
        <f t="shared" ca="1" si="1"/>
        <v>-4.7685999999999931</v>
      </c>
    </row>
    <row r="51" spans="1:27" x14ac:dyDescent="0.25">
      <c r="A51" s="11">
        <v>5.08</v>
      </c>
      <c r="Z51" s="12">
        <f t="shared" ca="1" si="0"/>
        <v>-4.7485999999999926</v>
      </c>
      <c r="AA51" s="12">
        <f t="shared" ca="1" si="1"/>
        <v>-4.7485999999999926</v>
      </c>
    </row>
    <row r="52" spans="1:27" x14ac:dyDescent="0.25">
      <c r="A52" s="11">
        <v>5.13</v>
      </c>
      <c r="Z52" s="12">
        <f t="shared" ca="1" si="0"/>
        <v>-4.6985999999999928</v>
      </c>
      <c r="AA52" s="12">
        <f t="shared" ca="1" si="1"/>
        <v>-4.6985999999999928</v>
      </c>
    </row>
    <row r="53" spans="1:27" x14ac:dyDescent="0.25">
      <c r="A53" s="11">
        <v>5.15</v>
      </c>
      <c r="Z53" s="12">
        <f t="shared" ca="1" si="0"/>
        <v>-4.6785999999999923</v>
      </c>
      <c r="AA53" s="12">
        <f t="shared" ca="1" si="1"/>
        <v>-4.6785999999999923</v>
      </c>
    </row>
    <row r="54" spans="1:27" x14ac:dyDescent="0.25">
      <c r="A54" s="11">
        <v>5.15</v>
      </c>
      <c r="Z54" s="12">
        <f t="shared" ca="1" si="0"/>
        <v>-4.6785999999999923</v>
      </c>
      <c r="AA54" s="12">
        <f t="shared" ca="1" si="1"/>
        <v>-4.6785999999999923</v>
      </c>
    </row>
    <row r="55" spans="1:27" x14ac:dyDescent="0.25">
      <c r="A55" s="11">
        <v>5.16</v>
      </c>
      <c r="Z55" s="12">
        <f t="shared" ca="1" si="0"/>
        <v>-4.6685999999999925</v>
      </c>
      <c r="AA55" s="12">
        <f t="shared" ca="1" si="1"/>
        <v>-4.6685999999999925</v>
      </c>
    </row>
    <row r="56" spans="1:27" x14ac:dyDescent="0.25">
      <c r="A56" s="11">
        <v>5.16</v>
      </c>
      <c r="Z56" s="12">
        <f t="shared" ca="1" si="0"/>
        <v>-4.6685999999999925</v>
      </c>
      <c r="AA56" s="12">
        <f t="shared" ca="1" si="1"/>
        <v>-4.6685999999999925</v>
      </c>
    </row>
    <row r="57" spans="1:27" x14ac:dyDescent="0.25">
      <c r="A57" s="11">
        <v>5.17</v>
      </c>
      <c r="Z57" s="12">
        <f t="shared" ca="1" si="0"/>
        <v>-4.6585999999999927</v>
      </c>
      <c r="AA57" s="12">
        <f t="shared" ca="1" si="1"/>
        <v>-4.6585999999999927</v>
      </c>
    </row>
    <row r="58" spans="1:27" x14ac:dyDescent="0.25">
      <c r="A58" s="11">
        <v>5.19</v>
      </c>
      <c r="Z58" s="12">
        <f t="shared" ca="1" si="0"/>
        <v>-4.6385999999999923</v>
      </c>
      <c r="AA58" s="12">
        <f t="shared" ca="1" si="1"/>
        <v>-4.6385999999999923</v>
      </c>
    </row>
    <row r="59" spans="1:27" x14ac:dyDescent="0.25">
      <c r="A59" s="11">
        <v>5.19</v>
      </c>
      <c r="Z59" s="12">
        <f t="shared" ca="1" si="0"/>
        <v>-4.6385999999999923</v>
      </c>
      <c r="AA59" s="12">
        <f t="shared" ca="1" si="1"/>
        <v>-4.6385999999999923</v>
      </c>
    </row>
    <row r="60" spans="1:27" x14ac:dyDescent="0.25">
      <c r="A60" s="11">
        <v>5.2</v>
      </c>
      <c r="Z60" s="12">
        <f t="shared" ca="1" si="0"/>
        <v>-4.6285999999999925</v>
      </c>
      <c r="AA60" s="12">
        <f t="shared" ca="1" si="1"/>
        <v>-4.6285999999999925</v>
      </c>
    </row>
    <row r="61" spans="1:27" x14ac:dyDescent="0.25">
      <c r="A61" s="11">
        <v>5.2</v>
      </c>
      <c r="Z61" s="12">
        <f t="shared" ca="1" si="0"/>
        <v>-4.6285999999999925</v>
      </c>
      <c r="AA61" s="12">
        <f t="shared" ca="1" si="1"/>
        <v>-4.6285999999999925</v>
      </c>
    </row>
    <row r="62" spans="1:27" x14ac:dyDescent="0.25">
      <c r="A62" s="11">
        <v>5.21</v>
      </c>
      <c r="Z62" s="12">
        <f t="shared" ca="1" si="0"/>
        <v>-4.6185999999999927</v>
      </c>
      <c r="AA62" s="12">
        <f t="shared" ca="1" si="1"/>
        <v>-4.6185999999999927</v>
      </c>
    </row>
    <row r="63" spans="1:27" x14ac:dyDescent="0.25">
      <c r="A63" s="11">
        <v>5.22</v>
      </c>
      <c r="Z63" s="12">
        <f t="shared" ca="1" si="0"/>
        <v>-4.6085999999999929</v>
      </c>
      <c r="AA63" s="12">
        <f t="shared" ca="1" si="1"/>
        <v>-4.6085999999999929</v>
      </c>
    </row>
    <row r="64" spans="1:27" x14ac:dyDescent="0.25">
      <c r="A64" s="11">
        <v>5.23</v>
      </c>
      <c r="Z64" s="12">
        <f t="shared" ca="1" si="0"/>
        <v>-4.5985999999999922</v>
      </c>
      <c r="AA64" s="12">
        <f t="shared" ca="1" si="1"/>
        <v>-4.5985999999999922</v>
      </c>
    </row>
    <row r="65" spans="1:27" x14ac:dyDescent="0.25">
      <c r="A65" s="11">
        <v>5.23</v>
      </c>
      <c r="Z65" s="12">
        <f t="shared" ca="1" si="0"/>
        <v>-4.5985999999999922</v>
      </c>
      <c r="AA65" s="12">
        <f t="shared" ca="1" si="1"/>
        <v>-4.5985999999999922</v>
      </c>
    </row>
    <row r="66" spans="1:27" x14ac:dyDescent="0.25">
      <c r="A66" s="11">
        <v>5.23</v>
      </c>
      <c r="Z66" s="12">
        <f t="shared" ref="Z66:Z129" ca="1" si="14">IF($A66&lt;&gt;"",($A66-$D$77),"")</f>
        <v>-4.5985999999999922</v>
      </c>
      <c r="AA66" s="12">
        <f t="shared" ref="AA66:AA129" ca="1" si="15">IF($A66&lt;&gt;"",($A66-$D$77+$J$118),"")</f>
        <v>-4.5985999999999922</v>
      </c>
    </row>
    <row r="67" spans="1:27" x14ac:dyDescent="0.25">
      <c r="A67" s="11">
        <v>5.24</v>
      </c>
      <c r="Z67" s="12">
        <f t="shared" ca="1" si="14"/>
        <v>-4.5885999999999925</v>
      </c>
      <c r="AA67" s="12">
        <f t="shared" ca="1" si="15"/>
        <v>-4.5885999999999925</v>
      </c>
    </row>
    <row r="68" spans="1:27" x14ac:dyDescent="0.25">
      <c r="A68" s="11">
        <v>5.31</v>
      </c>
      <c r="Z68" s="12">
        <f t="shared" ca="1" si="14"/>
        <v>-4.5185999999999931</v>
      </c>
      <c r="AA68" s="12">
        <f t="shared" ca="1" si="15"/>
        <v>-4.5185999999999931</v>
      </c>
    </row>
    <row r="69" spans="1:27" x14ac:dyDescent="0.25">
      <c r="A69" s="11">
        <v>5.33</v>
      </c>
      <c r="Z69" s="12">
        <f t="shared" ca="1" si="14"/>
        <v>-4.4985999999999926</v>
      </c>
      <c r="AA69" s="12">
        <f t="shared" ca="1" si="15"/>
        <v>-4.4985999999999926</v>
      </c>
    </row>
    <row r="70" spans="1:27" x14ac:dyDescent="0.25">
      <c r="A70" s="11">
        <v>5.34</v>
      </c>
      <c r="Z70" s="12">
        <f t="shared" ca="1" si="14"/>
        <v>-4.4885999999999928</v>
      </c>
      <c r="AA70" s="12">
        <f t="shared" ca="1" si="15"/>
        <v>-4.4885999999999928</v>
      </c>
    </row>
    <row r="71" spans="1:27" x14ac:dyDescent="0.25">
      <c r="A71" s="11">
        <v>5.36</v>
      </c>
      <c r="Z71" s="12">
        <f t="shared" ca="1" si="14"/>
        <v>-4.4685999999999924</v>
      </c>
      <c r="AA71" s="12">
        <f t="shared" ca="1" si="15"/>
        <v>-4.4685999999999924</v>
      </c>
    </row>
    <row r="72" spans="1:27" x14ac:dyDescent="0.25">
      <c r="A72" s="11">
        <v>5.38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-4.4485999999999928</v>
      </c>
      <c r="AA72" s="12">
        <f t="shared" ca="1" si="15"/>
        <v>-4.4485999999999928</v>
      </c>
    </row>
    <row r="73" spans="1:27" x14ac:dyDescent="0.25">
      <c r="A73" s="11">
        <v>5.38</v>
      </c>
      <c r="Z73" s="12">
        <f t="shared" ca="1" si="14"/>
        <v>-4.4485999999999928</v>
      </c>
      <c r="AA73" s="12">
        <f t="shared" ca="1" si="15"/>
        <v>-4.4485999999999928</v>
      </c>
    </row>
    <row r="74" spans="1:27" x14ac:dyDescent="0.25">
      <c r="A74" s="11">
        <v>5.41</v>
      </c>
      <c r="Z74" s="12">
        <f t="shared" ca="1" si="14"/>
        <v>-4.4185999999999925</v>
      </c>
      <c r="AA74" s="12">
        <f t="shared" ca="1" si="15"/>
        <v>-4.4185999999999925</v>
      </c>
    </row>
    <row r="75" spans="1:27" x14ac:dyDescent="0.25">
      <c r="A75" s="11">
        <v>5.42</v>
      </c>
      <c r="C75" s="21" t="s">
        <v>25</v>
      </c>
      <c r="J75" s="21" t="s">
        <v>26</v>
      </c>
      <c r="Z75" s="12">
        <f t="shared" ca="1" si="14"/>
        <v>-4.4085999999999927</v>
      </c>
      <c r="AA75" s="12">
        <f t="shared" ca="1" si="15"/>
        <v>-4.4085999999999927</v>
      </c>
    </row>
    <row r="76" spans="1:27" x14ac:dyDescent="0.25">
      <c r="A76" s="11">
        <v>5.42</v>
      </c>
      <c r="Z76" s="12">
        <f t="shared" ca="1" si="14"/>
        <v>-4.4085999999999927</v>
      </c>
      <c r="AA76" s="12">
        <f t="shared" ca="1" si="15"/>
        <v>-4.4085999999999927</v>
      </c>
    </row>
    <row r="77" spans="1:27" x14ac:dyDescent="0.25">
      <c r="A77" s="11">
        <v>5.42</v>
      </c>
      <c r="C77" s="10" t="s">
        <v>27</v>
      </c>
      <c r="D77" s="15">
        <f ca="1">AVERAGE(INDIRECT($G$4))</f>
        <v>9.8285999999999927</v>
      </c>
      <c r="E77" s="9" t="s">
        <v>13</v>
      </c>
      <c r="J77" s="10" t="s">
        <v>27</v>
      </c>
      <c r="K77" s="15">
        <f ca="1">SUMPRODUCT(INDIRECT("$F$22:$F$"&amp;21+$D$15),INDIRECT("$H$22:$H$"&amp;21+$D$15))</f>
        <v>9.8414129870129869</v>
      </c>
      <c r="L77" s="9" t="s">
        <v>13</v>
      </c>
      <c r="Z77" s="12">
        <f t="shared" ca="1" si="14"/>
        <v>-4.4085999999999927</v>
      </c>
      <c r="AA77" s="12">
        <f t="shared" ca="1" si="15"/>
        <v>-4.4085999999999927</v>
      </c>
    </row>
    <row r="78" spans="1:27" x14ac:dyDescent="0.25">
      <c r="A78" s="11">
        <v>5.42</v>
      </c>
      <c r="C78" s="10" t="s">
        <v>28</v>
      </c>
      <c r="D78" s="15">
        <f ca="1">_xlfn.VAR.S(INDIRECT($G$4))</f>
        <v>11.061825505007334</v>
      </c>
      <c r="E78" s="9" t="s">
        <v>14</v>
      </c>
      <c r="J78" s="10" t="s">
        <v>28</v>
      </c>
      <c r="K78" s="15">
        <f ca="1">SUM(INDIRECT("$O$22:$O$"&amp;21+$D$15))</f>
        <v>10.992790334046211</v>
      </c>
      <c r="L78" s="9" t="s">
        <v>14</v>
      </c>
      <c r="Z78" s="12">
        <f t="shared" ca="1" si="14"/>
        <v>-4.4085999999999927</v>
      </c>
      <c r="AA78" s="12">
        <f t="shared" ca="1" si="15"/>
        <v>-4.4085999999999927</v>
      </c>
    </row>
    <row r="79" spans="1:27" x14ac:dyDescent="0.25">
      <c r="A79" s="11">
        <v>5.47</v>
      </c>
      <c r="C79" s="37" t="s">
        <v>140</v>
      </c>
      <c r="D79" s="15">
        <f ca="1">STDEVA(INDIRECT($G$4))</f>
        <v>3.3259322760704757</v>
      </c>
      <c r="E79" s="9" t="s">
        <v>15</v>
      </c>
      <c r="J79" s="37" t="s">
        <v>140</v>
      </c>
      <c r="K79" s="15">
        <f ca="1">SQRT($K$78)</f>
        <v>3.3155377141643569</v>
      </c>
      <c r="L79" s="9" t="s">
        <v>15</v>
      </c>
      <c r="Z79" s="12">
        <f t="shared" ca="1" si="14"/>
        <v>-4.3585999999999929</v>
      </c>
      <c r="AA79" s="12">
        <f t="shared" ca="1" si="15"/>
        <v>-4.3585999999999929</v>
      </c>
    </row>
    <row r="80" spans="1:27" x14ac:dyDescent="0.25">
      <c r="A80" s="11">
        <v>5.51</v>
      </c>
      <c r="Z80" s="12">
        <f t="shared" ca="1" si="14"/>
        <v>-4.3185999999999929</v>
      </c>
      <c r="AA80" s="12">
        <f t="shared" ca="1" si="15"/>
        <v>-4.3185999999999929</v>
      </c>
    </row>
    <row r="81" spans="1:27" x14ac:dyDescent="0.25">
      <c r="A81" s="11">
        <v>5.52</v>
      </c>
      <c r="C81" s="37" t="s">
        <v>124</v>
      </c>
      <c r="D81" s="19">
        <f ca="1">_xlfn.MODE.SNGL(INDIRECT($G$4))</f>
        <v>5.42</v>
      </c>
      <c r="E81" s="9" t="s">
        <v>29</v>
      </c>
      <c r="Z81" s="12">
        <f t="shared" ca="1" si="14"/>
        <v>-4.3085999999999931</v>
      </c>
      <c r="AA81" s="12">
        <f t="shared" ca="1" si="15"/>
        <v>-4.3085999999999931</v>
      </c>
    </row>
    <row r="82" spans="1:27" x14ac:dyDescent="0.25">
      <c r="A82" s="11">
        <v>5.54</v>
      </c>
      <c r="C82" s="37" t="s">
        <v>125</v>
      </c>
      <c r="D82" s="15">
        <f ca="1">MEDIAN(INDIRECT($G$4))</f>
        <v>9.629999999999999</v>
      </c>
      <c r="E82" s="9" t="s">
        <v>30</v>
      </c>
      <c r="Z82" s="12">
        <f t="shared" ca="1" si="14"/>
        <v>-4.2885999999999926</v>
      </c>
      <c r="AA82" s="12">
        <f t="shared" ca="1" si="15"/>
        <v>-4.2885999999999926</v>
      </c>
    </row>
    <row r="83" spans="1:27" x14ac:dyDescent="0.25">
      <c r="A83" s="11">
        <v>5.55</v>
      </c>
      <c r="Z83" s="12">
        <f t="shared" ca="1" si="14"/>
        <v>-4.2785999999999929</v>
      </c>
      <c r="AA83" s="12">
        <f t="shared" ca="1" si="15"/>
        <v>-4.2785999999999929</v>
      </c>
    </row>
    <row r="84" spans="1:27" x14ac:dyDescent="0.25">
      <c r="A84" s="11">
        <v>5.58</v>
      </c>
      <c r="C84" s="37" t="s">
        <v>18</v>
      </c>
      <c r="D84" s="15">
        <f ca="1">$D$79/$D$77</f>
        <v>0.33839328857319234</v>
      </c>
      <c r="E84" s="9" t="s">
        <v>12</v>
      </c>
      <c r="J84" s="37" t="s">
        <v>18</v>
      </c>
      <c r="K84" s="15">
        <f ca="1">$K$79/$K$77</f>
        <v>0.33689651257798409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-4.2485999999999926</v>
      </c>
      <c r="AA84" s="12">
        <f t="shared" ca="1" si="15"/>
        <v>-4.2485999999999926</v>
      </c>
    </row>
    <row r="85" spans="1:27" x14ac:dyDescent="0.25">
      <c r="A85" s="11">
        <v>5.59</v>
      </c>
      <c r="Z85" s="12">
        <f t="shared" ca="1" si="14"/>
        <v>-4.2385999999999928</v>
      </c>
      <c r="AA85" s="12">
        <f t="shared" ca="1" si="15"/>
        <v>-4.2385999999999928</v>
      </c>
    </row>
    <row r="86" spans="1:27" ht="15" customHeight="1" x14ac:dyDescent="0.25">
      <c r="A86" s="11">
        <v>5.63</v>
      </c>
      <c r="C86" s="37" t="s">
        <v>16</v>
      </c>
      <c r="D86" s="15">
        <f ca="1">SUMPRODUCT(INDIRECT("$Z$2:$Z$"&amp;$D$5+1)^3)/$D$5</f>
        <v>3.0619497960550985</v>
      </c>
      <c r="E86" s="9" t="s">
        <v>46</v>
      </c>
      <c r="I86" s="22"/>
      <c r="Z86" s="12">
        <f t="shared" ca="1" si="14"/>
        <v>-4.1985999999999928</v>
      </c>
      <c r="AA86" s="12">
        <f t="shared" ca="1" si="15"/>
        <v>-4.1985999999999928</v>
      </c>
    </row>
    <row r="87" spans="1:27" x14ac:dyDescent="0.25">
      <c r="A87" s="11">
        <v>5.66</v>
      </c>
      <c r="C87" s="37" t="s">
        <v>20</v>
      </c>
      <c r="D87" s="38">
        <f ca="1">KURT(INDIRECT($G$4))</f>
        <v>-1.2066230649342147</v>
      </c>
      <c r="E87" s="9" t="s">
        <v>45</v>
      </c>
      <c r="Z87" s="12">
        <f t="shared" ca="1" si="14"/>
        <v>-4.1685999999999925</v>
      </c>
      <c r="AA87" s="12">
        <f t="shared" ca="1" si="15"/>
        <v>-4.1685999999999925</v>
      </c>
    </row>
    <row r="88" spans="1:27" ht="15" customHeight="1" x14ac:dyDescent="0.25">
      <c r="A88" s="11">
        <v>5.66</v>
      </c>
      <c r="Z88" s="12">
        <f t="shared" ca="1" si="14"/>
        <v>-4.1685999999999925</v>
      </c>
      <c r="AA88" s="12">
        <f t="shared" ca="1" si="15"/>
        <v>-4.1685999999999925</v>
      </c>
    </row>
    <row r="89" spans="1:27" ht="15" customHeight="1" x14ac:dyDescent="0.25">
      <c r="A89" s="11">
        <v>5.67</v>
      </c>
      <c r="C89" s="37" t="s">
        <v>19</v>
      </c>
      <c r="D89" s="15">
        <f ca="1">SKEW(INDIRECT($G$4))</f>
        <v>8.3583651906258882E-2</v>
      </c>
      <c r="E89" s="9" t="s">
        <v>17</v>
      </c>
      <c r="Z89" s="12">
        <f t="shared" ca="1" si="14"/>
        <v>-4.1585999999999927</v>
      </c>
      <c r="AA89" s="12">
        <f t="shared" ca="1" si="15"/>
        <v>-4.1585999999999927</v>
      </c>
    </row>
    <row r="90" spans="1:27" x14ac:dyDescent="0.25">
      <c r="A90" s="11">
        <v>5.67</v>
      </c>
      <c r="D90" s="15">
        <f ca="1">$D$86/$D$79^3</f>
        <v>8.3225777412993251E-2</v>
      </c>
      <c r="Z90" s="12">
        <f t="shared" ca="1" si="14"/>
        <v>-4.1585999999999927</v>
      </c>
      <c r="AA90" s="12">
        <f t="shared" ca="1" si="15"/>
        <v>-4.1585999999999927</v>
      </c>
    </row>
    <row r="91" spans="1:27" x14ac:dyDescent="0.25">
      <c r="A91" s="11">
        <v>5.68</v>
      </c>
      <c r="Z91" s="12">
        <f t="shared" ca="1" si="14"/>
        <v>-4.148599999999993</v>
      </c>
      <c r="AA91" s="12">
        <f t="shared" ca="1" si="15"/>
        <v>-4.148599999999993</v>
      </c>
    </row>
    <row r="92" spans="1:27" x14ac:dyDescent="0.25">
      <c r="A92" s="11">
        <v>5.69</v>
      </c>
      <c r="Z92" s="12">
        <f t="shared" ca="1" si="14"/>
        <v>-4.1385999999999923</v>
      </c>
      <c r="AA92" s="12">
        <f t="shared" ca="1" si="15"/>
        <v>-4.1385999999999923</v>
      </c>
    </row>
    <row r="93" spans="1:27" x14ac:dyDescent="0.25">
      <c r="A93" s="11">
        <v>5.69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-4.1385999999999923</v>
      </c>
      <c r="AA93" s="12">
        <f t="shared" ca="1" si="15"/>
        <v>-4.1385999999999923</v>
      </c>
    </row>
    <row r="94" spans="1:27" x14ac:dyDescent="0.25">
      <c r="A94" s="11">
        <v>5.71</v>
      </c>
      <c r="Z94" s="12">
        <f t="shared" ca="1" si="14"/>
        <v>-4.1185999999999927</v>
      </c>
      <c r="AA94" s="12">
        <f t="shared" ca="1" si="15"/>
        <v>-4.1185999999999927</v>
      </c>
    </row>
    <row r="95" spans="1:27" x14ac:dyDescent="0.25">
      <c r="A95" s="11">
        <v>5.71</v>
      </c>
      <c r="Z95" s="12">
        <f t="shared" ca="1" si="14"/>
        <v>-4.1185999999999927</v>
      </c>
      <c r="AA95" s="12">
        <f t="shared" ca="1" si="15"/>
        <v>-4.1185999999999927</v>
      </c>
    </row>
    <row r="96" spans="1:27" x14ac:dyDescent="0.25">
      <c r="A96" s="11">
        <v>5.72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-4.1085999999999929</v>
      </c>
      <c r="AA96" s="12">
        <f t="shared" ca="1" si="15"/>
        <v>-4.1085999999999929</v>
      </c>
    </row>
    <row r="97" spans="1:27" ht="15" customHeight="1" x14ac:dyDescent="0.25">
      <c r="A97" s="11">
        <v>5.76</v>
      </c>
      <c r="Z97" s="12">
        <f t="shared" ca="1" si="14"/>
        <v>-4.0685999999999929</v>
      </c>
      <c r="AA97" s="12">
        <f t="shared" ca="1" si="15"/>
        <v>-4.0685999999999929</v>
      </c>
    </row>
    <row r="98" spans="1:27" ht="15" customHeight="1" x14ac:dyDescent="0.25">
      <c r="A98" s="11">
        <v>5.76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-4.0685999999999929</v>
      </c>
      <c r="AA98" s="12">
        <f t="shared" ca="1" si="15"/>
        <v>-4.0685999999999929</v>
      </c>
    </row>
    <row r="99" spans="1:27" x14ac:dyDescent="0.25">
      <c r="A99" s="11">
        <v>5.8</v>
      </c>
      <c r="Z99" s="12">
        <f t="shared" ca="1" si="14"/>
        <v>-4.0285999999999929</v>
      </c>
      <c r="AA99" s="12">
        <f t="shared" ca="1" si="15"/>
        <v>-4.0285999999999929</v>
      </c>
    </row>
    <row r="100" spans="1:27" x14ac:dyDescent="0.25">
      <c r="A100" s="11">
        <v>5.81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-4.0185999999999931</v>
      </c>
      <c r="AA100" s="12">
        <f t="shared" ca="1" si="15"/>
        <v>-4.0185999999999931</v>
      </c>
    </row>
    <row r="101" spans="1:27" x14ac:dyDescent="0.25">
      <c r="A101" s="11">
        <v>5.82</v>
      </c>
      <c r="M101" s="37" t="s">
        <v>69</v>
      </c>
      <c r="N101" s="15">
        <v>2</v>
      </c>
      <c r="O101" s="9" t="s">
        <v>68</v>
      </c>
      <c r="Z101" s="12">
        <f t="shared" ca="1" si="14"/>
        <v>-4.0085999999999924</v>
      </c>
      <c r="AA101" s="12">
        <f t="shared" ca="1" si="15"/>
        <v>-4.0085999999999924</v>
      </c>
    </row>
    <row r="102" spans="1:27" x14ac:dyDescent="0.25">
      <c r="A102" s="11">
        <v>5.83</v>
      </c>
      <c r="C102" s="75" t="s">
        <v>38</v>
      </c>
      <c r="D102" s="76"/>
      <c r="E102" s="38">
        <f ca="1">$D$77-$D$79*SQRT(3)</f>
        <v>4.0679163153127318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-3.9985999999999926</v>
      </c>
      <c r="AA102" s="12">
        <f t="shared" ca="1" si="15"/>
        <v>-3.9985999999999926</v>
      </c>
    </row>
    <row r="103" spans="1:27" x14ac:dyDescent="0.25">
      <c r="A103" s="11">
        <v>5.85</v>
      </c>
      <c r="C103" s="75" t="s">
        <v>39</v>
      </c>
      <c r="D103" s="76"/>
      <c r="E103" s="38">
        <f ca="1">$D$77+$D$79*SQRT(3)</f>
        <v>15.589283684687253</v>
      </c>
      <c r="H103" s="37" t="s">
        <v>118</v>
      </c>
      <c r="Z103" s="12">
        <f t="shared" ca="1" si="14"/>
        <v>-3.978599999999993</v>
      </c>
      <c r="AA103" s="12">
        <f t="shared" ca="1" si="15"/>
        <v>-3.978599999999993</v>
      </c>
    </row>
    <row r="104" spans="1:27" x14ac:dyDescent="0.25">
      <c r="A104" s="11">
        <v>5.86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-3.9685999999999924</v>
      </c>
      <c r="AA104" s="12">
        <f t="shared" ca="1" si="15"/>
        <v>-3.9685999999999924</v>
      </c>
    </row>
    <row r="105" spans="1:27" x14ac:dyDescent="0.25">
      <c r="A105" s="11">
        <v>5.88</v>
      </c>
      <c r="C105" s="84" t="s">
        <v>116</v>
      </c>
      <c r="D105" s="85"/>
      <c r="E105" s="38">
        <f ca="1">($E$102+$E$103)/2</f>
        <v>9.8285999999999927</v>
      </c>
      <c r="Z105" s="12">
        <f t="shared" ca="1" si="14"/>
        <v>-3.9485999999999928</v>
      </c>
      <c r="AA105" s="12">
        <f t="shared" ca="1" si="15"/>
        <v>-3.9485999999999928</v>
      </c>
    </row>
    <row r="106" spans="1:27" ht="15" customHeight="1" x14ac:dyDescent="0.25">
      <c r="A106" s="11">
        <v>5.89</v>
      </c>
      <c r="C106" s="84" t="s">
        <v>117</v>
      </c>
      <c r="D106" s="85"/>
      <c r="E106" s="38">
        <f ca="1">($E$102-$E$103)^2/12</f>
        <v>11.061825505007329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-3.938599999999993</v>
      </c>
      <c r="AA106" s="12">
        <f t="shared" ca="1" si="15"/>
        <v>-3.938599999999993</v>
      </c>
    </row>
    <row r="107" spans="1:27" x14ac:dyDescent="0.25">
      <c r="A107" s="11">
        <v>5.89</v>
      </c>
      <c r="Z107" s="12">
        <f t="shared" ca="1" si="14"/>
        <v>-3.938599999999993</v>
      </c>
      <c r="AA107" s="12">
        <f t="shared" ca="1" si="15"/>
        <v>-3.938599999999993</v>
      </c>
    </row>
    <row r="108" spans="1:27" x14ac:dyDescent="0.25">
      <c r="A108" s="11">
        <v>5.89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-3.938599999999993</v>
      </c>
      <c r="AA108" s="12">
        <f t="shared" ca="1" si="15"/>
        <v>-3.938599999999993</v>
      </c>
    </row>
    <row r="109" spans="1:27" x14ac:dyDescent="0.25">
      <c r="A109" s="11">
        <v>5.9</v>
      </c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0</v>
      </c>
      <c r="U109" s="73"/>
      <c r="V109" s="73"/>
      <c r="W109" s="74"/>
      <c r="Z109" s="12">
        <f t="shared" ca="1" si="14"/>
        <v>-3.9285999999999923</v>
      </c>
      <c r="AA109" s="12">
        <f t="shared" ca="1" si="15"/>
        <v>-3.9285999999999923</v>
      </c>
    </row>
    <row r="110" spans="1:27" x14ac:dyDescent="0.25">
      <c r="A110" s="11">
        <v>5.91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700</v>
      </c>
      <c r="P110" s="90">
        <f ca="1">SUM(INDIRECT(ADDRESS(ROW()+1,COLUMN())&amp;":"&amp;ADDRESS(ROW()+$D$15,COLUMN())))</f>
        <v>9.5628571428571423</v>
      </c>
      <c r="Q110" s="91"/>
      <c r="S110" s="16" t="s">
        <v>23</v>
      </c>
      <c r="T110" s="17">
        <f ca="1">SUM(INDIRECT(ADDRESS(ROW()+1,COLUMN())&amp;":"&amp;ADDRESS(ROW()+$D$15,COLUMN())))</f>
        <v>0.99999999999999989</v>
      </c>
      <c r="U110" s="17">
        <f ca="1">SUM(INDIRECT(ADDRESS(ROW()+1,COLUMN())&amp;":"&amp;ADDRESS(ROW()+$D$15,COLUMN())))</f>
        <v>699.99999999999989</v>
      </c>
      <c r="V110" s="90">
        <f ca="1">SUM(INDIRECT(ADDRESS(ROW()+1,COLUMN())&amp;":"&amp;ADDRESS(ROW()+$D$15,COLUMN())))</f>
        <v>65.188111818462005</v>
      </c>
      <c r="W110" s="91"/>
      <c r="Z110" s="12">
        <f t="shared" ca="1" si="14"/>
        <v>-3.9185999999999925</v>
      </c>
      <c r="AA110" s="12">
        <f t="shared" ca="1" si="15"/>
        <v>-3.9185999999999925</v>
      </c>
    </row>
    <row r="111" spans="1:27" x14ac:dyDescent="0.25">
      <c r="A111" s="11">
        <v>5.92</v>
      </c>
      <c r="M111" s="17">
        <v>1</v>
      </c>
      <c r="N111" s="38">
        <f>IF($C22&gt;$D$15,"-",1/$D$15)</f>
        <v>9.0909090909090912E-2</v>
      </c>
      <c r="O111" s="19">
        <f>IF($C22&gt;$D$15,"-",$D$5*N111)</f>
        <v>63.63636363636364</v>
      </c>
      <c r="P111" s="88">
        <f ca="1">IF($C22&gt;$D$15,"-",($G22-$O111)^2/$O111)</f>
        <v>8.7792207792207491E-2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8.6058990645168157E-2</v>
      </c>
      <c r="U111" s="38">
        <f ca="1">IF($C22&gt;$D$15,"-",$D$5*T111)</f>
        <v>60.241293451617707</v>
      </c>
      <c r="V111" s="88">
        <f ca="1">IF($C22&gt;$D$15,"-",($G22-$U111)^2/$U111)</f>
        <v>0.5504978264953001</v>
      </c>
      <c r="W111" s="89"/>
      <c r="Z111" s="12">
        <f t="shared" ca="1" si="14"/>
        <v>-3.9085999999999927</v>
      </c>
      <c r="AA111" s="12">
        <f t="shared" ca="1" si="15"/>
        <v>-3.9085999999999927</v>
      </c>
    </row>
    <row r="112" spans="1:27" ht="15" customHeight="1" x14ac:dyDescent="0.25">
      <c r="A112" s="11">
        <v>5.96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63.63636363636364</v>
      </c>
      <c r="P112" s="88">
        <f t="shared" ref="P112:P121" ca="1" si="18">IF($C23&gt;$D$15,"-",($G23-$O112)^2/$O112)</f>
        <v>8.7792207792207491E-2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6.0673916237866291E-2</v>
      </c>
      <c r="U112" s="38">
        <f t="shared" ref="U112:U121" ca="1" si="20">IF($C23&gt;$D$15,"-",$D$5*T112)</f>
        <v>42.4717413665064</v>
      </c>
      <c r="V112" s="88">
        <f t="shared" ref="V112:V121" ca="1" si="21">IF($C23&gt;$D$15,"-",($G23-$U112)^2/$U112)</f>
        <v>13.03405362044146</v>
      </c>
      <c r="W112" s="89"/>
      <c r="Z112" s="12">
        <f t="shared" ca="1" si="14"/>
        <v>-3.8685999999999927</v>
      </c>
      <c r="AA112" s="12">
        <f t="shared" ca="1" si="15"/>
        <v>-3.8685999999999927</v>
      </c>
    </row>
    <row r="113" spans="1:27" x14ac:dyDescent="0.25">
      <c r="A113" s="11">
        <v>5.97</v>
      </c>
      <c r="M113" s="17">
        <v>3</v>
      </c>
      <c r="N113" s="38">
        <f t="shared" si="16"/>
        <v>9.0909090909090912E-2</v>
      </c>
      <c r="O113" s="19">
        <f t="shared" si="17"/>
        <v>63.63636363636364</v>
      </c>
      <c r="P113" s="88">
        <f t="shared" ca="1" si="18"/>
        <v>1.6877922077922065</v>
      </c>
      <c r="Q113" s="89"/>
      <c r="S113" s="17">
        <v>3</v>
      </c>
      <c r="T113" s="38">
        <f t="shared" ca="1" si="19"/>
        <v>8.4233489042419646E-2</v>
      </c>
      <c r="U113" s="38">
        <f t="shared" ca="1" si="20"/>
        <v>58.963442329693756</v>
      </c>
      <c r="V113" s="88">
        <f t="shared" ca="1" si="21"/>
        <v>3.8345465874977158</v>
      </c>
      <c r="W113" s="89"/>
      <c r="Z113" s="12">
        <f t="shared" ca="1" si="14"/>
        <v>-3.8585999999999929</v>
      </c>
      <c r="AA113" s="12">
        <f t="shared" ca="1" si="15"/>
        <v>-3.8585999999999929</v>
      </c>
    </row>
    <row r="114" spans="1:27" x14ac:dyDescent="0.25">
      <c r="A114" s="11">
        <v>5.99</v>
      </c>
      <c r="C114" s="75" t="s">
        <v>138</v>
      </c>
      <c r="D114" s="76"/>
      <c r="E114" s="38">
        <f ca="1">$D$11</f>
        <v>4.24</v>
      </c>
      <c r="H114" s="92" t="s">
        <v>144</v>
      </c>
      <c r="I114" s="92"/>
      <c r="J114" s="92"/>
      <c r="K114" s="38">
        <f ca="1">SUM(INDIRECT("$AA$2:$AA$"&amp;$D$5+1))/$K$119</f>
        <v>1.8745868597232866E-12</v>
      </c>
      <c r="M114" s="17">
        <v>4</v>
      </c>
      <c r="N114" s="38">
        <f t="shared" si="16"/>
        <v>9.0909090909090912E-2</v>
      </c>
      <c r="O114" s="19">
        <f t="shared" si="17"/>
        <v>63.63636363636364</v>
      </c>
      <c r="P114" s="88">
        <f t="shared" ca="1" si="18"/>
        <v>4.2077922077922277E-2</v>
      </c>
      <c r="Q114" s="89"/>
      <c r="S114" s="17">
        <v>4</v>
      </c>
      <c r="T114" s="38">
        <f t="shared" ca="1" si="19"/>
        <v>0.10598891384988063</v>
      </c>
      <c r="U114" s="38">
        <f t="shared" ca="1" si="20"/>
        <v>74.192239694916438</v>
      </c>
      <c r="V114" s="88">
        <f t="shared" ca="1" si="21"/>
        <v>2.0035883724437751</v>
      </c>
      <c r="W114" s="89"/>
      <c r="Z114" s="12">
        <f t="shared" ca="1" si="14"/>
        <v>-3.8385999999999925</v>
      </c>
      <c r="AA114" s="12">
        <f t="shared" ca="1" si="15"/>
        <v>-3.8385999999999925</v>
      </c>
    </row>
    <row r="115" spans="1:27" x14ac:dyDescent="0.25">
      <c r="A115" s="11">
        <v>6.01</v>
      </c>
      <c r="C115" s="75" t="s">
        <v>139</v>
      </c>
      <c r="D115" s="76"/>
      <c r="E115" s="38">
        <f ca="1">$D$12</f>
        <v>15.76</v>
      </c>
      <c r="H115" s="92" t="s">
        <v>145</v>
      </c>
      <c r="I115" s="92"/>
      <c r="J115" s="92"/>
      <c r="K115" s="38">
        <f ca="1">-$D$5/$K$119+SUMSQ(INDIRECT("$AA$2:$AA$"&amp;$D$5+1))/$K$119^3</f>
        <v>-0.19868952171680121</v>
      </c>
      <c r="M115" s="17">
        <v>5</v>
      </c>
      <c r="N115" s="38">
        <f t="shared" si="16"/>
        <v>9.0909090909090912E-2</v>
      </c>
      <c r="O115" s="19">
        <f t="shared" si="17"/>
        <v>63.63636363636364</v>
      </c>
      <c r="P115" s="88">
        <f t="shared" ca="1" si="18"/>
        <v>2.8063636363636344</v>
      </c>
      <c r="Q115" s="89"/>
      <c r="S115" s="17">
        <v>5</v>
      </c>
      <c r="T115" s="38">
        <f t="shared" ca="1" si="19"/>
        <v>0.1208731355199163</v>
      </c>
      <c r="U115" s="38">
        <f t="shared" ca="1" si="20"/>
        <v>84.611194863941407</v>
      </c>
      <c r="V115" s="88">
        <f t="shared" ca="1" si="21"/>
        <v>0.68466456891481731</v>
      </c>
      <c r="W115" s="89"/>
      <c r="Z115" s="12">
        <f t="shared" ca="1" si="14"/>
        <v>-3.8185999999999929</v>
      </c>
      <c r="AA115" s="12">
        <f t="shared" ca="1" si="15"/>
        <v>-3.8185999999999929</v>
      </c>
    </row>
    <row r="116" spans="1:27" x14ac:dyDescent="0.25">
      <c r="A116" s="11">
        <v>6.01</v>
      </c>
      <c r="M116" s="17">
        <v>6</v>
      </c>
      <c r="N116" s="38">
        <f t="shared" si="16"/>
        <v>9.0909090909090912E-2</v>
      </c>
      <c r="O116" s="19">
        <f t="shared" si="17"/>
        <v>63.63636363636364</v>
      </c>
      <c r="P116" s="88">
        <f t="shared" ca="1" si="18"/>
        <v>2.9220779220779236</v>
      </c>
      <c r="Q116" s="89"/>
      <c r="S116" s="17">
        <v>6</v>
      </c>
      <c r="T116" s="38">
        <f t="shared" ca="1" si="19"/>
        <v>0.12493763811090308</v>
      </c>
      <c r="U116" s="38">
        <f t="shared" ca="1" si="20"/>
        <v>87.456346677632155</v>
      </c>
      <c r="V116" s="88">
        <f t="shared" ca="1" si="21"/>
        <v>16.042036510013414</v>
      </c>
      <c r="W116" s="89"/>
      <c r="Z116" s="12">
        <f t="shared" ca="1" si="14"/>
        <v>-3.8185999999999929</v>
      </c>
      <c r="AA116" s="12">
        <f t="shared" ca="1" si="15"/>
        <v>-3.8185999999999929</v>
      </c>
    </row>
    <row r="117" spans="1:27" x14ac:dyDescent="0.25">
      <c r="A117" s="11">
        <v>6.02</v>
      </c>
      <c r="C117" s="84" t="s">
        <v>116</v>
      </c>
      <c r="D117" s="85"/>
      <c r="E117" s="38">
        <f ca="1">($E$102+$E$103)/2</f>
        <v>9.8285999999999927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63.63636363636364</v>
      </c>
      <c r="P117" s="88">
        <f t="shared" ca="1" si="18"/>
        <v>4.2077922077922277E-2</v>
      </c>
      <c r="Q117" s="89"/>
      <c r="S117" s="17">
        <v>7</v>
      </c>
      <c r="T117" s="38">
        <f t="shared" ca="1" si="19"/>
        <v>0.11704451554562112</v>
      </c>
      <c r="U117" s="38">
        <f t="shared" ca="1" si="20"/>
        <v>81.931160881934787</v>
      </c>
      <c r="V117" s="88">
        <f t="shared" ca="1" si="21"/>
        <v>4.8485969175271189</v>
      </c>
      <c r="W117" s="89"/>
      <c r="Z117" s="12">
        <f t="shared" ca="1" si="14"/>
        <v>-3.8085999999999931</v>
      </c>
      <c r="AA117" s="12">
        <f t="shared" ca="1" si="15"/>
        <v>-3.8085999999999931</v>
      </c>
    </row>
    <row r="118" spans="1:27" x14ac:dyDescent="0.25">
      <c r="A118" s="11">
        <v>6.02</v>
      </c>
      <c r="C118" s="84" t="s">
        <v>117</v>
      </c>
      <c r="D118" s="85"/>
      <c r="E118" s="38">
        <f ca="1">($E$102-$E$103)^2/12</f>
        <v>11.061825505007329</v>
      </c>
      <c r="H118" s="37" t="s">
        <v>27</v>
      </c>
      <c r="I118" s="38">
        <f ca="1">D77</f>
        <v>9.8285999999999927</v>
      </c>
      <c r="J118" s="38">
        <v>0</v>
      </c>
      <c r="K118" s="38">
        <f ca="1">$I118+$J118</f>
        <v>9.8285999999999927</v>
      </c>
      <c r="M118" s="17">
        <v>8</v>
      </c>
      <c r="N118" s="38">
        <f t="shared" si="16"/>
        <v>9.0909090909090912E-2</v>
      </c>
      <c r="O118" s="19">
        <f t="shared" si="17"/>
        <v>63.63636363636364</v>
      </c>
      <c r="P118" s="88">
        <f t="shared" ca="1" si="18"/>
        <v>2.0779220779220333E-3</v>
      </c>
      <c r="Q118" s="89"/>
      <c r="S118" s="17">
        <v>8</v>
      </c>
      <c r="T118" s="38">
        <f t="shared" ca="1" si="19"/>
        <v>9.9380891651522862E-2</v>
      </c>
      <c r="U118" s="38">
        <f t="shared" ca="1" si="20"/>
        <v>69.566624156065998</v>
      </c>
      <c r="V118" s="88">
        <f t="shared" ca="1" si="21"/>
        <v>0.44543349444958646</v>
      </c>
      <c r="W118" s="89"/>
      <c r="Z118" s="12">
        <f t="shared" ca="1" si="14"/>
        <v>-3.8085999999999931</v>
      </c>
      <c r="AA118" s="12">
        <f t="shared" ca="1" si="15"/>
        <v>-3.8085999999999931</v>
      </c>
    </row>
    <row r="119" spans="1:27" x14ac:dyDescent="0.25">
      <c r="A119" s="11">
        <v>6.04</v>
      </c>
      <c r="H119" s="37" t="s">
        <v>140</v>
      </c>
      <c r="I119" s="38">
        <f ca="1">D79</f>
        <v>3.3259322760704757</v>
      </c>
      <c r="J119" s="38">
        <v>-8.0699999999999999E-4</v>
      </c>
      <c r="K119" s="38">
        <f ca="1">$I119+$J119</f>
        <v>3.3251252760704757</v>
      </c>
      <c r="M119" s="17">
        <v>9</v>
      </c>
      <c r="N119" s="38">
        <f t="shared" si="16"/>
        <v>9.0909090909090912E-2</v>
      </c>
      <c r="O119" s="19">
        <f t="shared" si="17"/>
        <v>63.63636363636364</v>
      </c>
      <c r="P119" s="88">
        <f t="shared" ca="1" si="18"/>
        <v>1.4592207792207803</v>
      </c>
      <c r="Q119" s="89"/>
      <c r="S119" s="17">
        <v>9</v>
      </c>
      <c r="T119" s="38">
        <f t="shared" ca="1" si="19"/>
        <v>7.6480052664549047E-2</v>
      </c>
      <c r="U119" s="38">
        <f t="shared" ca="1" si="20"/>
        <v>53.536036865184336</v>
      </c>
      <c r="V119" s="88">
        <f t="shared" ca="1" si="21"/>
        <v>4.0208764614021618E-3</v>
      </c>
      <c r="W119" s="89"/>
      <c r="Z119" s="12">
        <f t="shared" ca="1" si="14"/>
        <v>-3.7885999999999926</v>
      </c>
      <c r="AA119" s="12">
        <f t="shared" ca="1" si="15"/>
        <v>-3.7885999999999926</v>
      </c>
    </row>
    <row r="120" spans="1:27" x14ac:dyDescent="0.25">
      <c r="A120" s="11">
        <v>6.05</v>
      </c>
      <c r="M120" s="17">
        <v>10</v>
      </c>
      <c r="N120" s="38">
        <f t="shared" si="16"/>
        <v>9.0909090909090912E-2</v>
      </c>
      <c r="O120" s="19">
        <f t="shared" si="17"/>
        <v>63.63636363636364</v>
      </c>
      <c r="P120" s="88">
        <f t="shared" ca="1" si="18"/>
        <v>8.7792207792207491E-2</v>
      </c>
      <c r="Q120" s="89"/>
      <c r="S120" s="17">
        <v>10</v>
      </c>
      <c r="T120" s="38">
        <f t="shared" ca="1" si="19"/>
        <v>5.3344054180733513E-2</v>
      </c>
      <c r="U120" s="38">
        <f t="shared" ca="1" si="20"/>
        <v>37.340837926513458</v>
      </c>
      <c r="V120" s="88">
        <f t="shared" ca="1" si="21"/>
        <v>21.995959822079417</v>
      </c>
      <c r="W120" s="89"/>
      <c r="Z120" s="12">
        <f t="shared" ca="1" si="14"/>
        <v>-3.7785999999999929</v>
      </c>
      <c r="AA120" s="12">
        <f t="shared" ca="1" si="15"/>
        <v>-3.7785999999999929</v>
      </c>
    </row>
    <row r="121" spans="1:27" ht="15" customHeight="1" x14ac:dyDescent="0.25">
      <c r="A121" s="11">
        <v>6.06</v>
      </c>
      <c r="H121" s="24" t="s">
        <v>146</v>
      </c>
      <c r="I121" s="38">
        <f ca="1">LN(2*PI())*D5/2-LN(K119)*D5-SUMSQ(INDIRECT("$AA$2:$AA$"&amp;$D$5+1))/(2*K119^2)</f>
        <v>-547.46783826956721</v>
      </c>
      <c r="M121" s="17">
        <v>11</v>
      </c>
      <c r="N121" s="38">
        <f t="shared" si="16"/>
        <v>9.0909090909090912E-2</v>
      </c>
      <c r="O121" s="19">
        <f t="shared" si="17"/>
        <v>63.63636363636364</v>
      </c>
      <c r="P121" s="88">
        <f t="shared" ca="1" si="18"/>
        <v>0.33779220779220831</v>
      </c>
      <c r="Q121" s="89"/>
      <c r="S121" s="17">
        <v>11</v>
      </c>
      <c r="T121" s="38">
        <f t="shared" ca="1" si="19"/>
        <v>7.0984402551419246E-2</v>
      </c>
      <c r="U121" s="38">
        <f t="shared" ca="1" si="20"/>
        <v>49.689081785993473</v>
      </c>
      <c r="V121" s="88">
        <f t="shared" ca="1" si="21"/>
        <v>1.7447132221379842</v>
      </c>
      <c r="W121" s="89"/>
      <c r="Z121" s="12">
        <f t="shared" ca="1" si="14"/>
        <v>-3.7685999999999931</v>
      </c>
      <c r="AA121" s="12">
        <f t="shared" ca="1" si="15"/>
        <v>-3.7685999999999931</v>
      </c>
    </row>
    <row r="122" spans="1:27" x14ac:dyDescent="0.25">
      <c r="A122" s="11">
        <v>6.08</v>
      </c>
      <c r="Z122" s="12">
        <f t="shared" ca="1" si="14"/>
        <v>-3.7485999999999926</v>
      </c>
      <c r="AA122" s="12">
        <f t="shared" ca="1" si="15"/>
        <v>-3.7485999999999926</v>
      </c>
    </row>
    <row r="123" spans="1:27" ht="15" customHeight="1" x14ac:dyDescent="0.25">
      <c r="A123" s="11">
        <v>6.1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-3.728599999999993</v>
      </c>
      <c r="AA123" s="12">
        <f t="shared" ca="1" si="15"/>
        <v>-3.728599999999993</v>
      </c>
    </row>
    <row r="124" spans="1:27" ht="15" customHeight="1" x14ac:dyDescent="0.25">
      <c r="A124" s="11">
        <v>6.12</v>
      </c>
      <c r="Z124" s="12">
        <f t="shared" ca="1" si="14"/>
        <v>-3.7085999999999926</v>
      </c>
      <c r="AA124" s="12">
        <f t="shared" ca="1" si="15"/>
        <v>-3.7085999999999926</v>
      </c>
    </row>
    <row r="125" spans="1:27" x14ac:dyDescent="0.25">
      <c r="A125" s="11">
        <v>6.14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-3.688599999999993</v>
      </c>
      <c r="AA125" s="12">
        <f t="shared" ca="1" si="15"/>
        <v>-3.688599999999993</v>
      </c>
    </row>
    <row r="126" spans="1:27" x14ac:dyDescent="0.25">
      <c r="A126" s="11">
        <v>6.16</v>
      </c>
      <c r="Z126" s="12">
        <f t="shared" ca="1" si="14"/>
        <v>-3.6685999999999925</v>
      </c>
      <c r="AA126" s="12">
        <f t="shared" ca="1" si="15"/>
        <v>-3.6685999999999925</v>
      </c>
    </row>
    <row r="127" spans="1:27" ht="15" customHeight="1" x14ac:dyDescent="0.25">
      <c r="A127" s="11">
        <v>6.18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-3.648599999999993</v>
      </c>
      <c r="AA127" s="12">
        <f t="shared" ca="1" si="15"/>
        <v>-3.648599999999993</v>
      </c>
    </row>
    <row r="128" spans="1:27" ht="15" customHeight="1" x14ac:dyDescent="0.25">
      <c r="A128" s="11">
        <v>6.23</v>
      </c>
      <c r="C128" s="25">
        <f ca="1">$D$77</f>
        <v>9.8285999999999927</v>
      </c>
      <c r="D128" s="25">
        <f ca="1">$D$82</f>
        <v>9.629999999999999</v>
      </c>
      <c r="E128" s="25">
        <f ca="1">$D$89</f>
        <v>8.3583651906258882E-2</v>
      </c>
      <c r="F128" s="25">
        <f ca="1">$D$87</f>
        <v>-1.2066230649342147</v>
      </c>
      <c r="H128" s="25">
        <f ca="1">$D$77</f>
        <v>9.8285999999999927</v>
      </c>
      <c r="I128" s="25">
        <f ca="1">$D$82</f>
        <v>9.629999999999999</v>
      </c>
      <c r="J128" s="25">
        <f ca="1">$D$89</f>
        <v>8.3583651906258882E-2</v>
      </c>
      <c r="K128" s="25">
        <f ca="1">$D$87</f>
        <v>-1.2066230649342147</v>
      </c>
      <c r="Z128" s="12">
        <f t="shared" ca="1" si="14"/>
        <v>-3.5985999999999922</v>
      </c>
      <c r="AA128" s="12">
        <f t="shared" ca="1" si="15"/>
        <v>-3.5985999999999922</v>
      </c>
    </row>
    <row r="129" spans="1:27" x14ac:dyDescent="0.25">
      <c r="A129" s="11">
        <v>6.23</v>
      </c>
      <c r="Z129" s="12">
        <f t="shared" ca="1" si="14"/>
        <v>-3.5985999999999922</v>
      </c>
      <c r="AA129" s="12">
        <f t="shared" ca="1" si="15"/>
        <v>-3.5985999999999922</v>
      </c>
    </row>
    <row r="130" spans="1:27" x14ac:dyDescent="0.25">
      <c r="A130" s="11">
        <v>6.25</v>
      </c>
      <c r="Z130" s="12">
        <f t="shared" ref="Z130:Z193" ca="1" si="22">IF($A130&lt;&gt;"",($A130-$D$77),"")</f>
        <v>-3.5785999999999927</v>
      </c>
      <c r="AA130" s="12">
        <f t="shared" ref="AA130:AA193" ca="1" si="23">IF($A130&lt;&gt;"",($A130-$D$77+$J$118),"")</f>
        <v>-3.5785999999999927</v>
      </c>
    </row>
    <row r="131" spans="1:27" x14ac:dyDescent="0.25">
      <c r="A131" s="11">
        <v>6.25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-3.5785999999999927</v>
      </c>
      <c r="AA131" s="12">
        <f t="shared" ca="1" si="23"/>
        <v>-3.5785999999999927</v>
      </c>
    </row>
    <row r="132" spans="1:27" x14ac:dyDescent="0.25">
      <c r="A132" s="11">
        <v>6.26</v>
      </c>
      <c r="Z132" s="12">
        <f t="shared" ca="1" si="22"/>
        <v>-3.5685999999999929</v>
      </c>
      <c r="AA132" s="12">
        <f t="shared" ca="1" si="23"/>
        <v>-3.5685999999999929</v>
      </c>
    </row>
    <row r="133" spans="1:27" x14ac:dyDescent="0.25">
      <c r="A133" s="11">
        <v>6.27</v>
      </c>
      <c r="Z133" s="12">
        <f t="shared" ca="1" si="22"/>
        <v>-3.5585999999999931</v>
      </c>
      <c r="AA133" s="12">
        <f t="shared" ca="1" si="23"/>
        <v>-3.5585999999999931</v>
      </c>
    </row>
    <row r="134" spans="1:27" x14ac:dyDescent="0.25">
      <c r="A134" s="11">
        <v>6.34</v>
      </c>
      <c r="I134" s="37" t="s">
        <v>121</v>
      </c>
      <c r="J134" s="15">
        <f ca="1">'X 700'!$D$78</f>
        <v>11.061825505007334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-3.4885999999999928</v>
      </c>
      <c r="AA134" s="12">
        <f t="shared" ca="1" si="23"/>
        <v>-3.4885999999999928</v>
      </c>
    </row>
    <row r="135" spans="1:27" ht="15" customHeight="1" x14ac:dyDescent="0.25">
      <c r="A135" s="11">
        <v>6.36</v>
      </c>
      <c r="I135" s="37" t="s">
        <v>120</v>
      </c>
      <c r="J135" s="15">
        <f ca="1">SQRT($J$134/$D$5)</f>
        <v>0.1257084239989357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0.37462609615334441</v>
      </c>
      <c r="Q135" s="95"/>
      <c r="R135" s="95">
        <f ca="1">SQRT(2/($D$5-1)) * $D$78</f>
        <v>0.59170223996684024</v>
      </c>
      <c r="S135" s="95"/>
      <c r="Z135" s="12">
        <f t="shared" ca="1" si="22"/>
        <v>-3.4685999999999924</v>
      </c>
      <c r="AA135" s="12">
        <f t="shared" ca="1" si="23"/>
        <v>-3.4685999999999924</v>
      </c>
    </row>
    <row r="136" spans="1:27" ht="15" customHeight="1" x14ac:dyDescent="0.25">
      <c r="A136" s="11">
        <v>6.38</v>
      </c>
      <c r="Z136" s="12">
        <f t="shared" ca="1" si="22"/>
        <v>-3.4485999999999928</v>
      </c>
      <c r="AA136" s="12">
        <f t="shared" ca="1" si="23"/>
        <v>-3.4485999999999928</v>
      </c>
    </row>
    <row r="137" spans="1:27" x14ac:dyDescent="0.25">
      <c r="A137" s="11">
        <v>6.38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-3.4485999999999928</v>
      </c>
      <c r="AA137" s="12">
        <f t="shared" ca="1" si="23"/>
        <v>-3.4485999999999928</v>
      </c>
    </row>
    <row r="138" spans="1:27" x14ac:dyDescent="0.25">
      <c r="A138" s="11">
        <v>6.45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-3.3785999999999925</v>
      </c>
      <c r="AA138" s="12">
        <f t="shared" ca="1" si="23"/>
        <v>-3.3785999999999925</v>
      </c>
    </row>
    <row r="139" spans="1:27" x14ac:dyDescent="0.25">
      <c r="A139" s="11">
        <v>6.47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-3.3585999999999929</v>
      </c>
      <c r="AA139" s="12">
        <f t="shared" ca="1" si="23"/>
        <v>-3.3585999999999929</v>
      </c>
    </row>
    <row r="140" spans="1:27" x14ac:dyDescent="0.25">
      <c r="A140" s="11">
        <v>6.47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1.2827638717265453</v>
      </c>
      <c r="I140" s="38">
        <f ca="1">D140*$J$135</f>
        <v>0.16115819956663557</v>
      </c>
      <c r="J140" s="38">
        <f ca="1">G140*$J$135</f>
        <v>0.16125422467751691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0.48027065526858753</v>
      </c>
      <c r="Q140" s="89"/>
      <c r="S140" s="38">
        <f t="shared" ref="S140:T143" si="24">_xlfn.CHISQ.INV(M140,$D$5-1)</f>
        <v>747.32482613731486</v>
      </c>
      <c r="T140" s="38">
        <f t="shared" si="24"/>
        <v>651.53162227088058</v>
      </c>
      <c r="V140" s="38">
        <f>($D$5-1)/$S140</f>
        <v>0.93533624944980009</v>
      </c>
      <c r="W140" s="38">
        <f>($D$5-1)/$T140</f>
        <v>1.0728565983699621</v>
      </c>
      <c r="Z140" s="12">
        <f t="shared" ca="1" si="22"/>
        <v>-3.3585999999999929</v>
      </c>
      <c r="AA140" s="12">
        <f t="shared" ca="1" si="23"/>
        <v>-3.3585999999999929</v>
      </c>
    </row>
    <row r="141" spans="1:27" x14ac:dyDescent="0.25">
      <c r="A141" s="11">
        <v>6.48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1.647036463753544</v>
      </c>
      <c r="I141" s="38">
        <f ca="1">D141*$J$135</f>
        <v>0.20679035747824923</v>
      </c>
      <c r="J141" s="38">
        <f ca="1">G141*$J$135</f>
        <v>0.20704635812723818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0.61625992817225161</v>
      </c>
      <c r="Q141" s="89"/>
      <c r="S141" s="38">
        <f t="shared" si="24"/>
        <v>761.61667674330079</v>
      </c>
      <c r="T141" s="38">
        <f t="shared" si="24"/>
        <v>638.65702897642916</v>
      </c>
      <c r="V141" s="38">
        <f>($D$5-1)/$S141</f>
        <v>0.91778452513533204</v>
      </c>
      <c r="W141" s="38">
        <f>($D$5-1)/$T141</f>
        <v>1.0944841570447945</v>
      </c>
      <c r="Z141" s="12">
        <f t="shared" ca="1" si="22"/>
        <v>-3.3485999999999922</v>
      </c>
      <c r="AA141" s="12">
        <f t="shared" ca="1" si="23"/>
        <v>-3.3485999999999922</v>
      </c>
    </row>
    <row r="142" spans="1:27" x14ac:dyDescent="0.25">
      <c r="A142" s="11">
        <v>6.5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1.9633635759209036</v>
      </c>
      <c r="I142" s="38">
        <f ca="1">D142*$J$135</f>
        <v>0.32382490022125837</v>
      </c>
      <c r="J142" s="38">
        <f ca="1">G142*$J$135</f>
        <v>0.24681134086593154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0.96503682369101518</v>
      </c>
      <c r="Q142" s="89"/>
      <c r="S142" s="38">
        <f t="shared" si="24"/>
        <v>774.15826594182897</v>
      </c>
      <c r="T142" s="38">
        <f t="shared" si="24"/>
        <v>627.62956562605257</v>
      </c>
      <c r="V142" s="38">
        <f>($D$5-1)/$S142</f>
        <v>0.90291614874073256</v>
      </c>
      <c r="W142" s="38">
        <f>($D$5-1)/$T142</f>
        <v>1.1137142644049223</v>
      </c>
      <c r="Z142" s="12">
        <f t="shared" ca="1" si="22"/>
        <v>-3.3285999999999927</v>
      </c>
      <c r="AA142" s="12">
        <f t="shared" ca="1" si="23"/>
        <v>-3.3285999999999927</v>
      </c>
    </row>
    <row r="143" spans="1:27" x14ac:dyDescent="0.25">
      <c r="A143" s="11">
        <v>6.52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2.5828811084613417</v>
      </c>
      <c r="I143" s="38">
        <f ca="1">D143*$J$135</f>
        <v>0.38843903015671127</v>
      </c>
      <c r="J143" s="38">
        <f ca="1">G143*$J$135</f>
        <v>0.32468991352129933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1.1575946371138341</v>
      </c>
      <c r="Q143" s="89"/>
      <c r="S143" s="38">
        <f t="shared" si="24"/>
        <v>799.06252856157573</v>
      </c>
      <c r="T143" s="38">
        <f t="shared" si="24"/>
        <v>606.44836881964704</v>
      </c>
      <c r="V143" s="38">
        <f>($D$5-1)/$S143</f>
        <v>0.87477509583423685</v>
      </c>
      <c r="W143" s="38">
        <f>($D$5-1)/$T143</f>
        <v>1.1526125486337602</v>
      </c>
      <c r="Z143" s="12">
        <f t="shared" ca="1" si="22"/>
        <v>-3.3085999999999931</v>
      </c>
      <c r="AA143" s="12">
        <f t="shared" ca="1" si="23"/>
        <v>-3.3085999999999931</v>
      </c>
    </row>
    <row r="144" spans="1:27" x14ac:dyDescent="0.25">
      <c r="A144" s="11">
        <v>6.53</v>
      </c>
      <c r="Z144" s="12">
        <f t="shared" ca="1" si="22"/>
        <v>-3.2985999999999924</v>
      </c>
      <c r="AA144" s="12">
        <f t="shared" ca="1" si="23"/>
        <v>-3.2985999999999924</v>
      </c>
    </row>
    <row r="145" spans="1:27" x14ac:dyDescent="0.25">
      <c r="A145" s="11">
        <v>6.53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-3.2985999999999924</v>
      </c>
      <c r="AA145" s="12">
        <f t="shared" ca="1" si="23"/>
        <v>-3.2985999999999924</v>
      </c>
    </row>
    <row r="146" spans="1:27" x14ac:dyDescent="0.25">
      <c r="A146" s="11">
        <v>6.53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-3.2985999999999924</v>
      </c>
      <c r="AA146" s="12">
        <f t="shared" ca="1" si="23"/>
        <v>-3.2985999999999924</v>
      </c>
    </row>
    <row r="147" spans="1:27" x14ac:dyDescent="0.25">
      <c r="A147" s="11">
        <v>6.55</v>
      </c>
      <c r="C147" s="38">
        <v>0.8</v>
      </c>
      <c r="D147" s="38">
        <f ca="1">$D$77-$I140</f>
        <v>9.6674418004333571</v>
      </c>
      <c r="E147" s="38">
        <f ca="1">$D$77+$I140</f>
        <v>9.9897581995666282</v>
      </c>
      <c r="F147" s="38">
        <f ca="1">$D$77-$J140</f>
        <v>9.6673457753224756</v>
      </c>
      <c r="G147" s="38">
        <f ca="1">$D$77+$J140</f>
        <v>9.9898542246775097</v>
      </c>
      <c r="L147" s="38">
        <v>0.8</v>
      </c>
      <c r="M147" s="38">
        <f ca="1">$D$78-$P140</f>
        <v>10.581554849738747</v>
      </c>
      <c r="N147" s="38">
        <f ca="1">$D$78+$P140</f>
        <v>11.542096160275921</v>
      </c>
      <c r="O147" s="38">
        <f ca="1">$D$78*$V140</f>
        <v>10.3465263799217</v>
      </c>
      <c r="P147" s="38">
        <f ca="1">$D$78*$W140</f>
        <v>11.867752483064256</v>
      </c>
      <c r="Z147" s="12">
        <f t="shared" ca="1" si="22"/>
        <v>-3.2785999999999929</v>
      </c>
      <c r="AA147" s="12">
        <f t="shared" ca="1" si="23"/>
        <v>-3.2785999999999929</v>
      </c>
    </row>
    <row r="148" spans="1:27" x14ac:dyDescent="0.25">
      <c r="A148" s="11">
        <v>6.55</v>
      </c>
      <c r="C148" s="38">
        <v>0.9</v>
      </c>
      <c r="D148" s="38">
        <f ca="1">$D$77-$I141</f>
        <v>9.6218096425217432</v>
      </c>
      <c r="E148" s="38">
        <f ca="1">$D$77+$I141</f>
        <v>10.035390357478242</v>
      </c>
      <c r="F148" s="38">
        <f ca="1">$D$77-$J141</f>
        <v>9.6215536418727545</v>
      </c>
      <c r="G148" s="38">
        <f ca="1">$D$77+$J141</f>
        <v>10.035646358127231</v>
      </c>
      <c r="L148" s="38">
        <v>0.9</v>
      </c>
      <c r="M148" s="38">
        <f ca="1">$D$78-$P141</f>
        <v>10.445565576835083</v>
      </c>
      <c r="N148" s="38">
        <f ca="1">$D$78+$P141</f>
        <v>11.678085433179586</v>
      </c>
      <c r="O148" s="38">
        <f ca="1">$D$78*$V141</f>
        <v>10.152372268243061</v>
      </c>
      <c r="P148" s="38">
        <f ca="1">$D$78*$W141</f>
        <v>12.106992763224561</v>
      </c>
      <c r="Z148" s="12">
        <f t="shared" ca="1" si="22"/>
        <v>-3.2785999999999929</v>
      </c>
      <c r="AA148" s="12">
        <f t="shared" ca="1" si="23"/>
        <v>-3.2785999999999929</v>
      </c>
    </row>
    <row r="149" spans="1:27" x14ac:dyDescent="0.25">
      <c r="A149" s="11">
        <v>6.56</v>
      </c>
      <c r="C149" s="38">
        <v>0.95</v>
      </c>
      <c r="D149" s="38">
        <f ca="1">$D$77-$I142</f>
        <v>9.504775099778735</v>
      </c>
      <c r="E149" s="38">
        <f ca="1">$D$77+$I142</f>
        <v>10.15242490022125</v>
      </c>
      <c r="F149" s="38">
        <f ca="1">$D$77-$J142</f>
        <v>9.5817886591340606</v>
      </c>
      <c r="G149" s="38">
        <f ca="1">$D$77+$J142</f>
        <v>10.075411340865925</v>
      </c>
      <c r="L149" s="38">
        <v>0.95</v>
      </c>
      <c r="M149" s="38">
        <f ca="1">$D$78-$P142</f>
        <v>10.096788681316319</v>
      </c>
      <c r="N149" s="38">
        <f ca="1">$D$78+$P142</f>
        <v>12.02686232869835</v>
      </c>
      <c r="O149" s="38">
        <f ca="1">$D$78*$V142</f>
        <v>9.9879008830232312</v>
      </c>
      <c r="P149" s="38">
        <f ca="1">$D$78*$W142</f>
        <v>12.319712855284852</v>
      </c>
      <c r="Z149" s="12">
        <f t="shared" ca="1" si="22"/>
        <v>-3.2685999999999931</v>
      </c>
      <c r="AA149" s="12">
        <f t="shared" ca="1" si="23"/>
        <v>-3.2685999999999931</v>
      </c>
    </row>
    <row r="150" spans="1:27" x14ac:dyDescent="0.25">
      <c r="A150" s="11">
        <v>6.57</v>
      </c>
      <c r="C150" s="38">
        <v>0.99</v>
      </c>
      <c r="D150" s="38">
        <f ca="1">$D$77-$I143</f>
        <v>9.4401609698432818</v>
      </c>
      <c r="E150" s="38">
        <f ca="1">$D$77+$I143</f>
        <v>10.217039030156704</v>
      </c>
      <c r="F150" s="38">
        <f ca="1">$D$77-$J143</f>
        <v>9.5039100864786938</v>
      </c>
      <c r="G150" s="38">
        <f ca="1">$D$77+$J143</f>
        <v>10.153289913521292</v>
      </c>
      <c r="L150" s="38">
        <v>0.99</v>
      </c>
      <c r="M150" s="38">
        <f ca="1">$D$78-$P143</f>
        <v>9.9042308678934994</v>
      </c>
      <c r="N150" s="38">
        <f ca="1">$D$78+$P143</f>
        <v>12.219420142121169</v>
      </c>
      <c r="O150" s="38">
        <f ca="1">$D$78*$V143</f>
        <v>9.6766094662443969</v>
      </c>
      <c r="P150" s="38">
        <f ca="1">$D$78*$W143</f>
        <v>12.749998887868434</v>
      </c>
      <c r="Z150" s="12">
        <f t="shared" ca="1" si="22"/>
        <v>-3.2585999999999924</v>
      </c>
      <c r="AA150" s="12">
        <f t="shared" ca="1" si="23"/>
        <v>-3.2585999999999924</v>
      </c>
    </row>
    <row r="151" spans="1:27" x14ac:dyDescent="0.25">
      <c r="A151" s="11">
        <v>6.58</v>
      </c>
      <c r="Z151" s="12">
        <f t="shared" ca="1" si="22"/>
        <v>-3.2485999999999926</v>
      </c>
      <c r="AA151" s="12">
        <f t="shared" ca="1" si="23"/>
        <v>-3.2485999999999926</v>
      </c>
    </row>
    <row r="152" spans="1:27" x14ac:dyDescent="0.25">
      <c r="A152" s="11">
        <v>6.58</v>
      </c>
      <c r="Z152" s="12">
        <f t="shared" ca="1" si="22"/>
        <v>-3.2485999999999926</v>
      </c>
      <c r="AA152" s="12">
        <f t="shared" ca="1" si="23"/>
        <v>-3.2485999999999926</v>
      </c>
    </row>
    <row r="153" spans="1:27" x14ac:dyDescent="0.25">
      <c r="A153" s="11">
        <v>6.62</v>
      </c>
      <c r="Z153" s="12">
        <f t="shared" ca="1" si="22"/>
        <v>-3.2085999999999926</v>
      </c>
      <c r="AA153" s="12">
        <f t="shared" ca="1" si="23"/>
        <v>-3.2085999999999926</v>
      </c>
    </row>
    <row r="154" spans="1:27" x14ac:dyDescent="0.25">
      <c r="A154" s="11">
        <v>6.63</v>
      </c>
      <c r="Z154" s="12">
        <f t="shared" ca="1" si="22"/>
        <v>-3.1985999999999928</v>
      </c>
      <c r="AA154" s="12">
        <f t="shared" ca="1" si="23"/>
        <v>-3.1985999999999928</v>
      </c>
    </row>
    <row r="155" spans="1:27" x14ac:dyDescent="0.25">
      <c r="A155" s="11">
        <v>6.63</v>
      </c>
      <c r="Z155" s="12">
        <f t="shared" ca="1" si="22"/>
        <v>-3.1985999999999928</v>
      </c>
      <c r="AA155" s="12">
        <f t="shared" ca="1" si="23"/>
        <v>-3.1985999999999928</v>
      </c>
    </row>
    <row r="156" spans="1:27" x14ac:dyDescent="0.25">
      <c r="A156" s="11">
        <v>6.63</v>
      </c>
      <c r="Z156" s="12">
        <f t="shared" ca="1" si="22"/>
        <v>-3.1985999999999928</v>
      </c>
      <c r="AA156" s="12">
        <f t="shared" ca="1" si="23"/>
        <v>-3.1985999999999928</v>
      </c>
    </row>
    <row r="157" spans="1:27" x14ac:dyDescent="0.25">
      <c r="A157" s="11">
        <v>6.66</v>
      </c>
      <c r="Z157" s="12">
        <f t="shared" ca="1" si="22"/>
        <v>-3.1685999999999925</v>
      </c>
      <c r="AA157" s="12">
        <f t="shared" ca="1" si="23"/>
        <v>-3.1685999999999925</v>
      </c>
    </row>
    <row r="158" spans="1:27" x14ac:dyDescent="0.25">
      <c r="A158" s="11">
        <v>6.66</v>
      </c>
      <c r="Z158" s="12">
        <f t="shared" ca="1" si="22"/>
        <v>-3.1685999999999925</v>
      </c>
      <c r="AA158" s="12">
        <f t="shared" ca="1" si="23"/>
        <v>-3.1685999999999925</v>
      </c>
    </row>
    <row r="159" spans="1:27" x14ac:dyDescent="0.25">
      <c r="A159" s="11">
        <v>6.68</v>
      </c>
      <c r="Z159" s="12">
        <f t="shared" ca="1" si="22"/>
        <v>-3.148599999999993</v>
      </c>
      <c r="AA159" s="12">
        <f t="shared" ca="1" si="23"/>
        <v>-3.148599999999993</v>
      </c>
    </row>
    <row r="160" spans="1:27" x14ac:dyDescent="0.25">
      <c r="A160" s="11">
        <v>6.69</v>
      </c>
      <c r="Z160" s="12">
        <f t="shared" ca="1" si="22"/>
        <v>-3.1385999999999923</v>
      </c>
      <c r="AA160" s="12">
        <f t="shared" ca="1" si="23"/>
        <v>-3.1385999999999923</v>
      </c>
    </row>
    <row r="161" spans="1:27" x14ac:dyDescent="0.25">
      <c r="A161" s="11">
        <v>6.69</v>
      </c>
      <c r="Z161" s="12">
        <f t="shared" ca="1" si="22"/>
        <v>-3.1385999999999923</v>
      </c>
      <c r="AA161" s="12">
        <f t="shared" ca="1" si="23"/>
        <v>-3.1385999999999923</v>
      </c>
    </row>
    <row r="162" spans="1:27" x14ac:dyDescent="0.25">
      <c r="A162" s="11">
        <v>6.72</v>
      </c>
      <c r="Z162" s="12">
        <f t="shared" ca="1" si="22"/>
        <v>-3.1085999999999929</v>
      </c>
      <c r="AA162" s="12">
        <f t="shared" ca="1" si="23"/>
        <v>-3.1085999999999929</v>
      </c>
    </row>
    <row r="163" spans="1:27" x14ac:dyDescent="0.25">
      <c r="A163" s="11">
        <v>6.72</v>
      </c>
      <c r="Z163" s="12">
        <f t="shared" ca="1" si="22"/>
        <v>-3.1085999999999929</v>
      </c>
      <c r="AA163" s="12">
        <f t="shared" ca="1" si="23"/>
        <v>-3.1085999999999929</v>
      </c>
    </row>
    <row r="164" spans="1:27" x14ac:dyDescent="0.25">
      <c r="A164" s="11">
        <v>6.76</v>
      </c>
      <c r="Z164" s="12">
        <f t="shared" ca="1" si="22"/>
        <v>-3.0685999999999929</v>
      </c>
      <c r="AA164" s="12">
        <f t="shared" ca="1" si="23"/>
        <v>-3.0685999999999929</v>
      </c>
    </row>
    <row r="165" spans="1:27" x14ac:dyDescent="0.25">
      <c r="A165" s="11">
        <v>6.78</v>
      </c>
      <c r="Z165" s="12">
        <f t="shared" ca="1" si="22"/>
        <v>-3.0485999999999924</v>
      </c>
      <c r="AA165" s="12">
        <f t="shared" ca="1" si="23"/>
        <v>-3.0485999999999924</v>
      </c>
    </row>
    <row r="166" spans="1:27" x14ac:dyDescent="0.25">
      <c r="A166" s="11">
        <v>6.78</v>
      </c>
      <c r="Z166" s="12">
        <f t="shared" ca="1" si="22"/>
        <v>-3.0485999999999924</v>
      </c>
      <c r="AA166" s="12">
        <f t="shared" ca="1" si="23"/>
        <v>-3.0485999999999924</v>
      </c>
    </row>
    <row r="167" spans="1:27" x14ac:dyDescent="0.25">
      <c r="A167" s="11">
        <v>6.79</v>
      </c>
      <c r="Z167" s="12">
        <f t="shared" ca="1" si="22"/>
        <v>-3.0385999999999926</v>
      </c>
      <c r="AA167" s="12">
        <f t="shared" ca="1" si="23"/>
        <v>-3.0385999999999926</v>
      </c>
    </row>
    <row r="168" spans="1:27" x14ac:dyDescent="0.25">
      <c r="A168" s="11">
        <v>6.83</v>
      </c>
      <c r="Z168" s="12">
        <f t="shared" ca="1" si="22"/>
        <v>-2.9985999999999926</v>
      </c>
      <c r="AA168" s="12">
        <f t="shared" ca="1" si="23"/>
        <v>-2.9985999999999926</v>
      </c>
    </row>
    <row r="169" spans="1:27" x14ac:dyDescent="0.25">
      <c r="A169" s="11">
        <v>6.86</v>
      </c>
      <c r="Z169" s="12">
        <f t="shared" ca="1" si="22"/>
        <v>-2.9685999999999924</v>
      </c>
      <c r="AA169" s="12">
        <f t="shared" ca="1" si="23"/>
        <v>-2.9685999999999924</v>
      </c>
    </row>
    <row r="170" spans="1:27" x14ac:dyDescent="0.25">
      <c r="A170" s="11">
        <v>6.87</v>
      </c>
      <c r="Z170" s="12">
        <f t="shared" ca="1" si="22"/>
        <v>-2.9585999999999926</v>
      </c>
      <c r="AA170" s="12">
        <f t="shared" ca="1" si="23"/>
        <v>-2.9585999999999926</v>
      </c>
    </row>
    <row r="171" spans="1:27" x14ac:dyDescent="0.25">
      <c r="A171" s="11">
        <v>6.87</v>
      </c>
      <c r="Z171" s="12">
        <f t="shared" ca="1" si="22"/>
        <v>-2.9585999999999926</v>
      </c>
      <c r="AA171" s="12">
        <f t="shared" ca="1" si="23"/>
        <v>-2.9585999999999926</v>
      </c>
    </row>
    <row r="172" spans="1:27" x14ac:dyDescent="0.25">
      <c r="A172" s="11">
        <v>6.87</v>
      </c>
      <c r="Z172" s="12">
        <f t="shared" ca="1" si="22"/>
        <v>-2.9585999999999926</v>
      </c>
      <c r="AA172" s="12">
        <f t="shared" ca="1" si="23"/>
        <v>-2.9585999999999926</v>
      </c>
    </row>
    <row r="173" spans="1:27" x14ac:dyDescent="0.25">
      <c r="A173" s="11">
        <v>6.92</v>
      </c>
      <c r="Z173" s="12">
        <f t="shared" ca="1" si="22"/>
        <v>-2.9085999999999927</v>
      </c>
      <c r="AA173" s="12">
        <f t="shared" ca="1" si="23"/>
        <v>-2.9085999999999927</v>
      </c>
    </row>
    <row r="174" spans="1:27" x14ac:dyDescent="0.25">
      <c r="A174" s="11">
        <v>6.92</v>
      </c>
      <c r="Z174" s="12">
        <f t="shared" ca="1" si="22"/>
        <v>-2.9085999999999927</v>
      </c>
      <c r="AA174" s="12">
        <f t="shared" ca="1" si="23"/>
        <v>-2.9085999999999927</v>
      </c>
    </row>
    <row r="175" spans="1:27" x14ac:dyDescent="0.25">
      <c r="A175" s="11">
        <v>6.93</v>
      </c>
      <c r="Z175" s="12">
        <f t="shared" ca="1" si="22"/>
        <v>-2.898599999999993</v>
      </c>
      <c r="AA175" s="12">
        <f t="shared" ca="1" si="23"/>
        <v>-2.898599999999993</v>
      </c>
    </row>
    <row r="176" spans="1:27" x14ac:dyDescent="0.25">
      <c r="A176" s="11">
        <v>6.97</v>
      </c>
      <c r="Z176" s="12">
        <f t="shared" ca="1" si="22"/>
        <v>-2.8585999999999929</v>
      </c>
      <c r="AA176" s="12">
        <f t="shared" ca="1" si="23"/>
        <v>-2.8585999999999929</v>
      </c>
    </row>
    <row r="177" spans="1:27" x14ac:dyDescent="0.25">
      <c r="A177" s="11">
        <v>6.98</v>
      </c>
      <c r="Z177" s="12">
        <f t="shared" ca="1" si="22"/>
        <v>-2.8485999999999922</v>
      </c>
      <c r="AA177" s="12">
        <f t="shared" ca="1" si="23"/>
        <v>-2.8485999999999922</v>
      </c>
    </row>
    <row r="178" spans="1:27" x14ac:dyDescent="0.25">
      <c r="A178" s="11">
        <v>6.98</v>
      </c>
      <c r="Z178" s="12">
        <f t="shared" ca="1" si="22"/>
        <v>-2.8485999999999922</v>
      </c>
      <c r="AA178" s="12">
        <f t="shared" ca="1" si="23"/>
        <v>-2.8485999999999922</v>
      </c>
    </row>
    <row r="179" spans="1:27" x14ac:dyDescent="0.25">
      <c r="A179" s="11">
        <v>7</v>
      </c>
      <c r="Z179" s="12">
        <f t="shared" ca="1" si="22"/>
        <v>-2.8285999999999927</v>
      </c>
      <c r="AA179" s="12">
        <f t="shared" ca="1" si="23"/>
        <v>-2.8285999999999927</v>
      </c>
    </row>
    <row r="180" spans="1:27" x14ac:dyDescent="0.25">
      <c r="A180" s="11">
        <v>7.01</v>
      </c>
      <c r="Z180" s="12">
        <f t="shared" ca="1" si="22"/>
        <v>-2.8185999999999929</v>
      </c>
      <c r="AA180" s="12">
        <f t="shared" ca="1" si="23"/>
        <v>-2.8185999999999929</v>
      </c>
    </row>
    <row r="181" spans="1:27" x14ac:dyDescent="0.25">
      <c r="A181" s="11">
        <v>7.03</v>
      </c>
      <c r="Z181" s="12">
        <f t="shared" ca="1" si="22"/>
        <v>-2.7985999999999924</v>
      </c>
      <c r="AA181" s="12">
        <f t="shared" ca="1" si="23"/>
        <v>-2.7985999999999924</v>
      </c>
    </row>
    <row r="182" spans="1:27" x14ac:dyDescent="0.25">
      <c r="A182" s="11">
        <v>7.07</v>
      </c>
      <c r="Z182" s="12">
        <f t="shared" ca="1" si="22"/>
        <v>-2.7585999999999924</v>
      </c>
      <c r="AA182" s="12">
        <f t="shared" ca="1" si="23"/>
        <v>-2.7585999999999924</v>
      </c>
    </row>
    <row r="183" spans="1:27" x14ac:dyDescent="0.25">
      <c r="A183" s="11">
        <v>7.08</v>
      </c>
      <c r="Z183" s="12">
        <f t="shared" ca="1" si="22"/>
        <v>-2.7485999999999926</v>
      </c>
      <c r="AA183" s="12">
        <f t="shared" ca="1" si="23"/>
        <v>-2.7485999999999926</v>
      </c>
    </row>
    <row r="184" spans="1:27" x14ac:dyDescent="0.25">
      <c r="A184" s="11">
        <v>7.09</v>
      </c>
      <c r="Z184" s="12">
        <f t="shared" ca="1" si="22"/>
        <v>-2.7385999999999928</v>
      </c>
      <c r="AA184" s="12">
        <f t="shared" ca="1" si="23"/>
        <v>-2.7385999999999928</v>
      </c>
    </row>
    <row r="185" spans="1:27" x14ac:dyDescent="0.25">
      <c r="A185" s="11">
        <v>7.11</v>
      </c>
      <c r="Z185" s="12">
        <f t="shared" ca="1" si="22"/>
        <v>-2.7185999999999924</v>
      </c>
      <c r="AA185" s="12">
        <f t="shared" ca="1" si="23"/>
        <v>-2.7185999999999924</v>
      </c>
    </row>
    <row r="186" spans="1:27" x14ac:dyDescent="0.25">
      <c r="A186" s="11">
        <v>7.12</v>
      </c>
      <c r="Z186" s="12">
        <f t="shared" ca="1" si="22"/>
        <v>-2.7085999999999926</v>
      </c>
      <c r="AA186" s="12">
        <f t="shared" ca="1" si="23"/>
        <v>-2.7085999999999926</v>
      </c>
    </row>
    <row r="187" spans="1:27" x14ac:dyDescent="0.25">
      <c r="A187" s="11">
        <v>7.14</v>
      </c>
      <c r="Z187" s="12">
        <f t="shared" ca="1" si="22"/>
        <v>-2.688599999999993</v>
      </c>
      <c r="AA187" s="12">
        <f t="shared" ca="1" si="23"/>
        <v>-2.688599999999993</v>
      </c>
    </row>
    <row r="188" spans="1:27" x14ac:dyDescent="0.25">
      <c r="A188" s="11">
        <v>7.16</v>
      </c>
      <c r="Z188" s="12">
        <f t="shared" ca="1" si="22"/>
        <v>-2.6685999999999925</v>
      </c>
      <c r="AA188" s="12">
        <f t="shared" ca="1" si="23"/>
        <v>-2.6685999999999925</v>
      </c>
    </row>
    <row r="189" spans="1:27" x14ac:dyDescent="0.25">
      <c r="A189" s="11">
        <v>7.16</v>
      </c>
      <c r="Z189" s="12">
        <f t="shared" ca="1" si="22"/>
        <v>-2.6685999999999925</v>
      </c>
      <c r="AA189" s="12">
        <f t="shared" ca="1" si="23"/>
        <v>-2.6685999999999925</v>
      </c>
    </row>
    <row r="190" spans="1:27" x14ac:dyDescent="0.25">
      <c r="A190" s="11">
        <v>7.17</v>
      </c>
      <c r="Z190" s="12">
        <f t="shared" ca="1" si="22"/>
        <v>-2.6585999999999927</v>
      </c>
      <c r="AA190" s="12">
        <f t="shared" ca="1" si="23"/>
        <v>-2.6585999999999927</v>
      </c>
    </row>
    <row r="191" spans="1:27" x14ac:dyDescent="0.25">
      <c r="A191" s="11">
        <v>7.17</v>
      </c>
      <c r="Z191" s="12">
        <f t="shared" ca="1" si="22"/>
        <v>-2.6585999999999927</v>
      </c>
      <c r="AA191" s="12">
        <f t="shared" ca="1" si="23"/>
        <v>-2.6585999999999927</v>
      </c>
    </row>
    <row r="192" spans="1:27" x14ac:dyDescent="0.25">
      <c r="A192" s="11">
        <v>7.17</v>
      </c>
      <c r="Z192" s="12">
        <f t="shared" ca="1" si="22"/>
        <v>-2.6585999999999927</v>
      </c>
      <c r="AA192" s="12">
        <f t="shared" ca="1" si="23"/>
        <v>-2.6585999999999927</v>
      </c>
    </row>
    <row r="193" spans="1:27" x14ac:dyDescent="0.25">
      <c r="A193" s="11">
        <v>7.18</v>
      </c>
      <c r="Z193" s="12">
        <f t="shared" ca="1" si="22"/>
        <v>-2.648599999999993</v>
      </c>
      <c r="AA193" s="12">
        <f t="shared" ca="1" si="23"/>
        <v>-2.648599999999993</v>
      </c>
    </row>
    <row r="194" spans="1:27" x14ac:dyDescent="0.25">
      <c r="A194" s="11">
        <v>7.19</v>
      </c>
      <c r="Z194" s="12">
        <f t="shared" ref="Z194:Z257" ca="1" si="25">IF($A194&lt;&gt;"",($A194-$D$77),"")</f>
        <v>-2.6385999999999923</v>
      </c>
      <c r="AA194" s="12">
        <f t="shared" ref="AA194:AA257" ca="1" si="26">IF($A194&lt;&gt;"",($A194-$D$77+$J$118),"")</f>
        <v>-2.6385999999999923</v>
      </c>
    </row>
    <row r="195" spans="1:27" x14ac:dyDescent="0.25">
      <c r="A195" s="11">
        <v>7.2</v>
      </c>
      <c r="Z195" s="12">
        <f t="shared" ca="1" si="25"/>
        <v>-2.6285999999999925</v>
      </c>
      <c r="AA195" s="12">
        <f t="shared" ca="1" si="26"/>
        <v>-2.6285999999999925</v>
      </c>
    </row>
    <row r="196" spans="1:27" x14ac:dyDescent="0.25">
      <c r="A196" s="11">
        <v>7.23</v>
      </c>
      <c r="Z196" s="12">
        <f t="shared" ca="1" si="25"/>
        <v>-2.5985999999999922</v>
      </c>
      <c r="AA196" s="12">
        <f t="shared" ca="1" si="26"/>
        <v>-2.5985999999999922</v>
      </c>
    </row>
    <row r="197" spans="1:27" x14ac:dyDescent="0.25">
      <c r="A197" s="11">
        <v>7.23</v>
      </c>
      <c r="Z197" s="12">
        <f t="shared" ca="1" si="25"/>
        <v>-2.5985999999999922</v>
      </c>
      <c r="AA197" s="12">
        <f t="shared" ca="1" si="26"/>
        <v>-2.5985999999999922</v>
      </c>
    </row>
    <row r="198" spans="1:27" x14ac:dyDescent="0.25">
      <c r="A198" s="11">
        <v>7.27</v>
      </c>
      <c r="Z198" s="12">
        <f t="shared" ca="1" si="25"/>
        <v>-2.5585999999999931</v>
      </c>
      <c r="AA198" s="12">
        <f t="shared" ca="1" si="26"/>
        <v>-2.5585999999999931</v>
      </c>
    </row>
    <row r="199" spans="1:27" x14ac:dyDescent="0.25">
      <c r="A199" s="11">
        <v>7.29</v>
      </c>
      <c r="Z199" s="12">
        <f t="shared" ca="1" si="25"/>
        <v>-2.5385999999999926</v>
      </c>
      <c r="AA199" s="12">
        <f t="shared" ca="1" si="26"/>
        <v>-2.5385999999999926</v>
      </c>
    </row>
    <row r="200" spans="1:27" x14ac:dyDescent="0.25">
      <c r="A200" s="11">
        <v>7.29</v>
      </c>
      <c r="Z200" s="12">
        <f t="shared" ca="1" si="25"/>
        <v>-2.5385999999999926</v>
      </c>
      <c r="AA200" s="12">
        <f t="shared" ca="1" si="26"/>
        <v>-2.5385999999999926</v>
      </c>
    </row>
    <row r="201" spans="1:27" x14ac:dyDescent="0.25">
      <c r="A201" s="11">
        <v>7.3</v>
      </c>
      <c r="Z201" s="12">
        <f t="shared" ca="1" si="25"/>
        <v>-2.5285999999999929</v>
      </c>
      <c r="AA201" s="12">
        <f t="shared" ca="1" si="26"/>
        <v>-2.5285999999999929</v>
      </c>
    </row>
    <row r="202" spans="1:27" x14ac:dyDescent="0.25">
      <c r="A202" s="11">
        <v>7.31</v>
      </c>
      <c r="Z202" s="12">
        <f t="shared" ca="1" si="25"/>
        <v>-2.5185999999999931</v>
      </c>
      <c r="AA202" s="12">
        <f t="shared" ca="1" si="26"/>
        <v>-2.5185999999999931</v>
      </c>
    </row>
    <row r="203" spans="1:27" x14ac:dyDescent="0.25">
      <c r="A203" s="11">
        <v>7.33</v>
      </c>
      <c r="Z203" s="12">
        <f t="shared" ca="1" si="25"/>
        <v>-2.4985999999999926</v>
      </c>
      <c r="AA203" s="12">
        <f t="shared" ca="1" si="26"/>
        <v>-2.4985999999999926</v>
      </c>
    </row>
    <row r="204" spans="1:27" x14ac:dyDescent="0.25">
      <c r="A204" s="11">
        <v>7.34</v>
      </c>
      <c r="Z204" s="12">
        <f t="shared" ca="1" si="25"/>
        <v>-2.4885999999999928</v>
      </c>
      <c r="AA204" s="12">
        <f t="shared" ca="1" si="26"/>
        <v>-2.4885999999999928</v>
      </c>
    </row>
    <row r="205" spans="1:27" x14ac:dyDescent="0.25">
      <c r="A205" s="11">
        <v>7.35</v>
      </c>
      <c r="Z205" s="12">
        <f t="shared" ca="1" si="25"/>
        <v>-2.478599999999993</v>
      </c>
      <c r="AA205" s="12">
        <f t="shared" ca="1" si="26"/>
        <v>-2.478599999999993</v>
      </c>
    </row>
    <row r="206" spans="1:27" x14ac:dyDescent="0.25">
      <c r="A206" s="11">
        <v>7.36</v>
      </c>
      <c r="Z206" s="12">
        <f t="shared" ca="1" si="25"/>
        <v>-2.4685999999999924</v>
      </c>
      <c r="AA206" s="12">
        <f t="shared" ca="1" si="26"/>
        <v>-2.4685999999999924</v>
      </c>
    </row>
    <row r="207" spans="1:27" x14ac:dyDescent="0.25">
      <c r="A207" s="11">
        <v>7.38</v>
      </c>
      <c r="Z207" s="12">
        <f t="shared" ca="1" si="25"/>
        <v>-2.4485999999999928</v>
      </c>
      <c r="AA207" s="12">
        <f t="shared" ca="1" si="26"/>
        <v>-2.4485999999999928</v>
      </c>
    </row>
    <row r="208" spans="1:27" x14ac:dyDescent="0.25">
      <c r="A208" s="11">
        <v>7.4</v>
      </c>
      <c r="Z208" s="12">
        <f t="shared" ca="1" si="25"/>
        <v>-2.4285999999999923</v>
      </c>
      <c r="AA208" s="12">
        <f t="shared" ca="1" si="26"/>
        <v>-2.4285999999999923</v>
      </c>
    </row>
    <row r="209" spans="1:27" x14ac:dyDescent="0.25">
      <c r="A209" s="11">
        <v>7.44</v>
      </c>
      <c r="Z209" s="12">
        <f t="shared" ca="1" si="25"/>
        <v>-2.3885999999999923</v>
      </c>
      <c r="AA209" s="12">
        <f t="shared" ca="1" si="26"/>
        <v>-2.3885999999999923</v>
      </c>
    </row>
    <row r="210" spans="1:27" x14ac:dyDescent="0.25">
      <c r="A210" s="11">
        <v>7.45</v>
      </c>
      <c r="Z210" s="12">
        <f t="shared" ca="1" si="25"/>
        <v>-2.3785999999999925</v>
      </c>
      <c r="AA210" s="12">
        <f t="shared" ca="1" si="26"/>
        <v>-2.3785999999999925</v>
      </c>
    </row>
    <row r="211" spans="1:27" x14ac:dyDescent="0.25">
      <c r="A211" s="11">
        <v>7.45</v>
      </c>
      <c r="Z211" s="12">
        <f t="shared" ca="1" si="25"/>
        <v>-2.3785999999999925</v>
      </c>
      <c r="AA211" s="12">
        <f t="shared" ca="1" si="26"/>
        <v>-2.3785999999999925</v>
      </c>
    </row>
    <row r="212" spans="1:27" x14ac:dyDescent="0.25">
      <c r="A212" s="11">
        <v>7.47</v>
      </c>
      <c r="Z212" s="12">
        <f t="shared" ca="1" si="25"/>
        <v>-2.3585999999999929</v>
      </c>
      <c r="AA212" s="12">
        <f t="shared" ca="1" si="26"/>
        <v>-2.3585999999999929</v>
      </c>
    </row>
    <row r="213" spans="1:27" x14ac:dyDescent="0.25">
      <c r="A213" s="11">
        <v>7.47</v>
      </c>
      <c r="Z213" s="12">
        <f t="shared" ca="1" si="25"/>
        <v>-2.3585999999999929</v>
      </c>
      <c r="AA213" s="12">
        <f t="shared" ca="1" si="26"/>
        <v>-2.3585999999999929</v>
      </c>
    </row>
    <row r="214" spans="1:27" x14ac:dyDescent="0.25">
      <c r="A214" s="11">
        <v>7.5</v>
      </c>
      <c r="Z214" s="12">
        <f t="shared" ca="1" si="25"/>
        <v>-2.3285999999999927</v>
      </c>
      <c r="AA214" s="12">
        <f t="shared" ca="1" si="26"/>
        <v>-2.3285999999999927</v>
      </c>
    </row>
    <row r="215" spans="1:27" x14ac:dyDescent="0.25">
      <c r="A215" s="11">
        <v>7.52</v>
      </c>
      <c r="Z215" s="12">
        <f t="shared" ca="1" si="25"/>
        <v>-2.3085999999999931</v>
      </c>
      <c r="AA215" s="12">
        <f t="shared" ca="1" si="26"/>
        <v>-2.3085999999999931</v>
      </c>
    </row>
    <row r="216" spans="1:27" x14ac:dyDescent="0.25">
      <c r="A216" s="11">
        <v>7.52</v>
      </c>
      <c r="Z216" s="12">
        <f t="shared" ca="1" si="25"/>
        <v>-2.3085999999999931</v>
      </c>
      <c r="AA216" s="12">
        <f t="shared" ca="1" si="26"/>
        <v>-2.3085999999999931</v>
      </c>
    </row>
    <row r="217" spans="1:27" x14ac:dyDescent="0.25">
      <c r="A217" s="11">
        <v>7.54</v>
      </c>
      <c r="Z217" s="12">
        <f t="shared" ca="1" si="25"/>
        <v>-2.2885999999999926</v>
      </c>
      <c r="AA217" s="12">
        <f t="shared" ca="1" si="26"/>
        <v>-2.2885999999999926</v>
      </c>
    </row>
    <row r="218" spans="1:27" x14ac:dyDescent="0.25">
      <c r="A218" s="11">
        <v>7.55</v>
      </c>
      <c r="Z218" s="12">
        <f t="shared" ca="1" si="25"/>
        <v>-2.2785999999999929</v>
      </c>
      <c r="AA218" s="12">
        <f t="shared" ca="1" si="26"/>
        <v>-2.2785999999999929</v>
      </c>
    </row>
    <row r="219" spans="1:27" x14ac:dyDescent="0.25">
      <c r="A219" s="11">
        <v>7.57</v>
      </c>
      <c r="Z219" s="12">
        <f t="shared" ca="1" si="25"/>
        <v>-2.2585999999999924</v>
      </c>
      <c r="AA219" s="12">
        <f t="shared" ca="1" si="26"/>
        <v>-2.2585999999999924</v>
      </c>
    </row>
    <row r="220" spans="1:27" x14ac:dyDescent="0.25">
      <c r="A220" s="11">
        <v>7.59</v>
      </c>
      <c r="Z220" s="12">
        <f t="shared" ca="1" si="25"/>
        <v>-2.2385999999999928</v>
      </c>
      <c r="AA220" s="12">
        <f t="shared" ca="1" si="26"/>
        <v>-2.2385999999999928</v>
      </c>
    </row>
    <row r="221" spans="1:27" x14ac:dyDescent="0.25">
      <c r="A221" s="11">
        <v>7.59</v>
      </c>
      <c r="Z221" s="12">
        <f t="shared" ca="1" si="25"/>
        <v>-2.2385999999999928</v>
      </c>
      <c r="AA221" s="12">
        <f t="shared" ca="1" si="26"/>
        <v>-2.2385999999999928</v>
      </c>
    </row>
    <row r="222" spans="1:27" x14ac:dyDescent="0.25">
      <c r="A222" s="11">
        <v>7.6</v>
      </c>
      <c r="Z222" s="12">
        <f t="shared" ca="1" si="25"/>
        <v>-2.228599999999993</v>
      </c>
      <c r="AA222" s="12">
        <f t="shared" ca="1" si="26"/>
        <v>-2.228599999999993</v>
      </c>
    </row>
    <row r="223" spans="1:27" x14ac:dyDescent="0.25">
      <c r="A223" s="11">
        <v>7.61</v>
      </c>
      <c r="Z223" s="12">
        <f t="shared" ca="1" si="25"/>
        <v>-2.2185999999999924</v>
      </c>
      <c r="AA223" s="12">
        <f t="shared" ca="1" si="26"/>
        <v>-2.2185999999999924</v>
      </c>
    </row>
    <row r="224" spans="1:27" x14ac:dyDescent="0.25">
      <c r="A224" s="11">
        <v>7.63</v>
      </c>
      <c r="Z224" s="12">
        <f t="shared" ca="1" si="25"/>
        <v>-2.1985999999999928</v>
      </c>
      <c r="AA224" s="12">
        <f t="shared" ca="1" si="26"/>
        <v>-2.1985999999999928</v>
      </c>
    </row>
    <row r="225" spans="1:27" x14ac:dyDescent="0.25">
      <c r="A225" s="11">
        <v>7.65</v>
      </c>
      <c r="Z225" s="12">
        <f t="shared" ca="1" si="25"/>
        <v>-2.1785999999999923</v>
      </c>
      <c r="AA225" s="12">
        <f t="shared" ca="1" si="26"/>
        <v>-2.1785999999999923</v>
      </c>
    </row>
    <row r="226" spans="1:27" x14ac:dyDescent="0.25">
      <c r="A226" s="11">
        <v>7.66</v>
      </c>
      <c r="Z226" s="12">
        <f t="shared" ca="1" si="25"/>
        <v>-2.1685999999999925</v>
      </c>
      <c r="AA226" s="12">
        <f t="shared" ca="1" si="26"/>
        <v>-2.1685999999999925</v>
      </c>
    </row>
    <row r="227" spans="1:27" x14ac:dyDescent="0.25">
      <c r="A227" s="11">
        <v>7.67</v>
      </c>
      <c r="Z227" s="12">
        <f t="shared" ca="1" si="25"/>
        <v>-2.1585999999999927</v>
      </c>
      <c r="AA227" s="12">
        <f t="shared" ca="1" si="26"/>
        <v>-2.1585999999999927</v>
      </c>
    </row>
    <row r="228" spans="1:27" x14ac:dyDescent="0.25">
      <c r="A228" s="11">
        <v>7.69</v>
      </c>
      <c r="Z228" s="12">
        <f t="shared" ca="1" si="25"/>
        <v>-2.1385999999999923</v>
      </c>
      <c r="AA228" s="12">
        <f t="shared" ca="1" si="26"/>
        <v>-2.1385999999999923</v>
      </c>
    </row>
    <row r="229" spans="1:27" x14ac:dyDescent="0.25">
      <c r="A229" s="11">
        <v>7.71</v>
      </c>
      <c r="Z229" s="12">
        <f t="shared" ca="1" si="25"/>
        <v>-2.1185999999999927</v>
      </c>
      <c r="AA229" s="12">
        <f t="shared" ca="1" si="26"/>
        <v>-2.1185999999999927</v>
      </c>
    </row>
    <row r="230" spans="1:27" x14ac:dyDescent="0.25">
      <c r="A230" s="11">
        <v>7.73</v>
      </c>
      <c r="Z230" s="12">
        <f t="shared" ca="1" si="25"/>
        <v>-2.0985999999999922</v>
      </c>
      <c r="AA230" s="12">
        <f t="shared" ca="1" si="26"/>
        <v>-2.0985999999999922</v>
      </c>
    </row>
    <row r="231" spans="1:27" x14ac:dyDescent="0.25">
      <c r="A231" s="11">
        <v>7.75</v>
      </c>
      <c r="Z231" s="12">
        <f t="shared" ca="1" si="25"/>
        <v>-2.0785999999999927</v>
      </c>
      <c r="AA231" s="12">
        <f t="shared" ca="1" si="26"/>
        <v>-2.0785999999999927</v>
      </c>
    </row>
    <row r="232" spans="1:27" x14ac:dyDescent="0.25">
      <c r="A232" s="11">
        <v>7.76</v>
      </c>
      <c r="Z232" s="12">
        <f t="shared" ca="1" si="25"/>
        <v>-2.0685999999999929</v>
      </c>
      <c r="AA232" s="12">
        <f t="shared" ca="1" si="26"/>
        <v>-2.0685999999999929</v>
      </c>
    </row>
    <row r="233" spans="1:27" x14ac:dyDescent="0.25">
      <c r="A233" s="11">
        <v>7.76</v>
      </c>
      <c r="Z233" s="12">
        <f t="shared" ca="1" si="25"/>
        <v>-2.0685999999999929</v>
      </c>
      <c r="AA233" s="12">
        <f t="shared" ca="1" si="26"/>
        <v>-2.0685999999999929</v>
      </c>
    </row>
    <row r="234" spans="1:27" x14ac:dyDescent="0.25">
      <c r="A234" s="11">
        <v>7.79</v>
      </c>
      <c r="Z234" s="12">
        <f t="shared" ca="1" si="25"/>
        <v>-2.0385999999999926</v>
      </c>
      <c r="AA234" s="12">
        <f t="shared" ca="1" si="26"/>
        <v>-2.0385999999999926</v>
      </c>
    </row>
    <row r="235" spans="1:27" x14ac:dyDescent="0.25">
      <c r="A235" s="11">
        <v>7.8</v>
      </c>
      <c r="Z235" s="12">
        <f t="shared" ca="1" si="25"/>
        <v>-2.0285999999999929</v>
      </c>
      <c r="AA235" s="12">
        <f t="shared" ca="1" si="26"/>
        <v>-2.0285999999999929</v>
      </c>
    </row>
    <row r="236" spans="1:27" x14ac:dyDescent="0.25">
      <c r="A236" s="11">
        <v>7.83</v>
      </c>
      <c r="Z236" s="12">
        <f t="shared" ca="1" si="25"/>
        <v>-1.9985999999999926</v>
      </c>
      <c r="AA236" s="12">
        <f t="shared" ca="1" si="26"/>
        <v>-1.9985999999999926</v>
      </c>
    </row>
    <row r="237" spans="1:27" x14ac:dyDescent="0.25">
      <c r="A237" s="11">
        <v>7.83</v>
      </c>
      <c r="Z237" s="12">
        <f t="shared" ca="1" si="25"/>
        <v>-1.9985999999999926</v>
      </c>
      <c r="AA237" s="12">
        <f t="shared" ca="1" si="26"/>
        <v>-1.9985999999999926</v>
      </c>
    </row>
    <row r="238" spans="1:27" x14ac:dyDescent="0.25">
      <c r="A238" s="11">
        <v>7.84</v>
      </c>
      <c r="Z238" s="12">
        <f t="shared" ca="1" si="25"/>
        <v>-1.9885999999999928</v>
      </c>
      <c r="AA238" s="12">
        <f t="shared" ca="1" si="26"/>
        <v>-1.9885999999999928</v>
      </c>
    </row>
    <row r="239" spans="1:27" x14ac:dyDescent="0.25">
      <c r="A239" s="11">
        <v>7.85</v>
      </c>
      <c r="Z239" s="12">
        <f t="shared" ca="1" si="25"/>
        <v>-1.978599999999993</v>
      </c>
      <c r="AA239" s="12">
        <f t="shared" ca="1" si="26"/>
        <v>-1.978599999999993</v>
      </c>
    </row>
    <row r="240" spans="1:27" x14ac:dyDescent="0.25">
      <c r="A240" s="11">
        <v>7.87</v>
      </c>
      <c r="Z240" s="12">
        <f t="shared" ca="1" si="25"/>
        <v>-1.9585999999999926</v>
      </c>
      <c r="AA240" s="12">
        <f t="shared" ca="1" si="26"/>
        <v>-1.9585999999999926</v>
      </c>
    </row>
    <row r="241" spans="1:27" x14ac:dyDescent="0.25">
      <c r="A241" s="11">
        <v>7.93</v>
      </c>
      <c r="Z241" s="12">
        <f t="shared" ca="1" si="25"/>
        <v>-1.898599999999993</v>
      </c>
      <c r="AA241" s="12">
        <f t="shared" ca="1" si="26"/>
        <v>-1.898599999999993</v>
      </c>
    </row>
    <row r="242" spans="1:27" x14ac:dyDescent="0.25">
      <c r="A242" s="11">
        <v>7.93</v>
      </c>
      <c r="Z242" s="12">
        <f t="shared" ca="1" si="25"/>
        <v>-1.898599999999993</v>
      </c>
      <c r="AA242" s="12">
        <f t="shared" ca="1" si="26"/>
        <v>-1.898599999999993</v>
      </c>
    </row>
    <row r="243" spans="1:27" x14ac:dyDescent="0.25">
      <c r="A243" s="11">
        <v>7.93</v>
      </c>
      <c r="Z243" s="12">
        <f t="shared" ca="1" si="25"/>
        <v>-1.898599999999993</v>
      </c>
      <c r="AA243" s="12">
        <f t="shared" ca="1" si="26"/>
        <v>-1.898599999999993</v>
      </c>
    </row>
    <row r="244" spans="1:27" x14ac:dyDescent="0.25">
      <c r="A244" s="11">
        <v>7.94</v>
      </c>
      <c r="Z244" s="12">
        <f t="shared" ca="1" si="25"/>
        <v>-1.8885999999999923</v>
      </c>
      <c r="AA244" s="12">
        <f t="shared" ca="1" si="26"/>
        <v>-1.8885999999999923</v>
      </c>
    </row>
    <row r="245" spans="1:27" x14ac:dyDescent="0.25">
      <c r="A245" s="11">
        <v>7.97</v>
      </c>
      <c r="Z245" s="12">
        <f t="shared" ca="1" si="25"/>
        <v>-1.8585999999999929</v>
      </c>
      <c r="AA245" s="12">
        <f t="shared" ca="1" si="26"/>
        <v>-1.8585999999999929</v>
      </c>
    </row>
    <row r="246" spans="1:27" x14ac:dyDescent="0.25">
      <c r="A246" s="11">
        <v>7.98</v>
      </c>
      <c r="Z246" s="12">
        <f t="shared" ca="1" si="25"/>
        <v>-1.8485999999999922</v>
      </c>
      <c r="AA246" s="12">
        <f t="shared" ca="1" si="26"/>
        <v>-1.8485999999999922</v>
      </c>
    </row>
    <row r="247" spans="1:27" x14ac:dyDescent="0.25">
      <c r="A247" s="11">
        <v>7.98</v>
      </c>
      <c r="Z247" s="12">
        <f t="shared" ca="1" si="25"/>
        <v>-1.8485999999999922</v>
      </c>
      <c r="AA247" s="12">
        <f t="shared" ca="1" si="26"/>
        <v>-1.8485999999999922</v>
      </c>
    </row>
    <row r="248" spans="1:27" x14ac:dyDescent="0.25">
      <c r="A248" s="11">
        <v>8</v>
      </c>
      <c r="Z248" s="12">
        <f t="shared" ca="1" si="25"/>
        <v>-1.8285999999999927</v>
      </c>
      <c r="AA248" s="12">
        <f t="shared" ca="1" si="26"/>
        <v>-1.8285999999999927</v>
      </c>
    </row>
    <row r="249" spans="1:27" x14ac:dyDescent="0.25">
      <c r="A249" s="11">
        <v>8.02</v>
      </c>
      <c r="Z249" s="12">
        <f t="shared" ca="1" si="25"/>
        <v>-1.8085999999999931</v>
      </c>
      <c r="AA249" s="12">
        <f t="shared" ca="1" si="26"/>
        <v>-1.8085999999999931</v>
      </c>
    </row>
    <row r="250" spans="1:27" x14ac:dyDescent="0.25">
      <c r="A250" s="11">
        <v>8.0399999999999991</v>
      </c>
      <c r="Z250" s="12">
        <f t="shared" ca="1" si="25"/>
        <v>-1.7885999999999935</v>
      </c>
      <c r="AA250" s="12">
        <f t="shared" ca="1" si="26"/>
        <v>-1.7885999999999935</v>
      </c>
    </row>
    <row r="251" spans="1:27" x14ac:dyDescent="0.25">
      <c r="A251" s="11">
        <v>8.06</v>
      </c>
      <c r="Z251" s="12">
        <f t="shared" ca="1" si="25"/>
        <v>-1.7685999999999922</v>
      </c>
      <c r="AA251" s="12">
        <f t="shared" ca="1" si="26"/>
        <v>-1.7685999999999922</v>
      </c>
    </row>
    <row r="252" spans="1:27" x14ac:dyDescent="0.25">
      <c r="A252" s="11">
        <v>8.07</v>
      </c>
      <c r="Z252" s="12">
        <f t="shared" ca="1" si="25"/>
        <v>-1.7585999999999924</v>
      </c>
      <c r="AA252" s="12">
        <f t="shared" ca="1" si="26"/>
        <v>-1.7585999999999924</v>
      </c>
    </row>
    <row r="253" spans="1:27" x14ac:dyDescent="0.25">
      <c r="A253" s="11">
        <v>8.07</v>
      </c>
      <c r="Z253" s="12">
        <f t="shared" ca="1" si="25"/>
        <v>-1.7585999999999924</v>
      </c>
      <c r="AA253" s="12">
        <f t="shared" ca="1" si="26"/>
        <v>-1.7585999999999924</v>
      </c>
    </row>
    <row r="254" spans="1:27" x14ac:dyDescent="0.25">
      <c r="A254" s="11">
        <v>8.1199999999999992</v>
      </c>
      <c r="Z254" s="12">
        <f t="shared" ca="1" si="25"/>
        <v>-1.7085999999999935</v>
      </c>
      <c r="AA254" s="12">
        <f t="shared" ca="1" si="26"/>
        <v>-1.7085999999999935</v>
      </c>
    </row>
    <row r="255" spans="1:27" x14ac:dyDescent="0.25">
      <c r="A255" s="11">
        <v>8.14</v>
      </c>
      <c r="Z255" s="12">
        <f t="shared" ca="1" si="25"/>
        <v>-1.6885999999999921</v>
      </c>
      <c r="AA255" s="12">
        <f t="shared" ca="1" si="26"/>
        <v>-1.6885999999999921</v>
      </c>
    </row>
    <row r="256" spans="1:27" x14ac:dyDescent="0.25">
      <c r="A256" s="11">
        <v>8.19</v>
      </c>
      <c r="Z256" s="12">
        <f t="shared" ca="1" si="25"/>
        <v>-1.6385999999999932</v>
      </c>
      <c r="AA256" s="12">
        <f t="shared" ca="1" si="26"/>
        <v>-1.6385999999999932</v>
      </c>
    </row>
    <row r="257" spans="1:27" x14ac:dyDescent="0.25">
      <c r="A257" s="11">
        <v>8.2200000000000006</v>
      </c>
      <c r="Z257" s="12">
        <f t="shared" ca="1" si="25"/>
        <v>-1.608599999999992</v>
      </c>
      <c r="AA257" s="12">
        <f t="shared" ca="1" si="26"/>
        <v>-1.608599999999992</v>
      </c>
    </row>
    <row r="258" spans="1:27" x14ac:dyDescent="0.25">
      <c r="A258" s="11">
        <v>8.27</v>
      </c>
      <c r="Z258" s="12">
        <f t="shared" ref="Z258:Z321" ca="1" si="27">IF($A258&lt;&gt;"",($A258-$D$77),"")</f>
        <v>-1.5585999999999931</v>
      </c>
      <c r="AA258" s="12">
        <f t="shared" ref="AA258:AA321" ca="1" si="28">IF($A258&lt;&gt;"",($A258-$D$77+$J$118),"")</f>
        <v>-1.5585999999999931</v>
      </c>
    </row>
    <row r="259" spans="1:27" x14ac:dyDescent="0.25">
      <c r="A259" s="11">
        <v>8.27</v>
      </c>
      <c r="Z259" s="12">
        <f t="shared" ca="1" si="27"/>
        <v>-1.5585999999999931</v>
      </c>
      <c r="AA259" s="12">
        <f t="shared" ca="1" si="28"/>
        <v>-1.5585999999999931</v>
      </c>
    </row>
    <row r="260" spans="1:27" x14ac:dyDescent="0.25">
      <c r="A260" s="11">
        <v>8.2799999999999994</v>
      </c>
      <c r="Z260" s="12">
        <f t="shared" ca="1" si="27"/>
        <v>-1.5485999999999933</v>
      </c>
      <c r="AA260" s="12">
        <f t="shared" ca="1" si="28"/>
        <v>-1.5485999999999933</v>
      </c>
    </row>
    <row r="261" spans="1:27" x14ac:dyDescent="0.25">
      <c r="A261" s="11">
        <v>8.2799999999999994</v>
      </c>
      <c r="Z261" s="12">
        <f t="shared" ca="1" si="27"/>
        <v>-1.5485999999999933</v>
      </c>
      <c r="AA261" s="12">
        <f t="shared" ca="1" si="28"/>
        <v>-1.5485999999999933</v>
      </c>
    </row>
    <row r="262" spans="1:27" x14ac:dyDescent="0.25">
      <c r="A262" s="11">
        <v>8.2899999999999991</v>
      </c>
      <c r="Z262" s="12">
        <f t="shared" ca="1" si="27"/>
        <v>-1.5385999999999935</v>
      </c>
      <c r="AA262" s="12">
        <f t="shared" ca="1" si="28"/>
        <v>-1.5385999999999935</v>
      </c>
    </row>
    <row r="263" spans="1:27" x14ac:dyDescent="0.25">
      <c r="A263" s="11">
        <v>8.2899999999999991</v>
      </c>
      <c r="Z263" s="12">
        <f t="shared" ca="1" si="27"/>
        <v>-1.5385999999999935</v>
      </c>
      <c r="AA263" s="12">
        <f t="shared" ca="1" si="28"/>
        <v>-1.5385999999999935</v>
      </c>
    </row>
    <row r="264" spans="1:27" x14ac:dyDescent="0.25">
      <c r="A264" s="11">
        <v>8.2899999999999991</v>
      </c>
      <c r="Z264" s="12">
        <f t="shared" ca="1" si="27"/>
        <v>-1.5385999999999935</v>
      </c>
      <c r="AA264" s="12">
        <f t="shared" ca="1" si="28"/>
        <v>-1.5385999999999935</v>
      </c>
    </row>
    <row r="265" spans="1:27" x14ac:dyDescent="0.25">
      <c r="A265" s="11">
        <v>8.32</v>
      </c>
      <c r="Z265" s="12">
        <f t="shared" ca="1" si="27"/>
        <v>-1.5085999999999924</v>
      </c>
      <c r="AA265" s="12">
        <f t="shared" ca="1" si="28"/>
        <v>-1.5085999999999924</v>
      </c>
    </row>
    <row r="266" spans="1:27" x14ac:dyDescent="0.25">
      <c r="A266" s="11">
        <v>8.35</v>
      </c>
      <c r="Z266" s="12">
        <f t="shared" ca="1" si="27"/>
        <v>-1.478599999999993</v>
      </c>
      <c r="AA266" s="12">
        <f t="shared" ca="1" si="28"/>
        <v>-1.478599999999993</v>
      </c>
    </row>
    <row r="267" spans="1:27" x14ac:dyDescent="0.25">
      <c r="A267" s="11">
        <v>8.36</v>
      </c>
      <c r="Z267" s="12">
        <f t="shared" ca="1" si="27"/>
        <v>-1.4685999999999932</v>
      </c>
      <c r="AA267" s="12">
        <f t="shared" ca="1" si="28"/>
        <v>-1.4685999999999932</v>
      </c>
    </row>
    <row r="268" spans="1:27" x14ac:dyDescent="0.25">
      <c r="A268" s="11">
        <v>8.39</v>
      </c>
      <c r="Z268" s="12">
        <f t="shared" ca="1" si="27"/>
        <v>-1.4385999999999921</v>
      </c>
      <c r="AA268" s="12">
        <f t="shared" ca="1" si="28"/>
        <v>-1.4385999999999921</v>
      </c>
    </row>
    <row r="269" spans="1:27" x14ac:dyDescent="0.25">
      <c r="A269" s="11">
        <v>8.41</v>
      </c>
      <c r="Z269" s="12">
        <f t="shared" ca="1" si="27"/>
        <v>-1.4185999999999925</v>
      </c>
      <c r="AA269" s="12">
        <f t="shared" ca="1" si="28"/>
        <v>-1.4185999999999925</v>
      </c>
    </row>
    <row r="270" spans="1:27" x14ac:dyDescent="0.25">
      <c r="A270" s="11">
        <v>8.44</v>
      </c>
      <c r="Z270" s="12">
        <f t="shared" ca="1" si="27"/>
        <v>-1.3885999999999932</v>
      </c>
      <c r="AA270" s="12">
        <f t="shared" ca="1" si="28"/>
        <v>-1.3885999999999932</v>
      </c>
    </row>
    <row r="271" spans="1:27" x14ac:dyDescent="0.25">
      <c r="A271" s="11">
        <v>8.44</v>
      </c>
      <c r="Z271" s="12">
        <f t="shared" ca="1" si="27"/>
        <v>-1.3885999999999932</v>
      </c>
      <c r="AA271" s="12">
        <f t="shared" ca="1" si="28"/>
        <v>-1.3885999999999932</v>
      </c>
    </row>
    <row r="272" spans="1:27" x14ac:dyDescent="0.25">
      <c r="A272" s="11">
        <v>8.44</v>
      </c>
      <c r="Z272" s="12">
        <f t="shared" ca="1" si="27"/>
        <v>-1.3885999999999932</v>
      </c>
      <c r="AA272" s="12">
        <f t="shared" ca="1" si="28"/>
        <v>-1.3885999999999932</v>
      </c>
    </row>
    <row r="273" spans="1:27" x14ac:dyDescent="0.25">
      <c r="A273" s="11">
        <v>8.4600000000000009</v>
      </c>
      <c r="Z273" s="12">
        <f t="shared" ca="1" si="27"/>
        <v>-1.3685999999999918</v>
      </c>
      <c r="AA273" s="12">
        <f t="shared" ca="1" si="28"/>
        <v>-1.3685999999999918</v>
      </c>
    </row>
    <row r="274" spans="1:27" x14ac:dyDescent="0.25">
      <c r="A274" s="11">
        <v>8.48</v>
      </c>
      <c r="Z274" s="12">
        <f t="shared" ca="1" si="27"/>
        <v>-1.3485999999999922</v>
      </c>
      <c r="AA274" s="12">
        <f t="shared" ca="1" si="28"/>
        <v>-1.3485999999999922</v>
      </c>
    </row>
    <row r="275" spans="1:27" x14ac:dyDescent="0.25">
      <c r="A275" s="11">
        <v>8.48</v>
      </c>
      <c r="Z275" s="12">
        <f t="shared" ca="1" si="27"/>
        <v>-1.3485999999999922</v>
      </c>
      <c r="AA275" s="12">
        <f t="shared" ca="1" si="28"/>
        <v>-1.3485999999999922</v>
      </c>
    </row>
    <row r="276" spans="1:27" x14ac:dyDescent="0.25">
      <c r="A276" s="11">
        <v>8.49</v>
      </c>
      <c r="Z276" s="12">
        <f t="shared" ca="1" si="27"/>
        <v>-1.3385999999999925</v>
      </c>
      <c r="AA276" s="12">
        <f t="shared" ca="1" si="28"/>
        <v>-1.3385999999999925</v>
      </c>
    </row>
    <row r="277" spans="1:27" x14ac:dyDescent="0.25">
      <c r="A277" s="11">
        <v>8.5</v>
      </c>
      <c r="Z277" s="12">
        <f t="shared" ca="1" si="27"/>
        <v>-1.3285999999999927</v>
      </c>
      <c r="AA277" s="12">
        <f t="shared" ca="1" si="28"/>
        <v>-1.3285999999999927</v>
      </c>
    </row>
    <row r="278" spans="1:27" x14ac:dyDescent="0.25">
      <c r="A278" s="11">
        <v>8.51</v>
      </c>
      <c r="Z278" s="12">
        <f t="shared" ca="1" si="27"/>
        <v>-1.3185999999999929</v>
      </c>
      <c r="AA278" s="12">
        <f t="shared" ca="1" si="28"/>
        <v>-1.3185999999999929</v>
      </c>
    </row>
    <row r="279" spans="1:27" x14ac:dyDescent="0.25">
      <c r="A279" s="11">
        <v>8.56</v>
      </c>
      <c r="Z279" s="12">
        <f t="shared" ca="1" si="27"/>
        <v>-1.2685999999999922</v>
      </c>
      <c r="AA279" s="12">
        <f t="shared" ca="1" si="28"/>
        <v>-1.2685999999999922</v>
      </c>
    </row>
    <row r="280" spans="1:27" x14ac:dyDescent="0.25">
      <c r="A280" s="11">
        <v>8.57</v>
      </c>
      <c r="Z280" s="12">
        <f t="shared" ca="1" si="27"/>
        <v>-1.2585999999999924</v>
      </c>
      <c r="AA280" s="12">
        <f t="shared" ca="1" si="28"/>
        <v>-1.2585999999999924</v>
      </c>
    </row>
    <row r="281" spans="1:27" x14ac:dyDescent="0.25">
      <c r="A281" s="11">
        <v>8.6</v>
      </c>
      <c r="Z281" s="12">
        <f t="shared" ca="1" si="27"/>
        <v>-1.228599999999993</v>
      </c>
      <c r="AA281" s="12">
        <f t="shared" ca="1" si="28"/>
        <v>-1.228599999999993</v>
      </c>
    </row>
    <row r="282" spans="1:27" x14ac:dyDescent="0.25">
      <c r="A282" s="11">
        <v>8.6</v>
      </c>
      <c r="Z282" s="12">
        <f t="shared" ca="1" si="27"/>
        <v>-1.228599999999993</v>
      </c>
      <c r="AA282" s="12">
        <f t="shared" ca="1" si="28"/>
        <v>-1.228599999999993</v>
      </c>
    </row>
    <row r="283" spans="1:27" x14ac:dyDescent="0.25">
      <c r="A283" s="11">
        <v>8.61</v>
      </c>
      <c r="Z283" s="12">
        <f t="shared" ca="1" si="27"/>
        <v>-1.2185999999999932</v>
      </c>
      <c r="AA283" s="12">
        <f t="shared" ca="1" si="28"/>
        <v>-1.2185999999999932</v>
      </c>
    </row>
    <row r="284" spans="1:27" x14ac:dyDescent="0.25">
      <c r="A284" s="11">
        <v>8.6199999999999992</v>
      </c>
      <c r="Z284" s="12">
        <f t="shared" ca="1" si="27"/>
        <v>-1.2085999999999935</v>
      </c>
      <c r="AA284" s="12">
        <f t="shared" ca="1" si="28"/>
        <v>-1.2085999999999935</v>
      </c>
    </row>
    <row r="285" spans="1:27" x14ac:dyDescent="0.25">
      <c r="A285" s="11">
        <v>8.6199999999999992</v>
      </c>
      <c r="Z285" s="12">
        <f t="shared" ca="1" si="27"/>
        <v>-1.2085999999999935</v>
      </c>
      <c r="AA285" s="12">
        <f t="shared" ca="1" si="28"/>
        <v>-1.2085999999999935</v>
      </c>
    </row>
    <row r="286" spans="1:27" x14ac:dyDescent="0.25">
      <c r="A286" s="11">
        <v>8.6300000000000008</v>
      </c>
      <c r="Z286" s="12">
        <f t="shared" ca="1" si="27"/>
        <v>-1.1985999999999919</v>
      </c>
      <c r="AA286" s="12">
        <f t="shared" ca="1" si="28"/>
        <v>-1.1985999999999919</v>
      </c>
    </row>
    <row r="287" spans="1:27" x14ac:dyDescent="0.25">
      <c r="A287" s="11">
        <v>8.6300000000000008</v>
      </c>
      <c r="Z287" s="12">
        <f t="shared" ca="1" si="27"/>
        <v>-1.1985999999999919</v>
      </c>
      <c r="AA287" s="12">
        <f t="shared" ca="1" si="28"/>
        <v>-1.1985999999999919</v>
      </c>
    </row>
    <row r="288" spans="1:27" x14ac:dyDescent="0.25">
      <c r="A288" s="11">
        <v>8.65</v>
      </c>
      <c r="Z288" s="12">
        <f t="shared" ca="1" si="27"/>
        <v>-1.1785999999999923</v>
      </c>
      <c r="AA288" s="12">
        <f t="shared" ca="1" si="28"/>
        <v>-1.1785999999999923</v>
      </c>
    </row>
    <row r="289" spans="1:27" x14ac:dyDescent="0.25">
      <c r="A289" s="11">
        <v>8.67</v>
      </c>
      <c r="Z289" s="12">
        <f t="shared" ca="1" si="27"/>
        <v>-1.1585999999999927</v>
      </c>
      <c r="AA289" s="12">
        <f t="shared" ca="1" si="28"/>
        <v>-1.1585999999999927</v>
      </c>
    </row>
    <row r="290" spans="1:27" x14ac:dyDescent="0.25">
      <c r="A290" s="11">
        <v>8.67</v>
      </c>
      <c r="Z290" s="12">
        <f t="shared" ca="1" si="27"/>
        <v>-1.1585999999999927</v>
      </c>
      <c r="AA290" s="12">
        <f t="shared" ca="1" si="28"/>
        <v>-1.1585999999999927</v>
      </c>
    </row>
    <row r="291" spans="1:27" x14ac:dyDescent="0.25">
      <c r="A291" s="11">
        <v>8.67</v>
      </c>
      <c r="Z291" s="12">
        <f t="shared" ca="1" si="27"/>
        <v>-1.1585999999999927</v>
      </c>
      <c r="AA291" s="12">
        <f t="shared" ca="1" si="28"/>
        <v>-1.1585999999999927</v>
      </c>
    </row>
    <row r="292" spans="1:27" x14ac:dyDescent="0.25">
      <c r="A292" s="11">
        <v>8.68</v>
      </c>
      <c r="Z292" s="12">
        <f t="shared" ca="1" si="27"/>
        <v>-1.148599999999993</v>
      </c>
      <c r="AA292" s="12">
        <f t="shared" ca="1" si="28"/>
        <v>-1.148599999999993</v>
      </c>
    </row>
    <row r="293" spans="1:27" x14ac:dyDescent="0.25">
      <c r="A293" s="11">
        <v>8.6999999999999993</v>
      </c>
      <c r="Z293" s="12">
        <f t="shared" ca="1" si="27"/>
        <v>-1.1285999999999934</v>
      </c>
      <c r="AA293" s="12">
        <f t="shared" ca="1" si="28"/>
        <v>-1.1285999999999934</v>
      </c>
    </row>
    <row r="294" spans="1:27" x14ac:dyDescent="0.25">
      <c r="A294" s="11">
        <v>8.6999999999999993</v>
      </c>
      <c r="Z294" s="12">
        <f t="shared" ca="1" si="27"/>
        <v>-1.1285999999999934</v>
      </c>
      <c r="AA294" s="12">
        <f t="shared" ca="1" si="28"/>
        <v>-1.1285999999999934</v>
      </c>
    </row>
    <row r="295" spans="1:27" x14ac:dyDescent="0.25">
      <c r="A295" s="11">
        <v>8.7200000000000006</v>
      </c>
      <c r="Z295" s="12">
        <f t="shared" ca="1" si="27"/>
        <v>-1.108599999999992</v>
      </c>
      <c r="AA295" s="12">
        <f t="shared" ca="1" si="28"/>
        <v>-1.108599999999992</v>
      </c>
    </row>
    <row r="296" spans="1:27" x14ac:dyDescent="0.25">
      <c r="A296" s="11">
        <v>8.73</v>
      </c>
      <c r="Z296" s="12">
        <f t="shared" ca="1" si="27"/>
        <v>-1.0985999999999922</v>
      </c>
      <c r="AA296" s="12">
        <f t="shared" ca="1" si="28"/>
        <v>-1.0985999999999922</v>
      </c>
    </row>
    <row r="297" spans="1:27" x14ac:dyDescent="0.25">
      <c r="A297" s="11">
        <v>8.74</v>
      </c>
      <c r="Z297" s="12">
        <f t="shared" ca="1" si="27"/>
        <v>-1.0885999999999925</v>
      </c>
      <c r="AA297" s="12">
        <f t="shared" ca="1" si="28"/>
        <v>-1.0885999999999925</v>
      </c>
    </row>
    <row r="298" spans="1:27" x14ac:dyDescent="0.25">
      <c r="A298" s="11">
        <v>8.77</v>
      </c>
      <c r="Z298" s="12">
        <f t="shared" ca="1" si="27"/>
        <v>-1.0585999999999931</v>
      </c>
      <c r="AA298" s="12">
        <f t="shared" ca="1" si="28"/>
        <v>-1.0585999999999931</v>
      </c>
    </row>
    <row r="299" spans="1:27" x14ac:dyDescent="0.25">
      <c r="A299" s="11">
        <v>8.7899999999999991</v>
      </c>
      <c r="Z299" s="12">
        <f t="shared" ca="1" si="27"/>
        <v>-1.0385999999999935</v>
      </c>
      <c r="AA299" s="12">
        <f t="shared" ca="1" si="28"/>
        <v>-1.0385999999999935</v>
      </c>
    </row>
    <row r="300" spans="1:27" x14ac:dyDescent="0.25">
      <c r="A300" s="11">
        <v>8.82</v>
      </c>
      <c r="Z300" s="12">
        <f t="shared" ca="1" si="27"/>
        <v>-1.0085999999999924</v>
      </c>
      <c r="AA300" s="12">
        <f t="shared" ca="1" si="28"/>
        <v>-1.0085999999999924</v>
      </c>
    </row>
    <row r="301" spans="1:27" x14ac:dyDescent="0.25">
      <c r="A301" s="11">
        <v>8.84</v>
      </c>
      <c r="Z301" s="12">
        <f t="shared" ca="1" si="27"/>
        <v>-0.98859999999999282</v>
      </c>
      <c r="AA301" s="12">
        <f t="shared" ca="1" si="28"/>
        <v>-0.98859999999999282</v>
      </c>
    </row>
    <row r="302" spans="1:27" x14ac:dyDescent="0.25">
      <c r="A302" s="11">
        <v>8.84</v>
      </c>
      <c r="Z302" s="12">
        <f t="shared" ca="1" si="27"/>
        <v>-0.98859999999999282</v>
      </c>
      <c r="AA302" s="12">
        <f t="shared" ca="1" si="28"/>
        <v>-0.98859999999999282</v>
      </c>
    </row>
    <row r="303" spans="1:27" x14ac:dyDescent="0.25">
      <c r="A303" s="11">
        <v>8.85</v>
      </c>
      <c r="Z303" s="12">
        <f t="shared" ca="1" si="27"/>
        <v>-0.97859999999999303</v>
      </c>
      <c r="AA303" s="12">
        <f t="shared" ca="1" si="28"/>
        <v>-0.97859999999999303</v>
      </c>
    </row>
    <row r="304" spans="1:27" x14ac:dyDescent="0.25">
      <c r="A304" s="11">
        <v>8.85</v>
      </c>
      <c r="Z304" s="12">
        <f t="shared" ca="1" si="27"/>
        <v>-0.97859999999999303</v>
      </c>
      <c r="AA304" s="12">
        <f t="shared" ca="1" si="28"/>
        <v>-0.97859999999999303</v>
      </c>
    </row>
    <row r="305" spans="1:27" x14ac:dyDescent="0.25">
      <c r="A305" s="11">
        <v>8.86</v>
      </c>
      <c r="Z305" s="12">
        <f t="shared" ca="1" si="27"/>
        <v>-0.96859999999999324</v>
      </c>
      <c r="AA305" s="12">
        <f t="shared" ca="1" si="28"/>
        <v>-0.96859999999999324</v>
      </c>
    </row>
    <row r="306" spans="1:27" x14ac:dyDescent="0.25">
      <c r="A306" s="11">
        <v>8.86</v>
      </c>
      <c r="Z306" s="12">
        <f t="shared" ca="1" si="27"/>
        <v>-0.96859999999999324</v>
      </c>
      <c r="AA306" s="12">
        <f t="shared" ca="1" si="28"/>
        <v>-0.96859999999999324</v>
      </c>
    </row>
    <row r="307" spans="1:27" x14ac:dyDescent="0.25">
      <c r="A307" s="11">
        <v>8.8699999999999992</v>
      </c>
      <c r="Z307" s="12">
        <f t="shared" ca="1" si="27"/>
        <v>-0.95859999999999346</v>
      </c>
      <c r="AA307" s="12">
        <f t="shared" ca="1" si="28"/>
        <v>-0.95859999999999346</v>
      </c>
    </row>
    <row r="308" spans="1:27" x14ac:dyDescent="0.25">
      <c r="A308" s="11">
        <v>8.8800000000000008</v>
      </c>
      <c r="Z308" s="12">
        <f t="shared" ca="1" si="27"/>
        <v>-0.94859999999999189</v>
      </c>
      <c r="AA308" s="12">
        <f t="shared" ca="1" si="28"/>
        <v>-0.94859999999999189</v>
      </c>
    </row>
    <row r="309" spans="1:27" x14ac:dyDescent="0.25">
      <c r="A309" s="11">
        <v>8.8800000000000008</v>
      </c>
      <c r="Z309" s="12">
        <f t="shared" ca="1" si="27"/>
        <v>-0.94859999999999189</v>
      </c>
      <c r="AA309" s="12">
        <f t="shared" ca="1" si="28"/>
        <v>-0.94859999999999189</v>
      </c>
    </row>
    <row r="310" spans="1:27" x14ac:dyDescent="0.25">
      <c r="A310" s="11">
        <v>8.89</v>
      </c>
      <c r="Z310" s="12">
        <f t="shared" ca="1" si="27"/>
        <v>-0.93859999999999211</v>
      </c>
      <c r="AA310" s="12">
        <f t="shared" ca="1" si="28"/>
        <v>-0.93859999999999211</v>
      </c>
    </row>
    <row r="311" spans="1:27" x14ac:dyDescent="0.25">
      <c r="A311" s="11">
        <v>8.91</v>
      </c>
      <c r="Z311" s="12">
        <f t="shared" ca="1" si="27"/>
        <v>-0.91859999999999253</v>
      </c>
      <c r="AA311" s="12">
        <f t="shared" ca="1" si="28"/>
        <v>-0.91859999999999253</v>
      </c>
    </row>
    <row r="312" spans="1:27" x14ac:dyDescent="0.25">
      <c r="A312" s="11">
        <v>8.91</v>
      </c>
      <c r="Z312" s="12">
        <f t="shared" ca="1" si="27"/>
        <v>-0.91859999999999253</v>
      </c>
      <c r="AA312" s="12">
        <f t="shared" ca="1" si="28"/>
        <v>-0.91859999999999253</v>
      </c>
    </row>
    <row r="313" spans="1:27" x14ac:dyDescent="0.25">
      <c r="A313" s="11">
        <v>8.94</v>
      </c>
      <c r="Z313" s="12">
        <f t="shared" ca="1" si="27"/>
        <v>-0.88859999999999317</v>
      </c>
      <c r="AA313" s="12">
        <f t="shared" ca="1" si="28"/>
        <v>-0.88859999999999317</v>
      </c>
    </row>
    <row r="314" spans="1:27" x14ac:dyDescent="0.25">
      <c r="A314" s="11">
        <v>8.94</v>
      </c>
      <c r="Z314" s="12">
        <f t="shared" ca="1" si="27"/>
        <v>-0.88859999999999317</v>
      </c>
      <c r="AA314" s="12">
        <f t="shared" ca="1" si="28"/>
        <v>-0.88859999999999317</v>
      </c>
    </row>
    <row r="315" spans="1:27" x14ac:dyDescent="0.25">
      <c r="A315" s="11">
        <v>8.9499999999999993</v>
      </c>
      <c r="Z315" s="12">
        <f t="shared" ca="1" si="27"/>
        <v>-0.87859999999999339</v>
      </c>
      <c r="AA315" s="12">
        <f t="shared" ca="1" si="28"/>
        <v>-0.87859999999999339</v>
      </c>
    </row>
    <row r="316" spans="1:27" x14ac:dyDescent="0.25">
      <c r="A316" s="11">
        <v>8.9600000000000009</v>
      </c>
      <c r="Z316" s="12">
        <f t="shared" ca="1" si="27"/>
        <v>-0.86859999999999182</v>
      </c>
      <c r="AA316" s="12">
        <f t="shared" ca="1" si="28"/>
        <v>-0.86859999999999182</v>
      </c>
    </row>
    <row r="317" spans="1:27" x14ac:dyDescent="0.25">
      <c r="A317" s="11">
        <v>8.9700000000000006</v>
      </c>
      <c r="Z317" s="12">
        <f t="shared" ca="1" si="27"/>
        <v>-0.85859999999999204</v>
      </c>
      <c r="AA317" s="12">
        <f t="shared" ca="1" si="28"/>
        <v>-0.85859999999999204</v>
      </c>
    </row>
    <row r="318" spans="1:27" x14ac:dyDescent="0.25">
      <c r="A318" s="11">
        <v>9</v>
      </c>
      <c r="Z318" s="12">
        <f t="shared" ca="1" si="27"/>
        <v>-0.82859999999999268</v>
      </c>
      <c r="AA318" s="12">
        <f t="shared" ca="1" si="28"/>
        <v>-0.82859999999999268</v>
      </c>
    </row>
    <row r="319" spans="1:27" x14ac:dyDescent="0.25">
      <c r="A319" s="11">
        <v>9</v>
      </c>
      <c r="Z319" s="12">
        <f t="shared" ca="1" si="27"/>
        <v>-0.82859999999999268</v>
      </c>
      <c r="AA319" s="12">
        <f t="shared" ca="1" si="28"/>
        <v>-0.82859999999999268</v>
      </c>
    </row>
    <row r="320" spans="1:27" x14ac:dyDescent="0.25">
      <c r="A320" s="11">
        <v>9.01</v>
      </c>
      <c r="Z320" s="12">
        <f t="shared" ca="1" si="27"/>
        <v>-0.81859999999999289</v>
      </c>
      <c r="AA320" s="12">
        <f t="shared" ca="1" si="28"/>
        <v>-0.81859999999999289</v>
      </c>
    </row>
    <row r="321" spans="1:27" x14ac:dyDescent="0.25">
      <c r="A321" s="11">
        <v>9.02</v>
      </c>
      <c r="Z321" s="12">
        <f t="shared" ca="1" si="27"/>
        <v>-0.8085999999999931</v>
      </c>
      <c r="AA321" s="12">
        <f t="shared" ca="1" si="28"/>
        <v>-0.8085999999999931</v>
      </c>
    </row>
    <row r="322" spans="1:27" x14ac:dyDescent="0.25">
      <c r="A322" s="11">
        <v>9.0500000000000007</v>
      </c>
      <c r="Z322" s="12">
        <f t="shared" ref="Z322:Z385" ca="1" si="29">IF($A322&lt;&gt;"",($A322-$D$77),"")</f>
        <v>-0.77859999999999197</v>
      </c>
      <c r="AA322" s="12">
        <f t="shared" ref="AA322:AA385" ca="1" si="30">IF($A322&lt;&gt;"",($A322-$D$77+$J$118),"")</f>
        <v>-0.77859999999999197</v>
      </c>
    </row>
    <row r="323" spans="1:27" x14ac:dyDescent="0.25">
      <c r="A323" s="11">
        <v>9.08</v>
      </c>
      <c r="Z323" s="12">
        <f t="shared" ca="1" si="29"/>
        <v>-0.7485999999999926</v>
      </c>
      <c r="AA323" s="12">
        <f t="shared" ca="1" si="30"/>
        <v>-0.7485999999999926</v>
      </c>
    </row>
    <row r="324" spans="1:27" x14ac:dyDescent="0.25">
      <c r="A324" s="11">
        <v>9.09</v>
      </c>
      <c r="Z324" s="12">
        <f t="shared" ca="1" si="29"/>
        <v>-0.73859999999999282</v>
      </c>
      <c r="AA324" s="12">
        <f t="shared" ca="1" si="30"/>
        <v>-0.73859999999999282</v>
      </c>
    </row>
    <row r="325" spans="1:27" x14ac:dyDescent="0.25">
      <c r="A325" s="11">
        <v>9.1</v>
      </c>
      <c r="Z325" s="12">
        <f t="shared" ca="1" si="29"/>
        <v>-0.72859999999999303</v>
      </c>
      <c r="AA325" s="12">
        <f t="shared" ca="1" si="30"/>
        <v>-0.72859999999999303</v>
      </c>
    </row>
    <row r="326" spans="1:27" x14ac:dyDescent="0.25">
      <c r="A326" s="11">
        <v>9.1199999999999992</v>
      </c>
      <c r="Z326" s="12">
        <f t="shared" ca="1" si="29"/>
        <v>-0.70859999999999346</v>
      </c>
      <c r="AA326" s="12">
        <f t="shared" ca="1" si="30"/>
        <v>-0.70859999999999346</v>
      </c>
    </row>
    <row r="327" spans="1:27" x14ac:dyDescent="0.25">
      <c r="A327" s="11">
        <v>9.1300000000000008</v>
      </c>
      <c r="Z327" s="12">
        <f t="shared" ca="1" si="29"/>
        <v>-0.69859999999999189</v>
      </c>
      <c r="AA327" s="12">
        <f t="shared" ca="1" si="30"/>
        <v>-0.69859999999999189</v>
      </c>
    </row>
    <row r="328" spans="1:27" x14ac:dyDescent="0.25">
      <c r="A328" s="11">
        <v>9.16</v>
      </c>
      <c r="Z328" s="12">
        <f t="shared" ca="1" si="29"/>
        <v>-0.66859999999999253</v>
      </c>
      <c r="AA328" s="12">
        <f t="shared" ca="1" si="30"/>
        <v>-0.66859999999999253</v>
      </c>
    </row>
    <row r="329" spans="1:27" x14ac:dyDescent="0.25">
      <c r="A329" s="11">
        <v>9.2100000000000009</v>
      </c>
      <c r="Z329" s="12">
        <f t="shared" ca="1" si="29"/>
        <v>-0.61859999999999182</v>
      </c>
      <c r="AA329" s="12">
        <f t="shared" ca="1" si="30"/>
        <v>-0.61859999999999182</v>
      </c>
    </row>
    <row r="330" spans="1:27" x14ac:dyDescent="0.25">
      <c r="A330" s="11">
        <v>9.23</v>
      </c>
      <c r="Z330" s="12">
        <f t="shared" ca="1" si="29"/>
        <v>-0.59859999999999225</v>
      </c>
      <c r="AA330" s="12">
        <f t="shared" ca="1" si="30"/>
        <v>-0.59859999999999225</v>
      </c>
    </row>
    <row r="331" spans="1:27" x14ac:dyDescent="0.25">
      <c r="A331" s="11">
        <v>9.24</v>
      </c>
      <c r="Z331" s="12">
        <f t="shared" ca="1" si="29"/>
        <v>-0.58859999999999246</v>
      </c>
      <c r="AA331" s="12">
        <f t="shared" ca="1" si="30"/>
        <v>-0.58859999999999246</v>
      </c>
    </row>
    <row r="332" spans="1:27" x14ac:dyDescent="0.25">
      <c r="A332" s="11">
        <v>9.25</v>
      </c>
      <c r="Z332" s="12">
        <f t="shared" ca="1" si="29"/>
        <v>-0.57859999999999268</v>
      </c>
      <c r="AA332" s="12">
        <f t="shared" ca="1" si="30"/>
        <v>-0.57859999999999268</v>
      </c>
    </row>
    <row r="333" spans="1:27" x14ac:dyDescent="0.25">
      <c r="A333" s="11">
        <v>9.26</v>
      </c>
      <c r="Z333" s="12">
        <f t="shared" ca="1" si="29"/>
        <v>-0.56859999999999289</v>
      </c>
      <c r="AA333" s="12">
        <f t="shared" ca="1" si="30"/>
        <v>-0.56859999999999289</v>
      </c>
    </row>
    <row r="334" spans="1:27" x14ac:dyDescent="0.25">
      <c r="A334" s="11">
        <v>9.2799999999999994</v>
      </c>
      <c r="Z334" s="12">
        <f t="shared" ca="1" si="29"/>
        <v>-0.54859999999999332</v>
      </c>
      <c r="AA334" s="12">
        <f t="shared" ca="1" si="30"/>
        <v>-0.54859999999999332</v>
      </c>
    </row>
    <row r="335" spans="1:27" x14ac:dyDescent="0.25">
      <c r="A335" s="11">
        <v>9.2799999999999994</v>
      </c>
      <c r="Z335" s="12">
        <f t="shared" ca="1" si="29"/>
        <v>-0.54859999999999332</v>
      </c>
      <c r="AA335" s="12">
        <f t="shared" ca="1" si="30"/>
        <v>-0.54859999999999332</v>
      </c>
    </row>
    <row r="336" spans="1:27" x14ac:dyDescent="0.25">
      <c r="A336" s="11">
        <v>9.3000000000000007</v>
      </c>
      <c r="Z336" s="12">
        <f t="shared" ca="1" si="29"/>
        <v>-0.52859999999999197</v>
      </c>
      <c r="AA336" s="12">
        <f t="shared" ca="1" si="30"/>
        <v>-0.52859999999999197</v>
      </c>
    </row>
    <row r="337" spans="1:27" x14ac:dyDescent="0.25">
      <c r="A337" s="11">
        <v>9.33</v>
      </c>
      <c r="Z337" s="12">
        <f t="shared" ca="1" si="29"/>
        <v>-0.4985999999999926</v>
      </c>
      <c r="AA337" s="12">
        <f t="shared" ca="1" si="30"/>
        <v>-0.4985999999999926</v>
      </c>
    </row>
    <row r="338" spans="1:27" x14ac:dyDescent="0.25">
      <c r="A338" s="11">
        <v>9.33</v>
      </c>
      <c r="Z338" s="12">
        <f t="shared" ca="1" si="29"/>
        <v>-0.4985999999999926</v>
      </c>
      <c r="AA338" s="12">
        <f t="shared" ca="1" si="30"/>
        <v>-0.4985999999999926</v>
      </c>
    </row>
    <row r="339" spans="1:27" x14ac:dyDescent="0.25">
      <c r="A339" s="11">
        <v>9.36</v>
      </c>
      <c r="Z339" s="12">
        <f t="shared" ca="1" si="29"/>
        <v>-0.46859999999999324</v>
      </c>
      <c r="AA339" s="12">
        <f t="shared" ca="1" si="30"/>
        <v>-0.46859999999999324</v>
      </c>
    </row>
    <row r="340" spans="1:27" x14ac:dyDescent="0.25">
      <c r="A340" s="11">
        <v>9.3699999999999992</v>
      </c>
      <c r="Z340" s="12">
        <f t="shared" ca="1" si="29"/>
        <v>-0.45859999999999346</v>
      </c>
      <c r="AA340" s="12">
        <f t="shared" ca="1" si="30"/>
        <v>-0.45859999999999346</v>
      </c>
    </row>
    <row r="341" spans="1:27" x14ac:dyDescent="0.25">
      <c r="A341" s="11">
        <v>9.3800000000000008</v>
      </c>
      <c r="Z341" s="12">
        <f t="shared" ca="1" si="29"/>
        <v>-0.44859999999999189</v>
      </c>
      <c r="AA341" s="12">
        <f t="shared" ca="1" si="30"/>
        <v>-0.44859999999999189</v>
      </c>
    </row>
    <row r="342" spans="1:27" x14ac:dyDescent="0.25">
      <c r="A342" s="11">
        <v>9.43</v>
      </c>
      <c r="Z342" s="12">
        <f t="shared" ca="1" si="29"/>
        <v>-0.39859999999999296</v>
      </c>
      <c r="AA342" s="12">
        <f t="shared" ca="1" si="30"/>
        <v>-0.39859999999999296</v>
      </c>
    </row>
    <row r="343" spans="1:27" x14ac:dyDescent="0.25">
      <c r="A343" s="11">
        <v>9.43</v>
      </c>
      <c r="Z343" s="12">
        <f t="shared" ca="1" si="29"/>
        <v>-0.39859999999999296</v>
      </c>
      <c r="AA343" s="12">
        <f t="shared" ca="1" si="30"/>
        <v>-0.39859999999999296</v>
      </c>
    </row>
    <row r="344" spans="1:27" x14ac:dyDescent="0.25">
      <c r="A344" s="11">
        <v>9.44</v>
      </c>
      <c r="Z344" s="12">
        <f t="shared" ca="1" si="29"/>
        <v>-0.38859999999999317</v>
      </c>
      <c r="AA344" s="12">
        <f t="shared" ca="1" si="30"/>
        <v>-0.38859999999999317</v>
      </c>
    </row>
    <row r="345" spans="1:27" x14ac:dyDescent="0.25">
      <c r="A345" s="11">
        <v>9.4499999999999993</v>
      </c>
      <c r="Z345" s="12">
        <f t="shared" ca="1" si="29"/>
        <v>-0.37859999999999339</v>
      </c>
      <c r="AA345" s="12">
        <f t="shared" ca="1" si="30"/>
        <v>-0.37859999999999339</v>
      </c>
    </row>
    <row r="346" spans="1:27" x14ac:dyDescent="0.25">
      <c r="A346" s="11">
        <v>9.4499999999999993</v>
      </c>
      <c r="Z346" s="12">
        <f t="shared" ca="1" si="29"/>
        <v>-0.37859999999999339</v>
      </c>
      <c r="AA346" s="12">
        <f t="shared" ca="1" si="30"/>
        <v>-0.37859999999999339</v>
      </c>
    </row>
    <row r="347" spans="1:27" x14ac:dyDescent="0.25">
      <c r="A347" s="11">
        <v>9.5</v>
      </c>
      <c r="Z347" s="12">
        <f t="shared" ca="1" si="29"/>
        <v>-0.32859999999999268</v>
      </c>
      <c r="AA347" s="12">
        <f t="shared" ca="1" si="30"/>
        <v>-0.32859999999999268</v>
      </c>
    </row>
    <row r="348" spans="1:27" x14ac:dyDescent="0.25">
      <c r="A348" s="11">
        <v>9.52</v>
      </c>
      <c r="Z348" s="12">
        <f t="shared" ca="1" si="29"/>
        <v>-0.3085999999999931</v>
      </c>
      <c r="AA348" s="12">
        <f t="shared" ca="1" si="30"/>
        <v>-0.3085999999999931</v>
      </c>
    </row>
    <row r="349" spans="1:27" x14ac:dyDescent="0.25">
      <c r="A349" s="11">
        <v>9.5299999999999994</v>
      </c>
      <c r="Z349" s="12">
        <f t="shared" ca="1" si="29"/>
        <v>-0.29859999999999332</v>
      </c>
      <c r="AA349" s="12">
        <f t="shared" ca="1" si="30"/>
        <v>-0.29859999999999332</v>
      </c>
    </row>
    <row r="350" spans="1:27" x14ac:dyDescent="0.25">
      <c r="A350" s="11">
        <v>9.58</v>
      </c>
      <c r="Z350" s="12">
        <f t="shared" ca="1" si="29"/>
        <v>-0.2485999999999926</v>
      </c>
      <c r="AA350" s="12">
        <f t="shared" ca="1" si="30"/>
        <v>-0.2485999999999926</v>
      </c>
    </row>
    <row r="351" spans="1:27" x14ac:dyDescent="0.25">
      <c r="A351" s="11">
        <v>9.61</v>
      </c>
      <c r="Z351" s="12">
        <f t="shared" ca="1" si="29"/>
        <v>-0.21859999999999324</v>
      </c>
      <c r="AA351" s="12">
        <f t="shared" ca="1" si="30"/>
        <v>-0.21859999999999324</v>
      </c>
    </row>
    <row r="352" spans="1:27" x14ac:dyDescent="0.25">
      <c r="A352" s="11">
        <v>9.65</v>
      </c>
      <c r="Z352" s="12">
        <f t="shared" ca="1" si="29"/>
        <v>-0.17859999999999232</v>
      </c>
      <c r="AA352" s="12">
        <f t="shared" ca="1" si="30"/>
        <v>-0.17859999999999232</v>
      </c>
    </row>
    <row r="353" spans="1:27" x14ac:dyDescent="0.25">
      <c r="A353" s="11">
        <v>9.65</v>
      </c>
      <c r="Z353" s="12">
        <f t="shared" ca="1" si="29"/>
        <v>-0.17859999999999232</v>
      </c>
      <c r="AA353" s="12">
        <f t="shared" ca="1" si="30"/>
        <v>-0.17859999999999232</v>
      </c>
    </row>
    <row r="354" spans="1:27" x14ac:dyDescent="0.25">
      <c r="A354" s="11">
        <v>9.65</v>
      </c>
      <c r="Z354" s="12">
        <f t="shared" ca="1" si="29"/>
        <v>-0.17859999999999232</v>
      </c>
      <c r="AA354" s="12">
        <f t="shared" ca="1" si="30"/>
        <v>-0.17859999999999232</v>
      </c>
    </row>
    <row r="355" spans="1:27" x14ac:dyDescent="0.25">
      <c r="A355" s="11">
        <v>9.67</v>
      </c>
      <c r="Z355" s="12">
        <f t="shared" ca="1" si="29"/>
        <v>-0.15859999999999275</v>
      </c>
      <c r="AA355" s="12">
        <f t="shared" ca="1" si="30"/>
        <v>-0.15859999999999275</v>
      </c>
    </row>
    <row r="356" spans="1:27" x14ac:dyDescent="0.25">
      <c r="A356" s="11">
        <v>9.67</v>
      </c>
      <c r="Z356" s="12">
        <f t="shared" ca="1" si="29"/>
        <v>-0.15859999999999275</v>
      </c>
      <c r="AA356" s="12">
        <f t="shared" ca="1" si="30"/>
        <v>-0.15859999999999275</v>
      </c>
    </row>
    <row r="357" spans="1:27" x14ac:dyDescent="0.25">
      <c r="A357" s="11">
        <v>9.68</v>
      </c>
      <c r="Z357" s="12">
        <f t="shared" ca="1" si="29"/>
        <v>-0.14859999999999296</v>
      </c>
      <c r="AA357" s="12">
        <f t="shared" ca="1" si="30"/>
        <v>-0.14859999999999296</v>
      </c>
    </row>
    <row r="358" spans="1:27" x14ac:dyDescent="0.25">
      <c r="A358" s="11">
        <v>9.6999999999999993</v>
      </c>
      <c r="Z358" s="12">
        <f t="shared" ca="1" si="29"/>
        <v>-0.12859999999999339</v>
      </c>
      <c r="AA358" s="12">
        <f t="shared" ca="1" si="30"/>
        <v>-0.12859999999999339</v>
      </c>
    </row>
    <row r="359" spans="1:27" x14ac:dyDescent="0.25">
      <c r="A359" s="11">
        <v>9.7100000000000009</v>
      </c>
      <c r="Z359" s="12">
        <f t="shared" ca="1" si="29"/>
        <v>-0.11859999999999182</v>
      </c>
      <c r="AA359" s="12">
        <f t="shared" ca="1" si="30"/>
        <v>-0.11859999999999182</v>
      </c>
    </row>
    <row r="360" spans="1:27" x14ac:dyDescent="0.25">
      <c r="A360" s="11">
        <v>9.73</v>
      </c>
      <c r="Z360" s="12">
        <f t="shared" ca="1" si="29"/>
        <v>-9.8599999999992249E-2</v>
      </c>
      <c r="AA360" s="12">
        <f t="shared" ca="1" si="30"/>
        <v>-9.8599999999992249E-2</v>
      </c>
    </row>
    <row r="361" spans="1:27" x14ac:dyDescent="0.25">
      <c r="A361" s="11">
        <v>9.73</v>
      </c>
      <c r="Z361" s="12">
        <f t="shared" ca="1" si="29"/>
        <v>-9.8599999999992249E-2</v>
      </c>
      <c r="AA361" s="12">
        <f t="shared" ca="1" si="30"/>
        <v>-9.8599999999992249E-2</v>
      </c>
    </row>
    <row r="362" spans="1:27" x14ac:dyDescent="0.25">
      <c r="A362" s="11">
        <v>9.74</v>
      </c>
      <c r="Z362" s="12">
        <f t="shared" ca="1" si="29"/>
        <v>-8.8599999999992463E-2</v>
      </c>
      <c r="AA362" s="12">
        <f t="shared" ca="1" si="30"/>
        <v>-8.8599999999992463E-2</v>
      </c>
    </row>
    <row r="363" spans="1:27" x14ac:dyDescent="0.25">
      <c r="A363" s="11">
        <v>9.81</v>
      </c>
      <c r="Z363" s="12">
        <f t="shared" ca="1" si="29"/>
        <v>-1.8599999999992178E-2</v>
      </c>
      <c r="AA363" s="12">
        <f t="shared" ca="1" si="30"/>
        <v>-1.8599999999992178E-2</v>
      </c>
    </row>
    <row r="364" spans="1:27" x14ac:dyDescent="0.25">
      <c r="A364" s="11">
        <v>9.82</v>
      </c>
      <c r="Z364" s="12">
        <f t="shared" ca="1" si="29"/>
        <v>-8.5999999999923915E-3</v>
      </c>
      <c r="AA364" s="12">
        <f t="shared" ca="1" si="30"/>
        <v>-8.5999999999923915E-3</v>
      </c>
    </row>
    <row r="365" spans="1:27" x14ac:dyDescent="0.25">
      <c r="A365" s="11">
        <v>9.86</v>
      </c>
      <c r="Z365" s="12">
        <f t="shared" ca="1" si="29"/>
        <v>3.1400000000006756E-2</v>
      </c>
      <c r="AA365" s="12">
        <f t="shared" ca="1" si="30"/>
        <v>3.1400000000006756E-2</v>
      </c>
    </row>
    <row r="366" spans="1:27" x14ac:dyDescent="0.25">
      <c r="A366" s="11">
        <v>9.8800000000000008</v>
      </c>
      <c r="Z366" s="12">
        <f t="shared" ca="1" si="29"/>
        <v>5.1400000000008106E-2</v>
      </c>
      <c r="AA366" s="12">
        <f t="shared" ca="1" si="30"/>
        <v>5.1400000000008106E-2</v>
      </c>
    </row>
    <row r="367" spans="1:27" x14ac:dyDescent="0.25">
      <c r="A367" s="11">
        <v>9.92</v>
      </c>
      <c r="Z367" s="12">
        <f t="shared" ca="1" si="29"/>
        <v>9.1400000000007253E-2</v>
      </c>
      <c r="AA367" s="12">
        <f t="shared" ca="1" si="30"/>
        <v>9.1400000000007253E-2</v>
      </c>
    </row>
    <row r="368" spans="1:27" x14ac:dyDescent="0.25">
      <c r="A368" s="11">
        <v>9.92</v>
      </c>
      <c r="Z368" s="12">
        <f t="shared" ca="1" si="29"/>
        <v>9.1400000000007253E-2</v>
      </c>
      <c r="AA368" s="12">
        <f t="shared" ca="1" si="30"/>
        <v>9.1400000000007253E-2</v>
      </c>
    </row>
    <row r="369" spans="1:27" x14ac:dyDescent="0.25">
      <c r="A369" s="11">
        <v>9.9600000000000009</v>
      </c>
      <c r="Z369" s="12">
        <f t="shared" ca="1" si="29"/>
        <v>0.13140000000000818</v>
      </c>
      <c r="AA369" s="12">
        <f t="shared" ca="1" si="30"/>
        <v>0.13140000000000818</v>
      </c>
    </row>
    <row r="370" spans="1:27" x14ac:dyDescent="0.25">
      <c r="A370" s="11">
        <v>9.98</v>
      </c>
      <c r="Z370" s="12">
        <f t="shared" ca="1" si="29"/>
        <v>0.15140000000000775</v>
      </c>
      <c r="AA370" s="12">
        <f t="shared" ca="1" si="30"/>
        <v>0.15140000000000775</v>
      </c>
    </row>
    <row r="371" spans="1:27" x14ac:dyDescent="0.25">
      <c r="A371" s="11">
        <v>10</v>
      </c>
      <c r="Z371" s="12">
        <f t="shared" ca="1" si="29"/>
        <v>0.17140000000000732</v>
      </c>
      <c r="AA371" s="12">
        <f t="shared" ca="1" si="30"/>
        <v>0.17140000000000732</v>
      </c>
    </row>
    <row r="372" spans="1:27" x14ac:dyDescent="0.25">
      <c r="A372" s="11">
        <v>10</v>
      </c>
      <c r="Z372" s="12">
        <f t="shared" ca="1" si="29"/>
        <v>0.17140000000000732</v>
      </c>
      <c r="AA372" s="12">
        <f t="shared" ca="1" si="30"/>
        <v>0.17140000000000732</v>
      </c>
    </row>
    <row r="373" spans="1:27" x14ac:dyDescent="0.25">
      <c r="A373" s="11">
        <v>10.01</v>
      </c>
      <c r="Z373" s="12">
        <f t="shared" ca="1" si="29"/>
        <v>0.18140000000000711</v>
      </c>
      <c r="AA373" s="12">
        <f t="shared" ca="1" si="30"/>
        <v>0.18140000000000711</v>
      </c>
    </row>
    <row r="374" spans="1:27" x14ac:dyDescent="0.25">
      <c r="A374" s="11">
        <v>10.11</v>
      </c>
      <c r="Z374" s="12">
        <f t="shared" ca="1" si="29"/>
        <v>0.28140000000000676</v>
      </c>
      <c r="AA374" s="12">
        <f t="shared" ca="1" si="30"/>
        <v>0.28140000000000676</v>
      </c>
    </row>
    <row r="375" spans="1:27" x14ac:dyDescent="0.25">
      <c r="A375" s="11">
        <v>10.130000000000001</v>
      </c>
      <c r="Z375" s="12">
        <f t="shared" ca="1" si="29"/>
        <v>0.30140000000000811</v>
      </c>
      <c r="AA375" s="12">
        <f t="shared" ca="1" si="30"/>
        <v>0.30140000000000811</v>
      </c>
    </row>
    <row r="376" spans="1:27" x14ac:dyDescent="0.25">
      <c r="A376" s="11">
        <v>10.14</v>
      </c>
      <c r="Z376" s="12">
        <f t="shared" ca="1" si="29"/>
        <v>0.31140000000000789</v>
      </c>
      <c r="AA376" s="12">
        <f t="shared" ca="1" si="30"/>
        <v>0.31140000000000789</v>
      </c>
    </row>
    <row r="377" spans="1:27" x14ac:dyDescent="0.25">
      <c r="A377" s="11">
        <v>10.16</v>
      </c>
      <c r="Z377" s="12">
        <f t="shared" ca="1" si="29"/>
        <v>0.33140000000000747</v>
      </c>
      <c r="AA377" s="12">
        <f t="shared" ca="1" si="30"/>
        <v>0.33140000000000747</v>
      </c>
    </row>
    <row r="378" spans="1:27" x14ac:dyDescent="0.25">
      <c r="A378" s="11">
        <v>10.17</v>
      </c>
      <c r="Z378" s="12">
        <f t="shared" ca="1" si="29"/>
        <v>0.34140000000000725</v>
      </c>
      <c r="AA378" s="12">
        <f t="shared" ca="1" si="30"/>
        <v>0.34140000000000725</v>
      </c>
    </row>
    <row r="379" spans="1:27" x14ac:dyDescent="0.25">
      <c r="A379" s="11">
        <v>10.19</v>
      </c>
      <c r="Z379" s="12">
        <f t="shared" ca="1" si="29"/>
        <v>0.36140000000000683</v>
      </c>
      <c r="AA379" s="12">
        <f t="shared" ca="1" si="30"/>
        <v>0.36140000000000683</v>
      </c>
    </row>
    <row r="380" spans="1:27" x14ac:dyDescent="0.25">
      <c r="A380" s="11">
        <v>10.199999999999999</v>
      </c>
      <c r="Z380" s="12">
        <f t="shared" ca="1" si="29"/>
        <v>0.37140000000000661</v>
      </c>
      <c r="AA380" s="12">
        <f t="shared" ca="1" si="30"/>
        <v>0.37140000000000661</v>
      </c>
    </row>
    <row r="381" spans="1:27" x14ac:dyDescent="0.25">
      <c r="A381" s="11">
        <v>10.220000000000001</v>
      </c>
      <c r="Z381" s="12">
        <f t="shared" ca="1" si="29"/>
        <v>0.39140000000000796</v>
      </c>
      <c r="AA381" s="12">
        <f t="shared" ca="1" si="30"/>
        <v>0.39140000000000796</v>
      </c>
    </row>
    <row r="382" spans="1:27" x14ac:dyDescent="0.25">
      <c r="A382" s="11">
        <v>10.23</v>
      </c>
      <c r="Z382" s="12">
        <f t="shared" ca="1" si="29"/>
        <v>0.40140000000000775</v>
      </c>
      <c r="AA382" s="12">
        <f t="shared" ca="1" si="30"/>
        <v>0.40140000000000775</v>
      </c>
    </row>
    <row r="383" spans="1:27" x14ac:dyDescent="0.25">
      <c r="A383" s="11">
        <v>10.24</v>
      </c>
      <c r="Z383" s="12">
        <f t="shared" ca="1" si="29"/>
        <v>0.41140000000000754</v>
      </c>
      <c r="AA383" s="12">
        <f t="shared" ca="1" si="30"/>
        <v>0.41140000000000754</v>
      </c>
    </row>
    <row r="384" spans="1:27" x14ac:dyDescent="0.25">
      <c r="A384" s="11">
        <v>10.31</v>
      </c>
      <c r="Z384" s="12">
        <f t="shared" ca="1" si="29"/>
        <v>0.48140000000000782</v>
      </c>
      <c r="AA384" s="12">
        <f t="shared" ca="1" si="30"/>
        <v>0.48140000000000782</v>
      </c>
    </row>
    <row r="385" spans="1:27" x14ac:dyDescent="0.25">
      <c r="A385" s="11">
        <v>10.35</v>
      </c>
      <c r="Z385" s="12">
        <f t="shared" ca="1" si="29"/>
        <v>0.52140000000000697</v>
      </c>
      <c r="AA385" s="12">
        <f t="shared" ca="1" si="30"/>
        <v>0.52140000000000697</v>
      </c>
    </row>
    <row r="386" spans="1:27" x14ac:dyDescent="0.25">
      <c r="A386" s="11">
        <v>10.36</v>
      </c>
      <c r="Z386" s="12">
        <f t="shared" ref="Z386:Z449" ca="1" si="31">IF($A386&lt;&gt;"",($A386-$D$77),"")</f>
        <v>0.53140000000000676</v>
      </c>
      <c r="AA386" s="12">
        <f t="shared" ref="AA386:AA449" ca="1" si="32">IF($A386&lt;&gt;"",($A386-$D$77+$J$118),"")</f>
        <v>0.53140000000000676</v>
      </c>
    </row>
    <row r="387" spans="1:27" x14ac:dyDescent="0.25">
      <c r="A387" s="11">
        <v>10.37</v>
      </c>
      <c r="Z387" s="12">
        <f t="shared" ca="1" si="31"/>
        <v>0.54140000000000654</v>
      </c>
      <c r="AA387" s="12">
        <f t="shared" ca="1" si="32"/>
        <v>0.54140000000000654</v>
      </c>
    </row>
    <row r="388" spans="1:27" x14ac:dyDescent="0.25">
      <c r="A388" s="11">
        <v>10.39</v>
      </c>
      <c r="Z388" s="12">
        <f t="shared" ca="1" si="31"/>
        <v>0.56140000000000789</v>
      </c>
      <c r="AA388" s="12">
        <f t="shared" ca="1" si="32"/>
        <v>0.56140000000000789</v>
      </c>
    </row>
    <row r="389" spans="1:27" x14ac:dyDescent="0.25">
      <c r="A389" s="11">
        <v>10.39</v>
      </c>
      <c r="Z389" s="12">
        <f t="shared" ca="1" si="31"/>
        <v>0.56140000000000789</v>
      </c>
      <c r="AA389" s="12">
        <f t="shared" ca="1" si="32"/>
        <v>0.56140000000000789</v>
      </c>
    </row>
    <row r="390" spans="1:27" x14ac:dyDescent="0.25">
      <c r="A390" s="11">
        <v>10.4</v>
      </c>
      <c r="Z390" s="12">
        <f t="shared" ca="1" si="31"/>
        <v>0.57140000000000768</v>
      </c>
      <c r="AA390" s="12">
        <f t="shared" ca="1" si="32"/>
        <v>0.57140000000000768</v>
      </c>
    </row>
    <row r="391" spans="1:27" x14ac:dyDescent="0.25">
      <c r="A391" s="11">
        <v>10.42</v>
      </c>
      <c r="Z391" s="12">
        <f t="shared" ca="1" si="31"/>
        <v>0.59140000000000725</v>
      </c>
      <c r="AA391" s="12">
        <f t="shared" ca="1" si="32"/>
        <v>0.59140000000000725</v>
      </c>
    </row>
    <row r="392" spans="1:27" x14ac:dyDescent="0.25">
      <c r="A392" s="11">
        <v>10.48</v>
      </c>
      <c r="Z392" s="12">
        <f t="shared" ca="1" si="31"/>
        <v>0.65140000000000775</v>
      </c>
      <c r="AA392" s="12">
        <f t="shared" ca="1" si="32"/>
        <v>0.65140000000000775</v>
      </c>
    </row>
    <row r="393" spans="1:27" x14ac:dyDescent="0.25">
      <c r="A393" s="11">
        <v>10.49</v>
      </c>
      <c r="Z393" s="12">
        <f t="shared" ca="1" si="31"/>
        <v>0.66140000000000754</v>
      </c>
      <c r="AA393" s="12">
        <f t="shared" ca="1" si="32"/>
        <v>0.66140000000000754</v>
      </c>
    </row>
    <row r="394" spans="1:27" x14ac:dyDescent="0.25">
      <c r="A394" s="11">
        <v>10.5</v>
      </c>
      <c r="Z394" s="12">
        <f t="shared" ca="1" si="31"/>
        <v>0.67140000000000732</v>
      </c>
      <c r="AA394" s="12">
        <f t="shared" ca="1" si="32"/>
        <v>0.67140000000000732</v>
      </c>
    </row>
    <row r="395" spans="1:27" x14ac:dyDescent="0.25">
      <c r="A395" s="11">
        <v>10.51</v>
      </c>
      <c r="Z395" s="12">
        <f t="shared" ca="1" si="31"/>
        <v>0.68140000000000711</v>
      </c>
      <c r="AA395" s="12">
        <f t="shared" ca="1" si="32"/>
        <v>0.68140000000000711</v>
      </c>
    </row>
    <row r="396" spans="1:27" x14ac:dyDescent="0.25">
      <c r="A396" s="11">
        <v>10.51</v>
      </c>
      <c r="Z396" s="12">
        <f t="shared" ca="1" si="31"/>
        <v>0.68140000000000711</v>
      </c>
      <c r="AA396" s="12">
        <f t="shared" ca="1" si="32"/>
        <v>0.68140000000000711</v>
      </c>
    </row>
    <row r="397" spans="1:27" x14ac:dyDescent="0.25">
      <c r="A397" s="11">
        <v>10.53</v>
      </c>
      <c r="Z397" s="12">
        <f t="shared" ca="1" si="31"/>
        <v>0.70140000000000668</v>
      </c>
      <c r="AA397" s="12">
        <f t="shared" ca="1" si="32"/>
        <v>0.70140000000000668</v>
      </c>
    </row>
    <row r="398" spans="1:27" x14ac:dyDescent="0.25">
      <c r="A398" s="11">
        <v>10.54</v>
      </c>
      <c r="Z398" s="12">
        <f t="shared" ca="1" si="31"/>
        <v>0.71140000000000647</v>
      </c>
      <c r="AA398" s="12">
        <f t="shared" ca="1" si="32"/>
        <v>0.71140000000000647</v>
      </c>
    </row>
    <row r="399" spans="1:27" x14ac:dyDescent="0.25">
      <c r="A399" s="11">
        <v>10.55</v>
      </c>
      <c r="Z399" s="12">
        <f t="shared" ca="1" si="31"/>
        <v>0.72140000000000803</v>
      </c>
      <c r="AA399" s="12">
        <f t="shared" ca="1" si="32"/>
        <v>0.72140000000000803</v>
      </c>
    </row>
    <row r="400" spans="1:27" x14ac:dyDescent="0.25">
      <c r="A400" s="11">
        <v>10.56</v>
      </c>
      <c r="Z400" s="12">
        <f t="shared" ca="1" si="31"/>
        <v>0.73140000000000782</v>
      </c>
      <c r="AA400" s="12">
        <f t="shared" ca="1" si="32"/>
        <v>0.73140000000000782</v>
      </c>
    </row>
    <row r="401" spans="1:27" x14ac:dyDescent="0.25">
      <c r="A401" s="11">
        <v>10.56</v>
      </c>
      <c r="Z401" s="12">
        <f t="shared" ca="1" si="31"/>
        <v>0.73140000000000782</v>
      </c>
      <c r="AA401" s="12">
        <f t="shared" ca="1" si="32"/>
        <v>0.73140000000000782</v>
      </c>
    </row>
    <row r="402" spans="1:27" x14ac:dyDescent="0.25">
      <c r="A402" s="11">
        <v>10.58</v>
      </c>
      <c r="Z402" s="12">
        <f t="shared" ca="1" si="31"/>
        <v>0.7514000000000074</v>
      </c>
      <c r="AA402" s="12">
        <f t="shared" ca="1" si="32"/>
        <v>0.7514000000000074</v>
      </c>
    </row>
    <row r="403" spans="1:27" x14ac:dyDescent="0.25">
      <c r="A403" s="11">
        <v>10.59</v>
      </c>
      <c r="Z403" s="12">
        <f t="shared" ca="1" si="31"/>
        <v>0.76140000000000718</v>
      </c>
      <c r="AA403" s="12">
        <f t="shared" ca="1" si="32"/>
        <v>0.76140000000000718</v>
      </c>
    </row>
    <row r="404" spans="1:27" x14ac:dyDescent="0.25">
      <c r="A404" s="11">
        <v>10.59</v>
      </c>
      <c r="Z404" s="12">
        <f t="shared" ca="1" si="31"/>
        <v>0.76140000000000718</v>
      </c>
      <c r="AA404" s="12">
        <f t="shared" ca="1" si="32"/>
        <v>0.76140000000000718</v>
      </c>
    </row>
    <row r="405" spans="1:27" x14ac:dyDescent="0.25">
      <c r="A405" s="11">
        <v>10.59</v>
      </c>
      <c r="Z405" s="12">
        <f t="shared" ca="1" si="31"/>
        <v>0.76140000000000718</v>
      </c>
      <c r="AA405" s="12">
        <f t="shared" ca="1" si="32"/>
        <v>0.76140000000000718</v>
      </c>
    </row>
    <row r="406" spans="1:27" x14ac:dyDescent="0.25">
      <c r="A406" s="11">
        <v>10.6</v>
      </c>
      <c r="Z406" s="12">
        <f t="shared" ca="1" si="31"/>
        <v>0.77140000000000697</v>
      </c>
      <c r="AA406" s="12">
        <f t="shared" ca="1" si="32"/>
        <v>0.77140000000000697</v>
      </c>
    </row>
    <row r="407" spans="1:27" x14ac:dyDescent="0.25">
      <c r="A407" s="11">
        <v>10.61</v>
      </c>
      <c r="Z407" s="12">
        <f t="shared" ca="1" si="31"/>
        <v>0.78140000000000676</v>
      </c>
      <c r="AA407" s="12">
        <f t="shared" ca="1" si="32"/>
        <v>0.78140000000000676</v>
      </c>
    </row>
    <row r="408" spans="1:27" x14ac:dyDescent="0.25">
      <c r="A408" s="11">
        <v>10.65</v>
      </c>
      <c r="Z408" s="12">
        <f t="shared" ca="1" si="31"/>
        <v>0.82140000000000768</v>
      </c>
      <c r="AA408" s="12">
        <f t="shared" ca="1" si="32"/>
        <v>0.82140000000000768</v>
      </c>
    </row>
    <row r="409" spans="1:27" x14ac:dyDescent="0.25">
      <c r="A409" s="11">
        <v>10.67</v>
      </c>
      <c r="Z409" s="12">
        <f t="shared" ca="1" si="31"/>
        <v>0.84140000000000725</v>
      </c>
      <c r="AA409" s="12">
        <f t="shared" ca="1" si="32"/>
        <v>0.84140000000000725</v>
      </c>
    </row>
    <row r="410" spans="1:27" x14ac:dyDescent="0.25">
      <c r="A410" s="11">
        <v>10.69</v>
      </c>
      <c r="Z410" s="12">
        <f t="shared" ca="1" si="31"/>
        <v>0.86140000000000683</v>
      </c>
      <c r="AA410" s="12">
        <f t="shared" ca="1" si="32"/>
        <v>0.86140000000000683</v>
      </c>
    </row>
    <row r="411" spans="1:27" x14ac:dyDescent="0.25">
      <c r="A411" s="11">
        <v>10.72</v>
      </c>
      <c r="Z411" s="12">
        <f t="shared" ca="1" si="31"/>
        <v>0.89140000000000796</v>
      </c>
      <c r="AA411" s="12">
        <f t="shared" ca="1" si="32"/>
        <v>0.89140000000000796</v>
      </c>
    </row>
    <row r="412" spans="1:27" x14ac:dyDescent="0.25">
      <c r="A412" s="11">
        <v>10.75</v>
      </c>
      <c r="Z412" s="12">
        <f t="shared" ca="1" si="31"/>
        <v>0.92140000000000732</v>
      </c>
      <c r="AA412" s="12">
        <f t="shared" ca="1" si="32"/>
        <v>0.92140000000000732</v>
      </c>
    </row>
    <row r="413" spans="1:27" x14ac:dyDescent="0.25">
      <c r="A413" s="11">
        <v>10.76</v>
      </c>
      <c r="Z413" s="12">
        <f t="shared" ca="1" si="31"/>
        <v>0.93140000000000711</v>
      </c>
      <c r="AA413" s="12">
        <f t="shared" ca="1" si="32"/>
        <v>0.93140000000000711</v>
      </c>
    </row>
    <row r="414" spans="1:27" x14ac:dyDescent="0.25">
      <c r="A414" s="11">
        <v>10.77</v>
      </c>
      <c r="Z414" s="12">
        <f t="shared" ca="1" si="31"/>
        <v>0.9414000000000069</v>
      </c>
      <c r="AA414" s="12">
        <f t="shared" ca="1" si="32"/>
        <v>0.9414000000000069</v>
      </c>
    </row>
    <row r="415" spans="1:27" x14ac:dyDescent="0.25">
      <c r="A415" s="11">
        <v>10.78</v>
      </c>
      <c r="Z415" s="12">
        <f t="shared" ca="1" si="31"/>
        <v>0.95140000000000668</v>
      </c>
      <c r="AA415" s="12">
        <f t="shared" ca="1" si="32"/>
        <v>0.95140000000000668</v>
      </c>
    </row>
    <row r="416" spans="1:27" x14ac:dyDescent="0.25">
      <c r="A416" s="11">
        <v>10.82</v>
      </c>
      <c r="Z416" s="12">
        <f t="shared" ca="1" si="31"/>
        <v>0.99140000000000761</v>
      </c>
      <c r="AA416" s="12">
        <f t="shared" ca="1" si="32"/>
        <v>0.99140000000000761</v>
      </c>
    </row>
    <row r="417" spans="1:27" x14ac:dyDescent="0.25">
      <c r="A417" s="11">
        <v>10.83</v>
      </c>
      <c r="Z417" s="12">
        <f t="shared" ca="1" si="31"/>
        <v>1.0014000000000074</v>
      </c>
      <c r="AA417" s="12">
        <f t="shared" ca="1" si="32"/>
        <v>1.0014000000000074</v>
      </c>
    </row>
    <row r="418" spans="1:27" x14ac:dyDescent="0.25">
      <c r="A418" s="11">
        <v>10.84</v>
      </c>
      <c r="Z418" s="12">
        <f t="shared" ca="1" si="31"/>
        <v>1.0114000000000072</v>
      </c>
      <c r="AA418" s="12">
        <f t="shared" ca="1" si="32"/>
        <v>1.0114000000000072</v>
      </c>
    </row>
    <row r="419" spans="1:27" x14ac:dyDescent="0.25">
      <c r="A419" s="11">
        <v>10.84</v>
      </c>
      <c r="Z419" s="12">
        <f t="shared" ca="1" si="31"/>
        <v>1.0114000000000072</v>
      </c>
      <c r="AA419" s="12">
        <f t="shared" ca="1" si="32"/>
        <v>1.0114000000000072</v>
      </c>
    </row>
    <row r="420" spans="1:27" x14ac:dyDescent="0.25">
      <c r="A420" s="11">
        <v>10.85</v>
      </c>
      <c r="Z420" s="12">
        <f t="shared" ca="1" si="31"/>
        <v>1.021400000000007</v>
      </c>
      <c r="AA420" s="12">
        <f t="shared" ca="1" si="32"/>
        <v>1.021400000000007</v>
      </c>
    </row>
    <row r="421" spans="1:27" x14ac:dyDescent="0.25">
      <c r="A421" s="11">
        <v>10.86</v>
      </c>
      <c r="Z421" s="12">
        <f t="shared" ca="1" si="31"/>
        <v>1.0314000000000068</v>
      </c>
      <c r="AA421" s="12">
        <f t="shared" ca="1" si="32"/>
        <v>1.0314000000000068</v>
      </c>
    </row>
    <row r="422" spans="1:27" x14ac:dyDescent="0.25">
      <c r="A422" s="11">
        <v>10.87</v>
      </c>
      <c r="Z422" s="12">
        <f t="shared" ca="1" si="31"/>
        <v>1.0414000000000065</v>
      </c>
      <c r="AA422" s="12">
        <f t="shared" ca="1" si="32"/>
        <v>1.0414000000000065</v>
      </c>
    </row>
    <row r="423" spans="1:27" x14ac:dyDescent="0.25">
      <c r="A423" s="11">
        <v>10.9</v>
      </c>
      <c r="Z423" s="12">
        <f t="shared" ca="1" si="31"/>
        <v>1.0714000000000077</v>
      </c>
      <c r="AA423" s="12">
        <f t="shared" ca="1" si="32"/>
        <v>1.0714000000000077</v>
      </c>
    </row>
    <row r="424" spans="1:27" x14ac:dyDescent="0.25">
      <c r="A424" s="11">
        <v>10.9</v>
      </c>
      <c r="Z424" s="12">
        <f t="shared" ca="1" si="31"/>
        <v>1.0714000000000077</v>
      </c>
      <c r="AA424" s="12">
        <f t="shared" ca="1" si="32"/>
        <v>1.0714000000000077</v>
      </c>
    </row>
    <row r="425" spans="1:27" x14ac:dyDescent="0.25">
      <c r="A425" s="11">
        <v>10.93</v>
      </c>
      <c r="Z425" s="12">
        <f t="shared" ca="1" si="31"/>
        <v>1.101400000000007</v>
      </c>
      <c r="AA425" s="12">
        <f t="shared" ca="1" si="32"/>
        <v>1.101400000000007</v>
      </c>
    </row>
    <row r="426" spans="1:27" x14ac:dyDescent="0.25">
      <c r="A426" s="11">
        <v>10.93</v>
      </c>
      <c r="Z426" s="12">
        <f t="shared" ca="1" si="31"/>
        <v>1.101400000000007</v>
      </c>
      <c r="AA426" s="12">
        <f t="shared" ca="1" si="32"/>
        <v>1.101400000000007</v>
      </c>
    </row>
    <row r="427" spans="1:27" x14ac:dyDescent="0.25">
      <c r="A427" s="11">
        <v>10.94</v>
      </c>
      <c r="Z427" s="12">
        <f t="shared" ca="1" si="31"/>
        <v>1.1114000000000068</v>
      </c>
      <c r="AA427" s="12">
        <f t="shared" ca="1" si="32"/>
        <v>1.1114000000000068</v>
      </c>
    </row>
    <row r="428" spans="1:27" x14ac:dyDescent="0.25">
      <c r="A428" s="11">
        <v>10.95</v>
      </c>
      <c r="Z428" s="12">
        <f t="shared" ca="1" si="31"/>
        <v>1.1214000000000066</v>
      </c>
      <c r="AA428" s="12">
        <f t="shared" ca="1" si="32"/>
        <v>1.1214000000000066</v>
      </c>
    </row>
    <row r="429" spans="1:27" x14ac:dyDescent="0.25">
      <c r="A429" s="11">
        <v>10.98</v>
      </c>
      <c r="Z429" s="12">
        <f t="shared" ca="1" si="31"/>
        <v>1.1514000000000078</v>
      </c>
      <c r="AA429" s="12">
        <f t="shared" ca="1" si="32"/>
        <v>1.1514000000000078</v>
      </c>
    </row>
    <row r="430" spans="1:27" x14ac:dyDescent="0.25">
      <c r="A430" s="11">
        <v>11.07</v>
      </c>
      <c r="Z430" s="12">
        <f t="shared" ca="1" si="31"/>
        <v>1.2414000000000076</v>
      </c>
      <c r="AA430" s="12">
        <f t="shared" ca="1" si="32"/>
        <v>1.2414000000000076</v>
      </c>
    </row>
    <row r="431" spans="1:27" x14ac:dyDescent="0.25">
      <c r="A431" s="11">
        <v>11.1</v>
      </c>
      <c r="Z431" s="12">
        <f t="shared" ca="1" si="31"/>
        <v>1.271400000000007</v>
      </c>
      <c r="AA431" s="12">
        <f t="shared" ca="1" si="32"/>
        <v>1.271400000000007</v>
      </c>
    </row>
    <row r="432" spans="1:27" x14ac:dyDescent="0.25">
      <c r="A432" s="11">
        <v>11.1</v>
      </c>
      <c r="Z432" s="12">
        <f t="shared" ca="1" si="31"/>
        <v>1.271400000000007</v>
      </c>
      <c r="AA432" s="12">
        <f t="shared" ca="1" si="32"/>
        <v>1.271400000000007</v>
      </c>
    </row>
    <row r="433" spans="1:27" x14ac:dyDescent="0.25">
      <c r="A433" s="11">
        <v>11.11</v>
      </c>
      <c r="Z433" s="12">
        <f t="shared" ca="1" si="31"/>
        <v>1.2814000000000068</v>
      </c>
      <c r="AA433" s="12">
        <f t="shared" ca="1" si="32"/>
        <v>1.2814000000000068</v>
      </c>
    </row>
    <row r="434" spans="1:27" x14ac:dyDescent="0.25">
      <c r="A434" s="11">
        <v>11.13</v>
      </c>
      <c r="Z434" s="12">
        <f t="shared" ca="1" si="31"/>
        <v>1.3014000000000081</v>
      </c>
      <c r="AA434" s="12">
        <f t="shared" ca="1" si="32"/>
        <v>1.3014000000000081</v>
      </c>
    </row>
    <row r="435" spans="1:27" x14ac:dyDescent="0.25">
      <c r="A435" s="11">
        <v>11.14</v>
      </c>
      <c r="Z435" s="12">
        <f t="shared" ca="1" si="31"/>
        <v>1.3114000000000079</v>
      </c>
      <c r="AA435" s="12">
        <f t="shared" ca="1" si="32"/>
        <v>1.3114000000000079</v>
      </c>
    </row>
    <row r="436" spans="1:27" x14ac:dyDescent="0.25">
      <c r="A436" s="11">
        <v>11.17</v>
      </c>
      <c r="Z436" s="12">
        <f t="shared" ca="1" si="31"/>
        <v>1.3414000000000073</v>
      </c>
      <c r="AA436" s="12">
        <f t="shared" ca="1" si="32"/>
        <v>1.3414000000000073</v>
      </c>
    </row>
    <row r="437" spans="1:27" x14ac:dyDescent="0.25">
      <c r="A437" s="11">
        <v>11.2</v>
      </c>
      <c r="Z437" s="12">
        <f t="shared" ca="1" si="31"/>
        <v>1.3714000000000066</v>
      </c>
      <c r="AA437" s="12">
        <f t="shared" ca="1" si="32"/>
        <v>1.3714000000000066</v>
      </c>
    </row>
    <row r="438" spans="1:27" x14ac:dyDescent="0.25">
      <c r="A438" s="11">
        <v>11.2</v>
      </c>
      <c r="Z438" s="12">
        <f t="shared" ca="1" si="31"/>
        <v>1.3714000000000066</v>
      </c>
      <c r="AA438" s="12">
        <f t="shared" ca="1" si="32"/>
        <v>1.3714000000000066</v>
      </c>
    </row>
    <row r="439" spans="1:27" x14ac:dyDescent="0.25">
      <c r="A439" s="11">
        <v>11.24</v>
      </c>
      <c r="Z439" s="12">
        <f t="shared" ca="1" si="31"/>
        <v>1.4114000000000075</v>
      </c>
      <c r="AA439" s="12">
        <f t="shared" ca="1" si="32"/>
        <v>1.4114000000000075</v>
      </c>
    </row>
    <row r="440" spans="1:27" x14ac:dyDescent="0.25">
      <c r="A440" s="11">
        <v>11.24</v>
      </c>
      <c r="Z440" s="12">
        <f t="shared" ca="1" si="31"/>
        <v>1.4114000000000075</v>
      </c>
      <c r="AA440" s="12">
        <f t="shared" ca="1" si="32"/>
        <v>1.4114000000000075</v>
      </c>
    </row>
    <row r="441" spans="1:27" x14ac:dyDescent="0.25">
      <c r="A441" s="11">
        <v>11.24</v>
      </c>
      <c r="Z441" s="12">
        <f t="shared" ca="1" si="31"/>
        <v>1.4114000000000075</v>
      </c>
      <c r="AA441" s="12">
        <f t="shared" ca="1" si="32"/>
        <v>1.4114000000000075</v>
      </c>
    </row>
    <row r="442" spans="1:27" x14ac:dyDescent="0.25">
      <c r="A442" s="11">
        <v>11.24</v>
      </c>
      <c r="Z442" s="12">
        <f t="shared" ca="1" si="31"/>
        <v>1.4114000000000075</v>
      </c>
      <c r="AA442" s="12">
        <f t="shared" ca="1" si="32"/>
        <v>1.4114000000000075</v>
      </c>
    </row>
    <row r="443" spans="1:27" x14ac:dyDescent="0.25">
      <c r="A443" s="11">
        <v>11.35</v>
      </c>
      <c r="Z443" s="12">
        <f t="shared" ca="1" si="31"/>
        <v>1.521400000000007</v>
      </c>
      <c r="AA443" s="12">
        <f t="shared" ca="1" si="32"/>
        <v>1.521400000000007</v>
      </c>
    </row>
    <row r="444" spans="1:27" x14ac:dyDescent="0.25">
      <c r="A444" s="11">
        <v>11.38</v>
      </c>
      <c r="Z444" s="12">
        <f t="shared" ca="1" si="31"/>
        <v>1.5514000000000081</v>
      </c>
      <c r="AA444" s="12">
        <f t="shared" ca="1" si="32"/>
        <v>1.5514000000000081</v>
      </c>
    </row>
    <row r="445" spans="1:27" x14ac:dyDescent="0.25">
      <c r="A445" s="11">
        <v>11.38</v>
      </c>
      <c r="Z445" s="12">
        <f t="shared" ca="1" si="31"/>
        <v>1.5514000000000081</v>
      </c>
      <c r="AA445" s="12">
        <f t="shared" ca="1" si="32"/>
        <v>1.5514000000000081</v>
      </c>
    </row>
    <row r="446" spans="1:27" x14ac:dyDescent="0.25">
      <c r="A446" s="11">
        <v>11.41</v>
      </c>
      <c r="Z446" s="12">
        <f t="shared" ca="1" si="31"/>
        <v>1.5814000000000075</v>
      </c>
      <c r="AA446" s="12">
        <f t="shared" ca="1" si="32"/>
        <v>1.5814000000000075</v>
      </c>
    </row>
    <row r="447" spans="1:27" x14ac:dyDescent="0.25">
      <c r="A447" s="11">
        <v>11.41</v>
      </c>
      <c r="Z447" s="12">
        <f t="shared" ca="1" si="31"/>
        <v>1.5814000000000075</v>
      </c>
      <c r="AA447" s="12">
        <f t="shared" ca="1" si="32"/>
        <v>1.5814000000000075</v>
      </c>
    </row>
    <row r="448" spans="1:27" x14ac:dyDescent="0.25">
      <c r="A448" s="11">
        <v>11.42</v>
      </c>
      <c r="Z448" s="12">
        <f t="shared" ca="1" si="31"/>
        <v>1.5914000000000073</v>
      </c>
      <c r="AA448" s="12">
        <f t="shared" ca="1" si="32"/>
        <v>1.5914000000000073</v>
      </c>
    </row>
    <row r="449" spans="1:27" x14ac:dyDescent="0.25">
      <c r="A449" s="11">
        <v>11.44</v>
      </c>
      <c r="Z449" s="12">
        <f t="shared" ca="1" si="31"/>
        <v>1.6114000000000068</v>
      </c>
      <c r="AA449" s="12">
        <f t="shared" ca="1" si="32"/>
        <v>1.6114000000000068</v>
      </c>
    </row>
    <row r="450" spans="1:27" x14ac:dyDescent="0.25">
      <c r="A450" s="11">
        <v>11.44</v>
      </c>
      <c r="Z450" s="12">
        <f t="shared" ref="Z450:Z513" ca="1" si="33">IF($A450&lt;&gt;"",($A450-$D$77),"")</f>
        <v>1.6114000000000068</v>
      </c>
      <c r="AA450" s="12">
        <f t="shared" ref="AA450:AA513" ca="1" si="34">IF($A450&lt;&gt;"",($A450-$D$77+$J$118),"")</f>
        <v>1.6114000000000068</v>
      </c>
    </row>
    <row r="451" spans="1:27" x14ac:dyDescent="0.25">
      <c r="A451" s="11">
        <v>11.47</v>
      </c>
      <c r="Z451" s="12">
        <f t="shared" ca="1" si="33"/>
        <v>1.641400000000008</v>
      </c>
      <c r="AA451" s="12">
        <f t="shared" ca="1" si="34"/>
        <v>1.641400000000008</v>
      </c>
    </row>
    <row r="452" spans="1:27" x14ac:dyDescent="0.25">
      <c r="A452" s="11">
        <v>11.5</v>
      </c>
      <c r="Z452" s="12">
        <f t="shared" ca="1" si="33"/>
        <v>1.6714000000000073</v>
      </c>
      <c r="AA452" s="12">
        <f t="shared" ca="1" si="34"/>
        <v>1.6714000000000073</v>
      </c>
    </row>
    <row r="453" spans="1:27" x14ac:dyDescent="0.25">
      <c r="A453" s="11">
        <v>11.5</v>
      </c>
      <c r="Z453" s="12">
        <f t="shared" ca="1" si="33"/>
        <v>1.6714000000000073</v>
      </c>
      <c r="AA453" s="12">
        <f t="shared" ca="1" si="34"/>
        <v>1.6714000000000073</v>
      </c>
    </row>
    <row r="454" spans="1:27" x14ac:dyDescent="0.25">
      <c r="A454" s="11">
        <v>11.5</v>
      </c>
      <c r="Z454" s="12">
        <f t="shared" ca="1" si="33"/>
        <v>1.6714000000000073</v>
      </c>
      <c r="AA454" s="12">
        <f t="shared" ca="1" si="34"/>
        <v>1.6714000000000073</v>
      </c>
    </row>
    <row r="455" spans="1:27" x14ac:dyDescent="0.25">
      <c r="A455" s="11">
        <v>11.53</v>
      </c>
      <c r="Z455" s="12">
        <f t="shared" ca="1" si="33"/>
        <v>1.7014000000000067</v>
      </c>
      <c r="AA455" s="12">
        <f t="shared" ca="1" si="34"/>
        <v>1.7014000000000067</v>
      </c>
    </row>
    <row r="456" spans="1:27" x14ac:dyDescent="0.25">
      <c r="A456" s="11">
        <v>11.56</v>
      </c>
      <c r="Z456" s="12">
        <f t="shared" ca="1" si="33"/>
        <v>1.7314000000000078</v>
      </c>
      <c r="AA456" s="12">
        <f t="shared" ca="1" si="34"/>
        <v>1.7314000000000078</v>
      </c>
    </row>
    <row r="457" spans="1:27" x14ac:dyDescent="0.25">
      <c r="A457" s="11">
        <v>11.57</v>
      </c>
      <c r="Z457" s="12">
        <f t="shared" ca="1" si="33"/>
        <v>1.7414000000000076</v>
      </c>
      <c r="AA457" s="12">
        <f t="shared" ca="1" si="34"/>
        <v>1.7414000000000076</v>
      </c>
    </row>
    <row r="458" spans="1:27" x14ac:dyDescent="0.25">
      <c r="A458" s="11">
        <v>11.57</v>
      </c>
      <c r="Z458" s="12">
        <f t="shared" ca="1" si="33"/>
        <v>1.7414000000000076</v>
      </c>
      <c r="AA458" s="12">
        <f t="shared" ca="1" si="34"/>
        <v>1.7414000000000076</v>
      </c>
    </row>
    <row r="459" spans="1:27" x14ac:dyDescent="0.25">
      <c r="A459" s="11">
        <v>11.59</v>
      </c>
      <c r="Z459" s="12">
        <f t="shared" ca="1" si="33"/>
        <v>1.7614000000000072</v>
      </c>
      <c r="AA459" s="12">
        <f t="shared" ca="1" si="34"/>
        <v>1.7614000000000072</v>
      </c>
    </row>
    <row r="460" spans="1:27" x14ac:dyDescent="0.25">
      <c r="A460" s="11">
        <v>11.6</v>
      </c>
      <c r="Z460" s="12">
        <f t="shared" ca="1" si="33"/>
        <v>1.771400000000007</v>
      </c>
      <c r="AA460" s="12">
        <f t="shared" ca="1" si="34"/>
        <v>1.771400000000007</v>
      </c>
    </row>
    <row r="461" spans="1:27" x14ac:dyDescent="0.25">
      <c r="A461" s="11">
        <v>11.61</v>
      </c>
      <c r="Z461" s="12">
        <f t="shared" ca="1" si="33"/>
        <v>1.7814000000000068</v>
      </c>
      <c r="AA461" s="12">
        <f t="shared" ca="1" si="34"/>
        <v>1.7814000000000068</v>
      </c>
    </row>
    <row r="462" spans="1:27" x14ac:dyDescent="0.25">
      <c r="A462" s="11">
        <v>11.62</v>
      </c>
      <c r="Z462" s="12">
        <f t="shared" ca="1" si="33"/>
        <v>1.7914000000000065</v>
      </c>
      <c r="AA462" s="12">
        <f t="shared" ca="1" si="34"/>
        <v>1.7914000000000065</v>
      </c>
    </row>
    <row r="463" spans="1:27" x14ac:dyDescent="0.25">
      <c r="A463" s="11">
        <v>11.64</v>
      </c>
      <c r="Z463" s="12">
        <f t="shared" ca="1" si="33"/>
        <v>1.8114000000000079</v>
      </c>
      <c r="AA463" s="12">
        <f t="shared" ca="1" si="34"/>
        <v>1.8114000000000079</v>
      </c>
    </row>
    <row r="464" spans="1:27" x14ac:dyDescent="0.25">
      <c r="A464" s="11">
        <v>11.66</v>
      </c>
      <c r="Z464" s="12">
        <f t="shared" ca="1" si="33"/>
        <v>1.8314000000000075</v>
      </c>
      <c r="AA464" s="12">
        <f t="shared" ca="1" si="34"/>
        <v>1.8314000000000075</v>
      </c>
    </row>
    <row r="465" spans="1:27" x14ac:dyDescent="0.25">
      <c r="A465" s="11">
        <v>11.68</v>
      </c>
      <c r="Z465" s="12">
        <f t="shared" ca="1" si="33"/>
        <v>1.851400000000007</v>
      </c>
      <c r="AA465" s="12">
        <f t="shared" ca="1" si="34"/>
        <v>1.851400000000007</v>
      </c>
    </row>
    <row r="466" spans="1:27" x14ac:dyDescent="0.25">
      <c r="A466" s="11">
        <v>11.74</v>
      </c>
      <c r="Z466" s="12">
        <f t="shared" ca="1" si="33"/>
        <v>1.9114000000000075</v>
      </c>
      <c r="AA466" s="12">
        <f t="shared" ca="1" si="34"/>
        <v>1.9114000000000075</v>
      </c>
    </row>
    <row r="467" spans="1:27" x14ac:dyDescent="0.25">
      <c r="A467" s="11">
        <v>11.75</v>
      </c>
      <c r="Z467" s="12">
        <f t="shared" ca="1" si="33"/>
        <v>1.9214000000000073</v>
      </c>
      <c r="AA467" s="12">
        <f t="shared" ca="1" si="34"/>
        <v>1.9214000000000073</v>
      </c>
    </row>
    <row r="468" spans="1:27" x14ac:dyDescent="0.25">
      <c r="A468" s="11">
        <v>11.78</v>
      </c>
      <c r="Z468" s="12">
        <f t="shared" ca="1" si="33"/>
        <v>1.9514000000000067</v>
      </c>
      <c r="AA468" s="12">
        <f t="shared" ca="1" si="34"/>
        <v>1.9514000000000067</v>
      </c>
    </row>
    <row r="469" spans="1:27" x14ac:dyDescent="0.25">
      <c r="A469" s="11">
        <v>11.79</v>
      </c>
      <c r="Z469" s="12">
        <f t="shared" ca="1" si="33"/>
        <v>1.9614000000000065</v>
      </c>
      <c r="AA469" s="12">
        <f t="shared" ca="1" si="34"/>
        <v>1.9614000000000065</v>
      </c>
    </row>
    <row r="470" spans="1:27" x14ac:dyDescent="0.25">
      <c r="A470" s="11">
        <v>11.79</v>
      </c>
      <c r="Z470" s="12">
        <f t="shared" ca="1" si="33"/>
        <v>1.9614000000000065</v>
      </c>
      <c r="AA470" s="12">
        <f t="shared" ca="1" si="34"/>
        <v>1.9614000000000065</v>
      </c>
    </row>
    <row r="471" spans="1:27" x14ac:dyDescent="0.25">
      <c r="A471" s="11">
        <v>11.82</v>
      </c>
      <c r="Z471" s="12">
        <f t="shared" ca="1" si="33"/>
        <v>1.9914000000000076</v>
      </c>
      <c r="AA471" s="12">
        <f t="shared" ca="1" si="34"/>
        <v>1.9914000000000076</v>
      </c>
    </row>
    <row r="472" spans="1:27" x14ac:dyDescent="0.25">
      <c r="A472" s="11">
        <v>11.83</v>
      </c>
      <c r="Z472" s="12">
        <f t="shared" ca="1" si="33"/>
        <v>2.0014000000000074</v>
      </c>
      <c r="AA472" s="12">
        <f t="shared" ca="1" si="34"/>
        <v>2.0014000000000074</v>
      </c>
    </row>
    <row r="473" spans="1:27" x14ac:dyDescent="0.25">
      <c r="A473" s="11">
        <v>11.86</v>
      </c>
      <c r="Z473" s="12">
        <f t="shared" ca="1" si="33"/>
        <v>2.0314000000000068</v>
      </c>
      <c r="AA473" s="12">
        <f t="shared" ca="1" si="34"/>
        <v>2.0314000000000068</v>
      </c>
    </row>
    <row r="474" spans="1:27" x14ac:dyDescent="0.25">
      <c r="A474" s="11">
        <v>11.88</v>
      </c>
      <c r="Z474" s="12">
        <f t="shared" ca="1" si="33"/>
        <v>2.0514000000000081</v>
      </c>
      <c r="AA474" s="12">
        <f t="shared" ca="1" si="34"/>
        <v>2.0514000000000081</v>
      </c>
    </row>
    <row r="475" spans="1:27" x14ac:dyDescent="0.25">
      <c r="A475" s="11">
        <v>11.88</v>
      </c>
      <c r="Z475" s="12">
        <f t="shared" ca="1" si="33"/>
        <v>2.0514000000000081</v>
      </c>
      <c r="AA475" s="12">
        <f t="shared" ca="1" si="34"/>
        <v>2.0514000000000081</v>
      </c>
    </row>
    <row r="476" spans="1:27" x14ac:dyDescent="0.25">
      <c r="A476" s="11">
        <v>11.9</v>
      </c>
      <c r="Z476" s="12">
        <f t="shared" ca="1" si="33"/>
        <v>2.0714000000000077</v>
      </c>
      <c r="AA476" s="12">
        <f t="shared" ca="1" si="34"/>
        <v>2.0714000000000077</v>
      </c>
    </row>
    <row r="477" spans="1:27" x14ac:dyDescent="0.25">
      <c r="A477" s="11">
        <v>11.9</v>
      </c>
      <c r="Z477" s="12">
        <f t="shared" ca="1" si="33"/>
        <v>2.0714000000000077</v>
      </c>
      <c r="AA477" s="12">
        <f t="shared" ca="1" si="34"/>
        <v>2.0714000000000077</v>
      </c>
    </row>
    <row r="478" spans="1:27" x14ac:dyDescent="0.25">
      <c r="A478" s="11">
        <v>11.9</v>
      </c>
      <c r="Z478" s="12">
        <f t="shared" ca="1" si="33"/>
        <v>2.0714000000000077</v>
      </c>
      <c r="AA478" s="12">
        <f t="shared" ca="1" si="34"/>
        <v>2.0714000000000077</v>
      </c>
    </row>
    <row r="479" spans="1:27" x14ac:dyDescent="0.25">
      <c r="A479" s="11">
        <v>11.9</v>
      </c>
      <c r="Z479" s="12">
        <f t="shared" ca="1" si="33"/>
        <v>2.0714000000000077</v>
      </c>
      <c r="AA479" s="12">
        <f t="shared" ca="1" si="34"/>
        <v>2.0714000000000077</v>
      </c>
    </row>
    <row r="480" spans="1:27" x14ac:dyDescent="0.25">
      <c r="A480" s="11">
        <v>11.91</v>
      </c>
      <c r="Z480" s="12">
        <f t="shared" ca="1" si="33"/>
        <v>2.0814000000000075</v>
      </c>
      <c r="AA480" s="12">
        <f t="shared" ca="1" si="34"/>
        <v>2.0814000000000075</v>
      </c>
    </row>
    <row r="481" spans="1:27" x14ac:dyDescent="0.25">
      <c r="A481" s="11">
        <v>11.92</v>
      </c>
      <c r="Z481" s="12">
        <f t="shared" ca="1" si="33"/>
        <v>2.0914000000000073</v>
      </c>
      <c r="AA481" s="12">
        <f t="shared" ca="1" si="34"/>
        <v>2.0914000000000073</v>
      </c>
    </row>
    <row r="482" spans="1:27" x14ac:dyDescent="0.25">
      <c r="A482" s="11">
        <v>11.93</v>
      </c>
      <c r="Z482" s="12">
        <f t="shared" ca="1" si="33"/>
        <v>2.101400000000007</v>
      </c>
      <c r="AA482" s="12">
        <f t="shared" ca="1" si="34"/>
        <v>2.101400000000007</v>
      </c>
    </row>
    <row r="483" spans="1:27" x14ac:dyDescent="0.25">
      <c r="A483" s="11">
        <v>11.93</v>
      </c>
      <c r="Z483" s="12">
        <f t="shared" ca="1" si="33"/>
        <v>2.101400000000007</v>
      </c>
      <c r="AA483" s="12">
        <f t="shared" ca="1" si="34"/>
        <v>2.101400000000007</v>
      </c>
    </row>
    <row r="484" spans="1:27" x14ac:dyDescent="0.25">
      <c r="A484" s="11">
        <v>11.94</v>
      </c>
      <c r="Z484" s="12">
        <f t="shared" ca="1" si="33"/>
        <v>2.1114000000000068</v>
      </c>
      <c r="AA484" s="12">
        <f t="shared" ca="1" si="34"/>
        <v>2.1114000000000068</v>
      </c>
    </row>
    <row r="485" spans="1:27" x14ac:dyDescent="0.25">
      <c r="A485" s="11">
        <v>12</v>
      </c>
      <c r="Z485" s="12">
        <f t="shared" ca="1" si="33"/>
        <v>2.1714000000000073</v>
      </c>
      <c r="AA485" s="12">
        <f t="shared" ca="1" si="34"/>
        <v>2.1714000000000073</v>
      </c>
    </row>
    <row r="486" spans="1:27" x14ac:dyDescent="0.25">
      <c r="A486" s="11">
        <v>12.02</v>
      </c>
      <c r="Z486" s="12">
        <f t="shared" ca="1" si="33"/>
        <v>2.1914000000000069</v>
      </c>
      <c r="AA486" s="12">
        <f t="shared" ca="1" si="34"/>
        <v>2.1914000000000069</v>
      </c>
    </row>
    <row r="487" spans="1:27" x14ac:dyDescent="0.25">
      <c r="A487" s="11">
        <v>12.04</v>
      </c>
      <c r="Z487" s="12">
        <f t="shared" ca="1" si="33"/>
        <v>2.2114000000000065</v>
      </c>
      <c r="AA487" s="12">
        <f t="shared" ca="1" si="34"/>
        <v>2.2114000000000065</v>
      </c>
    </row>
    <row r="488" spans="1:27" x14ac:dyDescent="0.25">
      <c r="A488" s="11">
        <v>12.07</v>
      </c>
      <c r="Z488" s="12">
        <f t="shared" ca="1" si="33"/>
        <v>2.2414000000000076</v>
      </c>
      <c r="AA488" s="12">
        <f t="shared" ca="1" si="34"/>
        <v>2.2414000000000076</v>
      </c>
    </row>
    <row r="489" spans="1:27" x14ac:dyDescent="0.25">
      <c r="A489" s="11">
        <v>12.07</v>
      </c>
      <c r="Z489" s="12">
        <f t="shared" ca="1" si="33"/>
        <v>2.2414000000000076</v>
      </c>
      <c r="AA489" s="12">
        <f t="shared" ca="1" si="34"/>
        <v>2.2414000000000076</v>
      </c>
    </row>
    <row r="490" spans="1:27" x14ac:dyDescent="0.25">
      <c r="A490" s="11">
        <v>12.08</v>
      </c>
      <c r="Z490" s="12">
        <f t="shared" ca="1" si="33"/>
        <v>2.2514000000000074</v>
      </c>
      <c r="AA490" s="12">
        <f t="shared" ca="1" si="34"/>
        <v>2.2514000000000074</v>
      </c>
    </row>
    <row r="491" spans="1:27" x14ac:dyDescent="0.25">
      <c r="A491" s="11">
        <v>12.13</v>
      </c>
      <c r="Z491" s="12">
        <f t="shared" ca="1" si="33"/>
        <v>2.3014000000000081</v>
      </c>
      <c r="AA491" s="12">
        <f t="shared" ca="1" si="34"/>
        <v>2.3014000000000081</v>
      </c>
    </row>
    <row r="492" spans="1:27" x14ac:dyDescent="0.25">
      <c r="A492" s="11">
        <v>12.13</v>
      </c>
      <c r="Z492" s="12">
        <f t="shared" ca="1" si="33"/>
        <v>2.3014000000000081</v>
      </c>
      <c r="AA492" s="12">
        <f t="shared" ca="1" si="34"/>
        <v>2.3014000000000081</v>
      </c>
    </row>
    <row r="493" spans="1:27" x14ac:dyDescent="0.25">
      <c r="A493" s="11">
        <v>12.19</v>
      </c>
      <c r="Z493" s="12">
        <f t="shared" ca="1" si="33"/>
        <v>2.3614000000000068</v>
      </c>
      <c r="AA493" s="12">
        <f t="shared" ca="1" si="34"/>
        <v>2.3614000000000068</v>
      </c>
    </row>
    <row r="494" spans="1:27" x14ac:dyDescent="0.25">
      <c r="A494" s="11">
        <v>12.21</v>
      </c>
      <c r="Z494" s="12">
        <f t="shared" ca="1" si="33"/>
        <v>2.3814000000000082</v>
      </c>
      <c r="AA494" s="12">
        <f t="shared" ca="1" si="34"/>
        <v>2.3814000000000082</v>
      </c>
    </row>
    <row r="495" spans="1:27" x14ac:dyDescent="0.25">
      <c r="A495" s="11">
        <v>12.22</v>
      </c>
      <c r="Z495" s="12">
        <f t="shared" ca="1" si="33"/>
        <v>2.391400000000008</v>
      </c>
      <c r="AA495" s="12">
        <f t="shared" ca="1" si="34"/>
        <v>2.391400000000008</v>
      </c>
    </row>
    <row r="496" spans="1:27" x14ac:dyDescent="0.25">
      <c r="A496" s="11">
        <v>12.25</v>
      </c>
      <c r="Z496" s="12">
        <f t="shared" ca="1" si="33"/>
        <v>2.4214000000000073</v>
      </c>
      <c r="AA496" s="12">
        <f t="shared" ca="1" si="34"/>
        <v>2.4214000000000073</v>
      </c>
    </row>
    <row r="497" spans="1:27" x14ac:dyDescent="0.25">
      <c r="A497" s="11">
        <v>12.26</v>
      </c>
      <c r="Z497" s="12">
        <f t="shared" ca="1" si="33"/>
        <v>2.4314000000000071</v>
      </c>
      <c r="AA497" s="12">
        <f t="shared" ca="1" si="34"/>
        <v>2.4314000000000071</v>
      </c>
    </row>
    <row r="498" spans="1:27" x14ac:dyDescent="0.25">
      <c r="A498" s="11">
        <v>12.26</v>
      </c>
      <c r="Z498" s="12">
        <f t="shared" ca="1" si="33"/>
        <v>2.4314000000000071</v>
      </c>
      <c r="AA498" s="12">
        <f t="shared" ca="1" si="34"/>
        <v>2.4314000000000071</v>
      </c>
    </row>
    <row r="499" spans="1:27" x14ac:dyDescent="0.25">
      <c r="A499" s="11">
        <v>12.27</v>
      </c>
      <c r="Z499" s="12">
        <f t="shared" ca="1" si="33"/>
        <v>2.4414000000000069</v>
      </c>
      <c r="AA499" s="12">
        <f t="shared" ca="1" si="34"/>
        <v>2.4414000000000069</v>
      </c>
    </row>
    <row r="500" spans="1:27" x14ac:dyDescent="0.25">
      <c r="A500" s="11">
        <v>12.28</v>
      </c>
      <c r="Z500" s="12">
        <f t="shared" ca="1" si="33"/>
        <v>2.4514000000000067</v>
      </c>
      <c r="AA500" s="12">
        <f t="shared" ca="1" si="34"/>
        <v>2.4514000000000067</v>
      </c>
    </row>
    <row r="501" spans="1:27" x14ac:dyDescent="0.25">
      <c r="A501" s="11">
        <v>12.32</v>
      </c>
      <c r="Z501" s="12">
        <f t="shared" ca="1" si="33"/>
        <v>2.4914000000000076</v>
      </c>
      <c r="AA501" s="12">
        <f t="shared" ca="1" si="34"/>
        <v>2.4914000000000076</v>
      </c>
    </row>
    <row r="502" spans="1:27" x14ac:dyDescent="0.25">
      <c r="A502" s="11">
        <v>12.33</v>
      </c>
      <c r="Z502" s="12">
        <f t="shared" ca="1" si="33"/>
        <v>2.5014000000000074</v>
      </c>
      <c r="AA502" s="12">
        <f t="shared" ca="1" si="34"/>
        <v>2.5014000000000074</v>
      </c>
    </row>
    <row r="503" spans="1:27" x14ac:dyDescent="0.25">
      <c r="A503" s="11">
        <v>12.36</v>
      </c>
      <c r="Z503" s="12">
        <f t="shared" ca="1" si="33"/>
        <v>2.5314000000000068</v>
      </c>
      <c r="AA503" s="12">
        <f t="shared" ca="1" si="34"/>
        <v>2.5314000000000068</v>
      </c>
    </row>
    <row r="504" spans="1:27" x14ac:dyDescent="0.25">
      <c r="A504" s="11">
        <v>12.37</v>
      </c>
      <c r="Z504" s="12">
        <f t="shared" ca="1" si="33"/>
        <v>2.5414000000000065</v>
      </c>
      <c r="AA504" s="12">
        <f t="shared" ca="1" si="34"/>
        <v>2.5414000000000065</v>
      </c>
    </row>
    <row r="505" spans="1:27" x14ac:dyDescent="0.25">
      <c r="A505" s="11">
        <v>12.39</v>
      </c>
      <c r="Z505" s="12">
        <f t="shared" ca="1" si="33"/>
        <v>2.5614000000000079</v>
      </c>
      <c r="AA505" s="12">
        <f t="shared" ca="1" si="34"/>
        <v>2.5614000000000079</v>
      </c>
    </row>
    <row r="506" spans="1:27" x14ac:dyDescent="0.25">
      <c r="A506" s="11">
        <v>12.41</v>
      </c>
      <c r="Z506" s="12">
        <f t="shared" ca="1" si="33"/>
        <v>2.5814000000000075</v>
      </c>
      <c r="AA506" s="12">
        <f t="shared" ca="1" si="34"/>
        <v>2.5814000000000075</v>
      </c>
    </row>
    <row r="507" spans="1:27" x14ac:dyDescent="0.25">
      <c r="A507" s="11">
        <v>12.42</v>
      </c>
      <c r="Z507" s="12">
        <f t="shared" ca="1" si="33"/>
        <v>2.5914000000000073</v>
      </c>
      <c r="AA507" s="12">
        <f t="shared" ca="1" si="34"/>
        <v>2.5914000000000073</v>
      </c>
    </row>
    <row r="508" spans="1:27" x14ac:dyDescent="0.25">
      <c r="A508" s="11">
        <v>12.45</v>
      </c>
      <c r="Z508" s="12">
        <f t="shared" ca="1" si="33"/>
        <v>2.6214000000000066</v>
      </c>
      <c r="AA508" s="12">
        <f t="shared" ca="1" si="34"/>
        <v>2.6214000000000066</v>
      </c>
    </row>
    <row r="509" spans="1:27" x14ac:dyDescent="0.25">
      <c r="A509" s="11">
        <v>12.46</v>
      </c>
      <c r="Z509" s="12">
        <f t="shared" ca="1" si="33"/>
        <v>2.6314000000000082</v>
      </c>
      <c r="AA509" s="12">
        <f t="shared" ca="1" si="34"/>
        <v>2.6314000000000082</v>
      </c>
    </row>
    <row r="510" spans="1:27" x14ac:dyDescent="0.25">
      <c r="A510" s="11">
        <v>12.47</v>
      </c>
      <c r="Z510" s="12">
        <f t="shared" ca="1" si="33"/>
        <v>2.641400000000008</v>
      </c>
      <c r="AA510" s="12">
        <f t="shared" ca="1" si="34"/>
        <v>2.641400000000008</v>
      </c>
    </row>
    <row r="511" spans="1:27" x14ac:dyDescent="0.25">
      <c r="A511" s="11">
        <v>12.5</v>
      </c>
      <c r="Z511" s="12">
        <f t="shared" ca="1" si="33"/>
        <v>2.6714000000000073</v>
      </c>
      <c r="AA511" s="12">
        <f t="shared" ca="1" si="34"/>
        <v>2.6714000000000073</v>
      </c>
    </row>
    <row r="512" spans="1:27" x14ac:dyDescent="0.25">
      <c r="A512" s="11">
        <v>12.52</v>
      </c>
      <c r="Z512" s="12">
        <f t="shared" ca="1" si="33"/>
        <v>2.6914000000000069</v>
      </c>
      <c r="AA512" s="12">
        <f t="shared" ca="1" si="34"/>
        <v>2.6914000000000069</v>
      </c>
    </row>
    <row r="513" spans="1:27" x14ac:dyDescent="0.25">
      <c r="A513" s="11">
        <v>12.52</v>
      </c>
      <c r="Z513" s="12">
        <f t="shared" ca="1" si="33"/>
        <v>2.6914000000000069</v>
      </c>
      <c r="AA513" s="12">
        <f t="shared" ca="1" si="34"/>
        <v>2.6914000000000069</v>
      </c>
    </row>
    <row r="514" spans="1:27" x14ac:dyDescent="0.25">
      <c r="A514" s="11">
        <v>12.52</v>
      </c>
      <c r="Z514" s="12">
        <f t="shared" ref="Z514:Z577" ca="1" si="35">IF($A514&lt;&gt;"",($A514-$D$77),"")</f>
        <v>2.6914000000000069</v>
      </c>
      <c r="AA514" s="12">
        <f t="shared" ref="AA514:AA577" ca="1" si="36">IF($A514&lt;&gt;"",($A514-$D$77+$J$118),"")</f>
        <v>2.6914000000000069</v>
      </c>
    </row>
    <row r="515" spans="1:27" x14ac:dyDescent="0.25">
      <c r="A515" s="11">
        <v>12.52</v>
      </c>
      <c r="Z515" s="12">
        <f t="shared" ca="1" si="35"/>
        <v>2.6914000000000069</v>
      </c>
      <c r="AA515" s="12">
        <f t="shared" ca="1" si="36"/>
        <v>2.6914000000000069</v>
      </c>
    </row>
    <row r="516" spans="1:27" x14ac:dyDescent="0.25">
      <c r="A516" s="11">
        <v>12.53</v>
      </c>
      <c r="Z516" s="12">
        <f t="shared" ca="1" si="35"/>
        <v>2.7014000000000067</v>
      </c>
      <c r="AA516" s="12">
        <f t="shared" ca="1" si="36"/>
        <v>2.7014000000000067</v>
      </c>
    </row>
    <row r="517" spans="1:27" x14ac:dyDescent="0.25">
      <c r="A517" s="11">
        <v>12.54</v>
      </c>
      <c r="Z517" s="12">
        <f t="shared" ca="1" si="35"/>
        <v>2.7114000000000065</v>
      </c>
      <c r="AA517" s="12">
        <f t="shared" ca="1" si="36"/>
        <v>2.7114000000000065</v>
      </c>
    </row>
    <row r="518" spans="1:27" x14ac:dyDescent="0.25">
      <c r="A518" s="11">
        <v>12.56</v>
      </c>
      <c r="Z518" s="12">
        <f t="shared" ca="1" si="35"/>
        <v>2.7314000000000078</v>
      </c>
      <c r="AA518" s="12">
        <f t="shared" ca="1" si="36"/>
        <v>2.7314000000000078</v>
      </c>
    </row>
    <row r="519" spans="1:27" x14ac:dyDescent="0.25">
      <c r="A519" s="11">
        <v>12.56</v>
      </c>
      <c r="Z519" s="12">
        <f t="shared" ca="1" si="35"/>
        <v>2.7314000000000078</v>
      </c>
      <c r="AA519" s="12">
        <f t="shared" ca="1" si="36"/>
        <v>2.7314000000000078</v>
      </c>
    </row>
    <row r="520" spans="1:27" x14ac:dyDescent="0.25">
      <c r="A520" s="11">
        <v>12.6</v>
      </c>
      <c r="Z520" s="12">
        <f t="shared" ca="1" si="35"/>
        <v>2.771400000000007</v>
      </c>
      <c r="AA520" s="12">
        <f t="shared" ca="1" si="36"/>
        <v>2.771400000000007</v>
      </c>
    </row>
    <row r="521" spans="1:27" x14ac:dyDescent="0.25">
      <c r="A521" s="11">
        <v>12.61</v>
      </c>
      <c r="Z521" s="12">
        <f t="shared" ca="1" si="35"/>
        <v>2.7814000000000068</v>
      </c>
      <c r="AA521" s="12">
        <f t="shared" ca="1" si="36"/>
        <v>2.7814000000000068</v>
      </c>
    </row>
    <row r="522" spans="1:27" x14ac:dyDescent="0.25">
      <c r="A522" s="11">
        <v>12.61</v>
      </c>
      <c r="Z522" s="12">
        <f t="shared" ca="1" si="35"/>
        <v>2.7814000000000068</v>
      </c>
      <c r="AA522" s="12">
        <f t="shared" ca="1" si="36"/>
        <v>2.7814000000000068</v>
      </c>
    </row>
    <row r="523" spans="1:27" x14ac:dyDescent="0.25">
      <c r="A523" s="11">
        <v>12.62</v>
      </c>
      <c r="Z523" s="12">
        <f t="shared" ca="1" si="35"/>
        <v>2.7914000000000065</v>
      </c>
      <c r="AA523" s="12">
        <f t="shared" ca="1" si="36"/>
        <v>2.7914000000000065</v>
      </c>
    </row>
    <row r="524" spans="1:27" x14ac:dyDescent="0.25">
      <c r="A524" s="11">
        <v>12.63</v>
      </c>
      <c r="Z524" s="12">
        <f t="shared" ca="1" si="35"/>
        <v>2.8014000000000081</v>
      </c>
      <c r="AA524" s="12">
        <f t="shared" ca="1" si="36"/>
        <v>2.8014000000000081</v>
      </c>
    </row>
    <row r="525" spans="1:27" x14ac:dyDescent="0.25">
      <c r="A525" s="11">
        <v>12.65</v>
      </c>
      <c r="Z525" s="12">
        <f t="shared" ca="1" si="35"/>
        <v>2.8214000000000077</v>
      </c>
      <c r="AA525" s="12">
        <f t="shared" ca="1" si="36"/>
        <v>2.8214000000000077</v>
      </c>
    </row>
    <row r="526" spans="1:27" x14ac:dyDescent="0.25">
      <c r="A526" s="11">
        <v>12.66</v>
      </c>
      <c r="Z526" s="12">
        <f t="shared" ca="1" si="35"/>
        <v>2.8314000000000075</v>
      </c>
      <c r="AA526" s="12">
        <f t="shared" ca="1" si="36"/>
        <v>2.8314000000000075</v>
      </c>
    </row>
    <row r="527" spans="1:27" x14ac:dyDescent="0.25">
      <c r="A527" s="11">
        <v>12.67</v>
      </c>
      <c r="Z527" s="12">
        <f t="shared" ca="1" si="35"/>
        <v>2.8414000000000073</v>
      </c>
      <c r="AA527" s="12">
        <f t="shared" ca="1" si="36"/>
        <v>2.8414000000000073</v>
      </c>
    </row>
    <row r="528" spans="1:27" x14ac:dyDescent="0.25">
      <c r="A528" s="11">
        <v>12.7</v>
      </c>
      <c r="Z528" s="12">
        <f t="shared" ca="1" si="35"/>
        <v>2.8714000000000066</v>
      </c>
      <c r="AA528" s="12">
        <f t="shared" ca="1" si="36"/>
        <v>2.8714000000000066</v>
      </c>
    </row>
    <row r="529" spans="1:27" x14ac:dyDescent="0.25">
      <c r="A529" s="11">
        <v>12.7</v>
      </c>
      <c r="Z529" s="12">
        <f t="shared" ca="1" si="35"/>
        <v>2.8714000000000066</v>
      </c>
      <c r="AA529" s="12">
        <f t="shared" ca="1" si="36"/>
        <v>2.8714000000000066</v>
      </c>
    </row>
    <row r="530" spans="1:27" x14ac:dyDescent="0.25">
      <c r="A530" s="11">
        <v>12.7</v>
      </c>
      <c r="Z530" s="12">
        <f t="shared" ca="1" si="35"/>
        <v>2.8714000000000066</v>
      </c>
      <c r="AA530" s="12">
        <f t="shared" ca="1" si="36"/>
        <v>2.8714000000000066</v>
      </c>
    </row>
    <row r="531" spans="1:27" x14ac:dyDescent="0.25">
      <c r="A531" s="11">
        <v>12.74</v>
      </c>
      <c r="Z531" s="12">
        <f t="shared" ca="1" si="35"/>
        <v>2.9114000000000075</v>
      </c>
      <c r="AA531" s="12">
        <f t="shared" ca="1" si="36"/>
        <v>2.9114000000000075</v>
      </c>
    </row>
    <row r="532" spans="1:27" x14ac:dyDescent="0.25">
      <c r="A532" s="11">
        <v>12.75</v>
      </c>
      <c r="Z532" s="12">
        <f t="shared" ca="1" si="35"/>
        <v>2.9214000000000073</v>
      </c>
      <c r="AA532" s="12">
        <f t="shared" ca="1" si="36"/>
        <v>2.9214000000000073</v>
      </c>
    </row>
    <row r="533" spans="1:27" x14ac:dyDescent="0.25">
      <c r="A533" s="11">
        <v>12.79</v>
      </c>
      <c r="Z533" s="12">
        <f t="shared" ca="1" si="35"/>
        <v>2.9614000000000065</v>
      </c>
      <c r="AA533" s="12">
        <f t="shared" ca="1" si="36"/>
        <v>2.9614000000000065</v>
      </c>
    </row>
    <row r="534" spans="1:27" x14ac:dyDescent="0.25">
      <c r="A534" s="11">
        <v>12.8</v>
      </c>
      <c r="Z534" s="12">
        <f t="shared" ca="1" si="35"/>
        <v>2.971400000000008</v>
      </c>
      <c r="AA534" s="12">
        <f t="shared" ca="1" si="36"/>
        <v>2.971400000000008</v>
      </c>
    </row>
    <row r="535" spans="1:27" x14ac:dyDescent="0.25">
      <c r="A535" s="11">
        <v>12.81</v>
      </c>
      <c r="Z535" s="12">
        <f t="shared" ca="1" si="35"/>
        <v>2.9814000000000078</v>
      </c>
      <c r="AA535" s="12">
        <f t="shared" ca="1" si="36"/>
        <v>2.9814000000000078</v>
      </c>
    </row>
    <row r="536" spans="1:27" x14ac:dyDescent="0.25">
      <c r="A536" s="11">
        <v>12.81</v>
      </c>
      <c r="Z536" s="12">
        <f t="shared" ca="1" si="35"/>
        <v>2.9814000000000078</v>
      </c>
      <c r="AA536" s="12">
        <f t="shared" ca="1" si="36"/>
        <v>2.9814000000000078</v>
      </c>
    </row>
    <row r="537" spans="1:27" x14ac:dyDescent="0.25">
      <c r="A537" s="11">
        <v>12.87</v>
      </c>
      <c r="Z537" s="12">
        <f t="shared" ca="1" si="35"/>
        <v>3.0414000000000065</v>
      </c>
      <c r="AA537" s="12">
        <f t="shared" ca="1" si="36"/>
        <v>3.0414000000000065</v>
      </c>
    </row>
    <row r="538" spans="1:27" x14ac:dyDescent="0.25">
      <c r="A538" s="11">
        <v>12.9</v>
      </c>
      <c r="Z538" s="12">
        <f t="shared" ca="1" si="35"/>
        <v>3.0714000000000077</v>
      </c>
      <c r="AA538" s="12">
        <f t="shared" ca="1" si="36"/>
        <v>3.0714000000000077</v>
      </c>
    </row>
    <row r="539" spans="1:27" x14ac:dyDescent="0.25">
      <c r="A539" s="11">
        <v>12.93</v>
      </c>
      <c r="Z539" s="12">
        <f t="shared" ca="1" si="35"/>
        <v>3.101400000000007</v>
      </c>
      <c r="AA539" s="12">
        <f t="shared" ca="1" si="36"/>
        <v>3.101400000000007</v>
      </c>
    </row>
    <row r="540" spans="1:27" x14ac:dyDescent="0.25">
      <c r="A540" s="11">
        <v>12.94</v>
      </c>
      <c r="Z540" s="12">
        <f t="shared" ca="1" si="35"/>
        <v>3.1114000000000068</v>
      </c>
      <c r="AA540" s="12">
        <f t="shared" ca="1" si="36"/>
        <v>3.1114000000000068</v>
      </c>
    </row>
    <row r="541" spans="1:27" x14ac:dyDescent="0.25">
      <c r="A541" s="11">
        <v>12.94</v>
      </c>
      <c r="Z541" s="12">
        <f t="shared" ca="1" si="35"/>
        <v>3.1114000000000068</v>
      </c>
      <c r="AA541" s="12">
        <f t="shared" ca="1" si="36"/>
        <v>3.1114000000000068</v>
      </c>
    </row>
    <row r="542" spans="1:27" x14ac:dyDescent="0.25">
      <c r="A542" s="11">
        <v>12.94</v>
      </c>
      <c r="Z542" s="12">
        <f t="shared" ca="1" si="35"/>
        <v>3.1114000000000068</v>
      </c>
      <c r="AA542" s="12">
        <f t="shared" ca="1" si="36"/>
        <v>3.1114000000000068</v>
      </c>
    </row>
    <row r="543" spans="1:27" x14ac:dyDescent="0.25">
      <c r="A543" s="11">
        <v>12.97</v>
      </c>
      <c r="Z543" s="12">
        <f t="shared" ca="1" si="35"/>
        <v>3.141400000000008</v>
      </c>
      <c r="AA543" s="12">
        <f t="shared" ca="1" si="36"/>
        <v>3.141400000000008</v>
      </c>
    </row>
    <row r="544" spans="1:27" x14ac:dyDescent="0.25">
      <c r="A544" s="11">
        <v>13.03</v>
      </c>
      <c r="Z544" s="12">
        <f t="shared" ca="1" si="35"/>
        <v>3.2014000000000067</v>
      </c>
      <c r="AA544" s="12">
        <f t="shared" ca="1" si="36"/>
        <v>3.2014000000000067</v>
      </c>
    </row>
    <row r="545" spans="1:27" x14ac:dyDescent="0.25">
      <c r="A545" s="11">
        <v>13.07</v>
      </c>
      <c r="Z545" s="12">
        <f t="shared" ca="1" si="35"/>
        <v>3.2414000000000076</v>
      </c>
      <c r="AA545" s="12">
        <f t="shared" ca="1" si="36"/>
        <v>3.2414000000000076</v>
      </c>
    </row>
    <row r="546" spans="1:27" x14ac:dyDescent="0.25">
      <c r="A546" s="11">
        <v>13.07</v>
      </c>
      <c r="Z546" s="12">
        <f t="shared" ca="1" si="35"/>
        <v>3.2414000000000076</v>
      </c>
      <c r="AA546" s="12">
        <f t="shared" ca="1" si="36"/>
        <v>3.2414000000000076</v>
      </c>
    </row>
    <row r="547" spans="1:27" x14ac:dyDescent="0.25">
      <c r="A547" s="11">
        <v>13.07</v>
      </c>
      <c r="Z547" s="12">
        <f t="shared" ca="1" si="35"/>
        <v>3.2414000000000076</v>
      </c>
      <c r="AA547" s="12">
        <f t="shared" ca="1" si="36"/>
        <v>3.2414000000000076</v>
      </c>
    </row>
    <row r="548" spans="1:27" x14ac:dyDescent="0.25">
      <c r="A548" s="11">
        <v>13.1</v>
      </c>
      <c r="Z548" s="12">
        <f t="shared" ca="1" si="35"/>
        <v>3.271400000000007</v>
      </c>
      <c r="AA548" s="12">
        <f t="shared" ca="1" si="36"/>
        <v>3.271400000000007</v>
      </c>
    </row>
    <row r="549" spans="1:27" x14ac:dyDescent="0.25">
      <c r="A549" s="11">
        <v>13.12</v>
      </c>
      <c r="Z549" s="12">
        <f t="shared" ca="1" si="35"/>
        <v>3.2914000000000065</v>
      </c>
      <c r="AA549" s="12">
        <f t="shared" ca="1" si="36"/>
        <v>3.2914000000000065</v>
      </c>
    </row>
    <row r="550" spans="1:27" x14ac:dyDescent="0.25">
      <c r="A550" s="11">
        <v>13.12</v>
      </c>
      <c r="Z550" s="12">
        <f t="shared" ca="1" si="35"/>
        <v>3.2914000000000065</v>
      </c>
      <c r="AA550" s="12">
        <f t="shared" ca="1" si="36"/>
        <v>3.2914000000000065</v>
      </c>
    </row>
    <row r="551" spans="1:27" x14ac:dyDescent="0.25">
      <c r="A551" s="11">
        <v>13.14</v>
      </c>
      <c r="Z551" s="12">
        <f t="shared" ca="1" si="35"/>
        <v>3.3114000000000079</v>
      </c>
      <c r="AA551" s="12">
        <f t="shared" ca="1" si="36"/>
        <v>3.3114000000000079</v>
      </c>
    </row>
    <row r="552" spans="1:27" x14ac:dyDescent="0.25">
      <c r="A552" s="11">
        <v>13.15</v>
      </c>
      <c r="Z552" s="12">
        <f t="shared" ca="1" si="35"/>
        <v>3.3214000000000077</v>
      </c>
      <c r="AA552" s="12">
        <f t="shared" ca="1" si="36"/>
        <v>3.3214000000000077</v>
      </c>
    </row>
    <row r="553" spans="1:27" x14ac:dyDescent="0.25">
      <c r="A553" s="11">
        <v>13.17</v>
      </c>
      <c r="Z553" s="12">
        <f t="shared" ca="1" si="35"/>
        <v>3.3414000000000073</v>
      </c>
      <c r="AA553" s="12">
        <f t="shared" ca="1" si="36"/>
        <v>3.3414000000000073</v>
      </c>
    </row>
    <row r="554" spans="1:27" x14ac:dyDescent="0.25">
      <c r="A554" s="11">
        <v>13.2</v>
      </c>
      <c r="Z554" s="12">
        <f t="shared" ca="1" si="35"/>
        <v>3.3714000000000066</v>
      </c>
      <c r="AA554" s="12">
        <f t="shared" ca="1" si="36"/>
        <v>3.3714000000000066</v>
      </c>
    </row>
    <row r="555" spans="1:27" x14ac:dyDescent="0.25">
      <c r="A555" s="11">
        <v>13.2</v>
      </c>
      <c r="Z555" s="12">
        <f t="shared" ca="1" si="35"/>
        <v>3.3714000000000066</v>
      </c>
      <c r="AA555" s="12">
        <f t="shared" ca="1" si="36"/>
        <v>3.3714000000000066</v>
      </c>
    </row>
    <row r="556" spans="1:27" x14ac:dyDescent="0.25">
      <c r="A556" s="11">
        <v>13.2</v>
      </c>
      <c r="Z556" s="12">
        <f t="shared" ca="1" si="35"/>
        <v>3.3714000000000066</v>
      </c>
      <c r="AA556" s="12">
        <f t="shared" ca="1" si="36"/>
        <v>3.3714000000000066</v>
      </c>
    </row>
    <row r="557" spans="1:27" x14ac:dyDescent="0.25">
      <c r="A557" s="11">
        <v>13.23</v>
      </c>
      <c r="Z557" s="12">
        <f t="shared" ca="1" si="35"/>
        <v>3.4014000000000078</v>
      </c>
      <c r="AA557" s="12">
        <f t="shared" ca="1" si="36"/>
        <v>3.4014000000000078</v>
      </c>
    </row>
    <row r="558" spans="1:27" x14ac:dyDescent="0.25">
      <c r="A558" s="11">
        <v>13.23</v>
      </c>
      <c r="Z558" s="12">
        <f t="shared" ca="1" si="35"/>
        <v>3.4014000000000078</v>
      </c>
      <c r="AA558" s="12">
        <f t="shared" ca="1" si="36"/>
        <v>3.4014000000000078</v>
      </c>
    </row>
    <row r="559" spans="1:27" x14ac:dyDescent="0.25">
      <c r="A559" s="11">
        <v>13.25</v>
      </c>
      <c r="Z559" s="12">
        <f t="shared" ca="1" si="35"/>
        <v>3.4214000000000073</v>
      </c>
      <c r="AA559" s="12">
        <f t="shared" ca="1" si="36"/>
        <v>3.4214000000000073</v>
      </c>
    </row>
    <row r="560" spans="1:27" x14ac:dyDescent="0.25">
      <c r="A560" s="11">
        <v>13.27</v>
      </c>
      <c r="Z560" s="12">
        <f t="shared" ca="1" si="35"/>
        <v>3.4414000000000069</v>
      </c>
      <c r="AA560" s="12">
        <f t="shared" ca="1" si="36"/>
        <v>3.4414000000000069</v>
      </c>
    </row>
    <row r="561" spans="1:27" x14ac:dyDescent="0.25">
      <c r="A561" s="11">
        <v>13.27</v>
      </c>
      <c r="Z561" s="12">
        <f t="shared" ca="1" si="35"/>
        <v>3.4414000000000069</v>
      </c>
      <c r="AA561" s="12">
        <f t="shared" ca="1" si="36"/>
        <v>3.4414000000000069</v>
      </c>
    </row>
    <row r="562" spans="1:27" x14ac:dyDescent="0.25">
      <c r="A562" s="11">
        <v>13.37</v>
      </c>
      <c r="Z562" s="12">
        <f t="shared" ca="1" si="35"/>
        <v>3.5414000000000065</v>
      </c>
      <c r="AA562" s="12">
        <f t="shared" ca="1" si="36"/>
        <v>3.5414000000000065</v>
      </c>
    </row>
    <row r="563" spans="1:27" x14ac:dyDescent="0.25">
      <c r="A563" s="11">
        <v>13.38</v>
      </c>
      <c r="Z563" s="12">
        <f t="shared" ca="1" si="35"/>
        <v>3.5514000000000081</v>
      </c>
      <c r="AA563" s="12">
        <f t="shared" ca="1" si="36"/>
        <v>3.5514000000000081</v>
      </c>
    </row>
    <row r="564" spans="1:27" x14ac:dyDescent="0.25">
      <c r="A564" s="11">
        <v>13.4</v>
      </c>
      <c r="Z564" s="12">
        <f t="shared" ca="1" si="35"/>
        <v>3.5714000000000077</v>
      </c>
      <c r="AA564" s="12">
        <f t="shared" ca="1" si="36"/>
        <v>3.5714000000000077</v>
      </c>
    </row>
    <row r="565" spans="1:27" x14ac:dyDescent="0.25">
      <c r="A565" s="11">
        <v>13.41</v>
      </c>
      <c r="Z565" s="12">
        <f t="shared" ca="1" si="35"/>
        <v>3.5814000000000075</v>
      </c>
      <c r="AA565" s="12">
        <f t="shared" ca="1" si="36"/>
        <v>3.5814000000000075</v>
      </c>
    </row>
    <row r="566" spans="1:27" x14ac:dyDescent="0.25">
      <c r="A566" s="11">
        <v>13.41</v>
      </c>
      <c r="Z566" s="12">
        <f t="shared" ca="1" si="35"/>
        <v>3.5814000000000075</v>
      </c>
      <c r="AA566" s="12">
        <f t="shared" ca="1" si="36"/>
        <v>3.5814000000000075</v>
      </c>
    </row>
    <row r="567" spans="1:27" x14ac:dyDescent="0.25">
      <c r="A567" s="11">
        <v>13.44</v>
      </c>
      <c r="Z567" s="12">
        <f t="shared" ca="1" si="35"/>
        <v>3.6114000000000068</v>
      </c>
      <c r="AA567" s="12">
        <f t="shared" ca="1" si="36"/>
        <v>3.6114000000000068</v>
      </c>
    </row>
    <row r="568" spans="1:27" x14ac:dyDescent="0.25">
      <c r="A568" s="11">
        <v>13.52</v>
      </c>
      <c r="Z568" s="12">
        <f t="shared" ca="1" si="35"/>
        <v>3.6914000000000069</v>
      </c>
      <c r="AA568" s="12">
        <f t="shared" ca="1" si="36"/>
        <v>3.6914000000000069</v>
      </c>
    </row>
    <row r="569" spans="1:27" x14ac:dyDescent="0.25">
      <c r="A569" s="11">
        <v>13.53</v>
      </c>
      <c r="Z569" s="12">
        <f t="shared" ca="1" si="35"/>
        <v>3.7014000000000067</v>
      </c>
      <c r="AA569" s="12">
        <f t="shared" ca="1" si="36"/>
        <v>3.7014000000000067</v>
      </c>
    </row>
    <row r="570" spans="1:27" x14ac:dyDescent="0.25">
      <c r="A570" s="11">
        <v>13.53</v>
      </c>
      <c r="Z570" s="12">
        <f t="shared" ca="1" si="35"/>
        <v>3.7014000000000067</v>
      </c>
      <c r="AA570" s="12">
        <f t="shared" ca="1" si="36"/>
        <v>3.7014000000000067</v>
      </c>
    </row>
    <row r="571" spans="1:27" x14ac:dyDescent="0.25">
      <c r="A571" s="11">
        <v>13.58</v>
      </c>
      <c r="Z571" s="12">
        <f t="shared" ca="1" si="35"/>
        <v>3.7514000000000074</v>
      </c>
      <c r="AA571" s="12">
        <f t="shared" ca="1" si="36"/>
        <v>3.7514000000000074</v>
      </c>
    </row>
    <row r="572" spans="1:27" x14ac:dyDescent="0.25">
      <c r="A572" s="11">
        <v>13.58</v>
      </c>
      <c r="Z572" s="12">
        <f t="shared" ca="1" si="35"/>
        <v>3.7514000000000074</v>
      </c>
      <c r="AA572" s="12">
        <f t="shared" ca="1" si="36"/>
        <v>3.7514000000000074</v>
      </c>
    </row>
    <row r="573" spans="1:27" x14ac:dyDescent="0.25">
      <c r="A573" s="11">
        <v>13.58</v>
      </c>
      <c r="Z573" s="12">
        <f t="shared" ca="1" si="35"/>
        <v>3.7514000000000074</v>
      </c>
      <c r="AA573" s="12">
        <f t="shared" ca="1" si="36"/>
        <v>3.7514000000000074</v>
      </c>
    </row>
    <row r="574" spans="1:27" x14ac:dyDescent="0.25">
      <c r="A574" s="11">
        <v>13.6</v>
      </c>
      <c r="Z574" s="12">
        <f t="shared" ca="1" si="35"/>
        <v>3.771400000000007</v>
      </c>
      <c r="AA574" s="12">
        <f t="shared" ca="1" si="36"/>
        <v>3.771400000000007</v>
      </c>
    </row>
    <row r="575" spans="1:27" x14ac:dyDescent="0.25">
      <c r="A575" s="11">
        <v>13.65</v>
      </c>
      <c r="Z575" s="12">
        <f t="shared" ca="1" si="35"/>
        <v>3.8214000000000077</v>
      </c>
      <c r="AA575" s="12">
        <f t="shared" ca="1" si="36"/>
        <v>3.8214000000000077</v>
      </c>
    </row>
    <row r="576" spans="1:27" x14ac:dyDescent="0.25">
      <c r="A576" s="11">
        <v>13.65</v>
      </c>
      <c r="Z576" s="12">
        <f t="shared" ca="1" si="35"/>
        <v>3.8214000000000077</v>
      </c>
      <c r="AA576" s="12">
        <f t="shared" ca="1" si="36"/>
        <v>3.8214000000000077</v>
      </c>
    </row>
    <row r="577" spans="1:27" x14ac:dyDescent="0.25">
      <c r="A577" s="11">
        <v>13.67</v>
      </c>
      <c r="Z577" s="12">
        <f t="shared" ca="1" si="35"/>
        <v>3.8414000000000073</v>
      </c>
      <c r="AA577" s="12">
        <f t="shared" ca="1" si="36"/>
        <v>3.8414000000000073</v>
      </c>
    </row>
    <row r="578" spans="1:27" x14ac:dyDescent="0.25">
      <c r="A578" s="11">
        <v>13.68</v>
      </c>
      <c r="Z578" s="12">
        <f t="shared" ref="Z578:Z641" ca="1" si="37">IF($A578&lt;&gt;"",($A578-$D$77),"")</f>
        <v>3.851400000000007</v>
      </c>
      <c r="AA578" s="12">
        <f t="shared" ref="AA578:AA641" ca="1" si="38">IF($A578&lt;&gt;"",($A578-$D$77+$J$118),"")</f>
        <v>3.851400000000007</v>
      </c>
    </row>
    <row r="579" spans="1:27" x14ac:dyDescent="0.25">
      <c r="A579" s="11">
        <v>13.68</v>
      </c>
      <c r="Z579" s="12">
        <f t="shared" ca="1" si="37"/>
        <v>3.851400000000007</v>
      </c>
      <c r="AA579" s="12">
        <f t="shared" ca="1" si="38"/>
        <v>3.851400000000007</v>
      </c>
    </row>
    <row r="580" spans="1:27" x14ac:dyDescent="0.25">
      <c r="A580" s="11">
        <v>13.68</v>
      </c>
      <c r="Z580" s="12">
        <f t="shared" ca="1" si="37"/>
        <v>3.851400000000007</v>
      </c>
      <c r="AA580" s="12">
        <f t="shared" ca="1" si="38"/>
        <v>3.851400000000007</v>
      </c>
    </row>
    <row r="581" spans="1:27" x14ac:dyDescent="0.25">
      <c r="A581" s="11">
        <v>13.71</v>
      </c>
      <c r="Z581" s="12">
        <f t="shared" ca="1" si="37"/>
        <v>3.8814000000000082</v>
      </c>
      <c r="AA581" s="12">
        <f t="shared" ca="1" si="38"/>
        <v>3.8814000000000082</v>
      </c>
    </row>
    <row r="582" spans="1:27" x14ac:dyDescent="0.25">
      <c r="A582" s="11">
        <v>13.71</v>
      </c>
      <c r="Z582" s="12">
        <f t="shared" ca="1" si="37"/>
        <v>3.8814000000000082</v>
      </c>
      <c r="AA582" s="12">
        <f t="shared" ca="1" si="38"/>
        <v>3.8814000000000082</v>
      </c>
    </row>
    <row r="583" spans="1:27" x14ac:dyDescent="0.25">
      <c r="A583" s="11">
        <v>13.71</v>
      </c>
      <c r="Z583" s="12">
        <f t="shared" ca="1" si="37"/>
        <v>3.8814000000000082</v>
      </c>
      <c r="AA583" s="12">
        <f t="shared" ca="1" si="38"/>
        <v>3.8814000000000082</v>
      </c>
    </row>
    <row r="584" spans="1:27" x14ac:dyDescent="0.25">
      <c r="A584" s="11">
        <v>13.74</v>
      </c>
      <c r="Z584" s="12">
        <f t="shared" ca="1" si="37"/>
        <v>3.9114000000000075</v>
      </c>
      <c r="AA584" s="12">
        <f t="shared" ca="1" si="38"/>
        <v>3.9114000000000075</v>
      </c>
    </row>
    <row r="585" spans="1:27" x14ac:dyDescent="0.25">
      <c r="A585" s="11">
        <v>13.75</v>
      </c>
      <c r="Z585" s="12">
        <f t="shared" ca="1" si="37"/>
        <v>3.9214000000000073</v>
      </c>
      <c r="AA585" s="12">
        <f t="shared" ca="1" si="38"/>
        <v>3.9214000000000073</v>
      </c>
    </row>
    <row r="586" spans="1:27" x14ac:dyDescent="0.25">
      <c r="A586" s="11">
        <v>13.77</v>
      </c>
      <c r="Z586" s="12">
        <f t="shared" ca="1" si="37"/>
        <v>3.9414000000000069</v>
      </c>
      <c r="AA586" s="12">
        <f t="shared" ca="1" si="38"/>
        <v>3.9414000000000069</v>
      </c>
    </row>
    <row r="587" spans="1:27" x14ac:dyDescent="0.25">
      <c r="A587" s="11">
        <v>13.78</v>
      </c>
      <c r="Z587" s="12">
        <f t="shared" ca="1" si="37"/>
        <v>3.9514000000000067</v>
      </c>
      <c r="AA587" s="12">
        <f t="shared" ca="1" si="38"/>
        <v>3.9514000000000067</v>
      </c>
    </row>
    <row r="588" spans="1:27" x14ac:dyDescent="0.25">
      <c r="A588" s="11">
        <v>13.79</v>
      </c>
      <c r="Z588" s="12">
        <f t="shared" ca="1" si="37"/>
        <v>3.9614000000000065</v>
      </c>
      <c r="AA588" s="12">
        <f t="shared" ca="1" si="38"/>
        <v>3.9614000000000065</v>
      </c>
    </row>
    <row r="589" spans="1:27" x14ac:dyDescent="0.25">
      <c r="A589" s="11">
        <v>13.79</v>
      </c>
      <c r="Z589" s="12">
        <f t="shared" ca="1" si="37"/>
        <v>3.9614000000000065</v>
      </c>
      <c r="AA589" s="12">
        <f t="shared" ca="1" si="38"/>
        <v>3.9614000000000065</v>
      </c>
    </row>
    <row r="590" spans="1:27" x14ac:dyDescent="0.25">
      <c r="A590" s="11">
        <v>13.8</v>
      </c>
      <c r="Z590" s="12">
        <f t="shared" ca="1" si="37"/>
        <v>3.971400000000008</v>
      </c>
      <c r="AA590" s="12">
        <f t="shared" ca="1" si="38"/>
        <v>3.971400000000008</v>
      </c>
    </row>
    <row r="591" spans="1:27" x14ac:dyDescent="0.25">
      <c r="A591" s="11">
        <v>13.83</v>
      </c>
      <c r="Z591" s="12">
        <f t="shared" ca="1" si="37"/>
        <v>4.0014000000000074</v>
      </c>
      <c r="AA591" s="12">
        <f t="shared" ca="1" si="38"/>
        <v>4.0014000000000074</v>
      </c>
    </row>
    <row r="592" spans="1:27" x14ac:dyDescent="0.25">
      <c r="A592" s="11">
        <v>13.87</v>
      </c>
      <c r="Z592" s="12">
        <f t="shared" ca="1" si="37"/>
        <v>4.0414000000000065</v>
      </c>
      <c r="AA592" s="12">
        <f t="shared" ca="1" si="38"/>
        <v>4.0414000000000065</v>
      </c>
    </row>
    <row r="593" spans="1:27" x14ac:dyDescent="0.25">
      <c r="A593" s="11">
        <v>13.88</v>
      </c>
      <c r="Z593" s="12">
        <f t="shared" ca="1" si="37"/>
        <v>4.0514000000000081</v>
      </c>
      <c r="AA593" s="12">
        <f t="shared" ca="1" si="38"/>
        <v>4.0514000000000081</v>
      </c>
    </row>
    <row r="594" spans="1:27" x14ac:dyDescent="0.25">
      <c r="A594" s="11">
        <v>13.9</v>
      </c>
      <c r="Z594" s="12">
        <f t="shared" ca="1" si="37"/>
        <v>4.0714000000000077</v>
      </c>
      <c r="AA594" s="12">
        <f t="shared" ca="1" si="38"/>
        <v>4.0714000000000077</v>
      </c>
    </row>
    <row r="595" spans="1:27" x14ac:dyDescent="0.25">
      <c r="A595" s="11">
        <v>13.92</v>
      </c>
      <c r="Z595" s="12">
        <f t="shared" ca="1" si="37"/>
        <v>4.0914000000000073</v>
      </c>
      <c r="AA595" s="12">
        <f t="shared" ca="1" si="38"/>
        <v>4.0914000000000073</v>
      </c>
    </row>
    <row r="596" spans="1:27" x14ac:dyDescent="0.25">
      <c r="A596" s="11">
        <v>13.92</v>
      </c>
      <c r="Z596" s="12">
        <f t="shared" ca="1" si="37"/>
        <v>4.0914000000000073</v>
      </c>
      <c r="AA596" s="12">
        <f t="shared" ca="1" si="38"/>
        <v>4.0914000000000073</v>
      </c>
    </row>
    <row r="597" spans="1:27" x14ac:dyDescent="0.25">
      <c r="A597" s="11">
        <v>13.95</v>
      </c>
      <c r="Z597" s="12">
        <f t="shared" ca="1" si="37"/>
        <v>4.1214000000000066</v>
      </c>
      <c r="AA597" s="12">
        <f t="shared" ca="1" si="38"/>
        <v>4.1214000000000066</v>
      </c>
    </row>
    <row r="598" spans="1:27" x14ac:dyDescent="0.25">
      <c r="A598" s="11">
        <v>13.96</v>
      </c>
      <c r="Z598" s="12">
        <f t="shared" ca="1" si="37"/>
        <v>4.1314000000000082</v>
      </c>
      <c r="AA598" s="12">
        <f t="shared" ca="1" si="38"/>
        <v>4.1314000000000082</v>
      </c>
    </row>
    <row r="599" spans="1:27" x14ac:dyDescent="0.25">
      <c r="A599" s="11">
        <v>13.97</v>
      </c>
      <c r="Z599" s="12">
        <f t="shared" ca="1" si="37"/>
        <v>4.141400000000008</v>
      </c>
      <c r="AA599" s="12">
        <f t="shared" ca="1" si="38"/>
        <v>4.141400000000008</v>
      </c>
    </row>
    <row r="600" spans="1:27" x14ac:dyDescent="0.25">
      <c r="A600" s="11">
        <v>13.97</v>
      </c>
      <c r="Z600" s="12">
        <f t="shared" ca="1" si="37"/>
        <v>4.141400000000008</v>
      </c>
      <c r="AA600" s="12">
        <f t="shared" ca="1" si="38"/>
        <v>4.141400000000008</v>
      </c>
    </row>
    <row r="601" spans="1:27" x14ac:dyDescent="0.25">
      <c r="A601" s="11">
        <v>13.98</v>
      </c>
      <c r="Z601" s="12">
        <f t="shared" ca="1" si="37"/>
        <v>4.1514000000000078</v>
      </c>
      <c r="AA601" s="12">
        <f t="shared" ca="1" si="38"/>
        <v>4.1514000000000078</v>
      </c>
    </row>
    <row r="602" spans="1:27" x14ac:dyDescent="0.25">
      <c r="A602" s="11">
        <v>13.99</v>
      </c>
      <c r="Z602" s="12">
        <f t="shared" ca="1" si="37"/>
        <v>4.1614000000000075</v>
      </c>
      <c r="AA602" s="12">
        <f t="shared" ca="1" si="38"/>
        <v>4.1614000000000075</v>
      </c>
    </row>
    <row r="603" spans="1:27" x14ac:dyDescent="0.25">
      <c r="A603" s="11">
        <v>14</v>
      </c>
      <c r="Z603" s="12">
        <f t="shared" ca="1" si="37"/>
        <v>4.1714000000000073</v>
      </c>
      <c r="AA603" s="12">
        <f t="shared" ca="1" si="38"/>
        <v>4.1714000000000073</v>
      </c>
    </row>
    <row r="604" spans="1:27" x14ac:dyDescent="0.25">
      <c r="A604" s="11">
        <v>14.01</v>
      </c>
      <c r="Z604" s="12">
        <f t="shared" ca="1" si="37"/>
        <v>4.1814000000000071</v>
      </c>
      <c r="AA604" s="12">
        <f t="shared" ca="1" si="38"/>
        <v>4.1814000000000071</v>
      </c>
    </row>
    <row r="605" spans="1:27" x14ac:dyDescent="0.25">
      <c r="A605" s="11">
        <v>14.03</v>
      </c>
      <c r="Z605" s="12">
        <f t="shared" ca="1" si="37"/>
        <v>4.2014000000000067</v>
      </c>
      <c r="AA605" s="12">
        <f t="shared" ca="1" si="38"/>
        <v>4.2014000000000067</v>
      </c>
    </row>
    <row r="606" spans="1:27" x14ac:dyDescent="0.25">
      <c r="A606" s="11">
        <v>14.04</v>
      </c>
      <c r="Z606" s="12">
        <f t="shared" ca="1" si="37"/>
        <v>4.2114000000000065</v>
      </c>
      <c r="AA606" s="12">
        <f t="shared" ca="1" si="38"/>
        <v>4.2114000000000065</v>
      </c>
    </row>
    <row r="607" spans="1:27" x14ac:dyDescent="0.25">
      <c r="A607" s="11">
        <v>14.06</v>
      </c>
      <c r="Z607" s="12">
        <f t="shared" ca="1" si="37"/>
        <v>4.2314000000000078</v>
      </c>
      <c r="AA607" s="12">
        <f t="shared" ca="1" si="38"/>
        <v>4.2314000000000078</v>
      </c>
    </row>
    <row r="608" spans="1:27" x14ac:dyDescent="0.25">
      <c r="A608" s="11">
        <v>14.1</v>
      </c>
      <c r="Z608" s="12">
        <f t="shared" ca="1" si="37"/>
        <v>4.271400000000007</v>
      </c>
      <c r="AA608" s="12">
        <f t="shared" ca="1" si="38"/>
        <v>4.271400000000007</v>
      </c>
    </row>
    <row r="609" spans="1:27" x14ac:dyDescent="0.25">
      <c r="A609" s="11">
        <v>14.11</v>
      </c>
      <c r="Z609" s="12">
        <f t="shared" ca="1" si="37"/>
        <v>4.2814000000000068</v>
      </c>
      <c r="AA609" s="12">
        <f t="shared" ca="1" si="38"/>
        <v>4.2814000000000068</v>
      </c>
    </row>
    <row r="610" spans="1:27" x14ac:dyDescent="0.25">
      <c r="A610" s="11">
        <v>14.11</v>
      </c>
      <c r="Z610" s="12">
        <f t="shared" ca="1" si="37"/>
        <v>4.2814000000000068</v>
      </c>
      <c r="AA610" s="12">
        <f t="shared" ca="1" si="38"/>
        <v>4.2814000000000068</v>
      </c>
    </row>
    <row r="611" spans="1:27" x14ac:dyDescent="0.25">
      <c r="A611" s="11">
        <v>14.13</v>
      </c>
      <c r="Z611" s="12">
        <f t="shared" ca="1" si="37"/>
        <v>4.3014000000000081</v>
      </c>
      <c r="AA611" s="12">
        <f t="shared" ca="1" si="38"/>
        <v>4.3014000000000081</v>
      </c>
    </row>
    <row r="612" spans="1:27" x14ac:dyDescent="0.25">
      <c r="A612" s="11">
        <v>14.13</v>
      </c>
      <c r="Z612" s="12">
        <f t="shared" ca="1" si="37"/>
        <v>4.3014000000000081</v>
      </c>
      <c r="AA612" s="12">
        <f t="shared" ca="1" si="38"/>
        <v>4.3014000000000081</v>
      </c>
    </row>
    <row r="613" spans="1:27" x14ac:dyDescent="0.25">
      <c r="A613" s="11">
        <v>14.14</v>
      </c>
      <c r="Z613" s="12">
        <f t="shared" ca="1" si="37"/>
        <v>4.3114000000000079</v>
      </c>
      <c r="AA613" s="12">
        <f t="shared" ca="1" si="38"/>
        <v>4.3114000000000079</v>
      </c>
    </row>
    <row r="614" spans="1:27" x14ac:dyDescent="0.25">
      <c r="A614" s="11">
        <v>14.15</v>
      </c>
      <c r="Z614" s="12">
        <f t="shared" ca="1" si="37"/>
        <v>4.3214000000000077</v>
      </c>
      <c r="AA614" s="12">
        <f t="shared" ca="1" si="38"/>
        <v>4.3214000000000077</v>
      </c>
    </row>
    <row r="615" spans="1:27" x14ac:dyDescent="0.25">
      <c r="A615" s="11">
        <v>14.16</v>
      </c>
      <c r="Z615" s="12">
        <f t="shared" ca="1" si="37"/>
        <v>4.3314000000000075</v>
      </c>
      <c r="AA615" s="12">
        <f t="shared" ca="1" si="38"/>
        <v>4.3314000000000075</v>
      </c>
    </row>
    <row r="616" spans="1:27" x14ac:dyDescent="0.25">
      <c r="A616" s="11">
        <v>14.16</v>
      </c>
      <c r="Z616" s="12">
        <f t="shared" ca="1" si="37"/>
        <v>4.3314000000000075</v>
      </c>
      <c r="AA616" s="12">
        <f t="shared" ca="1" si="38"/>
        <v>4.3314000000000075</v>
      </c>
    </row>
    <row r="617" spans="1:27" x14ac:dyDescent="0.25">
      <c r="A617" s="11">
        <v>14.18</v>
      </c>
      <c r="Z617" s="12">
        <f t="shared" ca="1" si="37"/>
        <v>4.351400000000007</v>
      </c>
      <c r="AA617" s="12">
        <f t="shared" ca="1" si="38"/>
        <v>4.351400000000007</v>
      </c>
    </row>
    <row r="618" spans="1:27" x14ac:dyDescent="0.25">
      <c r="A618" s="11">
        <v>14.2</v>
      </c>
      <c r="Z618" s="12">
        <f t="shared" ca="1" si="37"/>
        <v>4.3714000000000066</v>
      </c>
      <c r="AA618" s="12">
        <f t="shared" ca="1" si="38"/>
        <v>4.3714000000000066</v>
      </c>
    </row>
    <row r="619" spans="1:27" x14ac:dyDescent="0.25">
      <c r="A619" s="11">
        <v>14.22</v>
      </c>
      <c r="Z619" s="12">
        <f t="shared" ca="1" si="37"/>
        <v>4.391400000000008</v>
      </c>
      <c r="AA619" s="12">
        <f t="shared" ca="1" si="38"/>
        <v>4.391400000000008</v>
      </c>
    </row>
    <row r="620" spans="1:27" x14ac:dyDescent="0.25">
      <c r="A620" s="11">
        <v>14.22</v>
      </c>
      <c r="Z620" s="12">
        <f t="shared" ca="1" si="37"/>
        <v>4.391400000000008</v>
      </c>
      <c r="AA620" s="12">
        <f t="shared" ca="1" si="38"/>
        <v>4.391400000000008</v>
      </c>
    </row>
    <row r="621" spans="1:27" x14ac:dyDescent="0.25">
      <c r="A621" s="11">
        <v>14.23</v>
      </c>
      <c r="Z621" s="12">
        <f t="shared" ca="1" si="37"/>
        <v>4.4014000000000078</v>
      </c>
      <c r="AA621" s="12">
        <f t="shared" ca="1" si="38"/>
        <v>4.4014000000000078</v>
      </c>
    </row>
    <row r="622" spans="1:27" x14ac:dyDescent="0.25">
      <c r="A622" s="11">
        <v>14.28</v>
      </c>
      <c r="Z622" s="12">
        <f t="shared" ca="1" si="37"/>
        <v>4.4514000000000067</v>
      </c>
      <c r="AA622" s="12">
        <f t="shared" ca="1" si="38"/>
        <v>4.4514000000000067</v>
      </c>
    </row>
    <row r="623" spans="1:27" x14ac:dyDescent="0.25">
      <c r="A623" s="11">
        <v>14.29</v>
      </c>
      <c r="Z623" s="12">
        <f t="shared" ca="1" si="37"/>
        <v>4.4614000000000065</v>
      </c>
      <c r="AA623" s="12">
        <f t="shared" ca="1" si="38"/>
        <v>4.4614000000000065</v>
      </c>
    </row>
    <row r="624" spans="1:27" x14ac:dyDescent="0.25">
      <c r="A624" s="11">
        <v>14.31</v>
      </c>
      <c r="Z624" s="12">
        <f t="shared" ca="1" si="37"/>
        <v>4.4814000000000078</v>
      </c>
      <c r="AA624" s="12">
        <f t="shared" ca="1" si="38"/>
        <v>4.4814000000000078</v>
      </c>
    </row>
    <row r="625" spans="1:27" x14ac:dyDescent="0.25">
      <c r="A625" s="11">
        <v>14.35</v>
      </c>
      <c r="Z625" s="12">
        <f t="shared" ca="1" si="37"/>
        <v>4.521400000000007</v>
      </c>
      <c r="AA625" s="12">
        <f t="shared" ca="1" si="38"/>
        <v>4.521400000000007</v>
      </c>
    </row>
    <row r="626" spans="1:27" x14ac:dyDescent="0.25">
      <c r="A626" s="11">
        <v>14.36</v>
      </c>
      <c r="Z626" s="12">
        <f t="shared" ca="1" si="37"/>
        <v>4.5314000000000068</v>
      </c>
      <c r="AA626" s="12">
        <f t="shared" ca="1" si="38"/>
        <v>4.5314000000000068</v>
      </c>
    </row>
    <row r="627" spans="1:27" x14ac:dyDescent="0.25">
      <c r="A627" s="11">
        <v>14.36</v>
      </c>
      <c r="Z627" s="12">
        <f t="shared" ca="1" si="37"/>
        <v>4.5314000000000068</v>
      </c>
      <c r="AA627" s="12">
        <f t="shared" ca="1" si="38"/>
        <v>4.5314000000000068</v>
      </c>
    </row>
    <row r="628" spans="1:27" x14ac:dyDescent="0.25">
      <c r="A628" s="11">
        <v>14.4</v>
      </c>
      <c r="Z628" s="12">
        <f t="shared" ca="1" si="37"/>
        <v>4.5714000000000077</v>
      </c>
      <c r="AA628" s="12">
        <f t="shared" ca="1" si="38"/>
        <v>4.5714000000000077</v>
      </c>
    </row>
    <row r="629" spans="1:27" x14ac:dyDescent="0.25">
      <c r="A629" s="11">
        <v>14.41</v>
      </c>
      <c r="Z629" s="12">
        <f t="shared" ca="1" si="37"/>
        <v>4.5814000000000075</v>
      </c>
      <c r="AA629" s="12">
        <f t="shared" ca="1" si="38"/>
        <v>4.5814000000000075</v>
      </c>
    </row>
    <row r="630" spans="1:27" x14ac:dyDescent="0.25">
      <c r="A630" s="11">
        <v>14.41</v>
      </c>
      <c r="Z630" s="12">
        <f t="shared" ca="1" si="37"/>
        <v>4.5814000000000075</v>
      </c>
      <c r="AA630" s="12">
        <f t="shared" ca="1" si="38"/>
        <v>4.5814000000000075</v>
      </c>
    </row>
    <row r="631" spans="1:27" x14ac:dyDescent="0.25">
      <c r="A631" s="11">
        <v>14.45</v>
      </c>
      <c r="Z631" s="12">
        <f t="shared" ca="1" si="37"/>
        <v>4.6214000000000066</v>
      </c>
      <c r="AA631" s="12">
        <f t="shared" ca="1" si="38"/>
        <v>4.6214000000000066</v>
      </c>
    </row>
    <row r="632" spans="1:27" x14ac:dyDescent="0.25">
      <c r="A632" s="11">
        <v>14.47</v>
      </c>
      <c r="Z632" s="12">
        <f t="shared" ca="1" si="37"/>
        <v>4.641400000000008</v>
      </c>
      <c r="AA632" s="12">
        <f t="shared" ca="1" si="38"/>
        <v>4.641400000000008</v>
      </c>
    </row>
    <row r="633" spans="1:27" x14ac:dyDescent="0.25">
      <c r="A633" s="11">
        <v>14.48</v>
      </c>
      <c r="Z633" s="12">
        <f t="shared" ca="1" si="37"/>
        <v>4.6514000000000078</v>
      </c>
      <c r="AA633" s="12">
        <f t="shared" ca="1" si="38"/>
        <v>4.6514000000000078</v>
      </c>
    </row>
    <row r="634" spans="1:27" x14ac:dyDescent="0.25">
      <c r="A634" s="11">
        <v>14.49</v>
      </c>
      <c r="Z634" s="12">
        <f t="shared" ca="1" si="37"/>
        <v>4.6614000000000075</v>
      </c>
      <c r="AA634" s="12">
        <f t="shared" ca="1" si="38"/>
        <v>4.6614000000000075</v>
      </c>
    </row>
    <row r="635" spans="1:27" x14ac:dyDescent="0.25">
      <c r="A635" s="11">
        <v>14.53</v>
      </c>
      <c r="Z635" s="12">
        <f t="shared" ca="1" si="37"/>
        <v>4.7014000000000067</v>
      </c>
      <c r="AA635" s="12">
        <f t="shared" ca="1" si="38"/>
        <v>4.7014000000000067</v>
      </c>
    </row>
    <row r="636" spans="1:27" x14ac:dyDescent="0.25">
      <c r="A636" s="11">
        <v>14.61</v>
      </c>
      <c r="Z636" s="12">
        <f t="shared" ca="1" si="37"/>
        <v>4.7814000000000068</v>
      </c>
      <c r="AA636" s="12">
        <f t="shared" ca="1" si="38"/>
        <v>4.7814000000000068</v>
      </c>
    </row>
    <row r="637" spans="1:27" x14ac:dyDescent="0.25">
      <c r="A637" s="11">
        <v>14.62</v>
      </c>
      <c r="Z637" s="12">
        <f t="shared" ca="1" si="37"/>
        <v>4.7914000000000065</v>
      </c>
      <c r="AA637" s="12">
        <f t="shared" ca="1" si="38"/>
        <v>4.7914000000000065</v>
      </c>
    </row>
    <row r="638" spans="1:27" x14ac:dyDescent="0.25">
      <c r="A638" s="11">
        <v>14.65</v>
      </c>
      <c r="Z638" s="12">
        <f t="shared" ca="1" si="37"/>
        <v>4.8214000000000077</v>
      </c>
      <c r="AA638" s="12">
        <f t="shared" ca="1" si="38"/>
        <v>4.8214000000000077</v>
      </c>
    </row>
    <row r="639" spans="1:27" x14ac:dyDescent="0.25">
      <c r="A639" s="11">
        <v>14.65</v>
      </c>
      <c r="Z639" s="12">
        <f t="shared" ca="1" si="37"/>
        <v>4.8214000000000077</v>
      </c>
      <c r="AA639" s="12">
        <f t="shared" ca="1" si="38"/>
        <v>4.8214000000000077</v>
      </c>
    </row>
    <row r="640" spans="1:27" x14ac:dyDescent="0.25">
      <c r="A640" s="11">
        <v>14.65</v>
      </c>
      <c r="Z640" s="12">
        <f t="shared" ca="1" si="37"/>
        <v>4.8214000000000077</v>
      </c>
      <c r="AA640" s="12">
        <f t="shared" ca="1" si="38"/>
        <v>4.8214000000000077</v>
      </c>
    </row>
    <row r="641" spans="1:27" x14ac:dyDescent="0.25">
      <c r="A641" s="11">
        <v>14.66</v>
      </c>
      <c r="Z641" s="12">
        <f t="shared" ca="1" si="37"/>
        <v>4.8314000000000075</v>
      </c>
      <c r="AA641" s="12">
        <f t="shared" ca="1" si="38"/>
        <v>4.8314000000000075</v>
      </c>
    </row>
    <row r="642" spans="1:27" x14ac:dyDescent="0.25">
      <c r="A642" s="11">
        <v>14.7</v>
      </c>
      <c r="Z642" s="12">
        <f t="shared" ref="Z642:Z705" ca="1" si="39">IF($A642&lt;&gt;"",($A642-$D$77),"")</f>
        <v>4.8714000000000066</v>
      </c>
      <c r="AA642" s="12">
        <f t="shared" ref="AA642:AA705" ca="1" si="40">IF($A642&lt;&gt;"",($A642-$D$77+$J$118),"")</f>
        <v>4.8714000000000066</v>
      </c>
    </row>
    <row r="643" spans="1:27" x14ac:dyDescent="0.25">
      <c r="A643" s="11">
        <v>14.75</v>
      </c>
      <c r="Z643" s="12">
        <f t="shared" ca="1" si="39"/>
        <v>4.9214000000000073</v>
      </c>
      <c r="AA643" s="12">
        <f t="shared" ca="1" si="40"/>
        <v>4.9214000000000073</v>
      </c>
    </row>
    <row r="644" spans="1:27" x14ac:dyDescent="0.25">
      <c r="A644" s="11">
        <v>14.77</v>
      </c>
      <c r="Z644" s="12">
        <f t="shared" ca="1" si="39"/>
        <v>4.9414000000000069</v>
      </c>
      <c r="AA644" s="12">
        <f t="shared" ca="1" si="40"/>
        <v>4.9414000000000069</v>
      </c>
    </row>
    <row r="645" spans="1:27" x14ac:dyDescent="0.25">
      <c r="A645" s="11">
        <v>14.78</v>
      </c>
      <c r="Z645" s="12">
        <f t="shared" ca="1" si="39"/>
        <v>4.9514000000000067</v>
      </c>
      <c r="AA645" s="12">
        <f t="shared" ca="1" si="40"/>
        <v>4.9514000000000067</v>
      </c>
    </row>
    <row r="646" spans="1:27" x14ac:dyDescent="0.25">
      <c r="A646" s="11">
        <v>14.79</v>
      </c>
      <c r="Z646" s="12">
        <f t="shared" ca="1" si="39"/>
        <v>4.9614000000000065</v>
      </c>
      <c r="AA646" s="12">
        <f t="shared" ca="1" si="40"/>
        <v>4.9614000000000065</v>
      </c>
    </row>
    <row r="647" spans="1:27" x14ac:dyDescent="0.25">
      <c r="A647" s="11">
        <v>14.8</v>
      </c>
      <c r="Z647" s="12">
        <f t="shared" ca="1" si="39"/>
        <v>4.971400000000008</v>
      </c>
      <c r="AA647" s="12">
        <f t="shared" ca="1" si="40"/>
        <v>4.971400000000008</v>
      </c>
    </row>
    <row r="648" spans="1:27" x14ac:dyDescent="0.25">
      <c r="A648" s="11">
        <v>14.81</v>
      </c>
      <c r="Z648" s="12">
        <f t="shared" ca="1" si="39"/>
        <v>4.9814000000000078</v>
      </c>
      <c r="AA648" s="12">
        <f t="shared" ca="1" si="40"/>
        <v>4.9814000000000078</v>
      </c>
    </row>
    <row r="649" spans="1:27" x14ac:dyDescent="0.25">
      <c r="A649" s="11">
        <v>14.82</v>
      </c>
      <c r="Z649" s="12">
        <f t="shared" ca="1" si="39"/>
        <v>4.9914000000000076</v>
      </c>
      <c r="AA649" s="12">
        <f t="shared" ca="1" si="40"/>
        <v>4.9914000000000076</v>
      </c>
    </row>
    <row r="650" spans="1:27" x14ac:dyDescent="0.25">
      <c r="A650" s="11">
        <v>14.82</v>
      </c>
      <c r="Z650" s="12">
        <f t="shared" ca="1" si="39"/>
        <v>4.9914000000000076</v>
      </c>
      <c r="AA650" s="12">
        <f t="shared" ca="1" si="40"/>
        <v>4.9914000000000076</v>
      </c>
    </row>
    <row r="651" spans="1:27" x14ac:dyDescent="0.25">
      <c r="A651" s="11">
        <v>14.84</v>
      </c>
      <c r="Z651" s="12">
        <f t="shared" ca="1" si="39"/>
        <v>5.0114000000000072</v>
      </c>
      <c r="AA651" s="12">
        <f t="shared" ca="1" si="40"/>
        <v>5.0114000000000072</v>
      </c>
    </row>
    <row r="652" spans="1:27" x14ac:dyDescent="0.25">
      <c r="A652" s="11">
        <v>14.85</v>
      </c>
      <c r="Z652" s="12">
        <f t="shared" ca="1" si="39"/>
        <v>5.021400000000007</v>
      </c>
      <c r="AA652" s="12">
        <f t="shared" ca="1" si="40"/>
        <v>5.021400000000007</v>
      </c>
    </row>
    <row r="653" spans="1:27" x14ac:dyDescent="0.25">
      <c r="A653" s="11">
        <v>14.86</v>
      </c>
      <c r="Z653" s="12">
        <f t="shared" ca="1" si="39"/>
        <v>5.0314000000000068</v>
      </c>
      <c r="AA653" s="12">
        <f t="shared" ca="1" si="40"/>
        <v>5.0314000000000068</v>
      </c>
    </row>
    <row r="654" spans="1:27" x14ac:dyDescent="0.25">
      <c r="A654" s="11">
        <v>14.87</v>
      </c>
      <c r="Z654" s="12">
        <f t="shared" ca="1" si="39"/>
        <v>5.0414000000000065</v>
      </c>
      <c r="AA654" s="12">
        <f t="shared" ca="1" si="40"/>
        <v>5.0414000000000065</v>
      </c>
    </row>
    <row r="655" spans="1:27" x14ac:dyDescent="0.25">
      <c r="A655" s="11">
        <v>14.88</v>
      </c>
      <c r="Z655" s="12">
        <f t="shared" ca="1" si="39"/>
        <v>5.0514000000000081</v>
      </c>
      <c r="AA655" s="12">
        <f t="shared" ca="1" si="40"/>
        <v>5.0514000000000081</v>
      </c>
    </row>
    <row r="656" spans="1:27" x14ac:dyDescent="0.25">
      <c r="A656" s="11">
        <v>14.89</v>
      </c>
      <c r="Z656" s="12">
        <f t="shared" ca="1" si="39"/>
        <v>5.0614000000000079</v>
      </c>
      <c r="AA656" s="12">
        <f t="shared" ca="1" si="40"/>
        <v>5.0614000000000079</v>
      </c>
    </row>
    <row r="657" spans="1:27" x14ac:dyDescent="0.25">
      <c r="A657" s="11">
        <v>14.93</v>
      </c>
      <c r="Z657" s="12">
        <f t="shared" ca="1" si="39"/>
        <v>5.101400000000007</v>
      </c>
      <c r="AA657" s="12">
        <f t="shared" ca="1" si="40"/>
        <v>5.101400000000007</v>
      </c>
    </row>
    <row r="658" spans="1:27" x14ac:dyDescent="0.25">
      <c r="A658" s="11">
        <v>14.96</v>
      </c>
      <c r="Z658" s="12">
        <f t="shared" ca="1" si="39"/>
        <v>5.1314000000000082</v>
      </c>
      <c r="AA658" s="12">
        <f t="shared" ca="1" si="40"/>
        <v>5.1314000000000082</v>
      </c>
    </row>
    <row r="659" spans="1:27" x14ac:dyDescent="0.25">
      <c r="A659" s="11">
        <v>14.96</v>
      </c>
      <c r="Z659" s="12">
        <f t="shared" ca="1" si="39"/>
        <v>5.1314000000000082</v>
      </c>
      <c r="AA659" s="12">
        <f t="shared" ca="1" si="40"/>
        <v>5.1314000000000082</v>
      </c>
    </row>
    <row r="660" spans="1:27" x14ac:dyDescent="0.25">
      <c r="A660" s="11">
        <v>14.98</v>
      </c>
      <c r="Z660" s="12">
        <f t="shared" ca="1" si="39"/>
        <v>5.1514000000000078</v>
      </c>
      <c r="AA660" s="12">
        <f t="shared" ca="1" si="40"/>
        <v>5.1514000000000078</v>
      </c>
    </row>
    <row r="661" spans="1:27" x14ac:dyDescent="0.25">
      <c r="A661" s="11">
        <v>15.02</v>
      </c>
      <c r="Z661" s="12">
        <f t="shared" ca="1" si="39"/>
        <v>5.1914000000000069</v>
      </c>
      <c r="AA661" s="12">
        <f t="shared" ca="1" si="40"/>
        <v>5.1914000000000069</v>
      </c>
    </row>
    <row r="662" spans="1:27" x14ac:dyDescent="0.25">
      <c r="A662" s="11">
        <v>15.03</v>
      </c>
      <c r="Z662" s="12">
        <f t="shared" ca="1" si="39"/>
        <v>5.2014000000000067</v>
      </c>
      <c r="AA662" s="12">
        <f t="shared" ca="1" si="40"/>
        <v>5.2014000000000067</v>
      </c>
    </row>
    <row r="663" spans="1:27" x14ac:dyDescent="0.25">
      <c r="A663" s="11">
        <v>15.04</v>
      </c>
      <c r="Z663" s="12">
        <f t="shared" ca="1" si="39"/>
        <v>5.2114000000000065</v>
      </c>
      <c r="AA663" s="12">
        <f t="shared" ca="1" si="40"/>
        <v>5.2114000000000065</v>
      </c>
    </row>
    <row r="664" spans="1:27" x14ac:dyDescent="0.25">
      <c r="A664" s="11">
        <v>15.05</v>
      </c>
      <c r="Z664" s="12">
        <f t="shared" ca="1" si="39"/>
        <v>5.221400000000008</v>
      </c>
      <c r="AA664" s="12">
        <f t="shared" ca="1" si="40"/>
        <v>5.221400000000008</v>
      </c>
    </row>
    <row r="665" spans="1:27" x14ac:dyDescent="0.25">
      <c r="A665" s="11">
        <v>15.08</v>
      </c>
      <c r="Z665" s="12">
        <f t="shared" ca="1" si="39"/>
        <v>5.2514000000000074</v>
      </c>
      <c r="AA665" s="12">
        <f t="shared" ca="1" si="40"/>
        <v>5.2514000000000074</v>
      </c>
    </row>
    <row r="666" spans="1:27" x14ac:dyDescent="0.25">
      <c r="A666" s="11">
        <v>15.11</v>
      </c>
      <c r="Z666" s="12">
        <f t="shared" ca="1" si="39"/>
        <v>5.2814000000000068</v>
      </c>
      <c r="AA666" s="12">
        <f t="shared" ca="1" si="40"/>
        <v>5.2814000000000068</v>
      </c>
    </row>
    <row r="667" spans="1:27" x14ac:dyDescent="0.25">
      <c r="A667" s="11">
        <v>15.17</v>
      </c>
      <c r="Z667" s="12">
        <f t="shared" ca="1" si="39"/>
        <v>5.3414000000000073</v>
      </c>
      <c r="AA667" s="12">
        <f t="shared" ca="1" si="40"/>
        <v>5.3414000000000073</v>
      </c>
    </row>
    <row r="668" spans="1:27" x14ac:dyDescent="0.25">
      <c r="A668" s="11">
        <v>15.18</v>
      </c>
      <c r="Z668" s="12">
        <f t="shared" ca="1" si="39"/>
        <v>5.351400000000007</v>
      </c>
      <c r="AA668" s="12">
        <f t="shared" ca="1" si="40"/>
        <v>5.351400000000007</v>
      </c>
    </row>
    <row r="669" spans="1:27" x14ac:dyDescent="0.25">
      <c r="A669" s="11">
        <v>15.19</v>
      </c>
      <c r="Z669" s="12">
        <f t="shared" ca="1" si="39"/>
        <v>5.3614000000000068</v>
      </c>
      <c r="AA669" s="12">
        <f t="shared" ca="1" si="40"/>
        <v>5.3614000000000068</v>
      </c>
    </row>
    <row r="670" spans="1:27" x14ac:dyDescent="0.25">
      <c r="A670" s="11">
        <v>15.23</v>
      </c>
      <c r="Z670" s="12">
        <f t="shared" ca="1" si="39"/>
        <v>5.4014000000000078</v>
      </c>
      <c r="AA670" s="12">
        <f t="shared" ca="1" si="40"/>
        <v>5.4014000000000078</v>
      </c>
    </row>
    <row r="671" spans="1:27" x14ac:dyDescent="0.25">
      <c r="A671" s="11">
        <v>15.24</v>
      </c>
      <c r="Z671" s="12">
        <f t="shared" ca="1" si="39"/>
        <v>5.4114000000000075</v>
      </c>
      <c r="AA671" s="12">
        <f t="shared" ca="1" si="40"/>
        <v>5.4114000000000075</v>
      </c>
    </row>
    <row r="672" spans="1:27" x14ac:dyDescent="0.25">
      <c r="A672" s="11">
        <v>15.28</v>
      </c>
      <c r="Z672" s="12">
        <f t="shared" ca="1" si="39"/>
        <v>5.4514000000000067</v>
      </c>
      <c r="AA672" s="12">
        <f t="shared" ca="1" si="40"/>
        <v>5.4514000000000067</v>
      </c>
    </row>
    <row r="673" spans="1:27" x14ac:dyDescent="0.25">
      <c r="A673" s="11">
        <v>15.3</v>
      </c>
      <c r="Z673" s="12">
        <f t="shared" ca="1" si="39"/>
        <v>5.471400000000008</v>
      </c>
      <c r="AA673" s="12">
        <f t="shared" ca="1" si="40"/>
        <v>5.471400000000008</v>
      </c>
    </row>
    <row r="674" spans="1:27" x14ac:dyDescent="0.25">
      <c r="A674" s="11">
        <v>15.31</v>
      </c>
      <c r="Z674" s="12">
        <f t="shared" ca="1" si="39"/>
        <v>5.4814000000000078</v>
      </c>
      <c r="AA674" s="12">
        <f t="shared" ca="1" si="40"/>
        <v>5.4814000000000078</v>
      </c>
    </row>
    <row r="675" spans="1:27" x14ac:dyDescent="0.25">
      <c r="A675" s="11">
        <v>15.34</v>
      </c>
      <c r="Z675" s="12">
        <f t="shared" ca="1" si="39"/>
        <v>5.5114000000000072</v>
      </c>
      <c r="AA675" s="12">
        <f t="shared" ca="1" si="40"/>
        <v>5.5114000000000072</v>
      </c>
    </row>
    <row r="676" spans="1:27" x14ac:dyDescent="0.25">
      <c r="A676" s="11">
        <v>15.35</v>
      </c>
      <c r="Z676" s="12">
        <f t="shared" ca="1" si="39"/>
        <v>5.521400000000007</v>
      </c>
      <c r="AA676" s="12">
        <f t="shared" ca="1" si="40"/>
        <v>5.521400000000007</v>
      </c>
    </row>
    <row r="677" spans="1:27" x14ac:dyDescent="0.25">
      <c r="A677" s="11">
        <v>15.37</v>
      </c>
      <c r="Z677" s="12">
        <f t="shared" ca="1" si="39"/>
        <v>5.5414000000000065</v>
      </c>
      <c r="AA677" s="12">
        <f t="shared" ca="1" si="40"/>
        <v>5.5414000000000065</v>
      </c>
    </row>
    <row r="678" spans="1:27" x14ac:dyDescent="0.25">
      <c r="A678" s="11">
        <v>15.42</v>
      </c>
      <c r="Z678" s="12">
        <f t="shared" ca="1" si="39"/>
        <v>5.5914000000000073</v>
      </c>
      <c r="AA678" s="12">
        <f t="shared" ca="1" si="40"/>
        <v>5.5914000000000073</v>
      </c>
    </row>
    <row r="679" spans="1:27" x14ac:dyDescent="0.25">
      <c r="A679" s="11">
        <v>15.42</v>
      </c>
      <c r="Z679" s="12">
        <f t="shared" ca="1" si="39"/>
        <v>5.5914000000000073</v>
      </c>
      <c r="AA679" s="12">
        <f t="shared" ca="1" si="40"/>
        <v>5.5914000000000073</v>
      </c>
    </row>
    <row r="680" spans="1:27" x14ac:dyDescent="0.25">
      <c r="A680" s="11">
        <v>15.43</v>
      </c>
      <c r="Z680" s="12">
        <f t="shared" ca="1" si="39"/>
        <v>5.601400000000007</v>
      </c>
      <c r="AA680" s="12">
        <f t="shared" ca="1" si="40"/>
        <v>5.601400000000007</v>
      </c>
    </row>
    <row r="681" spans="1:27" x14ac:dyDescent="0.25">
      <c r="A681" s="11">
        <v>15.46</v>
      </c>
      <c r="Z681" s="12">
        <f t="shared" ca="1" si="39"/>
        <v>5.6314000000000082</v>
      </c>
      <c r="AA681" s="12">
        <f t="shared" ca="1" si="40"/>
        <v>5.6314000000000082</v>
      </c>
    </row>
    <row r="682" spans="1:27" x14ac:dyDescent="0.25">
      <c r="A682" s="11">
        <v>15.47</v>
      </c>
      <c r="Z682" s="12">
        <f t="shared" ca="1" si="39"/>
        <v>5.641400000000008</v>
      </c>
      <c r="AA682" s="12">
        <f t="shared" ca="1" si="40"/>
        <v>5.641400000000008</v>
      </c>
    </row>
    <row r="683" spans="1:27" x14ac:dyDescent="0.25">
      <c r="A683" s="11">
        <v>15.48</v>
      </c>
      <c r="Z683" s="12">
        <f t="shared" ca="1" si="39"/>
        <v>5.6514000000000078</v>
      </c>
      <c r="AA683" s="12">
        <f t="shared" ca="1" si="40"/>
        <v>5.6514000000000078</v>
      </c>
    </row>
    <row r="684" spans="1:27" x14ac:dyDescent="0.25">
      <c r="A684" s="11">
        <v>15.49</v>
      </c>
      <c r="Z684" s="12">
        <f t="shared" ca="1" si="39"/>
        <v>5.6614000000000075</v>
      </c>
      <c r="AA684" s="12">
        <f t="shared" ca="1" si="40"/>
        <v>5.6614000000000075</v>
      </c>
    </row>
    <row r="685" spans="1:27" x14ac:dyDescent="0.25">
      <c r="A685" s="11">
        <v>15.49</v>
      </c>
      <c r="Z685" s="12">
        <f t="shared" ca="1" si="39"/>
        <v>5.6614000000000075</v>
      </c>
      <c r="AA685" s="12">
        <f t="shared" ca="1" si="40"/>
        <v>5.6614000000000075</v>
      </c>
    </row>
    <row r="686" spans="1:27" x14ac:dyDescent="0.25">
      <c r="A686" s="11">
        <v>15.5</v>
      </c>
      <c r="Z686" s="12">
        <f t="shared" ca="1" si="39"/>
        <v>5.6714000000000073</v>
      </c>
      <c r="AA686" s="12">
        <f t="shared" ca="1" si="40"/>
        <v>5.6714000000000073</v>
      </c>
    </row>
    <row r="687" spans="1:27" x14ac:dyDescent="0.25">
      <c r="A687" s="11">
        <v>15.52</v>
      </c>
      <c r="Z687" s="12">
        <f t="shared" ca="1" si="39"/>
        <v>5.6914000000000069</v>
      </c>
      <c r="AA687" s="12">
        <f t="shared" ca="1" si="40"/>
        <v>5.6914000000000069</v>
      </c>
    </row>
    <row r="688" spans="1:27" x14ac:dyDescent="0.25">
      <c r="A688" s="11">
        <v>15.58</v>
      </c>
      <c r="Z688" s="12">
        <f t="shared" ca="1" si="39"/>
        <v>5.7514000000000074</v>
      </c>
      <c r="AA688" s="12">
        <f t="shared" ca="1" si="40"/>
        <v>5.7514000000000074</v>
      </c>
    </row>
    <row r="689" spans="1:27" x14ac:dyDescent="0.25">
      <c r="A689" s="11">
        <v>15.59</v>
      </c>
      <c r="Z689" s="12">
        <f t="shared" ca="1" si="39"/>
        <v>5.7614000000000072</v>
      </c>
      <c r="AA689" s="12">
        <f t="shared" ca="1" si="40"/>
        <v>5.7614000000000072</v>
      </c>
    </row>
    <row r="690" spans="1:27" x14ac:dyDescent="0.25">
      <c r="A690" s="11">
        <v>15.6</v>
      </c>
      <c r="Z690" s="12">
        <f t="shared" ca="1" si="39"/>
        <v>5.771400000000007</v>
      </c>
      <c r="AA690" s="12">
        <f t="shared" ca="1" si="40"/>
        <v>5.771400000000007</v>
      </c>
    </row>
    <row r="691" spans="1:27" x14ac:dyDescent="0.25">
      <c r="A691" s="11">
        <v>15.64</v>
      </c>
      <c r="Z691" s="12">
        <f t="shared" ca="1" si="39"/>
        <v>5.8114000000000079</v>
      </c>
      <c r="AA691" s="12">
        <f t="shared" ca="1" si="40"/>
        <v>5.8114000000000079</v>
      </c>
    </row>
    <row r="692" spans="1:27" x14ac:dyDescent="0.25">
      <c r="A692" s="11">
        <v>15.65</v>
      </c>
      <c r="Z692" s="12">
        <f t="shared" ca="1" si="39"/>
        <v>5.8214000000000077</v>
      </c>
      <c r="AA692" s="12">
        <f t="shared" ca="1" si="40"/>
        <v>5.8214000000000077</v>
      </c>
    </row>
    <row r="693" spans="1:27" x14ac:dyDescent="0.25">
      <c r="A693" s="11">
        <v>15.65</v>
      </c>
      <c r="Z693" s="12">
        <f t="shared" ca="1" si="39"/>
        <v>5.8214000000000077</v>
      </c>
      <c r="AA693" s="12">
        <f t="shared" ca="1" si="40"/>
        <v>5.8214000000000077</v>
      </c>
    </row>
    <row r="694" spans="1:27" x14ac:dyDescent="0.25">
      <c r="A694" s="11">
        <v>15.69</v>
      </c>
      <c r="Z694" s="12">
        <f t="shared" ca="1" si="39"/>
        <v>5.8614000000000068</v>
      </c>
      <c r="AA694" s="12">
        <f t="shared" ca="1" si="40"/>
        <v>5.8614000000000068</v>
      </c>
    </row>
    <row r="695" spans="1:27" x14ac:dyDescent="0.25">
      <c r="A695" s="11">
        <v>15.69</v>
      </c>
      <c r="Z695" s="12">
        <f t="shared" ca="1" si="39"/>
        <v>5.8614000000000068</v>
      </c>
      <c r="AA695" s="12">
        <f t="shared" ca="1" si="40"/>
        <v>5.8614000000000068</v>
      </c>
    </row>
    <row r="696" spans="1:27" x14ac:dyDescent="0.25">
      <c r="A696" s="11">
        <v>15.71</v>
      </c>
      <c r="Z696" s="12">
        <f t="shared" ca="1" si="39"/>
        <v>5.8814000000000082</v>
      </c>
      <c r="AA696" s="12">
        <f t="shared" ca="1" si="40"/>
        <v>5.8814000000000082</v>
      </c>
    </row>
    <row r="697" spans="1:27" x14ac:dyDescent="0.25">
      <c r="A697" s="11">
        <v>15.72</v>
      </c>
      <c r="Z697" s="12">
        <f t="shared" ca="1" si="39"/>
        <v>5.891400000000008</v>
      </c>
      <c r="AA697" s="12">
        <f t="shared" ca="1" si="40"/>
        <v>5.891400000000008</v>
      </c>
    </row>
    <row r="698" spans="1:27" x14ac:dyDescent="0.25">
      <c r="A698" s="11">
        <v>15.73</v>
      </c>
      <c r="Z698" s="12">
        <f t="shared" ca="1" si="39"/>
        <v>5.9014000000000078</v>
      </c>
      <c r="AA698" s="12">
        <f t="shared" ca="1" si="40"/>
        <v>5.9014000000000078</v>
      </c>
    </row>
    <row r="699" spans="1:27" x14ac:dyDescent="0.25">
      <c r="A699" s="11">
        <v>15.73</v>
      </c>
      <c r="Z699" s="12">
        <f t="shared" ca="1" si="39"/>
        <v>5.9014000000000078</v>
      </c>
      <c r="AA699" s="12">
        <f t="shared" ca="1" si="40"/>
        <v>5.9014000000000078</v>
      </c>
    </row>
    <row r="700" spans="1:27" x14ac:dyDescent="0.25">
      <c r="A700" s="11">
        <v>15.74</v>
      </c>
      <c r="Z700" s="12">
        <f t="shared" ca="1" si="39"/>
        <v>5.9114000000000075</v>
      </c>
      <c r="AA700" s="12">
        <f t="shared" ca="1" si="40"/>
        <v>5.9114000000000075</v>
      </c>
    </row>
    <row r="701" spans="1:27" x14ac:dyDescent="0.25">
      <c r="A701" s="11">
        <v>15.76</v>
      </c>
      <c r="Z701" s="12">
        <f t="shared" ca="1" si="39"/>
        <v>5.9314000000000071</v>
      </c>
      <c r="AA701" s="12">
        <f t="shared" ca="1" si="40"/>
        <v>5.9314000000000071</v>
      </c>
    </row>
    <row r="702" spans="1:27" x14ac:dyDescent="0.25">
      <c r="Z702" s="12" t="str">
        <f t="shared" si="39"/>
        <v/>
      </c>
      <c r="AA702" s="12" t="str">
        <f t="shared" si="40"/>
        <v/>
      </c>
    </row>
    <row r="703" spans="1:27" x14ac:dyDescent="0.25">
      <c r="Z703" s="12" t="str">
        <f t="shared" si="39"/>
        <v/>
      </c>
      <c r="AA703" s="12" t="str">
        <f t="shared" si="40"/>
        <v/>
      </c>
    </row>
    <row r="704" spans="1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7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T1001"/>
  <sheetViews>
    <sheetView topLeftCell="C1" zoomScale="120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4.2300000000000004</v>
      </c>
      <c r="Z2" s="12">
        <f t="shared" ref="Z2:Z65" ca="1" si="0">IF($A2&lt;&gt;"",($A2-$D$77),"")</f>
        <v>-5.8338750000000061</v>
      </c>
      <c r="AA2" s="12">
        <f t="shared" ref="AA2:AA65" ca="1" si="1">IF($A2&lt;&gt;"",($A2-$D$77+$J$118),"")</f>
        <v>-5.8338750000000061</v>
      </c>
    </row>
    <row r="3" spans="1:27" x14ac:dyDescent="0.25">
      <c r="A3" s="11">
        <v>4.2300000000000004</v>
      </c>
      <c r="Z3" s="12">
        <f t="shared" ca="1" si="0"/>
        <v>-5.8338750000000061</v>
      </c>
      <c r="AA3" s="12">
        <f t="shared" ca="1" si="1"/>
        <v>-5.8338750000000061</v>
      </c>
    </row>
    <row r="4" spans="1:27" x14ac:dyDescent="0.25">
      <c r="A4" s="11">
        <v>4.2300000000000004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A2:A801</v>
      </c>
      <c r="Z4" s="12">
        <f t="shared" ca="1" si="0"/>
        <v>-5.8338750000000061</v>
      </c>
      <c r="AA4" s="12">
        <f t="shared" ca="1" si="1"/>
        <v>-5.8338750000000061</v>
      </c>
    </row>
    <row r="5" spans="1:27" x14ac:dyDescent="0.25">
      <c r="A5" s="11">
        <v>4.2699999999999996</v>
      </c>
      <c r="C5" s="10" t="s">
        <v>1</v>
      </c>
      <c r="D5" s="13">
        <v>800</v>
      </c>
      <c r="Z5" s="12">
        <f t="shared" ca="1" si="0"/>
        <v>-5.793875000000007</v>
      </c>
      <c r="AA5" s="12">
        <f t="shared" ca="1" si="1"/>
        <v>-5.793875000000007</v>
      </c>
    </row>
    <row r="6" spans="1:27" x14ac:dyDescent="0.25">
      <c r="A6" s="11">
        <v>4.29</v>
      </c>
      <c r="D6" s="29" t="s">
        <v>150</v>
      </c>
      <c r="Z6" s="12">
        <f t="shared" ca="1" si="0"/>
        <v>-5.7738750000000065</v>
      </c>
      <c r="AA6" s="12">
        <f t="shared" ca="1" si="1"/>
        <v>-5.7738750000000065</v>
      </c>
    </row>
    <row r="7" spans="1:27" x14ac:dyDescent="0.25">
      <c r="A7" s="11">
        <v>4.3099999999999996</v>
      </c>
      <c r="Z7" s="12">
        <f t="shared" ca="1" si="0"/>
        <v>-5.753875000000007</v>
      </c>
      <c r="AA7" s="12">
        <f t="shared" ca="1" si="1"/>
        <v>-5.753875000000007</v>
      </c>
    </row>
    <row r="8" spans="1:27" x14ac:dyDescent="0.25">
      <c r="A8" s="11">
        <v>4.3099999999999996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-5.753875000000007</v>
      </c>
      <c r="AA8" s="12">
        <f t="shared" ca="1" si="1"/>
        <v>-5.753875000000007</v>
      </c>
    </row>
    <row r="9" spans="1:27" x14ac:dyDescent="0.25">
      <c r="A9" s="11">
        <v>4.33</v>
      </c>
      <c r="Z9" s="12">
        <f t="shared" ca="1" si="0"/>
        <v>-5.7338750000000065</v>
      </c>
      <c r="AA9" s="12">
        <f t="shared" ca="1" si="1"/>
        <v>-5.7338750000000065</v>
      </c>
    </row>
    <row r="10" spans="1:27" ht="15" customHeight="1" x14ac:dyDescent="0.25">
      <c r="A10" s="11">
        <v>4.34</v>
      </c>
      <c r="Z10" s="12">
        <f t="shared" ca="1" si="0"/>
        <v>-5.7238750000000067</v>
      </c>
      <c r="AA10" s="12">
        <f t="shared" ca="1" si="1"/>
        <v>-5.7238750000000067</v>
      </c>
    </row>
    <row r="11" spans="1:27" x14ac:dyDescent="0.25">
      <c r="A11" s="11">
        <v>4.3499999999999996</v>
      </c>
      <c r="C11" s="10" t="s">
        <v>2</v>
      </c>
      <c r="D11" s="15">
        <f ca="1">MIN(INDIRECT($G$4))</f>
        <v>4.2300000000000004</v>
      </c>
      <c r="E11" s="9" t="s">
        <v>7</v>
      </c>
      <c r="Z11" s="12">
        <f t="shared" ca="1" si="0"/>
        <v>-5.7138750000000069</v>
      </c>
      <c r="AA11" s="12">
        <f t="shared" ca="1" si="1"/>
        <v>-5.7138750000000069</v>
      </c>
    </row>
    <row r="12" spans="1:27" x14ac:dyDescent="0.25">
      <c r="A12" s="11">
        <v>4.3600000000000003</v>
      </c>
      <c r="C12" s="10" t="s">
        <v>3</v>
      </c>
      <c r="D12" s="15">
        <f ca="1">MAX(INDIRECT($G$4))</f>
        <v>15.74</v>
      </c>
      <c r="E12" s="9" t="s">
        <v>8</v>
      </c>
      <c r="Z12" s="12">
        <f t="shared" ca="1" si="0"/>
        <v>-5.7038750000000062</v>
      </c>
      <c r="AA12" s="12">
        <f t="shared" ca="1" si="1"/>
        <v>-5.7038750000000062</v>
      </c>
    </row>
    <row r="13" spans="1:27" x14ac:dyDescent="0.25">
      <c r="A13" s="11">
        <v>4.3600000000000003</v>
      </c>
      <c r="Z13" s="12">
        <f t="shared" ca="1" si="0"/>
        <v>-5.7038750000000062</v>
      </c>
      <c r="AA13" s="12">
        <f t="shared" ca="1" si="1"/>
        <v>-5.7038750000000062</v>
      </c>
    </row>
    <row r="14" spans="1:27" x14ac:dyDescent="0.25">
      <c r="A14" s="11">
        <v>4.3600000000000003</v>
      </c>
      <c r="C14" s="10" t="s">
        <v>4</v>
      </c>
      <c r="D14" s="38">
        <f ca="1">D12-D11</f>
        <v>11.51</v>
      </c>
      <c r="E14" s="9" t="s">
        <v>9</v>
      </c>
      <c r="Z14" s="12">
        <f t="shared" ca="1" si="0"/>
        <v>-5.7038750000000062</v>
      </c>
      <c r="AA14" s="12">
        <f t="shared" ca="1" si="1"/>
        <v>-5.7038750000000062</v>
      </c>
    </row>
    <row r="15" spans="1:27" x14ac:dyDescent="0.25">
      <c r="A15" s="11">
        <v>4.3899999999999997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-5.6738750000000069</v>
      </c>
      <c r="AA15" s="12">
        <f t="shared" ca="1" si="1"/>
        <v>-5.6738750000000069</v>
      </c>
    </row>
    <row r="16" spans="1:27" x14ac:dyDescent="0.25">
      <c r="A16" s="11">
        <v>4.4000000000000004</v>
      </c>
      <c r="C16" s="10" t="s">
        <v>6</v>
      </c>
      <c r="D16" s="15">
        <f ca="1">$D$14/$D$15</f>
        <v>1.0463636363636364</v>
      </c>
      <c r="E16" s="9" t="s">
        <v>11</v>
      </c>
      <c r="Z16" s="12">
        <f t="shared" ca="1" si="0"/>
        <v>-5.6638750000000062</v>
      </c>
      <c r="AA16" s="12">
        <f t="shared" ca="1" si="1"/>
        <v>-5.6638750000000062</v>
      </c>
    </row>
    <row r="17" spans="1:46" x14ac:dyDescent="0.25">
      <c r="A17" s="11">
        <v>4.41</v>
      </c>
      <c r="Z17" s="12">
        <f t="shared" ca="1" si="0"/>
        <v>-5.6538750000000064</v>
      </c>
      <c r="AA17" s="12">
        <f t="shared" ca="1" si="1"/>
        <v>-5.6538750000000064</v>
      </c>
    </row>
    <row r="18" spans="1:46" x14ac:dyDescent="0.25">
      <c r="A18" s="11">
        <v>4.43</v>
      </c>
      <c r="Z18" s="12">
        <f t="shared" ca="1" si="0"/>
        <v>-5.6338750000000068</v>
      </c>
      <c r="AA18" s="12">
        <f t="shared" ca="1" si="1"/>
        <v>-5.6338750000000068</v>
      </c>
    </row>
    <row r="19" spans="1:46" x14ac:dyDescent="0.25">
      <c r="A19" s="11">
        <v>4.43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-5.6338750000000068</v>
      </c>
      <c r="AA19" s="12">
        <f t="shared" ca="1" si="1"/>
        <v>-5.6338750000000068</v>
      </c>
    </row>
    <row r="20" spans="1:46" x14ac:dyDescent="0.25">
      <c r="A20" s="11">
        <v>4.4400000000000004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-5.6238750000000062</v>
      </c>
      <c r="AA20" s="12">
        <f t="shared" ca="1" si="1"/>
        <v>-5.6238750000000062</v>
      </c>
    </row>
    <row r="21" spans="1:46" x14ac:dyDescent="0.25">
      <c r="A21" s="11">
        <v>4.47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-5.5938750000000068</v>
      </c>
      <c r="AA21" s="12">
        <f t="shared" ca="1" si="1"/>
        <v>-5.5938750000000068</v>
      </c>
    </row>
    <row r="22" spans="1:46" x14ac:dyDescent="0.25">
      <c r="A22" s="11">
        <v>4.47</v>
      </c>
      <c r="C22" s="17">
        <v>1</v>
      </c>
      <c r="D22" s="38">
        <f t="shared" ref="D22:D32" ca="1" si="2">IF($C22&gt;$D$15,"-",$D$11+($C22-1)*$D$16)</f>
        <v>4.2300000000000004</v>
      </c>
      <c r="E22" s="38">
        <f t="shared" ref="E22:E32" ca="1" si="3">IF($C22&gt;$D$15,"-",$D22+$D$16)</f>
        <v>5.2763636363636373</v>
      </c>
      <c r="F22" s="38">
        <f t="shared" ref="F22:F32" ca="1" si="4">IF($C22&gt;$D$15,"-",($E22+$D22)/2)</f>
        <v>4.7531818181818188</v>
      </c>
      <c r="G22" s="18">
        <f t="shared" ref="G22:G32" ca="1" si="5">IF($C22&gt;$D$15,"-",COUNTIFS(INDIRECT($G$4),"&gt;="&amp;$D22,INDIRECT($G$4),IF($C22&lt;&gt;$D$15,"&lt;","&lt;=")&amp;$E22))</f>
        <v>75</v>
      </c>
      <c r="H22" s="38">
        <f t="shared" ref="H22:H32" ca="1" si="6">IF($C22&gt;$D$15,"-",IF($C22&gt;$D$15,"-",$G22/$D$5))</f>
        <v>9.375E-2</v>
      </c>
      <c r="J22" s="38">
        <f t="shared" ref="J22:J32" ca="1" si="7">IF($C22&gt;$D$15,"-",$H22/$D$16)</f>
        <v>8.9596003475238925E-2</v>
      </c>
      <c r="K22" s="38">
        <f ca="1">IF($C22&gt;$D$15,"-",IF($C22=1,$G22,$K21+$G22))</f>
        <v>75</v>
      </c>
      <c r="L22" s="38">
        <f ca="1">IF($C22&gt;$D$15,"-",IF($C22=1,$H22,$L21+$H22))</f>
        <v>9.375E-2</v>
      </c>
      <c r="N22" s="38">
        <f ca="1">IF($C22&gt;$D$15,"-",$F22*$H22)</f>
        <v>0.44561079545454552</v>
      </c>
      <c r="O22" s="38">
        <f t="shared" ref="O22:O32" ca="1" si="8">IF($C22&gt;$D$15,"-",$H22*($F22-$K$77)^2)</f>
        <v>2.6384718924251027</v>
      </c>
      <c r="P22" s="38">
        <f t="shared" ref="P22:P32" ca="1" si="9">IF($C22&gt;$D$15,"-",$H22*($F22-$K$77)^3)</f>
        <v>-13.997261292071961</v>
      </c>
      <c r="Q22" s="38">
        <f t="shared" ref="Q22:Q32" ca="1" si="10">IF($C22&gt;$D$15,"-",$H22*($F22-$K$77)^4)</f>
        <v>74.256361889251252</v>
      </c>
      <c r="Z22" s="12">
        <f t="shared" ca="1" si="0"/>
        <v>-5.5938750000000068</v>
      </c>
      <c r="AA22" s="12">
        <f t="shared" ca="1" si="1"/>
        <v>-5.5938750000000068</v>
      </c>
    </row>
    <row r="23" spans="1:46" x14ac:dyDescent="0.25">
      <c r="A23" s="11">
        <v>4.5</v>
      </c>
      <c r="C23" s="17">
        <v>2</v>
      </c>
      <c r="D23" s="38">
        <f t="shared" ca="1" si="2"/>
        <v>5.2763636363636373</v>
      </c>
      <c r="E23" s="38">
        <f t="shared" ca="1" si="3"/>
        <v>6.3227272727272741</v>
      </c>
      <c r="F23" s="38">
        <f t="shared" ca="1" si="4"/>
        <v>5.7995454545454557</v>
      </c>
      <c r="G23" s="18">
        <f t="shared" ca="1" si="5"/>
        <v>65</v>
      </c>
      <c r="H23" s="38">
        <f t="shared" ca="1" si="6"/>
        <v>8.1250000000000003E-2</v>
      </c>
      <c r="J23" s="38">
        <f t="shared" ca="1" si="7"/>
        <v>7.7649869678540401E-2</v>
      </c>
      <c r="K23" s="38">
        <f t="shared" ref="K23:K32" ca="1" si="11">IF($C23&gt;$D$15,"-",IF($C23=1,$G23,$K22+$G23))</f>
        <v>140</v>
      </c>
      <c r="L23" s="38">
        <f t="shared" ref="L23:L32" ca="1" si="12">IF($C23&gt;$D$15,"-",IF($C23=1,$H23,$L22+$H23))</f>
        <v>0.17499999999999999</v>
      </c>
      <c r="N23" s="38">
        <f t="shared" ref="N23:N32" ca="1" si="13">IF($C23&gt;$D$15,"-",$F23*$H23)</f>
        <v>0.4712130681818183</v>
      </c>
      <c r="O23" s="38">
        <f t="shared" ca="1" si="8"/>
        <v>1.4735927123124994</v>
      </c>
      <c r="P23" s="38">
        <f t="shared" ca="1" si="9"/>
        <v>-6.2755892839252398</v>
      </c>
      <c r="Q23" s="38">
        <f t="shared" ca="1" si="10"/>
        <v>26.725852083452413</v>
      </c>
      <c r="Z23" s="12">
        <f t="shared" ca="1" si="0"/>
        <v>-5.5638750000000066</v>
      </c>
      <c r="AA23" s="12">
        <f t="shared" ca="1" si="1"/>
        <v>-5.5638750000000066</v>
      </c>
    </row>
    <row r="24" spans="1:46" x14ac:dyDescent="0.25">
      <c r="A24" s="11">
        <v>4.5199999999999996</v>
      </c>
      <c r="C24" s="17">
        <v>3</v>
      </c>
      <c r="D24" s="38">
        <f t="shared" ca="1" si="2"/>
        <v>6.3227272727272732</v>
      </c>
      <c r="E24" s="38">
        <f t="shared" ca="1" si="3"/>
        <v>7.3690909090909091</v>
      </c>
      <c r="F24" s="38">
        <f t="shared" ca="1" si="4"/>
        <v>6.8459090909090907</v>
      </c>
      <c r="G24" s="18">
        <f t="shared" ca="1" si="5"/>
        <v>80</v>
      </c>
      <c r="H24" s="38">
        <f t="shared" ca="1" si="6"/>
        <v>0.1</v>
      </c>
      <c r="J24" s="38">
        <f t="shared" ca="1" si="7"/>
        <v>9.5569070373588194E-2</v>
      </c>
      <c r="K24" s="38">
        <f t="shared" ca="1" si="11"/>
        <v>220</v>
      </c>
      <c r="L24" s="38">
        <f t="shared" ca="1" si="12"/>
        <v>0.27500000000000002</v>
      </c>
      <c r="N24" s="38">
        <f t="shared" ca="1" si="13"/>
        <v>0.68459090909090914</v>
      </c>
      <c r="O24" s="38">
        <f t="shared" ca="1" si="8"/>
        <v>1.03191049131405</v>
      </c>
      <c r="P24" s="38">
        <f t="shared" ca="1" si="9"/>
        <v>-3.3148435952659896</v>
      </c>
      <c r="Q24" s="38">
        <f t="shared" ca="1" si="10"/>
        <v>10.64839262084004</v>
      </c>
      <c r="Z24" s="12">
        <f t="shared" ca="1" si="0"/>
        <v>-5.543875000000007</v>
      </c>
      <c r="AA24" s="12">
        <f t="shared" ca="1" si="1"/>
        <v>-5.543875000000007</v>
      </c>
    </row>
    <row r="25" spans="1:46" x14ac:dyDescent="0.25">
      <c r="A25" s="11">
        <v>4.5199999999999996</v>
      </c>
      <c r="C25" s="17">
        <v>4</v>
      </c>
      <c r="D25" s="38">
        <f t="shared" ca="1" si="2"/>
        <v>7.3690909090909091</v>
      </c>
      <c r="E25" s="38">
        <f t="shared" ca="1" si="3"/>
        <v>8.415454545454546</v>
      </c>
      <c r="F25" s="38">
        <f t="shared" ca="1" si="4"/>
        <v>7.8922727272727276</v>
      </c>
      <c r="G25" s="18">
        <f t="shared" ca="1" si="5"/>
        <v>62</v>
      </c>
      <c r="H25" s="38">
        <f t="shared" ca="1" si="6"/>
        <v>7.7499999999999999E-2</v>
      </c>
      <c r="J25" s="38">
        <f t="shared" ca="1" si="7"/>
        <v>7.4066029539530842E-2</v>
      </c>
      <c r="K25" s="38">
        <f t="shared" ca="1" si="11"/>
        <v>282</v>
      </c>
      <c r="L25" s="38">
        <f t="shared" ca="1" si="12"/>
        <v>0.35250000000000004</v>
      </c>
      <c r="N25" s="38">
        <f t="shared" ca="1" si="13"/>
        <v>0.61165113636363633</v>
      </c>
      <c r="O25" s="38">
        <f t="shared" ca="1" si="8"/>
        <v>0.3635864337849174</v>
      </c>
      <c r="P25" s="38">
        <f t="shared" ca="1" si="9"/>
        <v>-0.78751829958448238</v>
      </c>
      <c r="Q25" s="38">
        <f t="shared" ca="1" si="10"/>
        <v>1.7057431591281824</v>
      </c>
      <c r="Z25" s="12">
        <f t="shared" ca="1" si="0"/>
        <v>-5.543875000000007</v>
      </c>
      <c r="AA25" s="12">
        <f t="shared" ca="1" si="1"/>
        <v>-5.543875000000007</v>
      </c>
    </row>
    <row r="26" spans="1:46" x14ac:dyDescent="0.25">
      <c r="A26" s="11">
        <v>4.54</v>
      </c>
      <c r="C26" s="17">
        <v>5</v>
      </c>
      <c r="D26" s="38">
        <f t="shared" ca="1" si="2"/>
        <v>8.415454545454546</v>
      </c>
      <c r="E26" s="38">
        <f t="shared" ca="1" si="3"/>
        <v>9.4618181818181828</v>
      </c>
      <c r="F26" s="38">
        <f t="shared" ca="1" si="4"/>
        <v>8.9386363636363644</v>
      </c>
      <c r="G26" s="18">
        <f t="shared" ca="1" si="5"/>
        <v>61</v>
      </c>
      <c r="H26" s="38">
        <f t="shared" ca="1" si="6"/>
        <v>7.6249999999999998E-2</v>
      </c>
      <c r="J26" s="38">
        <f t="shared" ca="1" si="7"/>
        <v>7.2871416159860994E-2</v>
      </c>
      <c r="K26" s="38">
        <f t="shared" ca="1" si="11"/>
        <v>343</v>
      </c>
      <c r="L26" s="38">
        <f t="shared" ca="1" si="12"/>
        <v>0.42875000000000002</v>
      </c>
      <c r="N26" s="38">
        <f t="shared" ca="1" si="13"/>
        <v>0.68157102272727277</v>
      </c>
      <c r="O26" s="38">
        <f t="shared" ca="1" si="8"/>
        <v>9.5581244379028873E-2</v>
      </c>
      <c r="P26" s="38">
        <f t="shared" ca="1" si="9"/>
        <v>-0.10701363012716412</v>
      </c>
      <c r="Q26" s="38">
        <f t="shared" ca="1" si="10"/>
        <v>0.1198134331415559</v>
      </c>
      <c r="Z26" s="12">
        <f t="shared" ca="1" si="0"/>
        <v>-5.5238750000000065</v>
      </c>
      <c r="AA26" s="12">
        <f t="shared" ca="1" si="1"/>
        <v>-5.5238750000000065</v>
      </c>
    </row>
    <row r="27" spans="1:46" x14ac:dyDescent="0.25">
      <c r="A27" s="11">
        <v>4.57</v>
      </c>
      <c r="C27" s="17">
        <v>6</v>
      </c>
      <c r="D27" s="38">
        <f t="shared" ca="1" si="2"/>
        <v>9.4618181818181828</v>
      </c>
      <c r="E27" s="38">
        <f t="shared" ca="1" si="3"/>
        <v>10.50818181818182</v>
      </c>
      <c r="F27" s="38">
        <f t="shared" ca="1" si="4"/>
        <v>9.9850000000000012</v>
      </c>
      <c r="G27" s="18">
        <f t="shared" ca="1" si="5"/>
        <v>74</v>
      </c>
      <c r="H27" s="38">
        <f t="shared" ca="1" si="6"/>
        <v>9.2499999999999999E-2</v>
      </c>
      <c r="J27" s="38">
        <f t="shared" ca="1" si="7"/>
        <v>8.8401390095569063E-2</v>
      </c>
      <c r="K27" s="38">
        <f t="shared" ca="1" si="11"/>
        <v>417</v>
      </c>
      <c r="L27" s="38">
        <f t="shared" ca="1" si="12"/>
        <v>0.52124999999999999</v>
      </c>
      <c r="N27" s="38">
        <f t="shared" ca="1" si="13"/>
        <v>0.92361250000000006</v>
      </c>
      <c r="O27" s="38">
        <f t="shared" ca="1" si="8"/>
        <v>4.9625293657023682E-4</v>
      </c>
      <c r="P27" s="38">
        <f t="shared" ca="1" si="9"/>
        <v>-3.6348271908603209E-5</v>
      </c>
      <c r="Q27" s="38">
        <f t="shared" ca="1" si="10"/>
        <v>2.662345697887389E-6</v>
      </c>
      <c r="Z27" s="12">
        <f t="shared" ca="1" si="0"/>
        <v>-5.4938750000000063</v>
      </c>
      <c r="AA27" s="12">
        <f t="shared" ca="1" si="1"/>
        <v>-5.4938750000000063</v>
      </c>
    </row>
    <row r="28" spans="1:46" x14ac:dyDescent="0.25">
      <c r="A28" s="11">
        <v>4.5999999999999996</v>
      </c>
      <c r="C28" s="17">
        <v>7</v>
      </c>
      <c r="D28" s="38">
        <f t="shared" ca="1" si="2"/>
        <v>10.508181818181818</v>
      </c>
      <c r="E28" s="38">
        <f t="shared" ca="1" si="3"/>
        <v>11.554545454545455</v>
      </c>
      <c r="F28" s="38">
        <f t="shared" ca="1" si="4"/>
        <v>11.031363636363636</v>
      </c>
      <c r="G28" s="18">
        <f t="shared" ca="1" si="5"/>
        <v>82</v>
      </c>
      <c r="H28" s="38">
        <f t="shared" ca="1" si="6"/>
        <v>0.10249999999999999</v>
      </c>
      <c r="J28" s="38">
        <f t="shared" ca="1" si="7"/>
        <v>9.7958297132927877E-2</v>
      </c>
      <c r="K28" s="38">
        <f t="shared" ca="1" si="11"/>
        <v>499</v>
      </c>
      <c r="L28" s="38">
        <f t="shared" ca="1" si="12"/>
        <v>0.62375000000000003</v>
      </c>
      <c r="N28" s="38">
        <f t="shared" ca="1" si="13"/>
        <v>1.1307147727272726</v>
      </c>
      <c r="O28" s="38">
        <f t="shared" ca="1" si="8"/>
        <v>9.7063297067975104E-2</v>
      </c>
      <c r="P28" s="38">
        <f t="shared" ca="1" si="9"/>
        <v>9.4454059164065934E-2</v>
      </c>
      <c r="Q28" s="38">
        <f t="shared" ca="1" si="10"/>
        <v>9.1914962319082777E-2</v>
      </c>
      <c r="Z28" s="12">
        <f t="shared" ca="1" si="0"/>
        <v>-5.4638750000000069</v>
      </c>
      <c r="AA28" s="12">
        <f t="shared" ca="1" si="1"/>
        <v>-5.4638750000000069</v>
      </c>
    </row>
    <row r="29" spans="1:46" x14ac:dyDescent="0.25">
      <c r="A29" s="11">
        <v>4.6100000000000003</v>
      </c>
      <c r="C29" s="17">
        <v>8</v>
      </c>
      <c r="D29" s="38">
        <f t="shared" ca="1" si="2"/>
        <v>11.554545454545455</v>
      </c>
      <c r="E29" s="38">
        <f t="shared" ca="1" si="3"/>
        <v>12.600909090909092</v>
      </c>
      <c r="F29" s="38">
        <f t="shared" ca="1" si="4"/>
        <v>12.077727272727273</v>
      </c>
      <c r="G29" s="18">
        <f t="shared" ca="1" si="5"/>
        <v>78</v>
      </c>
      <c r="H29" s="38">
        <f t="shared" ca="1" si="6"/>
        <v>9.7500000000000003E-2</v>
      </c>
      <c r="J29" s="38">
        <f t="shared" ca="1" si="7"/>
        <v>9.3179843614248484E-2</v>
      </c>
      <c r="K29" s="38">
        <f t="shared" ca="1" si="11"/>
        <v>577</v>
      </c>
      <c r="L29" s="38">
        <f t="shared" ca="1" si="12"/>
        <v>0.72125000000000006</v>
      </c>
      <c r="N29" s="38">
        <f t="shared" ca="1" si="13"/>
        <v>1.1775784090909092</v>
      </c>
      <c r="O29" s="38">
        <f t="shared" ca="1" si="8"/>
        <v>0.39763491436177689</v>
      </c>
      <c r="P29" s="38">
        <f t="shared" ca="1" si="9"/>
        <v>0.8030164798278927</v>
      </c>
      <c r="Q29" s="38">
        <f t="shared" ca="1" si="10"/>
        <v>1.6216771807127961</v>
      </c>
      <c r="Z29" s="12">
        <f t="shared" ca="1" si="0"/>
        <v>-5.4538750000000062</v>
      </c>
      <c r="AA29" s="12">
        <f t="shared" ca="1" si="1"/>
        <v>-5.4538750000000062</v>
      </c>
    </row>
    <row r="30" spans="1:46" x14ac:dyDescent="0.25">
      <c r="A30" s="11">
        <v>4.62</v>
      </c>
      <c r="C30" s="17">
        <v>9</v>
      </c>
      <c r="D30" s="38">
        <f t="shared" ca="1" si="2"/>
        <v>12.600909090909092</v>
      </c>
      <c r="E30" s="38">
        <f t="shared" ca="1" si="3"/>
        <v>13.647272727272728</v>
      </c>
      <c r="F30" s="38">
        <f t="shared" ca="1" si="4"/>
        <v>13.12409090909091</v>
      </c>
      <c r="G30" s="18">
        <f t="shared" ca="1" si="5"/>
        <v>84</v>
      </c>
      <c r="H30" s="38">
        <f t="shared" ca="1" si="6"/>
        <v>0.105</v>
      </c>
      <c r="J30" s="38">
        <f t="shared" ca="1" si="7"/>
        <v>0.10034752389226759</v>
      </c>
      <c r="K30" s="38">
        <f t="shared" ca="1" si="11"/>
        <v>661</v>
      </c>
      <c r="L30" s="38">
        <f t="shared" ca="1" si="12"/>
        <v>0.82625000000000004</v>
      </c>
      <c r="N30" s="38">
        <f t="shared" ca="1" si="13"/>
        <v>1.3780295454545455</v>
      </c>
      <c r="O30" s="38">
        <f t="shared" ca="1" si="8"/>
        <v>0.98693787687148793</v>
      </c>
      <c r="P30" s="38">
        <f t="shared" ca="1" si="9"/>
        <v>3.0257990037251932</v>
      </c>
      <c r="Q30" s="38">
        <f t="shared" ca="1" si="10"/>
        <v>9.2766321219390502</v>
      </c>
      <c r="Z30" s="12">
        <f t="shared" ca="1" si="0"/>
        <v>-5.4438750000000065</v>
      </c>
      <c r="AA30" s="12">
        <f t="shared" ca="1" si="1"/>
        <v>-5.4438750000000065</v>
      </c>
    </row>
    <row r="31" spans="1:46" x14ac:dyDescent="0.25">
      <c r="A31" s="11">
        <v>4.6399999999999997</v>
      </c>
      <c r="C31" s="17">
        <v>10</v>
      </c>
      <c r="D31" s="38">
        <f t="shared" ca="1" si="2"/>
        <v>13.647272727272728</v>
      </c>
      <c r="E31" s="38">
        <f t="shared" ca="1" si="3"/>
        <v>14.693636363636365</v>
      </c>
      <c r="F31" s="38">
        <f t="shared" ca="1" si="4"/>
        <v>14.170454545454547</v>
      </c>
      <c r="G31" s="18">
        <f t="shared" ca="1" si="5"/>
        <v>69</v>
      </c>
      <c r="H31" s="38">
        <f t="shared" ca="1" si="6"/>
        <v>8.6249999999999993E-2</v>
      </c>
      <c r="J31" s="38">
        <f t="shared" ca="1" si="7"/>
        <v>8.2428323197219808E-2</v>
      </c>
      <c r="K31" s="38">
        <f t="shared" ca="1" si="11"/>
        <v>730</v>
      </c>
      <c r="L31" s="38">
        <f t="shared" ca="1" si="12"/>
        <v>0.91250000000000009</v>
      </c>
      <c r="N31" s="38">
        <f t="shared" ca="1" si="13"/>
        <v>1.2222017045454545</v>
      </c>
      <c r="O31" s="38">
        <f t="shared" ca="1" si="8"/>
        <v>1.4585102361344013</v>
      </c>
      <c r="P31" s="38">
        <f t="shared" ca="1" si="9"/>
        <v>5.997699052215852</v>
      </c>
      <c r="Q31" s="38">
        <f t="shared" ca="1" si="10"/>
        <v>24.66379256705887</v>
      </c>
      <c r="Z31" s="12">
        <f t="shared" ca="1" si="0"/>
        <v>-5.4238750000000069</v>
      </c>
      <c r="AA31" s="12">
        <f t="shared" ca="1" si="1"/>
        <v>-5.4238750000000069</v>
      </c>
    </row>
    <row r="32" spans="1:46" x14ac:dyDescent="0.25">
      <c r="A32" s="11">
        <v>4.6500000000000004</v>
      </c>
      <c r="C32" s="17">
        <v>11</v>
      </c>
      <c r="D32" s="38">
        <f t="shared" ca="1" si="2"/>
        <v>14.693636363636365</v>
      </c>
      <c r="E32" s="38">
        <f t="shared" ca="1" si="3"/>
        <v>15.740000000000002</v>
      </c>
      <c r="F32" s="38">
        <f t="shared" ca="1" si="4"/>
        <v>15.216818181818184</v>
      </c>
      <c r="G32" s="18">
        <f t="shared" ca="1" si="5"/>
        <v>70</v>
      </c>
      <c r="H32" s="38">
        <f t="shared" ca="1" si="6"/>
        <v>8.7499999999999994E-2</v>
      </c>
      <c r="J32" s="38">
        <f t="shared" ca="1" si="7"/>
        <v>8.3622936576889656E-2</v>
      </c>
      <c r="K32" s="38">
        <f t="shared" ca="1" si="11"/>
        <v>800</v>
      </c>
      <c r="L32" s="38">
        <f t="shared" ca="1" si="12"/>
        <v>1</v>
      </c>
      <c r="N32" s="38">
        <f t="shared" ca="1" si="13"/>
        <v>1.3314715909090911</v>
      </c>
      <c r="O32" s="38">
        <f t="shared" ca="1" si="8"/>
        <v>2.3284513509741749</v>
      </c>
      <c r="P32" s="38">
        <f t="shared" ca="1" si="9"/>
        <v>12.011485635916719</v>
      </c>
      <c r="Q32" s="38">
        <f t="shared" ca="1" si="10"/>
        <v>61.962122215468113</v>
      </c>
      <c r="Z32" s="12">
        <f t="shared" ca="1" si="0"/>
        <v>-5.4138750000000062</v>
      </c>
      <c r="AA32" s="12">
        <f t="shared" ca="1" si="1"/>
        <v>-5.4138750000000062</v>
      </c>
      <c r="AT32" s="20"/>
    </row>
    <row r="33" spans="1:46" x14ac:dyDescent="0.25">
      <c r="A33" s="11">
        <v>4.67</v>
      </c>
      <c r="C33" s="16" t="s">
        <v>23</v>
      </c>
      <c r="D33" s="17"/>
      <c r="E33" s="17"/>
      <c r="F33" s="17"/>
      <c r="G33" s="43">
        <f ca="1">SUM(G22:G32)</f>
        <v>800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-5.3938750000000066</v>
      </c>
      <c r="AA33" s="12">
        <f t="shared" ca="1" si="1"/>
        <v>-5.3938750000000066</v>
      </c>
    </row>
    <row r="34" spans="1:46" x14ac:dyDescent="0.25">
      <c r="A34" s="11">
        <v>4.6900000000000004</v>
      </c>
      <c r="Z34" s="12">
        <f t="shared" ca="1" si="0"/>
        <v>-5.3738750000000062</v>
      </c>
      <c r="AA34" s="12">
        <f t="shared" ca="1" si="1"/>
        <v>-5.3738750000000062</v>
      </c>
    </row>
    <row r="35" spans="1:46" x14ac:dyDescent="0.25">
      <c r="A35" s="11">
        <v>4.71</v>
      </c>
      <c r="Z35" s="12">
        <f t="shared" ca="1" si="0"/>
        <v>-5.3538750000000066</v>
      </c>
      <c r="AA35" s="12">
        <f t="shared" ca="1" si="1"/>
        <v>-5.3538750000000066</v>
      </c>
    </row>
    <row r="36" spans="1:46" x14ac:dyDescent="0.25">
      <c r="A36" s="11">
        <v>4.71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-5.3538750000000066</v>
      </c>
      <c r="AA36" s="12">
        <f t="shared" ca="1" si="1"/>
        <v>-5.3538750000000066</v>
      </c>
      <c r="AT36" s="20"/>
    </row>
    <row r="37" spans="1:46" x14ac:dyDescent="0.25">
      <c r="A37" s="11">
        <v>4.71</v>
      </c>
      <c r="Z37" s="12">
        <f t="shared" ca="1" si="0"/>
        <v>-5.3538750000000066</v>
      </c>
      <c r="AA37" s="12">
        <f t="shared" ca="1" si="1"/>
        <v>-5.3538750000000066</v>
      </c>
    </row>
    <row r="38" spans="1:46" x14ac:dyDescent="0.25">
      <c r="A38" s="11">
        <v>4.76</v>
      </c>
      <c r="Z38" s="12">
        <f t="shared" ca="1" si="0"/>
        <v>-5.3038750000000068</v>
      </c>
      <c r="AA38" s="12">
        <f t="shared" ca="1" si="1"/>
        <v>-5.3038750000000068</v>
      </c>
    </row>
    <row r="39" spans="1:46" x14ac:dyDescent="0.25">
      <c r="A39" s="11">
        <v>4.76</v>
      </c>
      <c r="Z39" s="12">
        <f t="shared" ca="1" si="0"/>
        <v>-5.3038750000000068</v>
      </c>
      <c r="AA39" s="12">
        <f t="shared" ca="1" si="1"/>
        <v>-5.3038750000000068</v>
      </c>
    </row>
    <row r="40" spans="1:46" x14ac:dyDescent="0.25">
      <c r="A40" s="11">
        <v>4.82</v>
      </c>
      <c r="Z40" s="12">
        <f t="shared" ca="1" si="0"/>
        <v>-5.2438750000000063</v>
      </c>
      <c r="AA40" s="12">
        <f t="shared" ca="1" si="1"/>
        <v>-5.2438750000000063</v>
      </c>
    </row>
    <row r="41" spans="1:46" x14ac:dyDescent="0.25">
      <c r="A41" s="11">
        <v>4.83</v>
      </c>
      <c r="Z41" s="12">
        <f t="shared" ca="1" si="0"/>
        <v>-5.2338750000000065</v>
      </c>
      <c r="AA41" s="12">
        <f t="shared" ca="1" si="1"/>
        <v>-5.2338750000000065</v>
      </c>
    </row>
    <row r="42" spans="1:46" x14ac:dyDescent="0.25">
      <c r="A42" s="11">
        <v>4.83</v>
      </c>
      <c r="Z42" s="12">
        <f t="shared" ca="1" si="0"/>
        <v>-5.2338750000000065</v>
      </c>
      <c r="AA42" s="12">
        <f t="shared" ca="1" si="1"/>
        <v>-5.2338750000000065</v>
      </c>
    </row>
    <row r="43" spans="1:46" x14ac:dyDescent="0.25">
      <c r="A43" s="11">
        <v>4.84</v>
      </c>
      <c r="Z43" s="12">
        <f t="shared" ca="1" si="0"/>
        <v>-5.2238750000000067</v>
      </c>
      <c r="AA43" s="12">
        <f t="shared" ca="1" si="1"/>
        <v>-5.2238750000000067</v>
      </c>
    </row>
    <row r="44" spans="1:46" x14ac:dyDescent="0.25">
      <c r="A44" s="11">
        <v>4.87</v>
      </c>
      <c r="Z44" s="12">
        <f t="shared" ca="1" si="0"/>
        <v>-5.1938750000000065</v>
      </c>
      <c r="AA44" s="12">
        <f t="shared" ca="1" si="1"/>
        <v>-5.1938750000000065</v>
      </c>
    </row>
    <row r="45" spans="1:46" x14ac:dyDescent="0.25">
      <c r="A45" s="11">
        <v>4.8899999999999997</v>
      </c>
      <c r="Z45" s="12">
        <f t="shared" ca="1" si="0"/>
        <v>-5.1738750000000069</v>
      </c>
      <c r="AA45" s="12">
        <f t="shared" ca="1" si="1"/>
        <v>-5.1738750000000069</v>
      </c>
    </row>
    <row r="46" spans="1:46" x14ac:dyDescent="0.25">
      <c r="A46" s="11">
        <v>4.8899999999999997</v>
      </c>
      <c r="Z46" s="12">
        <f t="shared" ca="1" si="0"/>
        <v>-5.1738750000000069</v>
      </c>
      <c r="AA46" s="12">
        <f t="shared" ca="1" si="1"/>
        <v>-5.1738750000000069</v>
      </c>
    </row>
    <row r="47" spans="1:46" x14ac:dyDescent="0.25">
      <c r="A47" s="11">
        <v>4.91</v>
      </c>
      <c r="Z47" s="12">
        <f t="shared" ca="1" si="0"/>
        <v>-5.1538750000000064</v>
      </c>
      <c r="AA47" s="12">
        <f t="shared" ca="1" si="1"/>
        <v>-5.1538750000000064</v>
      </c>
    </row>
    <row r="48" spans="1:46" x14ac:dyDescent="0.25">
      <c r="A48" s="11">
        <v>4.92</v>
      </c>
      <c r="Z48" s="12">
        <f t="shared" ca="1" si="0"/>
        <v>-5.1438750000000066</v>
      </c>
      <c r="AA48" s="12">
        <f t="shared" ca="1" si="1"/>
        <v>-5.1438750000000066</v>
      </c>
    </row>
    <row r="49" spans="1:27" x14ac:dyDescent="0.25">
      <c r="A49" s="11">
        <v>4.93</v>
      </c>
      <c r="Z49" s="12">
        <f t="shared" ca="1" si="0"/>
        <v>-5.1338750000000068</v>
      </c>
      <c r="AA49" s="12">
        <f t="shared" ca="1" si="1"/>
        <v>-5.1338750000000068</v>
      </c>
    </row>
    <row r="50" spans="1:27" x14ac:dyDescent="0.25">
      <c r="A50" s="11">
        <v>4.9400000000000004</v>
      </c>
      <c r="Z50" s="12">
        <f t="shared" ca="1" si="0"/>
        <v>-5.1238750000000062</v>
      </c>
      <c r="AA50" s="12">
        <f t="shared" ca="1" si="1"/>
        <v>-5.1238750000000062</v>
      </c>
    </row>
    <row r="51" spans="1:27" x14ac:dyDescent="0.25">
      <c r="A51" s="11">
        <v>4.9400000000000004</v>
      </c>
      <c r="Z51" s="12">
        <f t="shared" ca="1" si="0"/>
        <v>-5.1238750000000062</v>
      </c>
      <c r="AA51" s="12">
        <f t="shared" ca="1" si="1"/>
        <v>-5.1238750000000062</v>
      </c>
    </row>
    <row r="52" spans="1:27" x14ac:dyDescent="0.25">
      <c r="A52" s="11">
        <v>4.95</v>
      </c>
      <c r="Z52" s="12">
        <f t="shared" ca="1" si="0"/>
        <v>-5.1138750000000064</v>
      </c>
      <c r="AA52" s="12">
        <f t="shared" ca="1" si="1"/>
        <v>-5.1138750000000064</v>
      </c>
    </row>
    <row r="53" spans="1:27" x14ac:dyDescent="0.25">
      <c r="A53" s="11">
        <v>4.96</v>
      </c>
      <c r="Z53" s="12">
        <f t="shared" ca="1" si="0"/>
        <v>-5.1038750000000066</v>
      </c>
      <c r="AA53" s="12">
        <f t="shared" ca="1" si="1"/>
        <v>-5.1038750000000066</v>
      </c>
    </row>
    <row r="54" spans="1:27" x14ac:dyDescent="0.25">
      <c r="A54" s="11">
        <v>4.99</v>
      </c>
      <c r="Z54" s="12">
        <f t="shared" ca="1" si="0"/>
        <v>-5.0738750000000064</v>
      </c>
      <c r="AA54" s="12">
        <f t="shared" ca="1" si="1"/>
        <v>-5.0738750000000064</v>
      </c>
    </row>
    <row r="55" spans="1:27" x14ac:dyDescent="0.25">
      <c r="A55" s="11">
        <v>5.01</v>
      </c>
      <c r="Z55" s="12">
        <f t="shared" ca="1" si="0"/>
        <v>-5.0538750000000068</v>
      </c>
      <c r="AA55" s="12">
        <f t="shared" ca="1" si="1"/>
        <v>-5.0538750000000068</v>
      </c>
    </row>
    <row r="56" spans="1:27" x14ac:dyDescent="0.25">
      <c r="A56" s="11">
        <v>5.0199999999999996</v>
      </c>
      <c r="Z56" s="12">
        <f t="shared" ca="1" si="0"/>
        <v>-5.043875000000007</v>
      </c>
      <c r="AA56" s="12">
        <f t="shared" ca="1" si="1"/>
        <v>-5.043875000000007</v>
      </c>
    </row>
    <row r="57" spans="1:27" x14ac:dyDescent="0.25">
      <c r="A57" s="11">
        <v>5.0199999999999996</v>
      </c>
      <c r="Z57" s="12">
        <f t="shared" ca="1" si="0"/>
        <v>-5.043875000000007</v>
      </c>
      <c r="AA57" s="12">
        <f t="shared" ca="1" si="1"/>
        <v>-5.043875000000007</v>
      </c>
    </row>
    <row r="58" spans="1:27" x14ac:dyDescent="0.25">
      <c r="A58" s="11">
        <v>5.04</v>
      </c>
      <c r="Z58" s="12">
        <f t="shared" ca="1" si="0"/>
        <v>-5.0238750000000065</v>
      </c>
      <c r="AA58" s="12">
        <f t="shared" ca="1" si="1"/>
        <v>-5.0238750000000065</v>
      </c>
    </row>
    <row r="59" spans="1:27" x14ac:dyDescent="0.25">
      <c r="A59" s="11">
        <v>5.07</v>
      </c>
      <c r="Z59" s="12">
        <f t="shared" ca="1" si="0"/>
        <v>-4.9938750000000063</v>
      </c>
      <c r="AA59" s="12">
        <f t="shared" ca="1" si="1"/>
        <v>-4.9938750000000063</v>
      </c>
    </row>
    <row r="60" spans="1:27" x14ac:dyDescent="0.25">
      <c r="A60" s="11">
        <v>5.07</v>
      </c>
      <c r="Z60" s="12">
        <f t="shared" ca="1" si="0"/>
        <v>-4.9938750000000063</v>
      </c>
      <c r="AA60" s="12">
        <f t="shared" ca="1" si="1"/>
        <v>-4.9938750000000063</v>
      </c>
    </row>
    <row r="61" spans="1:27" x14ac:dyDescent="0.25">
      <c r="A61" s="11">
        <v>5.07</v>
      </c>
      <c r="Z61" s="12">
        <f t="shared" ca="1" si="0"/>
        <v>-4.9938750000000063</v>
      </c>
      <c r="AA61" s="12">
        <f t="shared" ca="1" si="1"/>
        <v>-4.9938750000000063</v>
      </c>
    </row>
    <row r="62" spans="1:27" x14ac:dyDescent="0.25">
      <c r="A62" s="11">
        <v>5.08</v>
      </c>
      <c r="Z62" s="12">
        <f t="shared" ca="1" si="0"/>
        <v>-4.9838750000000065</v>
      </c>
      <c r="AA62" s="12">
        <f t="shared" ca="1" si="1"/>
        <v>-4.9838750000000065</v>
      </c>
    </row>
    <row r="63" spans="1:27" x14ac:dyDescent="0.25">
      <c r="A63" s="11">
        <v>5.09</v>
      </c>
      <c r="Z63" s="12">
        <f t="shared" ca="1" si="0"/>
        <v>-4.9738750000000067</v>
      </c>
      <c r="AA63" s="12">
        <f t="shared" ca="1" si="1"/>
        <v>-4.9738750000000067</v>
      </c>
    </row>
    <row r="64" spans="1:27" x14ac:dyDescent="0.25">
      <c r="A64" s="11">
        <v>5.09</v>
      </c>
      <c r="Z64" s="12">
        <f t="shared" ca="1" si="0"/>
        <v>-4.9738750000000067</v>
      </c>
      <c r="AA64" s="12">
        <f t="shared" ca="1" si="1"/>
        <v>-4.9738750000000067</v>
      </c>
    </row>
    <row r="65" spans="1:27" x14ac:dyDescent="0.25">
      <c r="A65" s="11">
        <v>5.0999999999999996</v>
      </c>
      <c r="Z65" s="12">
        <f t="shared" ca="1" si="0"/>
        <v>-4.9638750000000069</v>
      </c>
      <c r="AA65" s="12">
        <f t="shared" ca="1" si="1"/>
        <v>-4.9638750000000069</v>
      </c>
    </row>
    <row r="66" spans="1:27" x14ac:dyDescent="0.25">
      <c r="A66" s="11">
        <v>5.0999999999999996</v>
      </c>
      <c r="Z66" s="12">
        <f t="shared" ref="Z66:Z129" ca="1" si="14">IF($A66&lt;&gt;"",($A66-$D$77),"")</f>
        <v>-4.9638750000000069</v>
      </c>
      <c r="AA66" s="12">
        <f t="shared" ref="AA66:AA129" ca="1" si="15">IF($A66&lt;&gt;"",($A66-$D$77+$J$118),"")</f>
        <v>-4.9638750000000069</v>
      </c>
    </row>
    <row r="67" spans="1:27" x14ac:dyDescent="0.25">
      <c r="A67" s="11">
        <v>5.1100000000000003</v>
      </c>
      <c r="Z67" s="12">
        <f t="shared" ca="1" si="14"/>
        <v>-4.9538750000000062</v>
      </c>
      <c r="AA67" s="12">
        <f t="shared" ca="1" si="15"/>
        <v>-4.9538750000000062</v>
      </c>
    </row>
    <row r="68" spans="1:27" x14ac:dyDescent="0.25">
      <c r="A68" s="11">
        <v>5.15</v>
      </c>
      <c r="Z68" s="12">
        <f t="shared" ca="1" si="14"/>
        <v>-4.9138750000000062</v>
      </c>
      <c r="AA68" s="12">
        <f t="shared" ca="1" si="15"/>
        <v>-4.9138750000000062</v>
      </c>
    </row>
    <row r="69" spans="1:27" x14ac:dyDescent="0.25">
      <c r="A69" s="11">
        <v>5.17</v>
      </c>
      <c r="Z69" s="12">
        <f t="shared" ca="1" si="14"/>
        <v>-4.8938750000000066</v>
      </c>
      <c r="AA69" s="12">
        <f t="shared" ca="1" si="15"/>
        <v>-4.8938750000000066</v>
      </c>
    </row>
    <row r="70" spans="1:27" x14ac:dyDescent="0.25">
      <c r="A70" s="11">
        <v>5.18</v>
      </c>
      <c r="Z70" s="12">
        <f t="shared" ca="1" si="14"/>
        <v>-4.8838750000000068</v>
      </c>
      <c r="AA70" s="12">
        <f t="shared" ca="1" si="15"/>
        <v>-4.8838750000000068</v>
      </c>
    </row>
    <row r="71" spans="1:27" x14ac:dyDescent="0.25">
      <c r="A71" s="11">
        <v>5.19</v>
      </c>
      <c r="Z71" s="12">
        <f t="shared" ca="1" si="14"/>
        <v>-4.8738750000000062</v>
      </c>
      <c r="AA71" s="12">
        <f t="shared" ca="1" si="15"/>
        <v>-4.8738750000000062</v>
      </c>
    </row>
    <row r="72" spans="1:27" x14ac:dyDescent="0.25">
      <c r="A72" s="11">
        <v>5.24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-4.8238750000000064</v>
      </c>
      <c r="AA72" s="12">
        <f t="shared" ca="1" si="15"/>
        <v>-4.8238750000000064</v>
      </c>
    </row>
    <row r="73" spans="1:27" x14ac:dyDescent="0.25">
      <c r="A73" s="11">
        <v>5.24</v>
      </c>
      <c r="Z73" s="12">
        <f t="shared" ca="1" si="14"/>
        <v>-4.8238750000000064</v>
      </c>
      <c r="AA73" s="12">
        <f t="shared" ca="1" si="15"/>
        <v>-4.8238750000000064</v>
      </c>
    </row>
    <row r="74" spans="1:27" x14ac:dyDescent="0.25">
      <c r="A74" s="11">
        <v>5.25</v>
      </c>
      <c r="Z74" s="12">
        <f t="shared" ca="1" si="14"/>
        <v>-4.8138750000000066</v>
      </c>
      <c r="AA74" s="12">
        <f t="shared" ca="1" si="15"/>
        <v>-4.8138750000000066</v>
      </c>
    </row>
    <row r="75" spans="1:27" x14ac:dyDescent="0.25">
      <c r="A75" s="11">
        <v>5.25</v>
      </c>
      <c r="C75" s="21" t="s">
        <v>25</v>
      </c>
      <c r="J75" s="21" t="s">
        <v>26</v>
      </c>
      <c r="Z75" s="12">
        <f t="shared" ca="1" si="14"/>
        <v>-4.8138750000000066</v>
      </c>
      <c r="AA75" s="12">
        <f t="shared" ca="1" si="15"/>
        <v>-4.8138750000000066</v>
      </c>
    </row>
    <row r="76" spans="1:27" x14ac:dyDescent="0.25">
      <c r="A76" s="11">
        <v>5.27</v>
      </c>
      <c r="Z76" s="12">
        <f t="shared" ca="1" si="14"/>
        <v>-4.793875000000007</v>
      </c>
      <c r="AA76" s="12">
        <f t="shared" ca="1" si="15"/>
        <v>-4.793875000000007</v>
      </c>
    </row>
    <row r="77" spans="1:27" x14ac:dyDescent="0.25">
      <c r="A77" s="11">
        <v>5.3</v>
      </c>
      <c r="C77" s="10" t="s">
        <v>27</v>
      </c>
      <c r="D77" s="15">
        <f ca="1">AVERAGE(INDIRECT($G$4))</f>
        <v>10.063875000000007</v>
      </c>
      <c r="E77" s="9" t="s">
        <v>13</v>
      </c>
      <c r="J77" s="10" t="s">
        <v>27</v>
      </c>
      <c r="K77" s="15">
        <f ca="1">SUMPRODUCT(INDIRECT("$F$22:$F$"&amp;21+$D$15),INDIRECT("$H$22:$H$"&amp;21+$D$15))</f>
        <v>10.058245454545455</v>
      </c>
      <c r="L77" s="9" t="s">
        <v>13</v>
      </c>
      <c r="Z77" s="12">
        <f t="shared" ca="1" si="14"/>
        <v>-4.7638750000000067</v>
      </c>
      <c r="AA77" s="12">
        <f t="shared" ca="1" si="15"/>
        <v>-4.7638750000000067</v>
      </c>
    </row>
    <row r="78" spans="1:27" x14ac:dyDescent="0.25">
      <c r="A78" s="11">
        <v>5.31</v>
      </c>
      <c r="C78" s="10" t="s">
        <v>28</v>
      </c>
      <c r="D78" s="15">
        <f ca="1">_xlfn.VAR.S(INDIRECT($G$4))</f>
        <v>10.982999233416672</v>
      </c>
      <c r="E78" s="9" t="s">
        <v>14</v>
      </c>
      <c r="J78" s="10" t="s">
        <v>28</v>
      </c>
      <c r="K78" s="15">
        <f ca="1">SUM(INDIRECT("$O$22:$O$"&amp;21+$D$15))</f>
        <v>10.872236702561985</v>
      </c>
      <c r="L78" s="9" t="s">
        <v>14</v>
      </c>
      <c r="Z78" s="12">
        <f t="shared" ca="1" si="14"/>
        <v>-4.753875000000007</v>
      </c>
      <c r="AA78" s="12">
        <f t="shared" ca="1" si="15"/>
        <v>-4.753875000000007</v>
      </c>
    </row>
    <row r="79" spans="1:27" x14ac:dyDescent="0.25">
      <c r="A79" s="11">
        <v>5.32</v>
      </c>
      <c r="C79" s="37" t="s">
        <v>140</v>
      </c>
      <c r="D79" s="15">
        <f ca="1">STDEVA(INDIRECT($G$4))</f>
        <v>3.3140608373137437</v>
      </c>
      <c r="E79" s="9" t="s">
        <v>15</v>
      </c>
      <c r="J79" s="37" t="s">
        <v>140</v>
      </c>
      <c r="K79" s="15">
        <f ca="1">SQRT($K$78)</f>
        <v>3.2973074928738426</v>
      </c>
      <c r="L79" s="9" t="s">
        <v>15</v>
      </c>
      <c r="Z79" s="12">
        <f t="shared" ca="1" si="14"/>
        <v>-4.7438750000000063</v>
      </c>
      <c r="AA79" s="12">
        <f t="shared" ca="1" si="15"/>
        <v>-4.7438750000000063</v>
      </c>
    </row>
    <row r="80" spans="1:27" x14ac:dyDescent="0.25">
      <c r="A80" s="11">
        <v>5.34</v>
      </c>
      <c r="Z80" s="12">
        <f t="shared" ca="1" si="14"/>
        <v>-4.7238750000000067</v>
      </c>
      <c r="AA80" s="12">
        <f t="shared" ca="1" si="15"/>
        <v>-4.7238750000000067</v>
      </c>
    </row>
    <row r="81" spans="1:27" x14ac:dyDescent="0.25">
      <c r="A81" s="11">
        <v>5.35</v>
      </c>
      <c r="C81" s="37" t="s">
        <v>124</v>
      </c>
      <c r="D81" s="19">
        <f ca="1">_xlfn.MODE.SNGL(INDIRECT($G$4))</f>
        <v>7.2</v>
      </c>
      <c r="E81" s="9" t="s">
        <v>29</v>
      </c>
      <c r="Z81" s="12">
        <f t="shared" ca="1" si="14"/>
        <v>-4.7138750000000069</v>
      </c>
      <c r="AA81" s="12">
        <f t="shared" ca="1" si="15"/>
        <v>-4.7138750000000069</v>
      </c>
    </row>
    <row r="82" spans="1:27" x14ac:dyDescent="0.25">
      <c r="A82" s="11">
        <v>5.38</v>
      </c>
      <c r="C82" s="37" t="s">
        <v>125</v>
      </c>
      <c r="D82" s="15">
        <f ca="1">MEDIAN(INDIRECT($G$4))</f>
        <v>10.315000000000001</v>
      </c>
      <c r="E82" s="9" t="s">
        <v>30</v>
      </c>
      <c r="Z82" s="12">
        <f t="shared" ca="1" si="14"/>
        <v>-4.6838750000000067</v>
      </c>
      <c r="AA82" s="12">
        <f t="shared" ca="1" si="15"/>
        <v>-4.6838750000000067</v>
      </c>
    </row>
    <row r="83" spans="1:27" x14ac:dyDescent="0.25">
      <c r="A83" s="11">
        <v>5.39</v>
      </c>
      <c r="Z83" s="12">
        <f t="shared" ca="1" si="14"/>
        <v>-4.6738750000000069</v>
      </c>
      <c r="AA83" s="12">
        <f t="shared" ca="1" si="15"/>
        <v>-4.6738750000000069</v>
      </c>
    </row>
    <row r="84" spans="1:27" x14ac:dyDescent="0.25">
      <c r="A84" s="11">
        <v>5.4</v>
      </c>
      <c r="C84" s="37" t="s">
        <v>18</v>
      </c>
      <c r="D84" s="15">
        <f ca="1">$D$79/$D$77</f>
        <v>0.32930266297164279</v>
      </c>
      <c r="E84" s="9" t="s">
        <v>12</v>
      </c>
      <c r="J84" s="37" t="s">
        <v>18</v>
      </c>
      <c r="K84" s="15">
        <f ca="1">$K$79/$K$77</f>
        <v>0.32782133899742377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є однорідною</v>
      </c>
      <c r="S84" s="73"/>
      <c r="T84" s="73"/>
      <c r="U84" s="74"/>
      <c r="Z84" s="12">
        <f t="shared" ca="1" si="14"/>
        <v>-4.6638750000000062</v>
      </c>
      <c r="AA84" s="12">
        <f t="shared" ca="1" si="15"/>
        <v>-4.6638750000000062</v>
      </c>
    </row>
    <row r="85" spans="1:27" x14ac:dyDescent="0.25">
      <c r="A85" s="11">
        <v>5.41</v>
      </c>
      <c r="Z85" s="12">
        <f t="shared" ca="1" si="14"/>
        <v>-4.6538750000000064</v>
      </c>
      <c r="AA85" s="12">
        <f t="shared" ca="1" si="15"/>
        <v>-4.6538750000000064</v>
      </c>
    </row>
    <row r="86" spans="1:27" ht="15" customHeight="1" x14ac:dyDescent="0.25">
      <c r="A86" s="11">
        <v>5.43</v>
      </c>
      <c r="C86" s="37" t="s">
        <v>16</v>
      </c>
      <c r="D86" s="15">
        <f ca="1">SUMPRODUCT(INDIRECT("$Z$2:$Z$"&amp;$D$5+1)^3)/$D$5</f>
        <v>-2.6873923975666605</v>
      </c>
      <c r="E86" s="9" t="s">
        <v>46</v>
      </c>
      <c r="I86" s="22"/>
      <c r="Z86" s="12">
        <f t="shared" ca="1" si="14"/>
        <v>-4.6338750000000068</v>
      </c>
      <c r="AA86" s="12">
        <f t="shared" ca="1" si="15"/>
        <v>-4.6338750000000068</v>
      </c>
    </row>
    <row r="87" spans="1:27" x14ac:dyDescent="0.25">
      <c r="A87" s="11">
        <v>5.43</v>
      </c>
      <c r="C87" s="37" t="s">
        <v>20</v>
      </c>
      <c r="D87" s="38">
        <f ca="1">KURT(INDIRECT($G$4))</f>
        <v>-1.1880380652301799</v>
      </c>
      <c r="E87" s="9" t="s">
        <v>45</v>
      </c>
      <c r="Z87" s="12">
        <f t="shared" ca="1" si="14"/>
        <v>-4.6338750000000068</v>
      </c>
      <c r="AA87" s="12">
        <f t="shared" ca="1" si="15"/>
        <v>-4.6338750000000068</v>
      </c>
    </row>
    <row r="88" spans="1:27" ht="15" customHeight="1" x14ac:dyDescent="0.25">
      <c r="A88" s="11">
        <v>5.44</v>
      </c>
      <c r="Z88" s="12">
        <f t="shared" ca="1" si="14"/>
        <v>-4.6238750000000062</v>
      </c>
      <c r="AA88" s="12">
        <f t="shared" ca="1" si="15"/>
        <v>-4.6238750000000062</v>
      </c>
    </row>
    <row r="89" spans="1:27" ht="15" customHeight="1" x14ac:dyDescent="0.25">
      <c r="A89" s="11">
        <v>5.46</v>
      </c>
      <c r="C89" s="37" t="s">
        <v>19</v>
      </c>
      <c r="D89" s="15">
        <f ca="1">SKEW(INDIRECT($G$4))</f>
        <v>-7.4110536570400065E-2</v>
      </c>
      <c r="E89" s="9" t="s">
        <v>17</v>
      </c>
      <c r="Z89" s="12">
        <f t="shared" ca="1" si="14"/>
        <v>-4.6038750000000066</v>
      </c>
      <c r="AA89" s="12">
        <f t="shared" ca="1" si="15"/>
        <v>-4.6038750000000066</v>
      </c>
    </row>
    <row r="90" spans="1:27" x14ac:dyDescent="0.25">
      <c r="A90" s="11">
        <v>5.49</v>
      </c>
      <c r="D90" s="15">
        <f ca="1">$D$86/$D$79^3</f>
        <v>-7.3832853653689939E-2</v>
      </c>
      <c r="Z90" s="12">
        <f t="shared" ca="1" si="14"/>
        <v>-4.5738750000000064</v>
      </c>
      <c r="AA90" s="12">
        <f t="shared" ca="1" si="15"/>
        <v>-4.5738750000000064</v>
      </c>
    </row>
    <row r="91" spans="1:27" x14ac:dyDescent="0.25">
      <c r="A91" s="11">
        <v>5.52</v>
      </c>
      <c r="Z91" s="12">
        <f t="shared" ca="1" si="14"/>
        <v>-4.543875000000007</v>
      </c>
      <c r="AA91" s="12">
        <f t="shared" ca="1" si="15"/>
        <v>-4.543875000000007</v>
      </c>
    </row>
    <row r="92" spans="1:27" x14ac:dyDescent="0.25">
      <c r="A92" s="11">
        <v>5.53</v>
      </c>
      <c r="Z92" s="12">
        <f t="shared" ca="1" si="14"/>
        <v>-4.5338750000000063</v>
      </c>
      <c r="AA92" s="12">
        <f t="shared" ca="1" si="15"/>
        <v>-4.5338750000000063</v>
      </c>
    </row>
    <row r="93" spans="1:27" x14ac:dyDescent="0.25">
      <c r="A93" s="11">
        <v>5.54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-4.5238750000000065</v>
      </c>
      <c r="AA93" s="12">
        <f t="shared" ca="1" si="15"/>
        <v>-4.5238750000000065</v>
      </c>
    </row>
    <row r="94" spans="1:27" x14ac:dyDescent="0.25">
      <c r="A94" s="11">
        <v>5.54</v>
      </c>
      <c r="Z94" s="12">
        <f t="shared" ca="1" si="14"/>
        <v>-4.5238750000000065</v>
      </c>
      <c r="AA94" s="12">
        <f t="shared" ca="1" si="15"/>
        <v>-4.5238750000000065</v>
      </c>
    </row>
    <row r="95" spans="1:27" x14ac:dyDescent="0.25">
      <c r="A95" s="11">
        <v>5.55</v>
      </c>
      <c r="Z95" s="12">
        <f t="shared" ca="1" si="14"/>
        <v>-4.5138750000000067</v>
      </c>
      <c r="AA95" s="12">
        <f t="shared" ca="1" si="15"/>
        <v>-4.5138750000000067</v>
      </c>
    </row>
    <row r="96" spans="1:27" x14ac:dyDescent="0.25">
      <c r="A96" s="11">
        <v>5.55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-4.5138750000000067</v>
      </c>
      <c r="AA96" s="12">
        <f t="shared" ca="1" si="15"/>
        <v>-4.5138750000000067</v>
      </c>
    </row>
    <row r="97" spans="1:27" ht="15" customHeight="1" x14ac:dyDescent="0.25">
      <c r="A97" s="11">
        <v>5.63</v>
      </c>
      <c r="Z97" s="12">
        <f t="shared" ca="1" si="14"/>
        <v>-4.4338750000000067</v>
      </c>
      <c r="AA97" s="12">
        <f t="shared" ca="1" si="15"/>
        <v>-4.4338750000000067</v>
      </c>
    </row>
    <row r="98" spans="1:27" ht="15" customHeight="1" x14ac:dyDescent="0.25">
      <c r="A98" s="11">
        <v>5.63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-4.4338750000000067</v>
      </c>
      <c r="AA98" s="12">
        <f t="shared" ca="1" si="15"/>
        <v>-4.4338750000000067</v>
      </c>
    </row>
    <row r="99" spans="1:27" x14ac:dyDescent="0.25">
      <c r="A99" s="11">
        <v>5.64</v>
      </c>
      <c r="Z99" s="12">
        <f t="shared" ca="1" si="14"/>
        <v>-4.4238750000000069</v>
      </c>
      <c r="AA99" s="12">
        <f t="shared" ca="1" si="15"/>
        <v>-4.4238750000000069</v>
      </c>
    </row>
    <row r="100" spans="1:27" x14ac:dyDescent="0.25">
      <c r="A100" s="11">
        <v>5.64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-4.4238750000000069</v>
      </c>
      <c r="AA100" s="12">
        <f t="shared" ca="1" si="15"/>
        <v>-4.4238750000000069</v>
      </c>
    </row>
    <row r="101" spans="1:27" x14ac:dyDescent="0.25">
      <c r="A101" s="11">
        <v>5.65</v>
      </c>
      <c r="M101" s="37" t="s">
        <v>69</v>
      </c>
      <c r="N101" s="15">
        <v>2</v>
      </c>
      <c r="O101" s="9" t="s">
        <v>68</v>
      </c>
      <c r="Z101" s="12">
        <f t="shared" ca="1" si="14"/>
        <v>-4.4138750000000062</v>
      </c>
      <c r="AA101" s="12">
        <f t="shared" ca="1" si="15"/>
        <v>-4.4138750000000062</v>
      </c>
    </row>
    <row r="102" spans="1:27" x14ac:dyDescent="0.25">
      <c r="A102" s="11">
        <v>5.65</v>
      </c>
      <c r="C102" s="75" t="s">
        <v>38</v>
      </c>
      <c r="D102" s="76"/>
      <c r="E102" s="38">
        <f ca="1">$D$77-$D$79*SQRT(3)</f>
        <v>4.3237532503983473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-4.4138750000000062</v>
      </c>
      <c r="AA102" s="12">
        <f t="shared" ca="1" si="15"/>
        <v>-4.4138750000000062</v>
      </c>
    </row>
    <row r="103" spans="1:27" x14ac:dyDescent="0.25">
      <c r="A103" s="11">
        <v>5.66</v>
      </c>
      <c r="C103" s="75" t="s">
        <v>39</v>
      </c>
      <c r="D103" s="76"/>
      <c r="E103" s="38">
        <f ca="1">$D$77+$D$79*SQRT(3)</f>
        <v>15.803996749601666</v>
      </c>
      <c r="H103" s="37" t="s">
        <v>118</v>
      </c>
      <c r="Z103" s="12">
        <f t="shared" ca="1" si="14"/>
        <v>-4.4038750000000064</v>
      </c>
      <c r="AA103" s="12">
        <f t="shared" ca="1" si="15"/>
        <v>-4.4038750000000064</v>
      </c>
    </row>
    <row r="104" spans="1:27" x14ac:dyDescent="0.25">
      <c r="A104" s="11">
        <v>5.67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-4.3938750000000066</v>
      </c>
      <c r="AA104" s="12">
        <f t="shared" ca="1" si="15"/>
        <v>-4.3938750000000066</v>
      </c>
    </row>
    <row r="105" spans="1:27" x14ac:dyDescent="0.25">
      <c r="A105" s="11">
        <v>5.7</v>
      </c>
      <c r="C105" s="84" t="s">
        <v>116</v>
      </c>
      <c r="D105" s="85"/>
      <c r="E105" s="38">
        <f ca="1">($E$102+$E$103)/2</f>
        <v>10.063875000000007</v>
      </c>
      <c r="Z105" s="12">
        <f t="shared" ca="1" si="14"/>
        <v>-4.3638750000000064</v>
      </c>
      <c r="AA105" s="12">
        <f t="shared" ca="1" si="15"/>
        <v>-4.3638750000000064</v>
      </c>
    </row>
    <row r="106" spans="1:27" ht="15" customHeight="1" x14ac:dyDescent="0.25">
      <c r="A106" s="11">
        <v>5.72</v>
      </c>
      <c r="C106" s="84" t="s">
        <v>117</v>
      </c>
      <c r="D106" s="85"/>
      <c r="E106" s="38">
        <f ca="1">($E$102-$E$103)^2/12</f>
        <v>10.98299923341667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-4.3438750000000068</v>
      </c>
      <c r="AA106" s="12">
        <f t="shared" ca="1" si="15"/>
        <v>-4.3438750000000068</v>
      </c>
    </row>
    <row r="107" spans="1:27" x14ac:dyDescent="0.25">
      <c r="A107" s="11">
        <v>5.73</v>
      </c>
      <c r="Z107" s="12">
        <f t="shared" ca="1" si="14"/>
        <v>-4.3338750000000061</v>
      </c>
      <c r="AA107" s="12">
        <f t="shared" ca="1" si="15"/>
        <v>-4.3338750000000061</v>
      </c>
    </row>
    <row r="108" spans="1:27" x14ac:dyDescent="0.25">
      <c r="A108" s="11">
        <v>5.74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-4.3238750000000064</v>
      </c>
      <c r="AA108" s="12">
        <f t="shared" ca="1" si="15"/>
        <v>-4.3238750000000064</v>
      </c>
    </row>
    <row r="109" spans="1:27" x14ac:dyDescent="0.25">
      <c r="A109" s="11">
        <v>5.75</v>
      </c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0</v>
      </c>
      <c r="U109" s="73"/>
      <c r="V109" s="73"/>
      <c r="W109" s="74"/>
      <c r="Z109" s="12">
        <f t="shared" ca="1" si="14"/>
        <v>-4.3138750000000066</v>
      </c>
      <c r="AA109" s="12">
        <f t="shared" ca="1" si="15"/>
        <v>-4.3138750000000066</v>
      </c>
    </row>
    <row r="110" spans="1:27" x14ac:dyDescent="0.25">
      <c r="A110" s="11">
        <v>5.76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800.00000000000011</v>
      </c>
      <c r="P110" s="90">
        <f ca="1">SUM(INDIRECT(ADDRESS(ROW()+1,COLUMN())&amp;":"&amp;ADDRESS(ROW()+$D$15,COLUMN())))</f>
        <v>8.7199999999999989</v>
      </c>
      <c r="Q110" s="91"/>
      <c r="S110" s="16" t="s">
        <v>23</v>
      </c>
      <c r="T110" s="17">
        <f ca="1">SUM(INDIRECT(ADDRESS(ROW()+1,COLUMN())&amp;":"&amp;ADDRESS(ROW()+$D$15,COLUMN())))</f>
        <v>1.0000000000000002</v>
      </c>
      <c r="U110" s="17">
        <f ca="1">SUM(INDIRECT(ADDRESS(ROW()+1,COLUMN())&amp;":"&amp;ADDRESS(ROW()+$D$15,COLUMN())))</f>
        <v>800.00000000000023</v>
      </c>
      <c r="V110" s="90">
        <f ca="1">SUM(INDIRECT(ADDRESS(ROW()+1,COLUMN())&amp;":"&amp;ADDRESS(ROW()+$D$15,COLUMN())))</f>
        <v>60.406442732008557</v>
      </c>
      <c r="W110" s="91"/>
      <c r="Z110" s="12">
        <f t="shared" ca="1" si="14"/>
        <v>-4.3038750000000068</v>
      </c>
      <c r="AA110" s="12">
        <f t="shared" ca="1" si="15"/>
        <v>-4.3038750000000068</v>
      </c>
    </row>
    <row r="111" spans="1:27" x14ac:dyDescent="0.25">
      <c r="A111" s="11">
        <v>5.77</v>
      </c>
      <c r="M111" s="17">
        <v>1</v>
      </c>
      <c r="N111" s="38">
        <f>IF($C22&gt;$D$15,"-",1/$D$15)</f>
        <v>9.0909090909090912E-2</v>
      </c>
      <c r="O111" s="19">
        <f>IF($C22&gt;$D$15,"-",$D$5*N111)</f>
        <v>72.727272727272734</v>
      </c>
      <c r="P111" s="88">
        <f ca="1">IF($C22&gt;$D$15,"-",($G22-$O111)^2/$O111)</f>
        <v>7.1022727272726863E-2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7.4284327443653292E-2</v>
      </c>
      <c r="U111" s="38">
        <f ca="1">IF($C22&gt;$D$15,"-",$D$5*T111)</f>
        <v>59.427461954922634</v>
      </c>
      <c r="V111" s="88">
        <f ca="1">IF($C22&gt;$D$15,"-",($G22-$U111)^2/$U111)</f>
        <v>4.0806713460071355</v>
      </c>
      <c r="W111" s="89"/>
      <c r="Z111" s="12">
        <f t="shared" ca="1" si="14"/>
        <v>-4.293875000000007</v>
      </c>
      <c r="AA111" s="12">
        <f t="shared" ca="1" si="15"/>
        <v>-4.293875000000007</v>
      </c>
    </row>
    <row r="112" spans="1:27" ht="15" customHeight="1" x14ac:dyDescent="0.25">
      <c r="A112" s="11">
        <v>5.78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72.727272727272734</v>
      </c>
      <c r="P112" s="88">
        <f t="shared" ref="P112:P121" ca="1" si="18">IF($C23&gt;$D$15,"-",($G23-$O112)^2/$O112)</f>
        <v>0.82102272727272863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5.5191765149438632E-2</v>
      </c>
      <c r="U112" s="38">
        <f t="shared" ref="U112:U121" ca="1" si="20">IF($C23&gt;$D$15,"-",$D$5*T112)</f>
        <v>44.153412119550907</v>
      </c>
      <c r="V112" s="88">
        <f t="shared" ref="V112:V121" ca="1" si="21">IF($C23&gt;$D$15,"-",($G23-$U112)^2/$U112)</f>
        <v>9.8425060577562267</v>
      </c>
      <c r="W112" s="89"/>
      <c r="Z112" s="12">
        <f t="shared" ca="1" si="14"/>
        <v>-4.2838750000000063</v>
      </c>
      <c r="AA112" s="12">
        <f t="shared" ca="1" si="15"/>
        <v>-4.2838750000000063</v>
      </c>
    </row>
    <row r="113" spans="1:27" x14ac:dyDescent="0.25">
      <c r="A113" s="11">
        <v>5.78</v>
      </c>
      <c r="M113" s="17">
        <v>3</v>
      </c>
      <c r="N113" s="38">
        <f t="shared" si="16"/>
        <v>9.0909090909090912E-2</v>
      </c>
      <c r="O113" s="19">
        <f t="shared" si="17"/>
        <v>72.727272727272734</v>
      </c>
      <c r="P113" s="88">
        <f t="shared" ca="1" si="18"/>
        <v>0.72727272727272596</v>
      </c>
      <c r="Q113" s="89"/>
      <c r="S113" s="17">
        <v>3</v>
      </c>
      <c r="T113" s="38">
        <f t="shared" ca="1" si="19"/>
        <v>7.8593785623126883E-2</v>
      </c>
      <c r="U113" s="38">
        <f t="shared" ca="1" si="20"/>
        <v>62.875028498501507</v>
      </c>
      <c r="V113" s="88">
        <f t="shared" ca="1" si="21"/>
        <v>4.6642467753970864</v>
      </c>
      <c r="W113" s="89"/>
      <c r="Z113" s="12">
        <f t="shared" ca="1" si="14"/>
        <v>-4.2838750000000063</v>
      </c>
      <c r="AA113" s="12">
        <f t="shared" ca="1" si="15"/>
        <v>-4.2838750000000063</v>
      </c>
    </row>
    <row r="114" spans="1:27" x14ac:dyDescent="0.25">
      <c r="A114" s="11">
        <v>5.79</v>
      </c>
      <c r="C114" s="75" t="s">
        <v>138</v>
      </c>
      <c r="D114" s="76"/>
      <c r="E114" s="38">
        <f ca="1">$D$11</f>
        <v>4.2300000000000004</v>
      </c>
      <c r="H114" s="92" t="s">
        <v>144</v>
      </c>
      <c r="I114" s="92"/>
      <c r="J114" s="92"/>
      <c r="K114" s="38">
        <f ca="1">SUM(INDIRECT("$AA$2:$AA$"&amp;$D$5+1))/$K$119</f>
        <v>-1.8201839538661278E-12</v>
      </c>
      <c r="M114" s="17">
        <v>4</v>
      </c>
      <c r="N114" s="38">
        <f t="shared" si="16"/>
        <v>9.0909090909090912E-2</v>
      </c>
      <c r="O114" s="19">
        <f t="shared" si="17"/>
        <v>72.727272727272734</v>
      </c>
      <c r="P114" s="88">
        <f t="shared" ca="1" si="18"/>
        <v>1.5822727272727291</v>
      </c>
      <c r="Q114" s="89"/>
      <c r="S114" s="17">
        <v>4</v>
      </c>
      <c r="T114" s="38">
        <f t="shared" ca="1" si="19"/>
        <v>0.10138292315406067</v>
      </c>
      <c r="U114" s="38">
        <f t="shared" ca="1" si="20"/>
        <v>81.106338523248539</v>
      </c>
      <c r="V114" s="88">
        <f t="shared" ca="1" si="21"/>
        <v>4.5009080475298688</v>
      </c>
      <c r="W114" s="89"/>
      <c r="Z114" s="12">
        <f t="shared" ca="1" si="14"/>
        <v>-4.2738750000000065</v>
      </c>
      <c r="AA114" s="12">
        <f t="shared" ca="1" si="15"/>
        <v>-4.2738750000000065</v>
      </c>
    </row>
    <row r="115" spans="1:27" x14ac:dyDescent="0.25">
      <c r="A115" s="11">
        <v>5.84</v>
      </c>
      <c r="C115" s="75" t="s">
        <v>139</v>
      </c>
      <c r="D115" s="76"/>
      <c r="E115" s="38">
        <f ca="1">$D$12</f>
        <v>15.74</v>
      </c>
      <c r="H115" s="92" t="s">
        <v>145</v>
      </c>
      <c r="I115" s="92"/>
      <c r="J115" s="92"/>
      <c r="K115" s="38">
        <f ca="1">-$D$5/$K$119+SUMSQ(INDIRECT("$AA$2:$AA$"&amp;$D$5+1))/$K$119^3</f>
        <v>-0.1843300345959733</v>
      </c>
      <c r="M115" s="17">
        <v>5</v>
      </c>
      <c r="N115" s="38">
        <f t="shared" si="16"/>
        <v>9.0909090909090912E-2</v>
      </c>
      <c r="O115" s="19">
        <f t="shared" si="17"/>
        <v>72.727272727272734</v>
      </c>
      <c r="P115" s="88">
        <f t="shared" ca="1" si="18"/>
        <v>1.8910227272727291</v>
      </c>
      <c r="Q115" s="89"/>
      <c r="S115" s="17">
        <v>5</v>
      </c>
      <c r="T115" s="38">
        <f t="shared" ca="1" si="19"/>
        <v>0.11846907395933087</v>
      </c>
      <c r="U115" s="38">
        <f t="shared" ca="1" si="20"/>
        <v>94.775259167464696</v>
      </c>
      <c r="V115" s="88">
        <f t="shared" ca="1" si="21"/>
        <v>12.036560404585222</v>
      </c>
      <c r="W115" s="89"/>
      <c r="Z115" s="12">
        <f t="shared" ca="1" si="14"/>
        <v>-4.2238750000000067</v>
      </c>
      <c r="AA115" s="12">
        <f t="shared" ca="1" si="15"/>
        <v>-4.2238750000000067</v>
      </c>
    </row>
    <row r="116" spans="1:27" x14ac:dyDescent="0.25">
      <c r="A116" s="11">
        <v>5.84</v>
      </c>
      <c r="M116" s="17">
        <v>6</v>
      </c>
      <c r="N116" s="38">
        <f t="shared" si="16"/>
        <v>9.0909090909090912E-2</v>
      </c>
      <c r="O116" s="19">
        <f t="shared" si="17"/>
        <v>72.727272727272734</v>
      </c>
      <c r="P116" s="88">
        <f t="shared" ca="1" si="18"/>
        <v>2.2272727272727045E-2</v>
      </c>
      <c r="Q116" s="89"/>
      <c r="S116" s="17">
        <v>6</v>
      </c>
      <c r="T116" s="38">
        <f t="shared" ca="1" si="19"/>
        <v>0.12540340199956873</v>
      </c>
      <c r="U116" s="38">
        <f t="shared" ca="1" si="20"/>
        <v>100.32272159965498</v>
      </c>
      <c r="V116" s="88">
        <f t="shared" ca="1" si="21"/>
        <v>6.9065677382433162</v>
      </c>
      <c r="W116" s="89"/>
      <c r="Z116" s="12">
        <f t="shared" ca="1" si="14"/>
        <v>-4.2238750000000067</v>
      </c>
      <c r="AA116" s="12">
        <f t="shared" ca="1" si="15"/>
        <v>-4.2238750000000067</v>
      </c>
    </row>
    <row r="117" spans="1:27" x14ac:dyDescent="0.25">
      <c r="A117" s="11">
        <v>5.85</v>
      </c>
      <c r="C117" s="84" t="s">
        <v>116</v>
      </c>
      <c r="D117" s="85"/>
      <c r="E117" s="38">
        <f ca="1">($E$102+$E$103)/2</f>
        <v>10.063875000000007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72.727272727272734</v>
      </c>
      <c r="P117" s="88">
        <f t="shared" ca="1" si="18"/>
        <v>1.1822727272727256</v>
      </c>
      <c r="Q117" s="89"/>
      <c r="S117" s="17">
        <v>7</v>
      </c>
      <c r="T117" s="38">
        <f t="shared" ca="1" si="19"/>
        <v>0.12024803455076727</v>
      </c>
      <c r="U117" s="38">
        <f t="shared" ca="1" si="20"/>
        <v>96.198427640613815</v>
      </c>
      <c r="V117" s="88">
        <f t="shared" ca="1" si="21"/>
        <v>2.09561998475571</v>
      </c>
      <c r="W117" s="89"/>
      <c r="Z117" s="12">
        <f t="shared" ca="1" si="14"/>
        <v>-4.2138750000000069</v>
      </c>
      <c r="AA117" s="12">
        <f t="shared" ca="1" si="15"/>
        <v>-4.2138750000000069</v>
      </c>
    </row>
    <row r="118" spans="1:27" x14ac:dyDescent="0.25">
      <c r="A118" s="11">
        <v>5.86</v>
      </c>
      <c r="C118" s="84" t="s">
        <v>117</v>
      </c>
      <c r="D118" s="85"/>
      <c r="E118" s="38">
        <f ca="1">($E$102-$E$103)^2/12</f>
        <v>10.98299923341667</v>
      </c>
      <c r="H118" s="37" t="s">
        <v>27</v>
      </c>
      <c r="I118" s="38">
        <f ca="1">D77</f>
        <v>10.063875000000007</v>
      </c>
      <c r="J118" s="38">
        <v>0</v>
      </c>
      <c r="K118" s="38">
        <f ca="1">$I118+$J118</f>
        <v>10.063875000000007</v>
      </c>
      <c r="M118" s="17">
        <v>8</v>
      </c>
      <c r="N118" s="38">
        <f t="shared" si="16"/>
        <v>9.0909090909090912E-2</v>
      </c>
      <c r="O118" s="19">
        <f t="shared" si="17"/>
        <v>72.727272727272734</v>
      </c>
      <c r="P118" s="88">
        <f t="shared" ca="1" si="18"/>
        <v>0.38227272727272632</v>
      </c>
      <c r="Q118" s="89"/>
      <c r="S118" s="17">
        <v>8</v>
      </c>
      <c r="T118" s="38">
        <f t="shared" ca="1" si="19"/>
        <v>0.10445057811172842</v>
      </c>
      <c r="U118" s="38">
        <f t="shared" ca="1" si="20"/>
        <v>83.560462489382729</v>
      </c>
      <c r="V118" s="88">
        <f t="shared" ca="1" si="21"/>
        <v>0.37001641894647175</v>
      </c>
      <c r="W118" s="89"/>
      <c r="Z118" s="12">
        <f t="shared" ca="1" si="14"/>
        <v>-4.2038750000000062</v>
      </c>
      <c r="AA118" s="12">
        <f t="shared" ca="1" si="15"/>
        <v>-4.2038750000000062</v>
      </c>
    </row>
    <row r="119" spans="1:27" x14ac:dyDescent="0.25">
      <c r="A119" s="11">
        <v>5.88</v>
      </c>
      <c r="H119" s="37" t="s">
        <v>140</v>
      </c>
      <c r="I119" s="38">
        <f ca="1">D79</f>
        <v>3.3140608373137437</v>
      </c>
      <c r="J119" s="38">
        <v>-8.0699999999999999E-4</v>
      </c>
      <c r="K119" s="38">
        <f ca="1">$I119+$J119</f>
        <v>3.3132538373137437</v>
      </c>
      <c r="M119" s="17">
        <v>9</v>
      </c>
      <c r="N119" s="38">
        <f t="shared" si="16"/>
        <v>9.0909090909090912E-2</v>
      </c>
      <c r="O119" s="19">
        <f t="shared" si="17"/>
        <v>72.727272727272734</v>
      </c>
      <c r="P119" s="88">
        <f t="shared" ca="1" si="18"/>
        <v>1.7472727272727251</v>
      </c>
      <c r="Q119" s="89"/>
      <c r="S119" s="17">
        <v>9</v>
      </c>
      <c r="T119" s="38">
        <f t="shared" ca="1" si="19"/>
        <v>8.2187808346894209E-2</v>
      </c>
      <c r="U119" s="38">
        <f t="shared" ca="1" si="20"/>
        <v>65.750246677515364</v>
      </c>
      <c r="V119" s="88">
        <f t="shared" ca="1" si="21"/>
        <v>5.065433411452636</v>
      </c>
      <c r="W119" s="89"/>
      <c r="Z119" s="12">
        <f t="shared" ca="1" si="14"/>
        <v>-4.1838750000000067</v>
      </c>
      <c r="AA119" s="12">
        <f t="shared" ca="1" si="15"/>
        <v>-4.1838750000000067</v>
      </c>
    </row>
    <row r="120" spans="1:27" x14ac:dyDescent="0.25">
      <c r="A120" s="11">
        <v>5.89</v>
      </c>
      <c r="M120" s="17">
        <v>10</v>
      </c>
      <c r="N120" s="38">
        <f t="shared" si="16"/>
        <v>9.0909090909090912E-2</v>
      </c>
      <c r="O120" s="19">
        <f t="shared" si="17"/>
        <v>72.727272727272734</v>
      </c>
      <c r="P120" s="88">
        <f t="shared" ca="1" si="18"/>
        <v>0.1910227272727279</v>
      </c>
      <c r="Q120" s="89"/>
      <c r="S120" s="17">
        <v>10</v>
      </c>
      <c r="T120" s="38">
        <f t="shared" ca="1" si="19"/>
        <v>5.8582349711719162E-2</v>
      </c>
      <c r="U120" s="38">
        <f t="shared" ca="1" si="20"/>
        <v>46.865879769375326</v>
      </c>
      <c r="V120" s="88">
        <f t="shared" ca="1" si="21"/>
        <v>10.453645184825655</v>
      </c>
      <c r="W120" s="89"/>
      <c r="Z120" s="12">
        <f t="shared" ca="1" si="14"/>
        <v>-4.1738750000000069</v>
      </c>
      <c r="AA120" s="12">
        <f t="shared" ca="1" si="15"/>
        <v>-4.1738750000000069</v>
      </c>
    </row>
    <row r="121" spans="1:27" ht="15" customHeight="1" x14ac:dyDescent="0.25">
      <c r="A121" s="11">
        <v>5.91</v>
      </c>
      <c r="H121" s="24" t="s">
        <v>146</v>
      </c>
      <c r="I121" s="38">
        <f ca="1">LN(2*PI())*D5/2-LN(K119)*D5-SUMSQ(INDIRECT("$AA$2:$AA$"&amp;$D$5+1))/(2*K119^2)</f>
        <v>-622.88839849910551</v>
      </c>
      <c r="M121" s="17">
        <v>11</v>
      </c>
      <c r="N121" s="38">
        <f t="shared" si="16"/>
        <v>9.0909090909090912E-2</v>
      </c>
      <c r="O121" s="19">
        <f t="shared" si="17"/>
        <v>72.727272727272734</v>
      </c>
      <c r="P121" s="88">
        <f t="shared" ca="1" si="18"/>
        <v>0.10227272727272775</v>
      </c>
      <c r="Q121" s="89"/>
      <c r="S121" s="17">
        <v>11</v>
      </c>
      <c r="T121" s="38">
        <f t="shared" ca="1" si="19"/>
        <v>8.1205951949712141E-2</v>
      </c>
      <c r="U121" s="38">
        <f t="shared" ca="1" si="20"/>
        <v>64.964761559769713</v>
      </c>
      <c r="V121" s="88">
        <f t="shared" ca="1" si="21"/>
        <v>0.39026736250923616</v>
      </c>
      <c r="W121" s="89"/>
      <c r="Z121" s="12">
        <f t="shared" ca="1" si="14"/>
        <v>-4.1538750000000064</v>
      </c>
      <c r="AA121" s="12">
        <f t="shared" ca="1" si="15"/>
        <v>-4.1538750000000064</v>
      </c>
    </row>
    <row r="122" spans="1:27" x14ac:dyDescent="0.25">
      <c r="A122" s="11">
        <v>5.95</v>
      </c>
      <c r="Z122" s="12">
        <f t="shared" ca="1" si="14"/>
        <v>-4.1138750000000064</v>
      </c>
      <c r="AA122" s="12">
        <f t="shared" ca="1" si="15"/>
        <v>-4.1138750000000064</v>
      </c>
    </row>
    <row r="123" spans="1:27" ht="15" customHeight="1" x14ac:dyDescent="0.25">
      <c r="A123" s="11">
        <v>5.96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-4.1038750000000066</v>
      </c>
      <c r="AA123" s="12">
        <f t="shared" ca="1" si="15"/>
        <v>-4.1038750000000066</v>
      </c>
    </row>
    <row r="124" spans="1:27" ht="15" customHeight="1" x14ac:dyDescent="0.25">
      <c r="A124" s="11">
        <v>5.98</v>
      </c>
      <c r="Z124" s="12">
        <f t="shared" ca="1" si="14"/>
        <v>-4.0838750000000061</v>
      </c>
      <c r="AA124" s="12">
        <f t="shared" ca="1" si="15"/>
        <v>-4.0838750000000061</v>
      </c>
    </row>
    <row r="125" spans="1:27" x14ac:dyDescent="0.25">
      <c r="A125" s="11">
        <v>5.98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-4.0838750000000061</v>
      </c>
      <c r="AA125" s="12">
        <f t="shared" ca="1" si="15"/>
        <v>-4.0838750000000061</v>
      </c>
    </row>
    <row r="126" spans="1:27" x14ac:dyDescent="0.25">
      <c r="A126" s="11">
        <v>6.01</v>
      </c>
      <c r="Z126" s="12">
        <f t="shared" ca="1" si="14"/>
        <v>-4.0538750000000068</v>
      </c>
      <c r="AA126" s="12">
        <f t="shared" ca="1" si="15"/>
        <v>-4.0538750000000068</v>
      </c>
    </row>
    <row r="127" spans="1:27" ht="15" customHeight="1" x14ac:dyDescent="0.25">
      <c r="A127" s="11">
        <v>6.02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-4.043875000000007</v>
      </c>
      <c r="AA127" s="12">
        <f t="shared" ca="1" si="15"/>
        <v>-4.043875000000007</v>
      </c>
    </row>
    <row r="128" spans="1:27" ht="15" customHeight="1" x14ac:dyDescent="0.25">
      <c r="A128" s="11">
        <v>6.03</v>
      </c>
      <c r="C128" s="25">
        <f ca="1">$D$77</f>
        <v>10.063875000000007</v>
      </c>
      <c r="D128" s="25">
        <f ca="1">$D$82</f>
        <v>10.315000000000001</v>
      </c>
      <c r="E128" s="25">
        <f ca="1">$D$89</f>
        <v>-7.4110536570400065E-2</v>
      </c>
      <c r="F128" s="25">
        <f ca="1">$D$87</f>
        <v>-1.1880380652301799</v>
      </c>
      <c r="H128" s="25">
        <f ca="1">$D$77</f>
        <v>10.063875000000007</v>
      </c>
      <c r="I128" s="25">
        <f ca="1">$D$82</f>
        <v>10.315000000000001</v>
      </c>
      <c r="J128" s="25">
        <f ca="1">$D$89</f>
        <v>-7.4110536570400065E-2</v>
      </c>
      <c r="K128" s="25">
        <f ca="1">$D$87</f>
        <v>-1.1880380652301799</v>
      </c>
      <c r="Z128" s="12">
        <f t="shared" ca="1" si="14"/>
        <v>-4.0338750000000063</v>
      </c>
      <c r="AA128" s="12">
        <f t="shared" ca="1" si="15"/>
        <v>-4.0338750000000063</v>
      </c>
    </row>
    <row r="129" spans="1:27" x14ac:dyDescent="0.25">
      <c r="A129" s="11">
        <v>6.04</v>
      </c>
      <c r="Z129" s="12">
        <f t="shared" ca="1" si="14"/>
        <v>-4.0238750000000065</v>
      </c>
      <c r="AA129" s="12">
        <f t="shared" ca="1" si="15"/>
        <v>-4.0238750000000065</v>
      </c>
    </row>
    <row r="130" spans="1:27" x14ac:dyDescent="0.25">
      <c r="A130" s="11">
        <v>6.07</v>
      </c>
      <c r="Z130" s="12">
        <f t="shared" ref="Z130:Z193" ca="1" si="22">IF($A130&lt;&gt;"",($A130-$D$77),"")</f>
        <v>-3.9938750000000063</v>
      </c>
      <c r="AA130" s="12">
        <f t="shared" ref="AA130:AA193" ca="1" si="23">IF($A130&lt;&gt;"",($A130-$D$77+$J$118),"")</f>
        <v>-3.9938750000000063</v>
      </c>
    </row>
    <row r="131" spans="1:27" x14ac:dyDescent="0.25">
      <c r="A131" s="11">
        <v>6.07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-3.9938750000000063</v>
      </c>
      <c r="AA131" s="12">
        <f t="shared" ca="1" si="23"/>
        <v>-3.9938750000000063</v>
      </c>
    </row>
    <row r="132" spans="1:27" x14ac:dyDescent="0.25">
      <c r="A132" s="11">
        <v>6.07</v>
      </c>
      <c r="Z132" s="12">
        <f t="shared" ca="1" si="22"/>
        <v>-3.9938750000000063</v>
      </c>
      <c r="AA132" s="12">
        <f t="shared" ca="1" si="23"/>
        <v>-3.9938750000000063</v>
      </c>
    </row>
    <row r="133" spans="1:27" x14ac:dyDescent="0.25">
      <c r="A133" s="11">
        <v>6.11</v>
      </c>
      <c r="Z133" s="12">
        <f t="shared" ca="1" si="22"/>
        <v>-3.9538750000000062</v>
      </c>
      <c r="AA133" s="12">
        <f t="shared" ca="1" si="23"/>
        <v>-3.9538750000000062</v>
      </c>
    </row>
    <row r="134" spans="1:27" x14ac:dyDescent="0.25">
      <c r="A134" s="11">
        <v>6.17</v>
      </c>
      <c r="I134" s="37" t="s">
        <v>121</v>
      </c>
      <c r="J134" s="15">
        <f ca="1">'X 800'!$D$78</f>
        <v>10.982999233416672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-3.8938750000000066</v>
      </c>
      <c r="AA134" s="12">
        <f t="shared" ca="1" si="23"/>
        <v>-3.8938750000000066</v>
      </c>
    </row>
    <row r="135" spans="1:27" ht="15" customHeight="1" x14ac:dyDescent="0.25">
      <c r="A135" s="11">
        <v>6.21</v>
      </c>
      <c r="I135" s="37" t="s">
        <v>120</v>
      </c>
      <c r="J135" s="15">
        <f ca="1">SQRT($J$134/$D$5)</f>
        <v>0.1171697445664658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0.34785586246007599</v>
      </c>
      <c r="Q135" s="95"/>
      <c r="R135" s="95">
        <f ca="1">SQRT(2/($D$5-1)) * $D$78</f>
        <v>0.54949350249997508</v>
      </c>
      <c r="S135" s="95"/>
      <c r="Z135" s="12">
        <f t="shared" ca="1" si="22"/>
        <v>-3.8538750000000066</v>
      </c>
      <c r="AA135" s="12">
        <f t="shared" ca="1" si="23"/>
        <v>-3.8538750000000066</v>
      </c>
    </row>
    <row r="136" spans="1:27" ht="15" customHeight="1" x14ac:dyDescent="0.25">
      <c r="A136" s="11">
        <v>6.24</v>
      </c>
      <c r="Z136" s="12">
        <f t="shared" ca="1" si="22"/>
        <v>-3.8238750000000064</v>
      </c>
      <c r="AA136" s="12">
        <f t="shared" ca="1" si="23"/>
        <v>-3.8238750000000064</v>
      </c>
    </row>
    <row r="137" spans="1:27" x14ac:dyDescent="0.25">
      <c r="A137" s="11">
        <v>6.25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-3.8138750000000066</v>
      </c>
      <c r="AA137" s="12">
        <f t="shared" ca="1" si="23"/>
        <v>-3.8138750000000066</v>
      </c>
    </row>
    <row r="138" spans="1:27" x14ac:dyDescent="0.25">
      <c r="A138" s="11">
        <v>6.25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-3.8138750000000066</v>
      </c>
      <c r="AA138" s="12">
        <f t="shared" ca="1" si="23"/>
        <v>-3.8138750000000066</v>
      </c>
    </row>
    <row r="139" spans="1:27" x14ac:dyDescent="0.25">
      <c r="A139" s="11">
        <v>6.26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-3.8038750000000068</v>
      </c>
      <c r="AA139" s="12">
        <f t="shared" ca="1" si="23"/>
        <v>-3.8038750000000068</v>
      </c>
    </row>
    <row r="140" spans="1:27" x14ac:dyDescent="0.25">
      <c r="A140" s="11">
        <v>6.28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1.2826120157055605</v>
      </c>
      <c r="I140" s="38">
        <f ca="1">D140*$J$135</f>
        <v>0.15021161253420914</v>
      </c>
      <c r="J140" s="38">
        <f ca="1">G140*$J$135</f>
        <v>0.15028332225810034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0.44595121567381746</v>
      </c>
      <c r="Q140" s="89"/>
      <c r="S140" s="38">
        <f t="shared" ref="S140:T143" si="24">_xlfn.CHISQ.INV(M140,$D$5-1)</f>
        <v>850.63915694689194</v>
      </c>
      <c r="T140" s="38">
        <f t="shared" si="24"/>
        <v>748.21729783215335</v>
      </c>
      <c r="V140" s="38">
        <f>($D$5-1)/$S140</f>
        <v>0.93929369871446444</v>
      </c>
      <c r="W140" s="38">
        <f>($D$5-1)/$T140</f>
        <v>1.0678715960122571</v>
      </c>
      <c r="Z140" s="12">
        <f t="shared" ca="1" si="22"/>
        <v>-3.7838750000000063</v>
      </c>
      <c r="AA140" s="12">
        <f t="shared" ca="1" si="23"/>
        <v>-3.7838750000000063</v>
      </c>
    </row>
    <row r="141" spans="1:27" x14ac:dyDescent="0.25">
      <c r="A141" s="11">
        <v>6.32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1.6467629488085354</v>
      </c>
      <c r="I141" s="38">
        <f ca="1">D141*$J$135</f>
        <v>0.19274422981183623</v>
      </c>
      <c r="J141" s="38">
        <f ca="1">G141*$J$135</f>
        <v>0.19295079407341609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0.572222893746825</v>
      </c>
      <c r="Q141" s="89"/>
      <c r="S141" s="38">
        <f t="shared" si="24"/>
        <v>865.8702554490128</v>
      </c>
      <c r="T141" s="38">
        <f t="shared" si="24"/>
        <v>734.40349439835609</v>
      </c>
      <c r="V141" s="38">
        <f>($D$5-1)/$S141</f>
        <v>0.92277104447439873</v>
      </c>
      <c r="W141" s="38">
        <f>($D$5-1)/$T141</f>
        <v>1.0879577862773695</v>
      </c>
      <c r="Z141" s="12">
        <f t="shared" ca="1" si="22"/>
        <v>-3.7438750000000063</v>
      </c>
      <c r="AA141" s="12">
        <f t="shared" ca="1" si="23"/>
        <v>-3.7438750000000063</v>
      </c>
    </row>
    <row r="142" spans="1:27" x14ac:dyDescent="0.25">
      <c r="A142" s="11">
        <v>6.33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1.9629374611056121</v>
      </c>
      <c r="I142" s="38">
        <f ca="1">D142*$J$135</f>
        <v>0.30182926200321591</v>
      </c>
      <c r="J142" s="38">
        <f ca="1">G142*$J$135</f>
        <v>0.22999688091769147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0.89607670169715581</v>
      </c>
      <c r="Q142" s="89"/>
      <c r="S142" s="38">
        <f t="shared" si="24"/>
        <v>879.22631130331854</v>
      </c>
      <c r="T142" s="38">
        <f t="shared" si="24"/>
        <v>722.56161799828112</v>
      </c>
      <c r="V142" s="38">
        <f>($D$5-1)/$S142</f>
        <v>0.90875351400210569</v>
      </c>
      <c r="W142" s="38">
        <f>($D$5-1)/$T142</f>
        <v>1.1057880464415988</v>
      </c>
      <c r="Z142" s="12">
        <f t="shared" ca="1" si="22"/>
        <v>-3.7338750000000065</v>
      </c>
      <c r="AA142" s="12">
        <f t="shared" ca="1" si="23"/>
        <v>-3.7338750000000065</v>
      </c>
    </row>
    <row r="143" spans="1:27" x14ac:dyDescent="0.25">
      <c r="A143" s="11">
        <v>6.41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2.5819965424968849</v>
      </c>
      <c r="I143" s="38">
        <f ca="1">D143*$J$135</f>
        <v>0.36205451071037931</v>
      </c>
      <c r="J143" s="38">
        <f ca="1">G143*$J$135</f>
        <v>0.30253187535585785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1.0748746150016348</v>
      </c>
      <c r="Q143" s="89"/>
      <c r="S143" s="38">
        <f t="shared" si="24"/>
        <v>905.72176248352105</v>
      </c>
      <c r="T143" s="38">
        <f t="shared" si="24"/>
        <v>699.78942272585323</v>
      </c>
      <c r="V143" s="38">
        <f>($D$5-1)/$S143</f>
        <v>0.88216937374797511</v>
      </c>
      <c r="W143" s="38">
        <f>($D$5-1)/$T143</f>
        <v>1.1417720446355091</v>
      </c>
      <c r="Z143" s="12">
        <f t="shared" ca="1" si="22"/>
        <v>-3.6538750000000064</v>
      </c>
      <c r="AA143" s="12">
        <f t="shared" ca="1" si="23"/>
        <v>-3.6538750000000064</v>
      </c>
    </row>
    <row r="144" spans="1:27" x14ac:dyDescent="0.25">
      <c r="A144" s="11">
        <v>6.45</v>
      </c>
      <c r="Z144" s="12">
        <f t="shared" ca="1" si="22"/>
        <v>-3.6138750000000064</v>
      </c>
      <c r="AA144" s="12">
        <f t="shared" ca="1" si="23"/>
        <v>-3.6138750000000064</v>
      </c>
    </row>
    <row r="145" spans="1:27" x14ac:dyDescent="0.25">
      <c r="A145" s="11">
        <v>6.45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-3.6138750000000064</v>
      </c>
      <c r="AA145" s="12">
        <f t="shared" ca="1" si="23"/>
        <v>-3.6138750000000064</v>
      </c>
    </row>
    <row r="146" spans="1:27" x14ac:dyDescent="0.25">
      <c r="A146" s="11">
        <v>6.48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-3.5838750000000061</v>
      </c>
      <c r="AA146" s="12">
        <f t="shared" ca="1" si="23"/>
        <v>-3.5838750000000061</v>
      </c>
    </row>
    <row r="147" spans="1:27" x14ac:dyDescent="0.25">
      <c r="A147" s="11">
        <v>6.48</v>
      </c>
      <c r="C147" s="38">
        <v>0.8</v>
      </c>
      <c r="D147" s="38">
        <f ca="1">$D$77-$I140</f>
        <v>9.9136633874657978</v>
      </c>
      <c r="E147" s="38">
        <f ca="1">$D$77+$I140</f>
        <v>10.214086612534215</v>
      </c>
      <c r="F147" s="38">
        <f ca="1">$D$77-$J140</f>
        <v>9.9135916777419055</v>
      </c>
      <c r="G147" s="38">
        <f ca="1">$D$77+$J140</f>
        <v>10.214158322258108</v>
      </c>
      <c r="L147" s="38">
        <v>0.8</v>
      </c>
      <c r="M147" s="38">
        <f ca="1">$D$78-$P140</f>
        <v>10.537048017742855</v>
      </c>
      <c r="N147" s="38">
        <f ca="1">$D$78+$P140</f>
        <v>11.42895044909049</v>
      </c>
      <c r="O147" s="38">
        <f ca="1">$D$78*$V140</f>
        <v>10.316261972934074</v>
      </c>
      <c r="P147" s="38">
        <f ca="1">$D$78*$W140</f>
        <v>11.728432920390059</v>
      </c>
      <c r="Z147" s="12">
        <f t="shared" ca="1" si="22"/>
        <v>-3.5838750000000061</v>
      </c>
      <c r="AA147" s="12">
        <f t="shared" ca="1" si="23"/>
        <v>-3.5838750000000061</v>
      </c>
    </row>
    <row r="148" spans="1:27" x14ac:dyDescent="0.25">
      <c r="A148" s="11">
        <v>6.49</v>
      </c>
      <c r="C148" s="38">
        <v>0.9</v>
      </c>
      <c r="D148" s="38">
        <f ca="1">$D$77-$I141</f>
        <v>9.8711307701881701</v>
      </c>
      <c r="E148" s="38">
        <f ca="1">$D$77+$I141</f>
        <v>10.256619229811843</v>
      </c>
      <c r="F148" s="38">
        <f ca="1">$D$77-$J141</f>
        <v>9.87092420592659</v>
      </c>
      <c r="G148" s="38">
        <f ca="1">$D$77+$J141</f>
        <v>10.256825794073423</v>
      </c>
      <c r="L148" s="38">
        <v>0.9</v>
      </c>
      <c r="M148" s="38">
        <f ca="1">$D$78-$P141</f>
        <v>10.410776339669848</v>
      </c>
      <c r="N148" s="38">
        <f ca="1">$D$78+$P141</f>
        <v>11.555222127163496</v>
      </c>
      <c r="O148" s="38">
        <f ca="1">$D$78*$V141</f>
        <v>10.134793674081424</v>
      </c>
      <c r="P148" s="38">
        <f ca="1">$D$78*$W141</f>
        <v>11.94903953267405</v>
      </c>
      <c r="Z148" s="12">
        <f t="shared" ca="1" si="22"/>
        <v>-3.5738750000000064</v>
      </c>
      <c r="AA148" s="12">
        <f t="shared" ca="1" si="23"/>
        <v>-3.5738750000000064</v>
      </c>
    </row>
    <row r="149" spans="1:27" x14ac:dyDescent="0.25">
      <c r="A149" s="11">
        <v>6.5</v>
      </c>
      <c r="C149" s="38">
        <v>0.95</v>
      </c>
      <c r="D149" s="38">
        <f ca="1">$D$77-$I142</f>
        <v>9.7620457379967913</v>
      </c>
      <c r="E149" s="38">
        <f ca="1">$D$77+$I142</f>
        <v>10.365704262003222</v>
      </c>
      <c r="F149" s="38">
        <f ca="1">$D$77-$J142</f>
        <v>9.8338781190823159</v>
      </c>
      <c r="G149" s="38">
        <f ca="1">$D$77+$J142</f>
        <v>10.293871880917697</v>
      </c>
      <c r="L149" s="38">
        <v>0.95</v>
      </c>
      <c r="M149" s="38">
        <f ca="1">$D$78-$P142</f>
        <v>10.086922531719516</v>
      </c>
      <c r="N149" s="38">
        <f ca="1">$D$78+$P142</f>
        <v>11.879075935113828</v>
      </c>
      <c r="O149" s="38">
        <f ca="1">$D$78*$V142</f>
        <v>9.9808391476498333</v>
      </c>
      <c r="P149" s="38">
        <f ca="1">$D$78*$W142</f>
        <v>12.144869266389399</v>
      </c>
      <c r="Z149" s="12">
        <f t="shared" ca="1" si="22"/>
        <v>-3.5638750000000066</v>
      </c>
      <c r="AA149" s="12">
        <f t="shared" ca="1" si="23"/>
        <v>-3.5638750000000066</v>
      </c>
    </row>
    <row r="150" spans="1:27" x14ac:dyDescent="0.25">
      <c r="A150" s="11">
        <v>6.51</v>
      </c>
      <c r="C150" s="38">
        <v>0.99</v>
      </c>
      <c r="D150" s="38">
        <f ca="1">$D$77-$I143</f>
        <v>9.7018204892896271</v>
      </c>
      <c r="E150" s="38">
        <f ca="1">$D$77+$I143</f>
        <v>10.425929510710386</v>
      </c>
      <c r="F150" s="38">
        <f ca="1">$D$77-$J143</f>
        <v>9.7613431246441493</v>
      </c>
      <c r="G150" s="38">
        <f ca="1">$D$77+$J143</f>
        <v>10.366406875355864</v>
      </c>
      <c r="L150" s="38">
        <v>0.99</v>
      </c>
      <c r="M150" s="38">
        <f ca="1">$D$78-$P143</f>
        <v>9.9081246184150373</v>
      </c>
      <c r="N150" s="38">
        <f ca="1">$D$78+$P143</f>
        <v>12.057873848418307</v>
      </c>
      <c r="O150" s="38">
        <f ca="1">$D$78*$V143</f>
        <v>9.6888655556176762</v>
      </c>
      <c r="P150" s="38">
        <f ca="1">$D$78*$W143</f>
        <v>12.540081490968383</v>
      </c>
      <c r="Z150" s="12">
        <f t="shared" ca="1" si="22"/>
        <v>-3.5538750000000068</v>
      </c>
      <c r="AA150" s="12">
        <f t="shared" ca="1" si="23"/>
        <v>-3.5538750000000068</v>
      </c>
    </row>
    <row r="151" spans="1:27" x14ac:dyDescent="0.25">
      <c r="A151" s="11">
        <v>6.51</v>
      </c>
      <c r="Z151" s="12">
        <f t="shared" ca="1" si="22"/>
        <v>-3.5538750000000068</v>
      </c>
      <c r="AA151" s="12">
        <f t="shared" ca="1" si="23"/>
        <v>-3.5538750000000068</v>
      </c>
    </row>
    <row r="152" spans="1:27" x14ac:dyDescent="0.25">
      <c r="A152" s="11">
        <v>6.52</v>
      </c>
      <c r="Z152" s="12">
        <f t="shared" ca="1" si="22"/>
        <v>-3.543875000000007</v>
      </c>
      <c r="AA152" s="12">
        <f t="shared" ca="1" si="23"/>
        <v>-3.543875000000007</v>
      </c>
    </row>
    <row r="153" spans="1:27" x14ac:dyDescent="0.25">
      <c r="A153" s="11">
        <v>6.52</v>
      </c>
      <c r="Z153" s="12">
        <f t="shared" ca="1" si="22"/>
        <v>-3.543875000000007</v>
      </c>
      <c r="AA153" s="12">
        <f t="shared" ca="1" si="23"/>
        <v>-3.543875000000007</v>
      </c>
    </row>
    <row r="154" spans="1:27" x14ac:dyDescent="0.25">
      <c r="A154" s="11">
        <v>6.53</v>
      </c>
      <c r="Z154" s="12">
        <f t="shared" ca="1" si="22"/>
        <v>-3.5338750000000063</v>
      </c>
      <c r="AA154" s="12">
        <f t="shared" ca="1" si="23"/>
        <v>-3.5338750000000063</v>
      </c>
    </row>
    <row r="155" spans="1:27" x14ac:dyDescent="0.25">
      <c r="A155" s="11">
        <v>6.55</v>
      </c>
      <c r="Z155" s="12">
        <f t="shared" ca="1" si="22"/>
        <v>-3.5138750000000067</v>
      </c>
      <c r="AA155" s="12">
        <f t="shared" ca="1" si="23"/>
        <v>-3.5138750000000067</v>
      </c>
    </row>
    <row r="156" spans="1:27" x14ac:dyDescent="0.25">
      <c r="A156" s="11">
        <v>6.57</v>
      </c>
      <c r="Z156" s="12">
        <f t="shared" ca="1" si="22"/>
        <v>-3.4938750000000063</v>
      </c>
      <c r="AA156" s="12">
        <f t="shared" ca="1" si="23"/>
        <v>-3.4938750000000063</v>
      </c>
    </row>
    <row r="157" spans="1:27" x14ac:dyDescent="0.25">
      <c r="A157" s="11">
        <v>6.58</v>
      </c>
      <c r="Z157" s="12">
        <f t="shared" ca="1" si="22"/>
        <v>-3.4838750000000065</v>
      </c>
      <c r="AA157" s="12">
        <f t="shared" ca="1" si="23"/>
        <v>-3.4838750000000065</v>
      </c>
    </row>
    <row r="158" spans="1:27" x14ac:dyDescent="0.25">
      <c r="A158" s="11">
        <v>6.59</v>
      </c>
      <c r="Z158" s="12">
        <f t="shared" ca="1" si="22"/>
        <v>-3.4738750000000067</v>
      </c>
      <c r="AA158" s="12">
        <f t="shared" ca="1" si="23"/>
        <v>-3.4738750000000067</v>
      </c>
    </row>
    <row r="159" spans="1:27" x14ac:dyDescent="0.25">
      <c r="A159" s="11">
        <v>6.6</v>
      </c>
      <c r="Z159" s="12">
        <f t="shared" ca="1" si="22"/>
        <v>-3.4638750000000069</v>
      </c>
      <c r="AA159" s="12">
        <f t="shared" ca="1" si="23"/>
        <v>-3.4638750000000069</v>
      </c>
    </row>
    <row r="160" spans="1:27" x14ac:dyDescent="0.25">
      <c r="A160" s="11">
        <v>6.62</v>
      </c>
      <c r="Z160" s="12">
        <f t="shared" ca="1" si="22"/>
        <v>-3.4438750000000065</v>
      </c>
      <c r="AA160" s="12">
        <f t="shared" ca="1" si="23"/>
        <v>-3.4438750000000065</v>
      </c>
    </row>
    <row r="161" spans="1:27" x14ac:dyDescent="0.25">
      <c r="A161" s="11">
        <v>6.62</v>
      </c>
      <c r="Z161" s="12">
        <f t="shared" ca="1" si="22"/>
        <v>-3.4438750000000065</v>
      </c>
      <c r="AA161" s="12">
        <f t="shared" ca="1" si="23"/>
        <v>-3.4438750000000065</v>
      </c>
    </row>
    <row r="162" spans="1:27" x14ac:dyDescent="0.25">
      <c r="A162" s="11">
        <v>6.65</v>
      </c>
      <c r="Z162" s="12">
        <f t="shared" ca="1" si="22"/>
        <v>-3.4138750000000062</v>
      </c>
      <c r="AA162" s="12">
        <f t="shared" ca="1" si="23"/>
        <v>-3.4138750000000062</v>
      </c>
    </row>
    <row r="163" spans="1:27" x14ac:dyDescent="0.25">
      <c r="A163" s="11">
        <v>6.67</v>
      </c>
      <c r="Z163" s="12">
        <f t="shared" ca="1" si="22"/>
        <v>-3.3938750000000066</v>
      </c>
      <c r="AA163" s="12">
        <f t="shared" ca="1" si="23"/>
        <v>-3.3938750000000066</v>
      </c>
    </row>
    <row r="164" spans="1:27" x14ac:dyDescent="0.25">
      <c r="A164" s="11">
        <v>6.68</v>
      </c>
      <c r="Z164" s="12">
        <f t="shared" ca="1" si="22"/>
        <v>-3.3838750000000068</v>
      </c>
      <c r="AA164" s="12">
        <f t="shared" ca="1" si="23"/>
        <v>-3.3838750000000068</v>
      </c>
    </row>
    <row r="165" spans="1:27" x14ac:dyDescent="0.25">
      <c r="A165" s="11">
        <v>6.69</v>
      </c>
      <c r="Z165" s="12">
        <f t="shared" ca="1" si="22"/>
        <v>-3.3738750000000062</v>
      </c>
      <c r="AA165" s="12">
        <f t="shared" ca="1" si="23"/>
        <v>-3.3738750000000062</v>
      </c>
    </row>
    <row r="166" spans="1:27" x14ac:dyDescent="0.25">
      <c r="A166" s="11">
        <v>6.71</v>
      </c>
      <c r="Z166" s="12">
        <f t="shared" ca="1" si="22"/>
        <v>-3.3538750000000066</v>
      </c>
      <c r="AA166" s="12">
        <f t="shared" ca="1" si="23"/>
        <v>-3.3538750000000066</v>
      </c>
    </row>
    <row r="167" spans="1:27" x14ac:dyDescent="0.25">
      <c r="A167" s="11">
        <v>6.72</v>
      </c>
      <c r="Z167" s="12">
        <f t="shared" ca="1" si="22"/>
        <v>-3.3438750000000068</v>
      </c>
      <c r="AA167" s="12">
        <f t="shared" ca="1" si="23"/>
        <v>-3.3438750000000068</v>
      </c>
    </row>
    <row r="168" spans="1:27" x14ac:dyDescent="0.25">
      <c r="A168" s="11">
        <v>6.74</v>
      </c>
      <c r="Z168" s="12">
        <f t="shared" ca="1" si="22"/>
        <v>-3.3238750000000064</v>
      </c>
      <c r="AA168" s="12">
        <f t="shared" ca="1" si="23"/>
        <v>-3.3238750000000064</v>
      </c>
    </row>
    <row r="169" spans="1:27" x14ac:dyDescent="0.25">
      <c r="A169" s="11">
        <v>6.75</v>
      </c>
      <c r="Z169" s="12">
        <f t="shared" ca="1" si="22"/>
        <v>-3.3138750000000066</v>
      </c>
      <c r="AA169" s="12">
        <f t="shared" ca="1" si="23"/>
        <v>-3.3138750000000066</v>
      </c>
    </row>
    <row r="170" spans="1:27" x14ac:dyDescent="0.25">
      <c r="A170" s="11">
        <v>6.76</v>
      </c>
      <c r="Z170" s="12">
        <f t="shared" ca="1" si="22"/>
        <v>-3.3038750000000068</v>
      </c>
      <c r="AA170" s="12">
        <f t="shared" ca="1" si="23"/>
        <v>-3.3038750000000068</v>
      </c>
    </row>
    <row r="171" spans="1:27" x14ac:dyDescent="0.25">
      <c r="A171" s="11">
        <v>6.76</v>
      </c>
      <c r="Z171" s="12">
        <f t="shared" ca="1" si="22"/>
        <v>-3.3038750000000068</v>
      </c>
      <c r="AA171" s="12">
        <f t="shared" ca="1" si="23"/>
        <v>-3.3038750000000068</v>
      </c>
    </row>
    <row r="172" spans="1:27" x14ac:dyDescent="0.25">
      <c r="A172" s="11">
        <v>6.79</v>
      </c>
      <c r="Z172" s="12">
        <f t="shared" ca="1" si="22"/>
        <v>-3.2738750000000065</v>
      </c>
      <c r="AA172" s="12">
        <f t="shared" ca="1" si="23"/>
        <v>-3.2738750000000065</v>
      </c>
    </row>
    <row r="173" spans="1:27" x14ac:dyDescent="0.25">
      <c r="A173" s="11">
        <v>6.8</v>
      </c>
      <c r="Z173" s="12">
        <f t="shared" ca="1" si="22"/>
        <v>-3.2638750000000067</v>
      </c>
      <c r="AA173" s="12">
        <f t="shared" ca="1" si="23"/>
        <v>-3.2638750000000067</v>
      </c>
    </row>
    <row r="174" spans="1:27" x14ac:dyDescent="0.25">
      <c r="A174" s="11">
        <v>6.83</v>
      </c>
      <c r="Z174" s="12">
        <f t="shared" ca="1" si="22"/>
        <v>-3.2338750000000065</v>
      </c>
      <c r="AA174" s="12">
        <f t="shared" ca="1" si="23"/>
        <v>-3.2338750000000065</v>
      </c>
    </row>
    <row r="175" spans="1:27" x14ac:dyDescent="0.25">
      <c r="A175" s="11">
        <v>6.84</v>
      </c>
      <c r="Z175" s="12">
        <f t="shared" ca="1" si="22"/>
        <v>-3.2238750000000067</v>
      </c>
      <c r="AA175" s="12">
        <f t="shared" ca="1" si="23"/>
        <v>-3.2238750000000067</v>
      </c>
    </row>
    <row r="176" spans="1:27" x14ac:dyDescent="0.25">
      <c r="A176" s="11">
        <v>6.85</v>
      </c>
      <c r="Z176" s="12">
        <f t="shared" ca="1" si="22"/>
        <v>-3.2138750000000069</v>
      </c>
      <c r="AA176" s="12">
        <f t="shared" ca="1" si="23"/>
        <v>-3.2138750000000069</v>
      </c>
    </row>
    <row r="177" spans="1:27" x14ac:dyDescent="0.25">
      <c r="A177" s="11">
        <v>6.86</v>
      </c>
      <c r="Z177" s="12">
        <f t="shared" ca="1" si="22"/>
        <v>-3.2038750000000062</v>
      </c>
      <c r="AA177" s="12">
        <f t="shared" ca="1" si="23"/>
        <v>-3.2038750000000062</v>
      </c>
    </row>
    <row r="178" spans="1:27" x14ac:dyDescent="0.25">
      <c r="A178" s="11">
        <v>6.87</v>
      </c>
      <c r="Z178" s="12">
        <f t="shared" ca="1" si="22"/>
        <v>-3.1938750000000065</v>
      </c>
      <c r="AA178" s="12">
        <f t="shared" ca="1" si="23"/>
        <v>-3.1938750000000065</v>
      </c>
    </row>
    <row r="179" spans="1:27" x14ac:dyDescent="0.25">
      <c r="A179" s="11">
        <v>6.87</v>
      </c>
      <c r="Z179" s="12">
        <f t="shared" ca="1" si="22"/>
        <v>-3.1938750000000065</v>
      </c>
      <c r="AA179" s="12">
        <f t="shared" ca="1" si="23"/>
        <v>-3.1938750000000065</v>
      </c>
    </row>
    <row r="180" spans="1:27" x14ac:dyDescent="0.25">
      <c r="A180" s="11">
        <v>6.89</v>
      </c>
      <c r="Z180" s="12">
        <f t="shared" ca="1" si="22"/>
        <v>-3.1738750000000069</v>
      </c>
      <c r="AA180" s="12">
        <f t="shared" ca="1" si="23"/>
        <v>-3.1738750000000069</v>
      </c>
    </row>
    <row r="181" spans="1:27" x14ac:dyDescent="0.25">
      <c r="A181" s="11">
        <v>6.89</v>
      </c>
      <c r="Z181" s="12">
        <f t="shared" ca="1" si="22"/>
        <v>-3.1738750000000069</v>
      </c>
      <c r="AA181" s="12">
        <f t="shared" ca="1" si="23"/>
        <v>-3.1738750000000069</v>
      </c>
    </row>
    <row r="182" spans="1:27" x14ac:dyDescent="0.25">
      <c r="A182" s="11">
        <v>6.91</v>
      </c>
      <c r="Z182" s="12">
        <f t="shared" ca="1" si="22"/>
        <v>-3.1538750000000064</v>
      </c>
      <c r="AA182" s="12">
        <f t="shared" ca="1" si="23"/>
        <v>-3.1538750000000064</v>
      </c>
    </row>
    <row r="183" spans="1:27" x14ac:dyDescent="0.25">
      <c r="A183" s="11">
        <v>6.92</v>
      </c>
      <c r="Z183" s="12">
        <f t="shared" ca="1" si="22"/>
        <v>-3.1438750000000066</v>
      </c>
      <c r="AA183" s="12">
        <f t="shared" ca="1" si="23"/>
        <v>-3.1438750000000066</v>
      </c>
    </row>
    <row r="184" spans="1:27" x14ac:dyDescent="0.25">
      <c r="A184" s="11">
        <v>6.93</v>
      </c>
      <c r="Z184" s="12">
        <f t="shared" ca="1" si="22"/>
        <v>-3.1338750000000068</v>
      </c>
      <c r="AA184" s="12">
        <f t="shared" ca="1" si="23"/>
        <v>-3.1338750000000068</v>
      </c>
    </row>
    <row r="185" spans="1:27" x14ac:dyDescent="0.25">
      <c r="A185" s="11">
        <v>6.94</v>
      </c>
      <c r="Z185" s="12">
        <f t="shared" ca="1" si="22"/>
        <v>-3.1238750000000062</v>
      </c>
      <c r="AA185" s="12">
        <f t="shared" ca="1" si="23"/>
        <v>-3.1238750000000062</v>
      </c>
    </row>
    <row r="186" spans="1:27" x14ac:dyDescent="0.25">
      <c r="A186" s="11">
        <v>6.95</v>
      </c>
      <c r="Z186" s="12">
        <f t="shared" ca="1" si="22"/>
        <v>-3.1138750000000064</v>
      </c>
      <c r="AA186" s="12">
        <f t="shared" ca="1" si="23"/>
        <v>-3.1138750000000064</v>
      </c>
    </row>
    <row r="187" spans="1:27" x14ac:dyDescent="0.25">
      <c r="A187" s="11">
        <v>6.95</v>
      </c>
      <c r="Z187" s="12">
        <f t="shared" ca="1" si="22"/>
        <v>-3.1138750000000064</v>
      </c>
      <c r="AA187" s="12">
        <f t="shared" ca="1" si="23"/>
        <v>-3.1138750000000064</v>
      </c>
    </row>
    <row r="188" spans="1:27" x14ac:dyDescent="0.25">
      <c r="A188" s="11">
        <v>6.96</v>
      </c>
      <c r="Z188" s="12">
        <f t="shared" ca="1" si="22"/>
        <v>-3.1038750000000066</v>
      </c>
      <c r="AA188" s="12">
        <f t="shared" ca="1" si="23"/>
        <v>-3.1038750000000066</v>
      </c>
    </row>
    <row r="189" spans="1:27" x14ac:dyDescent="0.25">
      <c r="A189" s="11">
        <v>6.97</v>
      </c>
      <c r="Z189" s="12">
        <f t="shared" ca="1" si="22"/>
        <v>-3.0938750000000068</v>
      </c>
      <c r="AA189" s="12">
        <f t="shared" ca="1" si="23"/>
        <v>-3.0938750000000068</v>
      </c>
    </row>
    <row r="190" spans="1:27" x14ac:dyDescent="0.25">
      <c r="A190" s="11">
        <v>6.98</v>
      </c>
      <c r="Z190" s="12">
        <f t="shared" ca="1" si="22"/>
        <v>-3.0838750000000061</v>
      </c>
      <c r="AA190" s="12">
        <f t="shared" ca="1" si="23"/>
        <v>-3.0838750000000061</v>
      </c>
    </row>
    <row r="191" spans="1:27" x14ac:dyDescent="0.25">
      <c r="A191" s="11">
        <v>6.98</v>
      </c>
      <c r="Z191" s="12">
        <f t="shared" ca="1" si="22"/>
        <v>-3.0838750000000061</v>
      </c>
      <c r="AA191" s="12">
        <f t="shared" ca="1" si="23"/>
        <v>-3.0838750000000061</v>
      </c>
    </row>
    <row r="192" spans="1:27" x14ac:dyDescent="0.25">
      <c r="A192" s="11">
        <v>6.99</v>
      </c>
      <c r="Z192" s="12">
        <f t="shared" ca="1" si="22"/>
        <v>-3.0738750000000064</v>
      </c>
      <c r="AA192" s="12">
        <f t="shared" ca="1" si="23"/>
        <v>-3.0738750000000064</v>
      </c>
    </row>
    <row r="193" spans="1:27" x14ac:dyDescent="0.25">
      <c r="A193" s="11">
        <v>7.02</v>
      </c>
      <c r="Z193" s="12">
        <f t="shared" ca="1" si="22"/>
        <v>-3.043875000000007</v>
      </c>
      <c r="AA193" s="12">
        <f t="shared" ca="1" si="23"/>
        <v>-3.043875000000007</v>
      </c>
    </row>
    <row r="194" spans="1:27" x14ac:dyDescent="0.25">
      <c r="A194" s="11">
        <v>7.08</v>
      </c>
      <c r="Z194" s="12">
        <f t="shared" ref="Z194:Z257" ca="1" si="25">IF($A194&lt;&gt;"",($A194-$D$77),"")</f>
        <v>-2.9838750000000065</v>
      </c>
      <c r="AA194" s="12">
        <f t="shared" ref="AA194:AA257" ca="1" si="26">IF($A194&lt;&gt;"",($A194-$D$77+$J$118),"")</f>
        <v>-2.9838750000000065</v>
      </c>
    </row>
    <row r="195" spans="1:27" x14ac:dyDescent="0.25">
      <c r="A195" s="11">
        <v>7.08</v>
      </c>
      <c r="Z195" s="12">
        <f t="shared" ca="1" si="25"/>
        <v>-2.9838750000000065</v>
      </c>
      <c r="AA195" s="12">
        <f t="shared" ca="1" si="26"/>
        <v>-2.9838750000000065</v>
      </c>
    </row>
    <row r="196" spans="1:27" x14ac:dyDescent="0.25">
      <c r="A196" s="11">
        <v>7.09</v>
      </c>
      <c r="Z196" s="12">
        <f t="shared" ca="1" si="25"/>
        <v>-2.9738750000000067</v>
      </c>
      <c r="AA196" s="12">
        <f t="shared" ca="1" si="26"/>
        <v>-2.9738750000000067</v>
      </c>
    </row>
    <row r="197" spans="1:27" x14ac:dyDescent="0.25">
      <c r="A197" s="11">
        <v>7.11</v>
      </c>
      <c r="Z197" s="12">
        <f t="shared" ca="1" si="25"/>
        <v>-2.9538750000000062</v>
      </c>
      <c r="AA197" s="12">
        <f t="shared" ca="1" si="26"/>
        <v>-2.9538750000000062</v>
      </c>
    </row>
    <row r="198" spans="1:27" x14ac:dyDescent="0.25">
      <c r="A198" s="11">
        <v>7.14</v>
      </c>
      <c r="Z198" s="12">
        <f t="shared" ca="1" si="25"/>
        <v>-2.9238750000000069</v>
      </c>
      <c r="AA198" s="12">
        <f t="shared" ca="1" si="26"/>
        <v>-2.9238750000000069</v>
      </c>
    </row>
    <row r="199" spans="1:27" x14ac:dyDescent="0.25">
      <c r="A199" s="11">
        <v>7.14</v>
      </c>
      <c r="Z199" s="12">
        <f t="shared" ca="1" si="25"/>
        <v>-2.9238750000000069</v>
      </c>
      <c r="AA199" s="12">
        <f t="shared" ca="1" si="26"/>
        <v>-2.9238750000000069</v>
      </c>
    </row>
    <row r="200" spans="1:27" x14ac:dyDescent="0.25">
      <c r="A200" s="11">
        <v>7.15</v>
      </c>
      <c r="Z200" s="12">
        <f t="shared" ca="1" si="25"/>
        <v>-2.9138750000000062</v>
      </c>
      <c r="AA200" s="12">
        <f t="shared" ca="1" si="26"/>
        <v>-2.9138750000000062</v>
      </c>
    </row>
    <row r="201" spans="1:27" x14ac:dyDescent="0.25">
      <c r="A201" s="11">
        <v>7.15</v>
      </c>
      <c r="Z201" s="12">
        <f t="shared" ca="1" si="25"/>
        <v>-2.9138750000000062</v>
      </c>
      <c r="AA201" s="12">
        <f t="shared" ca="1" si="26"/>
        <v>-2.9138750000000062</v>
      </c>
    </row>
    <row r="202" spans="1:27" x14ac:dyDescent="0.25">
      <c r="A202" s="11">
        <v>7.16</v>
      </c>
      <c r="Z202" s="12">
        <f t="shared" ca="1" si="25"/>
        <v>-2.9038750000000064</v>
      </c>
      <c r="AA202" s="12">
        <f t="shared" ca="1" si="26"/>
        <v>-2.9038750000000064</v>
      </c>
    </row>
    <row r="203" spans="1:27" x14ac:dyDescent="0.25">
      <c r="A203" s="11">
        <v>7.16</v>
      </c>
      <c r="Z203" s="12">
        <f t="shared" ca="1" si="25"/>
        <v>-2.9038750000000064</v>
      </c>
      <c r="AA203" s="12">
        <f t="shared" ca="1" si="26"/>
        <v>-2.9038750000000064</v>
      </c>
    </row>
    <row r="204" spans="1:27" x14ac:dyDescent="0.25">
      <c r="A204" s="11">
        <v>7.17</v>
      </c>
      <c r="Z204" s="12">
        <f t="shared" ca="1" si="25"/>
        <v>-2.8938750000000066</v>
      </c>
      <c r="AA204" s="12">
        <f t="shared" ca="1" si="26"/>
        <v>-2.8938750000000066</v>
      </c>
    </row>
    <row r="205" spans="1:27" x14ac:dyDescent="0.25">
      <c r="A205" s="11">
        <v>7.19</v>
      </c>
      <c r="Z205" s="12">
        <f t="shared" ca="1" si="25"/>
        <v>-2.8738750000000062</v>
      </c>
      <c r="AA205" s="12">
        <f t="shared" ca="1" si="26"/>
        <v>-2.8738750000000062</v>
      </c>
    </row>
    <row r="206" spans="1:27" x14ac:dyDescent="0.25">
      <c r="A206" s="11">
        <v>7.2</v>
      </c>
      <c r="Z206" s="12">
        <f t="shared" ca="1" si="25"/>
        <v>-2.8638750000000064</v>
      </c>
      <c r="AA206" s="12">
        <f t="shared" ca="1" si="26"/>
        <v>-2.8638750000000064</v>
      </c>
    </row>
    <row r="207" spans="1:27" x14ac:dyDescent="0.25">
      <c r="A207" s="11">
        <v>7.2</v>
      </c>
      <c r="Z207" s="12">
        <f t="shared" ca="1" si="25"/>
        <v>-2.8638750000000064</v>
      </c>
      <c r="AA207" s="12">
        <f t="shared" ca="1" si="26"/>
        <v>-2.8638750000000064</v>
      </c>
    </row>
    <row r="208" spans="1:27" x14ac:dyDescent="0.25">
      <c r="A208" s="11">
        <v>7.2</v>
      </c>
      <c r="Z208" s="12">
        <f t="shared" ca="1" si="25"/>
        <v>-2.8638750000000064</v>
      </c>
      <c r="AA208" s="12">
        <f t="shared" ca="1" si="26"/>
        <v>-2.8638750000000064</v>
      </c>
    </row>
    <row r="209" spans="1:27" x14ac:dyDescent="0.25">
      <c r="A209" s="11">
        <v>7.2</v>
      </c>
      <c r="Z209" s="12">
        <f t="shared" ca="1" si="25"/>
        <v>-2.8638750000000064</v>
      </c>
      <c r="AA209" s="12">
        <f t="shared" ca="1" si="26"/>
        <v>-2.8638750000000064</v>
      </c>
    </row>
    <row r="210" spans="1:27" x14ac:dyDescent="0.25">
      <c r="A210" s="11">
        <v>7.22</v>
      </c>
      <c r="Z210" s="12">
        <f t="shared" ca="1" si="25"/>
        <v>-2.8438750000000068</v>
      </c>
      <c r="AA210" s="12">
        <f t="shared" ca="1" si="26"/>
        <v>-2.8438750000000068</v>
      </c>
    </row>
    <row r="211" spans="1:27" x14ac:dyDescent="0.25">
      <c r="A211" s="11">
        <v>7.22</v>
      </c>
      <c r="Z211" s="12">
        <f t="shared" ca="1" si="25"/>
        <v>-2.8438750000000068</v>
      </c>
      <c r="AA211" s="12">
        <f t="shared" ca="1" si="26"/>
        <v>-2.8438750000000068</v>
      </c>
    </row>
    <row r="212" spans="1:27" x14ac:dyDescent="0.25">
      <c r="A212" s="11">
        <v>7.23</v>
      </c>
      <c r="Z212" s="12">
        <f t="shared" ca="1" si="25"/>
        <v>-2.8338750000000061</v>
      </c>
      <c r="AA212" s="12">
        <f t="shared" ca="1" si="26"/>
        <v>-2.8338750000000061</v>
      </c>
    </row>
    <row r="213" spans="1:27" x14ac:dyDescent="0.25">
      <c r="A213" s="11">
        <v>7.24</v>
      </c>
      <c r="Z213" s="12">
        <f t="shared" ca="1" si="25"/>
        <v>-2.8238750000000064</v>
      </c>
      <c r="AA213" s="12">
        <f t="shared" ca="1" si="26"/>
        <v>-2.8238750000000064</v>
      </c>
    </row>
    <row r="214" spans="1:27" x14ac:dyDescent="0.25">
      <c r="A214" s="11">
        <v>7.29</v>
      </c>
      <c r="Z214" s="12">
        <f t="shared" ca="1" si="25"/>
        <v>-2.7738750000000065</v>
      </c>
      <c r="AA214" s="12">
        <f t="shared" ca="1" si="26"/>
        <v>-2.7738750000000065</v>
      </c>
    </row>
    <row r="215" spans="1:27" x14ac:dyDescent="0.25">
      <c r="A215" s="11">
        <v>7.29</v>
      </c>
      <c r="Z215" s="12">
        <f t="shared" ca="1" si="25"/>
        <v>-2.7738750000000065</v>
      </c>
      <c r="AA215" s="12">
        <f t="shared" ca="1" si="26"/>
        <v>-2.7738750000000065</v>
      </c>
    </row>
    <row r="216" spans="1:27" x14ac:dyDescent="0.25">
      <c r="A216" s="11">
        <v>7.29</v>
      </c>
      <c r="Z216" s="12">
        <f t="shared" ca="1" si="25"/>
        <v>-2.7738750000000065</v>
      </c>
      <c r="AA216" s="12">
        <f t="shared" ca="1" si="26"/>
        <v>-2.7738750000000065</v>
      </c>
    </row>
    <row r="217" spans="1:27" x14ac:dyDescent="0.25">
      <c r="A217" s="11">
        <v>7.3</v>
      </c>
      <c r="Z217" s="12">
        <f t="shared" ca="1" si="25"/>
        <v>-2.7638750000000067</v>
      </c>
      <c r="AA217" s="12">
        <f t="shared" ca="1" si="26"/>
        <v>-2.7638750000000067</v>
      </c>
    </row>
    <row r="218" spans="1:27" x14ac:dyDescent="0.25">
      <c r="A218" s="11">
        <v>7.31</v>
      </c>
      <c r="Z218" s="12">
        <f t="shared" ca="1" si="25"/>
        <v>-2.753875000000007</v>
      </c>
      <c r="AA218" s="12">
        <f t="shared" ca="1" si="26"/>
        <v>-2.753875000000007</v>
      </c>
    </row>
    <row r="219" spans="1:27" x14ac:dyDescent="0.25">
      <c r="A219" s="11">
        <v>7.31</v>
      </c>
      <c r="Z219" s="12">
        <f t="shared" ca="1" si="25"/>
        <v>-2.753875000000007</v>
      </c>
      <c r="AA219" s="12">
        <f t="shared" ca="1" si="26"/>
        <v>-2.753875000000007</v>
      </c>
    </row>
    <row r="220" spans="1:27" x14ac:dyDescent="0.25">
      <c r="A220" s="11">
        <v>7.31</v>
      </c>
      <c r="Z220" s="12">
        <f t="shared" ca="1" si="25"/>
        <v>-2.753875000000007</v>
      </c>
      <c r="AA220" s="12">
        <f t="shared" ca="1" si="26"/>
        <v>-2.753875000000007</v>
      </c>
    </row>
    <row r="221" spans="1:27" x14ac:dyDescent="0.25">
      <c r="A221" s="11">
        <v>7.32</v>
      </c>
      <c r="Z221" s="12">
        <f t="shared" ca="1" si="25"/>
        <v>-2.7438750000000063</v>
      </c>
      <c r="AA221" s="12">
        <f t="shared" ca="1" si="26"/>
        <v>-2.7438750000000063</v>
      </c>
    </row>
    <row r="222" spans="1:27" x14ac:dyDescent="0.25">
      <c r="A222" s="11">
        <v>7.38</v>
      </c>
      <c r="Z222" s="12">
        <f t="shared" ca="1" si="25"/>
        <v>-2.6838750000000067</v>
      </c>
      <c r="AA222" s="12">
        <f t="shared" ca="1" si="26"/>
        <v>-2.6838750000000067</v>
      </c>
    </row>
    <row r="223" spans="1:27" x14ac:dyDescent="0.25">
      <c r="A223" s="11">
        <v>7.41</v>
      </c>
      <c r="Z223" s="12">
        <f t="shared" ca="1" si="25"/>
        <v>-2.6538750000000064</v>
      </c>
      <c r="AA223" s="12">
        <f t="shared" ca="1" si="26"/>
        <v>-2.6538750000000064</v>
      </c>
    </row>
    <row r="224" spans="1:27" x14ac:dyDescent="0.25">
      <c r="A224" s="11">
        <v>7.42</v>
      </c>
      <c r="Z224" s="12">
        <f t="shared" ca="1" si="25"/>
        <v>-2.6438750000000066</v>
      </c>
      <c r="AA224" s="12">
        <f t="shared" ca="1" si="26"/>
        <v>-2.6438750000000066</v>
      </c>
    </row>
    <row r="225" spans="1:27" x14ac:dyDescent="0.25">
      <c r="A225" s="11">
        <v>7.43</v>
      </c>
      <c r="Z225" s="12">
        <f t="shared" ca="1" si="25"/>
        <v>-2.6338750000000068</v>
      </c>
      <c r="AA225" s="12">
        <f t="shared" ca="1" si="26"/>
        <v>-2.6338750000000068</v>
      </c>
    </row>
    <row r="226" spans="1:27" x14ac:dyDescent="0.25">
      <c r="A226" s="11">
        <v>7.45</v>
      </c>
      <c r="Z226" s="12">
        <f t="shared" ca="1" si="25"/>
        <v>-2.6138750000000064</v>
      </c>
      <c r="AA226" s="12">
        <f t="shared" ca="1" si="26"/>
        <v>-2.6138750000000064</v>
      </c>
    </row>
    <row r="227" spans="1:27" x14ac:dyDescent="0.25">
      <c r="A227" s="11">
        <v>7.46</v>
      </c>
      <c r="Z227" s="12">
        <f t="shared" ca="1" si="25"/>
        <v>-2.6038750000000066</v>
      </c>
      <c r="AA227" s="12">
        <f t="shared" ca="1" si="26"/>
        <v>-2.6038750000000066</v>
      </c>
    </row>
    <row r="228" spans="1:27" x14ac:dyDescent="0.25">
      <c r="A228" s="11">
        <v>7.47</v>
      </c>
      <c r="Z228" s="12">
        <f t="shared" ca="1" si="25"/>
        <v>-2.5938750000000068</v>
      </c>
      <c r="AA228" s="12">
        <f t="shared" ca="1" si="26"/>
        <v>-2.5938750000000068</v>
      </c>
    </row>
    <row r="229" spans="1:27" x14ac:dyDescent="0.25">
      <c r="A229" s="11">
        <v>7.5</v>
      </c>
      <c r="Z229" s="12">
        <f t="shared" ca="1" si="25"/>
        <v>-2.5638750000000066</v>
      </c>
      <c r="AA229" s="12">
        <f t="shared" ca="1" si="26"/>
        <v>-2.5638750000000066</v>
      </c>
    </row>
    <row r="230" spans="1:27" x14ac:dyDescent="0.25">
      <c r="A230" s="11">
        <v>7.53</v>
      </c>
      <c r="Z230" s="12">
        <f t="shared" ca="1" si="25"/>
        <v>-2.5338750000000063</v>
      </c>
      <c r="AA230" s="12">
        <f t="shared" ca="1" si="26"/>
        <v>-2.5338750000000063</v>
      </c>
    </row>
    <row r="231" spans="1:27" x14ac:dyDescent="0.25">
      <c r="A231" s="11">
        <v>7.53</v>
      </c>
      <c r="Z231" s="12">
        <f t="shared" ca="1" si="25"/>
        <v>-2.5338750000000063</v>
      </c>
      <c r="AA231" s="12">
        <f t="shared" ca="1" si="26"/>
        <v>-2.5338750000000063</v>
      </c>
    </row>
    <row r="232" spans="1:27" x14ac:dyDescent="0.25">
      <c r="A232" s="11">
        <v>7.54</v>
      </c>
      <c r="Z232" s="12">
        <f t="shared" ca="1" si="25"/>
        <v>-2.5238750000000065</v>
      </c>
      <c r="AA232" s="12">
        <f t="shared" ca="1" si="26"/>
        <v>-2.5238750000000065</v>
      </c>
    </row>
    <row r="233" spans="1:27" x14ac:dyDescent="0.25">
      <c r="A233" s="11">
        <v>7.54</v>
      </c>
      <c r="Z233" s="12">
        <f t="shared" ca="1" si="25"/>
        <v>-2.5238750000000065</v>
      </c>
      <c r="AA233" s="12">
        <f t="shared" ca="1" si="26"/>
        <v>-2.5238750000000065</v>
      </c>
    </row>
    <row r="234" spans="1:27" x14ac:dyDescent="0.25">
      <c r="A234" s="11">
        <v>7.55</v>
      </c>
      <c r="Z234" s="12">
        <f t="shared" ca="1" si="25"/>
        <v>-2.5138750000000067</v>
      </c>
      <c r="AA234" s="12">
        <f t="shared" ca="1" si="26"/>
        <v>-2.5138750000000067</v>
      </c>
    </row>
    <row r="235" spans="1:27" x14ac:dyDescent="0.25">
      <c r="A235" s="11">
        <v>7.56</v>
      </c>
      <c r="Z235" s="12">
        <f t="shared" ca="1" si="25"/>
        <v>-2.503875000000007</v>
      </c>
      <c r="AA235" s="12">
        <f t="shared" ca="1" si="26"/>
        <v>-2.503875000000007</v>
      </c>
    </row>
    <row r="236" spans="1:27" x14ac:dyDescent="0.25">
      <c r="A236" s="11">
        <v>7.58</v>
      </c>
      <c r="Z236" s="12">
        <f t="shared" ca="1" si="25"/>
        <v>-2.4838750000000065</v>
      </c>
      <c r="AA236" s="12">
        <f t="shared" ca="1" si="26"/>
        <v>-2.4838750000000065</v>
      </c>
    </row>
    <row r="237" spans="1:27" x14ac:dyDescent="0.25">
      <c r="A237" s="11">
        <v>7.58</v>
      </c>
      <c r="Z237" s="12">
        <f t="shared" ca="1" si="25"/>
        <v>-2.4838750000000065</v>
      </c>
      <c r="AA237" s="12">
        <f t="shared" ca="1" si="26"/>
        <v>-2.4838750000000065</v>
      </c>
    </row>
    <row r="238" spans="1:27" x14ac:dyDescent="0.25">
      <c r="A238" s="11">
        <v>7.58</v>
      </c>
      <c r="Z238" s="12">
        <f t="shared" ca="1" si="25"/>
        <v>-2.4838750000000065</v>
      </c>
      <c r="AA238" s="12">
        <f t="shared" ca="1" si="26"/>
        <v>-2.4838750000000065</v>
      </c>
    </row>
    <row r="239" spans="1:27" x14ac:dyDescent="0.25">
      <c r="A239" s="11">
        <v>7.59</v>
      </c>
      <c r="Z239" s="12">
        <f t="shared" ca="1" si="25"/>
        <v>-2.4738750000000067</v>
      </c>
      <c r="AA239" s="12">
        <f t="shared" ca="1" si="26"/>
        <v>-2.4738750000000067</v>
      </c>
    </row>
    <row r="240" spans="1:27" x14ac:dyDescent="0.25">
      <c r="A240" s="11">
        <v>7.59</v>
      </c>
      <c r="Z240" s="12">
        <f t="shared" ca="1" si="25"/>
        <v>-2.4738750000000067</v>
      </c>
      <c r="AA240" s="12">
        <f t="shared" ca="1" si="26"/>
        <v>-2.4738750000000067</v>
      </c>
    </row>
    <row r="241" spans="1:27" x14ac:dyDescent="0.25">
      <c r="A241" s="11">
        <v>7.61</v>
      </c>
      <c r="Z241" s="12">
        <f t="shared" ca="1" si="25"/>
        <v>-2.4538750000000062</v>
      </c>
      <c r="AA241" s="12">
        <f t="shared" ca="1" si="26"/>
        <v>-2.4538750000000062</v>
      </c>
    </row>
    <row r="242" spans="1:27" x14ac:dyDescent="0.25">
      <c r="A242" s="11">
        <v>7.63</v>
      </c>
      <c r="Z242" s="12">
        <f t="shared" ca="1" si="25"/>
        <v>-2.4338750000000067</v>
      </c>
      <c r="AA242" s="12">
        <f t="shared" ca="1" si="26"/>
        <v>-2.4338750000000067</v>
      </c>
    </row>
    <row r="243" spans="1:27" x14ac:dyDescent="0.25">
      <c r="A243" s="11">
        <v>7.63</v>
      </c>
      <c r="Z243" s="12">
        <f t="shared" ca="1" si="25"/>
        <v>-2.4338750000000067</v>
      </c>
      <c r="AA243" s="12">
        <f t="shared" ca="1" si="26"/>
        <v>-2.4338750000000067</v>
      </c>
    </row>
    <row r="244" spans="1:27" x14ac:dyDescent="0.25">
      <c r="A244" s="11">
        <v>7.63</v>
      </c>
      <c r="Z244" s="12">
        <f t="shared" ca="1" si="25"/>
        <v>-2.4338750000000067</v>
      </c>
      <c r="AA244" s="12">
        <f t="shared" ca="1" si="26"/>
        <v>-2.4338750000000067</v>
      </c>
    </row>
    <row r="245" spans="1:27" x14ac:dyDescent="0.25">
      <c r="A245" s="11">
        <v>7.72</v>
      </c>
      <c r="Z245" s="12">
        <f t="shared" ca="1" si="25"/>
        <v>-2.3438750000000068</v>
      </c>
      <c r="AA245" s="12">
        <f t="shared" ca="1" si="26"/>
        <v>-2.3438750000000068</v>
      </c>
    </row>
    <row r="246" spans="1:27" x14ac:dyDescent="0.25">
      <c r="A246" s="11">
        <v>7.74</v>
      </c>
      <c r="Z246" s="12">
        <f t="shared" ca="1" si="25"/>
        <v>-2.3238750000000064</v>
      </c>
      <c r="AA246" s="12">
        <f t="shared" ca="1" si="26"/>
        <v>-2.3238750000000064</v>
      </c>
    </row>
    <row r="247" spans="1:27" x14ac:dyDescent="0.25">
      <c r="A247" s="11">
        <v>7.76</v>
      </c>
      <c r="Z247" s="12">
        <f t="shared" ca="1" si="25"/>
        <v>-2.3038750000000068</v>
      </c>
      <c r="AA247" s="12">
        <f t="shared" ca="1" si="26"/>
        <v>-2.3038750000000068</v>
      </c>
    </row>
    <row r="248" spans="1:27" x14ac:dyDescent="0.25">
      <c r="A248" s="11">
        <v>7.76</v>
      </c>
      <c r="Z248" s="12">
        <f t="shared" ca="1" si="25"/>
        <v>-2.3038750000000068</v>
      </c>
      <c r="AA248" s="12">
        <f t="shared" ca="1" si="26"/>
        <v>-2.3038750000000068</v>
      </c>
    </row>
    <row r="249" spans="1:27" x14ac:dyDescent="0.25">
      <c r="A249" s="11">
        <v>7.81</v>
      </c>
      <c r="Z249" s="12">
        <f t="shared" ca="1" si="25"/>
        <v>-2.253875000000007</v>
      </c>
      <c r="AA249" s="12">
        <f t="shared" ca="1" si="26"/>
        <v>-2.253875000000007</v>
      </c>
    </row>
    <row r="250" spans="1:27" x14ac:dyDescent="0.25">
      <c r="A250" s="11">
        <v>7.82</v>
      </c>
      <c r="Z250" s="12">
        <f t="shared" ca="1" si="25"/>
        <v>-2.2438750000000063</v>
      </c>
      <c r="AA250" s="12">
        <f t="shared" ca="1" si="26"/>
        <v>-2.2438750000000063</v>
      </c>
    </row>
    <row r="251" spans="1:27" x14ac:dyDescent="0.25">
      <c r="A251" s="11">
        <v>7.84</v>
      </c>
      <c r="Z251" s="12">
        <f t="shared" ca="1" si="25"/>
        <v>-2.2238750000000067</v>
      </c>
      <c r="AA251" s="12">
        <f t="shared" ca="1" si="26"/>
        <v>-2.2238750000000067</v>
      </c>
    </row>
    <row r="252" spans="1:27" x14ac:dyDescent="0.25">
      <c r="A252" s="11">
        <v>7.87</v>
      </c>
      <c r="Z252" s="12">
        <f t="shared" ca="1" si="25"/>
        <v>-2.1938750000000065</v>
      </c>
      <c r="AA252" s="12">
        <f t="shared" ca="1" si="26"/>
        <v>-2.1938750000000065</v>
      </c>
    </row>
    <row r="253" spans="1:27" x14ac:dyDescent="0.25">
      <c r="A253" s="11">
        <v>7.88</v>
      </c>
      <c r="Z253" s="12">
        <f t="shared" ca="1" si="25"/>
        <v>-2.1838750000000067</v>
      </c>
      <c r="AA253" s="12">
        <f t="shared" ca="1" si="26"/>
        <v>-2.1838750000000067</v>
      </c>
    </row>
    <row r="254" spans="1:27" x14ac:dyDescent="0.25">
      <c r="A254" s="11">
        <v>7.89</v>
      </c>
      <c r="Z254" s="12">
        <f t="shared" ca="1" si="25"/>
        <v>-2.1738750000000069</v>
      </c>
      <c r="AA254" s="12">
        <f t="shared" ca="1" si="26"/>
        <v>-2.1738750000000069</v>
      </c>
    </row>
    <row r="255" spans="1:27" x14ac:dyDescent="0.25">
      <c r="A255" s="11">
        <v>7.9</v>
      </c>
      <c r="Z255" s="12">
        <f t="shared" ca="1" si="25"/>
        <v>-2.1638750000000062</v>
      </c>
      <c r="AA255" s="12">
        <f t="shared" ca="1" si="26"/>
        <v>-2.1638750000000062</v>
      </c>
    </row>
    <row r="256" spans="1:27" x14ac:dyDescent="0.25">
      <c r="A256" s="11">
        <v>7.93</v>
      </c>
      <c r="Z256" s="12">
        <f t="shared" ca="1" si="25"/>
        <v>-2.1338750000000068</v>
      </c>
      <c r="AA256" s="12">
        <f t="shared" ca="1" si="26"/>
        <v>-2.1338750000000068</v>
      </c>
    </row>
    <row r="257" spans="1:27" x14ac:dyDescent="0.25">
      <c r="A257" s="11">
        <v>7.94</v>
      </c>
      <c r="Z257" s="12">
        <f t="shared" ca="1" si="25"/>
        <v>-2.1238750000000062</v>
      </c>
      <c r="AA257" s="12">
        <f t="shared" ca="1" si="26"/>
        <v>-2.1238750000000062</v>
      </c>
    </row>
    <row r="258" spans="1:27" x14ac:dyDescent="0.25">
      <c r="A258" s="11">
        <v>7.94</v>
      </c>
      <c r="Z258" s="12">
        <f t="shared" ref="Z258:Z321" ca="1" si="27">IF($A258&lt;&gt;"",($A258-$D$77),"")</f>
        <v>-2.1238750000000062</v>
      </c>
      <c r="AA258" s="12">
        <f t="shared" ref="AA258:AA321" ca="1" si="28">IF($A258&lt;&gt;"",($A258-$D$77+$J$118),"")</f>
        <v>-2.1238750000000062</v>
      </c>
    </row>
    <row r="259" spans="1:27" x14ac:dyDescent="0.25">
      <c r="A259" s="11">
        <v>7.94</v>
      </c>
      <c r="Z259" s="12">
        <f t="shared" ca="1" si="27"/>
        <v>-2.1238750000000062</v>
      </c>
      <c r="AA259" s="12">
        <f t="shared" ca="1" si="28"/>
        <v>-2.1238750000000062</v>
      </c>
    </row>
    <row r="260" spans="1:27" x14ac:dyDescent="0.25">
      <c r="A260" s="11">
        <v>7.95</v>
      </c>
      <c r="Z260" s="12">
        <f t="shared" ca="1" si="27"/>
        <v>-2.1138750000000064</v>
      </c>
      <c r="AA260" s="12">
        <f t="shared" ca="1" si="28"/>
        <v>-2.1138750000000064</v>
      </c>
    </row>
    <row r="261" spans="1:27" x14ac:dyDescent="0.25">
      <c r="A261" s="11">
        <v>7.95</v>
      </c>
      <c r="Z261" s="12">
        <f t="shared" ca="1" si="27"/>
        <v>-2.1138750000000064</v>
      </c>
      <c r="AA261" s="12">
        <f t="shared" ca="1" si="28"/>
        <v>-2.1138750000000064</v>
      </c>
    </row>
    <row r="262" spans="1:27" x14ac:dyDescent="0.25">
      <c r="A262" s="11">
        <v>8</v>
      </c>
      <c r="Z262" s="12">
        <f t="shared" ca="1" si="27"/>
        <v>-2.0638750000000066</v>
      </c>
      <c r="AA262" s="12">
        <f t="shared" ca="1" si="28"/>
        <v>-2.0638750000000066</v>
      </c>
    </row>
    <row r="263" spans="1:27" x14ac:dyDescent="0.25">
      <c r="A263" s="11">
        <v>8</v>
      </c>
      <c r="Z263" s="12">
        <f t="shared" ca="1" si="27"/>
        <v>-2.0638750000000066</v>
      </c>
      <c r="AA263" s="12">
        <f t="shared" ca="1" si="28"/>
        <v>-2.0638750000000066</v>
      </c>
    </row>
    <row r="264" spans="1:27" x14ac:dyDescent="0.25">
      <c r="A264" s="11">
        <v>8.0299999999999994</v>
      </c>
      <c r="Z264" s="12">
        <f t="shared" ca="1" si="27"/>
        <v>-2.0338750000000072</v>
      </c>
      <c r="AA264" s="12">
        <f t="shared" ca="1" si="28"/>
        <v>-2.0338750000000072</v>
      </c>
    </row>
    <row r="265" spans="1:27" x14ac:dyDescent="0.25">
      <c r="A265" s="11">
        <v>8.0500000000000007</v>
      </c>
      <c r="Z265" s="12">
        <f t="shared" ca="1" si="27"/>
        <v>-2.0138750000000059</v>
      </c>
      <c r="AA265" s="12">
        <f t="shared" ca="1" si="28"/>
        <v>-2.0138750000000059</v>
      </c>
    </row>
    <row r="266" spans="1:27" x14ac:dyDescent="0.25">
      <c r="A266" s="11">
        <v>8.08</v>
      </c>
      <c r="Z266" s="12">
        <f t="shared" ca="1" si="27"/>
        <v>-1.9838750000000065</v>
      </c>
      <c r="AA266" s="12">
        <f t="shared" ca="1" si="28"/>
        <v>-1.9838750000000065</v>
      </c>
    </row>
    <row r="267" spans="1:27" x14ac:dyDescent="0.25">
      <c r="A267" s="11">
        <v>8.09</v>
      </c>
      <c r="Z267" s="12">
        <f t="shared" ca="1" si="27"/>
        <v>-1.9738750000000067</v>
      </c>
      <c r="AA267" s="12">
        <f t="shared" ca="1" si="28"/>
        <v>-1.9738750000000067</v>
      </c>
    </row>
    <row r="268" spans="1:27" x14ac:dyDescent="0.25">
      <c r="A268" s="11">
        <v>8.1300000000000008</v>
      </c>
      <c r="Z268" s="12">
        <f t="shared" ca="1" si="27"/>
        <v>-1.9338750000000058</v>
      </c>
      <c r="AA268" s="12">
        <f t="shared" ca="1" si="28"/>
        <v>-1.9338750000000058</v>
      </c>
    </row>
    <row r="269" spans="1:27" x14ac:dyDescent="0.25">
      <c r="A269" s="11">
        <v>8.18</v>
      </c>
      <c r="Z269" s="12">
        <f t="shared" ca="1" si="27"/>
        <v>-1.8838750000000068</v>
      </c>
      <c r="AA269" s="12">
        <f t="shared" ca="1" si="28"/>
        <v>-1.8838750000000068</v>
      </c>
    </row>
    <row r="270" spans="1:27" x14ac:dyDescent="0.25">
      <c r="A270" s="11">
        <v>8.19</v>
      </c>
      <c r="Z270" s="12">
        <f t="shared" ca="1" si="27"/>
        <v>-1.8738750000000071</v>
      </c>
      <c r="AA270" s="12">
        <f t="shared" ca="1" si="28"/>
        <v>-1.8738750000000071</v>
      </c>
    </row>
    <row r="271" spans="1:27" x14ac:dyDescent="0.25">
      <c r="A271" s="11">
        <v>8.19</v>
      </c>
      <c r="Z271" s="12">
        <f t="shared" ca="1" si="27"/>
        <v>-1.8738750000000071</v>
      </c>
      <c r="AA271" s="12">
        <f t="shared" ca="1" si="28"/>
        <v>-1.8738750000000071</v>
      </c>
    </row>
    <row r="272" spans="1:27" x14ac:dyDescent="0.25">
      <c r="A272" s="11">
        <v>8.1999999999999993</v>
      </c>
      <c r="Z272" s="12">
        <f t="shared" ca="1" si="27"/>
        <v>-1.8638750000000073</v>
      </c>
      <c r="AA272" s="12">
        <f t="shared" ca="1" si="28"/>
        <v>-1.8638750000000073</v>
      </c>
    </row>
    <row r="273" spans="1:27" x14ac:dyDescent="0.25">
      <c r="A273" s="11">
        <v>8.2100000000000009</v>
      </c>
      <c r="Z273" s="12">
        <f t="shared" ca="1" si="27"/>
        <v>-1.8538750000000057</v>
      </c>
      <c r="AA273" s="12">
        <f t="shared" ca="1" si="28"/>
        <v>-1.8538750000000057</v>
      </c>
    </row>
    <row r="274" spans="1:27" x14ac:dyDescent="0.25">
      <c r="A274" s="11">
        <v>8.2200000000000006</v>
      </c>
      <c r="Z274" s="12">
        <f t="shared" ca="1" si="27"/>
        <v>-1.8438750000000059</v>
      </c>
      <c r="AA274" s="12">
        <f t="shared" ca="1" si="28"/>
        <v>-1.8438750000000059</v>
      </c>
    </row>
    <row r="275" spans="1:27" x14ac:dyDescent="0.25">
      <c r="A275" s="11">
        <v>8.23</v>
      </c>
      <c r="Z275" s="12">
        <f t="shared" ca="1" si="27"/>
        <v>-1.8338750000000061</v>
      </c>
      <c r="AA275" s="12">
        <f t="shared" ca="1" si="28"/>
        <v>-1.8338750000000061</v>
      </c>
    </row>
    <row r="276" spans="1:27" x14ac:dyDescent="0.25">
      <c r="A276" s="11">
        <v>8.24</v>
      </c>
      <c r="Z276" s="12">
        <f t="shared" ca="1" si="27"/>
        <v>-1.8238750000000064</v>
      </c>
      <c r="AA276" s="12">
        <f t="shared" ca="1" si="28"/>
        <v>-1.8238750000000064</v>
      </c>
    </row>
    <row r="277" spans="1:27" x14ac:dyDescent="0.25">
      <c r="A277" s="11">
        <v>8.2799999999999994</v>
      </c>
      <c r="Z277" s="12">
        <f t="shared" ca="1" si="27"/>
        <v>-1.7838750000000072</v>
      </c>
      <c r="AA277" s="12">
        <f t="shared" ca="1" si="28"/>
        <v>-1.7838750000000072</v>
      </c>
    </row>
    <row r="278" spans="1:27" x14ac:dyDescent="0.25">
      <c r="A278" s="11">
        <v>8.2899999999999991</v>
      </c>
      <c r="Z278" s="12">
        <f t="shared" ca="1" si="27"/>
        <v>-1.7738750000000074</v>
      </c>
      <c r="AA278" s="12">
        <f t="shared" ca="1" si="28"/>
        <v>-1.7738750000000074</v>
      </c>
    </row>
    <row r="279" spans="1:27" x14ac:dyDescent="0.25">
      <c r="A279" s="11">
        <v>8.2899999999999991</v>
      </c>
      <c r="Z279" s="12">
        <f t="shared" ca="1" si="27"/>
        <v>-1.7738750000000074</v>
      </c>
      <c r="AA279" s="12">
        <f t="shared" ca="1" si="28"/>
        <v>-1.7738750000000074</v>
      </c>
    </row>
    <row r="280" spans="1:27" x14ac:dyDescent="0.25">
      <c r="A280" s="11">
        <v>8.31</v>
      </c>
      <c r="Z280" s="12">
        <f t="shared" ca="1" si="27"/>
        <v>-1.7538750000000061</v>
      </c>
      <c r="AA280" s="12">
        <f t="shared" ca="1" si="28"/>
        <v>-1.7538750000000061</v>
      </c>
    </row>
    <row r="281" spans="1:27" x14ac:dyDescent="0.25">
      <c r="A281" s="11">
        <v>8.35</v>
      </c>
      <c r="Z281" s="12">
        <f t="shared" ca="1" si="27"/>
        <v>-1.7138750000000069</v>
      </c>
      <c r="AA281" s="12">
        <f t="shared" ca="1" si="28"/>
        <v>-1.7138750000000069</v>
      </c>
    </row>
    <row r="282" spans="1:27" x14ac:dyDescent="0.25">
      <c r="A282" s="11">
        <v>8.3800000000000008</v>
      </c>
      <c r="Z282" s="12">
        <f t="shared" ca="1" si="27"/>
        <v>-1.6838750000000058</v>
      </c>
      <c r="AA282" s="12">
        <f t="shared" ca="1" si="28"/>
        <v>-1.6838750000000058</v>
      </c>
    </row>
    <row r="283" spans="1:27" x14ac:dyDescent="0.25">
      <c r="A283" s="11">
        <v>8.39</v>
      </c>
      <c r="Z283" s="12">
        <f t="shared" ca="1" si="27"/>
        <v>-1.673875000000006</v>
      </c>
      <c r="AA283" s="12">
        <f t="shared" ca="1" si="28"/>
        <v>-1.673875000000006</v>
      </c>
    </row>
    <row r="284" spans="1:27" x14ac:dyDescent="0.25">
      <c r="A284" s="11">
        <v>8.4600000000000009</v>
      </c>
      <c r="Z284" s="12">
        <f t="shared" ca="1" si="27"/>
        <v>-1.6038750000000057</v>
      </c>
      <c r="AA284" s="12">
        <f t="shared" ca="1" si="28"/>
        <v>-1.6038750000000057</v>
      </c>
    </row>
    <row r="285" spans="1:27" x14ac:dyDescent="0.25">
      <c r="A285" s="11">
        <v>8.5</v>
      </c>
      <c r="Z285" s="12">
        <f t="shared" ca="1" si="27"/>
        <v>-1.5638750000000066</v>
      </c>
      <c r="AA285" s="12">
        <f t="shared" ca="1" si="28"/>
        <v>-1.5638750000000066</v>
      </c>
    </row>
    <row r="286" spans="1:27" x14ac:dyDescent="0.25">
      <c r="A286" s="11">
        <v>8.51</v>
      </c>
      <c r="Z286" s="12">
        <f t="shared" ca="1" si="27"/>
        <v>-1.5538750000000068</v>
      </c>
      <c r="AA286" s="12">
        <f t="shared" ca="1" si="28"/>
        <v>-1.5538750000000068</v>
      </c>
    </row>
    <row r="287" spans="1:27" x14ac:dyDescent="0.25">
      <c r="A287" s="11">
        <v>8.5299999999999994</v>
      </c>
      <c r="Z287" s="12">
        <f t="shared" ca="1" si="27"/>
        <v>-1.5338750000000072</v>
      </c>
      <c r="AA287" s="12">
        <f t="shared" ca="1" si="28"/>
        <v>-1.5338750000000072</v>
      </c>
    </row>
    <row r="288" spans="1:27" x14ac:dyDescent="0.25">
      <c r="A288" s="11">
        <v>8.57</v>
      </c>
      <c r="Z288" s="12">
        <f t="shared" ca="1" si="27"/>
        <v>-1.4938750000000063</v>
      </c>
      <c r="AA288" s="12">
        <f t="shared" ca="1" si="28"/>
        <v>-1.4938750000000063</v>
      </c>
    </row>
    <row r="289" spans="1:27" x14ac:dyDescent="0.25">
      <c r="A289" s="11">
        <v>8.58</v>
      </c>
      <c r="Z289" s="12">
        <f t="shared" ca="1" si="27"/>
        <v>-1.4838750000000065</v>
      </c>
      <c r="AA289" s="12">
        <f t="shared" ca="1" si="28"/>
        <v>-1.4838750000000065</v>
      </c>
    </row>
    <row r="290" spans="1:27" x14ac:dyDescent="0.25">
      <c r="A290" s="11">
        <v>8.58</v>
      </c>
      <c r="Z290" s="12">
        <f t="shared" ca="1" si="27"/>
        <v>-1.4838750000000065</v>
      </c>
      <c r="AA290" s="12">
        <f t="shared" ca="1" si="28"/>
        <v>-1.4838750000000065</v>
      </c>
    </row>
    <row r="291" spans="1:27" x14ac:dyDescent="0.25">
      <c r="A291" s="11">
        <v>8.59</v>
      </c>
      <c r="Z291" s="12">
        <f t="shared" ca="1" si="27"/>
        <v>-1.4738750000000067</v>
      </c>
      <c r="AA291" s="12">
        <f t="shared" ca="1" si="28"/>
        <v>-1.4738750000000067</v>
      </c>
    </row>
    <row r="292" spans="1:27" x14ac:dyDescent="0.25">
      <c r="A292" s="11">
        <v>8.61</v>
      </c>
      <c r="Z292" s="12">
        <f t="shared" ca="1" si="27"/>
        <v>-1.4538750000000071</v>
      </c>
      <c r="AA292" s="12">
        <f t="shared" ca="1" si="28"/>
        <v>-1.4538750000000071</v>
      </c>
    </row>
    <row r="293" spans="1:27" x14ac:dyDescent="0.25">
      <c r="A293" s="11">
        <v>8.61</v>
      </c>
      <c r="Z293" s="12">
        <f t="shared" ca="1" si="27"/>
        <v>-1.4538750000000071</v>
      </c>
      <c r="AA293" s="12">
        <f t="shared" ca="1" si="28"/>
        <v>-1.4538750000000071</v>
      </c>
    </row>
    <row r="294" spans="1:27" x14ac:dyDescent="0.25">
      <c r="A294" s="11">
        <v>8.66</v>
      </c>
      <c r="Z294" s="12">
        <f t="shared" ca="1" si="27"/>
        <v>-1.4038750000000064</v>
      </c>
      <c r="AA294" s="12">
        <f t="shared" ca="1" si="28"/>
        <v>-1.4038750000000064</v>
      </c>
    </row>
    <row r="295" spans="1:27" x14ac:dyDescent="0.25">
      <c r="A295" s="11">
        <v>8.7200000000000006</v>
      </c>
      <c r="Z295" s="12">
        <f t="shared" ca="1" si="27"/>
        <v>-1.3438750000000059</v>
      </c>
      <c r="AA295" s="12">
        <f t="shared" ca="1" si="28"/>
        <v>-1.3438750000000059</v>
      </c>
    </row>
    <row r="296" spans="1:27" x14ac:dyDescent="0.25">
      <c r="A296" s="11">
        <v>8.77</v>
      </c>
      <c r="Z296" s="12">
        <f t="shared" ca="1" si="27"/>
        <v>-1.293875000000007</v>
      </c>
      <c r="AA296" s="12">
        <f t="shared" ca="1" si="28"/>
        <v>-1.293875000000007</v>
      </c>
    </row>
    <row r="297" spans="1:27" x14ac:dyDescent="0.25">
      <c r="A297" s="11">
        <v>8.7799999999999994</v>
      </c>
      <c r="Z297" s="12">
        <f t="shared" ca="1" si="27"/>
        <v>-1.2838750000000072</v>
      </c>
      <c r="AA297" s="12">
        <f t="shared" ca="1" si="28"/>
        <v>-1.2838750000000072</v>
      </c>
    </row>
    <row r="298" spans="1:27" x14ac:dyDescent="0.25">
      <c r="A298" s="11">
        <v>8.8000000000000007</v>
      </c>
      <c r="Z298" s="12">
        <f t="shared" ca="1" si="27"/>
        <v>-1.2638750000000059</v>
      </c>
      <c r="AA298" s="12">
        <f t="shared" ca="1" si="28"/>
        <v>-1.2638750000000059</v>
      </c>
    </row>
    <row r="299" spans="1:27" x14ac:dyDescent="0.25">
      <c r="A299" s="11">
        <v>8.82</v>
      </c>
      <c r="Z299" s="12">
        <f t="shared" ca="1" si="27"/>
        <v>-1.2438750000000063</v>
      </c>
      <c r="AA299" s="12">
        <f t="shared" ca="1" si="28"/>
        <v>-1.2438750000000063</v>
      </c>
    </row>
    <row r="300" spans="1:27" x14ac:dyDescent="0.25">
      <c r="A300" s="11">
        <v>8.82</v>
      </c>
      <c r="Z300" s="12">
        <f t="shared" ca="1" si="27"/>
        <v>-1.2438750000000063</v>
      </c>
      <c r="AA300" s="12">
        <f t="shared" ca="1" si="28"/>
        <v>-1.2438750000000063</v>
      </c>
    </row>
    <row r="301" spans="1:27" x14ac:dyDescent="0.25">
      <c r="A301" s="11">
        <v>8.83</v>
      </c>
      <c r="Z301" s="12">
        <f t="shared" ca="1" si="27"/>
        <v>-1.2338750000000065</v>
      </c>
      <c r="AA301" s="12">
        <f t="shared" ca="1" si="28"/>
        <v>-1.2338750000000065</v>
      </c>
    </row>
    <row r="302" spans="1:27" x14ac:dyDescent="0.25">
      <c r="A302" s="11">
        <v>8.86</v>
      </c>
      <c r="Z302" s="12">
        <f t="shared" ca="1" si="27"/>
        <v>-1.2038750000000071</v>
      </c>
      <c r="AA302" s="12">
        <f t="shared" ca="1" si="28"/>
        <v>-1.2038750000000071</v>
      </c>
    </row>
    <row r="303" spans="1:27" x14ac:dyDescent="0.25">
      <c r="A303" s="11">
        <v>8.86</v>
      </c>
      <c r="Z303" s="12">
        <f t="shared" ca="1" si="27"/>
        <v>-1.2038750000000071</v>
      </c>
      <c r="AA303" s="12">
        <f t="shared" ca="1" si="28"/>
        <v>-1.2038750000000071</v>
      </c>
    </row>
    <row r="304" spans="1:27" x14ac:dyDescent="0.25">
      <c r="A304" s="11">
        <v>8.8800000000000008</v>
      </c>
      <c r="Z304" s="12">
        <f t="shared" ca="1" si="27"/>
        <v>-1.1838750000000058</v>
      </c>
      <c r="AA304" s="12">
        <f t="shared" ca="1" si="28"/>
        <v>-1.1838750000000058</v>
      </c>
    </row>
    <row r="305" spans="1:27" x14ac:dyDescent="0.25">
      <c r="A305" s="11">
        <v>8.89</v>
      </c>
      <c r="Z305" s="12">
        <f t="shared" ca="1" si="27"/>
        <v>-1.173875000000006</v>
      </c>
      <c r="AA305" s="12">
        <f t="shared" ca="1" si="28"/>
        <v>-1.173875000000006</v>
      </c>
    </row>
    <row r="306" spans="1:27" x14ac:dyDescent="0.25">
      <c r="A306" s="11">
        <v>8.89</v>
      </c>
      <c r="Z306" s="12">
        <f t="shared" ca="1" si="27"/>
        <v>-1.173875000000006</v>
      </c>
      <c r="AA306" s="12">
        <f t="shared" ca="1" si="28"/>
        <v>-1.173875000000006</v>
      </c>
    </row>
    <row r="307" spans="1:27" x14ac:dyDescent="0.25">
      <c r="A307" s="11">
        <v>8.91</v>
      </c>
      <c r="Z307" s="12">
        <f t="shared" ca="1" si="27"/>
        <v>-1.1538750000000064</v>
      </c>
      <c r="AA307" s="12">
        <f t="shared" ca="1" si="28"/>
        <v>-1.1538750000000064</v>
      </c>
    </row>
    <row r="308" spans="1:27" x14ac:dyDescent="0.25">
      <c r="A308" s="11">
        <v>8.92</v>
      </c>
      <c r="Z308" s="12">
        <f t="shared" ca="1" si="27"/>
        <v>-1.1438750000000066</v>
      </c>
      <c r="AA308" s="12">
        <f t="shared" ca="1" si="28"/>
        <v>-1.1438750000000066</v>
      </c>
    </row>
    <row r="309" spans="1:27" x14ac:dyDescent="0.25">
      <c r="A309" s="11">
        <v>8.93</v>
      </c>
      <c r="Z309" s="12">
        <f t="shared" ca="1" si="27"/>
        <v>-1.1338750000000068</v>
      </c>
      <c r="AA309" s="12">
        <f t="shared" ca="1" si="28"/>
        <v>-1.1338750000000068</v>
      </c>
    </row>
    <row r="310" spans="1:27" x14ac:dyDescent="0.25">
      <c r="A310" s="11">
        <v>8.94</v>
      </c>
      <c r="Z310" s="12">
        <f t="shared" ca="1" si="27"/>
        <v>-1.1238750000000071</v>
      </c>
      <c r="AA310" s="12">
        <f t="shared" ca="1" si="28"/>
        <v>-1.1238750000000071</v>
      </c>
    </row>
    <row r="311" spans="1:27" x14ac:dyDescent="0.25">
      <c r="A311" s="11">
        <v>8.9700000000000006</v>
      </c>
      <c r="Z311" s="12">
        <f t="shared" ca="1" si="27"/>
        <v>-1.0938750000000059</v>
      </c>
      <c r="AA311" s="12">
        <f t="shared" ca="1" si="28"/>
        <v>-1.0938750000000059</v>
      </c>
    </row>
    <row r="312" spans="1:27" x14ac:dyDescent="0.25">
      <c r="A312" s="11">
        <v>8.9700000000000006</v>
      </c>
      <c r="Z312" s="12">
        <f t="shared" ca="1" si="27"/>
        <v>-1.0938750000000059</v>
      </c>
      <c r="AA312" s="12">
        <f t="shared" ca="1" si="28"/>
        <v>-1.0938750000000059</v>
      </c>
    </row>
    <row r="313" spans="1:27" x14ac:dyDescent="0.25">
      <c r="A313" s="11">
        <v>8.9700000000000006</v>
      </c>
      <c r="Z313" s="12">
        <f t="shared" ca="1" si="27"/>
        <v>-1.0938750000000059</v>
      </c>
      <c r="AA313" s="12">
        <f t="shared" ca="1" si="28"/>
        <v>-1.0938750000000059</v>
      </c>
    </row>
    <row r="314" spans="1:27" x14ac:dyDescent="0.25">
      <c r="A314" s="11">
        <v>8.98</v>
      </c>
      <c r="Z314" s="12">
        <f t="shared" ca="1" si="27"/>
        <v>-1.0838750000000061</v>
      </c>
      <c r="AA314" s="12">
        <f t="shared" ca="1" si="28"/>
        <v>-1.0838750000000061</v>
      </c>
    </row>
    <row r="315" spans="1:27" x14ac:dyDescent="0.25">
      <c r="A315" s="11">
        <v>8.98</v>
      </c>
      <c r="Z315" s="12">
        <f t="shared" ca="1" si="27"/>
        <v>-1.0838750000000061</v>
      </c>
      <c r="AA315" s="12">
        <f t="shared" ca="1" si="28"/>
        <v>-1.0838750000000061</v>
      </c>
    </row>
    <row r="316" spans="1:27" x14ac:dyDescent="0.25">
      <c r="A316" s="11">
        <v>8.98</v>
      </c>
      <c r="Z316" s="12">
        <f t="shared" ca="1" si="27"/>
        <v>-1.0838750000000061</v>
      </c>
      <c r="AA316" s="12">
        <f t="shared" ca="1" si="28"/>
        <v>-1.0838750000000061</v>
      </c>
    </row>
    <row r="317" spans="1:27" x14ac:dyDescent="0.25">
      <c r="A317" s="11">
        <v>9</v>
      </c>
      <c r="Z317" s="12">
        <f t="shared" ca="1" si="27"/>
        <v>-1.0638750000000066</v>
      </c>
      <c r="AA317" s="12">
        <f t="shared" ca="1" si="28"/>
        <v>-1.0638750000000066</v>
      </c>
    </row>
    <row r="318" spans="1:27" x14ac:dyDescent="0.25">
      <c r="A318" s="11">
        <v>9.02</v>
      </c>
      <c r="Z318" s="12">
        <f t="shared" ca="1" si="27"/>
        <v>-1.043875000000007</v>
      </c>
      <c r="AA318" s="12">
        <f t="shared" ca="1" si="28"/>
        <v>-1.043875000000007</v>
      </c>
    </row>
    <row r="319" spans="1:27" x14ac:dyDescent="0.25">
      <c r="A319" s="11">
        <v>9.0299999999999994</v>
      </c>
      <c r="Z319" s="12">
        <f t="shared" ca="1" si="27"/>
        <v>-1.0338750000000072</v>
      </c>
      <c r="AA319" s="12">
        <f t="shared" ca="1" si="28"/>
        <v>-1.0338750000000072</v>
      </c>
    </row>
    <row r="320" spans="1:27" x14ac:dyDescent="0.25">
      <c r="A320" s="11">
        <v>9.0399999999999991</v>
      </c>
      <c r="Z320" s="12">
        <f t="shared" ca="1" si="27"/>
        <v>-1.0238750000000074</v>
      </c>
      <c r="AA320" s="12">
        <f t="shared" ca="1" si="28"/>
        <v>-1.0238750000000074</v>
      </c>
    </row>
    <row r="321" spans="1:27" x14ac:dyDescent="0.25">
      <c r="A321" s="11">
        <v>9.06</v>
      </c>
      <c r="Z321" s="12">
        <f t="shared" ca="1" si="27"/>
        <v>-1.0038750000000061</v>
      </c>
      <c r="AA321" s="12">
        <f t="shared" ca="1" si="28"/>
        <v>-1.0038750000000061</v>
      </c>
    </row>
    <row r="322" spans="1:27" x14ac:dyDescent="0.25">
      <c r="A322" s="11">
        <v>9.08</v>
      </c>
      <c r="Z322" s="12">
        <f t="shared" ref="Z322:Z385" ca="1" si="29">IF($A322&lt;&gt;"",($A322-$D$77),"")</f>
        <v>-0.98387500000000649</v>
      </c>
      <c r="AA322" s="12">
        <f t="shared" ref="AA322:AA385" ca="1" si="30">IF($A322&lt;&gt;"",($A322-$D$77+$J$118),"")</f>
        <v>-0.98387500000000649</v>
      </c>
    </row>
    <row r="323" spans="1:27" x14ac:dyDescent="0.25">
      <c r="A323" s="11">
        <v>9.08</v>
      </c>
      <c r="Z323" s="12">
        <f t="shared" ca="1" si="29"/>
        <v>-0.98387500000000649</v>
      </c>
      <c r="AA323" s="12">
        <f t="shared" ca="1" si="30"/>
        <v>-0.98387500000000649</v>
      </c>
    </row>
    <row r="324" spans="1:27" x14ac:dyDescent="0.25">
      <c r="A324" s="11">
        <v>9.1300000000000008</v>
      </c>
      <c r="Z324" s="12">
        <f t="shared" ca="1" si="29"/>
        <v>-0.93387500000000578</v>
      </c>
      <c r="AA324" s="12">
        <f t="shared" ca="1" si="30"/>
        <v>-0.93387500000000578</v>
      </c>
    </row>
    <row r="325" spans="1:27" x14ac:dyDescent="0.25">
      <c r="A325" s="11">
        <v>9.1300000000000008</v>
      </c>
      <c r="Z325" s="12">
        <f t="shared" ca="1" si="29"/>
        <v>-0.93387500000000578</v>
      </c>
      <c r="AA325" s="12">
        <f t="shared" ca="1" si="30"/>
        <v>-0.93387500000000578</v>
      </c>
    </row>
    <row r="326" spans="1:27" x14ac:dyDescent="0.25">
      <c r="A326" s="11">
        <v>9.17</v>
      </c>
      <c r="Z326" s="12">
        <f t="shared" ca="1" si="29"/>
        <v>-0.89387500000000664</v>
      </c>
      <c r="AA326" s="12">
        <f t="shared" ca="1" si="30"/>
        <v>-0.89387500000000664</v>
      </c>
    </row>
    <row r="327" spans="1:27" x14ac:dyDescent="0.25">
      <c r="A327" s="11">
        <v>9.17</v>
      </c>
      <c r="Z327" s="12">
        <f t="shared" ca="1" si="29"/>
        <v>-0.89387500000000664</v>
      </c>
      <c r="AA327" s="12">
        <f t="shared" ca="1" si="30"/>
        <v>-0.89387500000000664</v>
      </c>
    </row>
    <row r="328" spans="1:27" x14ac:dyDescent="0.25">
      <c r="A328" s="11">
        <v>9.23</v>
      </c>
      <c r="Z328" s="12">
        <f t="shared" ca="1" si="29"/>
        <v>-0.83387500000000614</v>
      </c>
      <c r="AA328" s="12">
        <f t="shared" ca="1" si="30"/>
        <v>-0.83387500000000614</v>
      </c>
    </row>
    <row r="329" spans="1:27" x14ac:dyDescent="0.25">
      <c r="A329" s="11">
        <v>9.24</v>
      </c>
      <c r="Z329" s="12">
        <f t="shared" ca="1" si="29"/>
        <v>-0.82387500000000635</v>
      </c>
      <c r="AA329" s="12">
        <f t="shared" ca="1" si="30"/>
        <v>-0.82387500000000635</v>
      </c>
    </row>
    <row r="330" spans="1:27" x14ac:dyDescent="0.25">
      <c r="A330" s="11">
        <v>9.25</v>
      </c>
      <c r="Z330" s="12">
        <f t="shared" ca="1" si="29"/>
        <v>-0.81387500000000657</v>
      </c>
      <c r="AA330" s="12">
        <f t="shared" ca="1" si="30"/>
        <v>-0.81387500000000657</v>
      </c>
    </row>
    <row r="331" spans="1:27" x14ac:dyDescent="0.25">
      <c r="A331" s="11">
        <v>9.25</v>
      </c>
      <c r="Z331" s="12">
        <f t="shared" ca="1" si="29"/>
        <v>-0.81387500000000657</v>
      </c>
      <c r="AA331" s="12">
        <f t="shared" ca="1" si="30"/>
        <v>-0.81387500000000657</v>
      </c>
    </row>
    <row r="332" spans="1:27" x14ac:dyDescent="0.25">
      <c r="A332" s="11">
        <v>9.27</v>
      </c>
      <c r="Z332" s="12">
        <f t="shared" ca="1" si="29"/>
        <v>-0.79387500000000699</v>
      </c>
      <c r="AA332" s="12">
        <f t="shared" ca="1" si="30"/>
        <v>-0.79387500000000699</v>
      </c>
    </row>
    <row r="333" spans="1:27" x14ac:dyDescent="0.25">
      <c r="A333" s="11">
        <v>9.2799999999999994</v>
      </c>
      <c r="Z333" s="12">
        <f t="shared" ca="1" si="29"/>
        <v>-0.7838750000000072</v>
      </c>
      <c r="AA333" s="12">
        <f t="shared" ca="1" si="30"/>
        <v>-0.7838750000000072</v>
      </c>
    </row>
    <row r="334" spans="1:27" x14ac:dyDescent="0.25">
      <c r="A334" s="11">
        <v>9.2799999999999994</v>
      </c>
      <c r="Z334" s="12">
        <f t="shared" ca="1" si="29"/>
        <v>-0.7838750000000072</v>
      </c>
      <c r="AA334" s="12">
        <f t="shared" ca="1" si="30"/>
        <v>-0.7838750000000072</v>
      </c>
    </row>
    <row r="335" spans="1:27" x14ac:dyDescent="0.25">
      <c r="A335" s="11">
        <v>9.2899999999999991</v>
      </c>
      <c r="Z335" s="12">
        <f t="shared" ca="1" si="29"/>
        <v>-0.77387500000000742</v>
      </c>
      <c r="AA335" s="12">
        <f t="shared" ca="1" si="30"/>
        <v>-0.77387500000000742</v>
      </c>
    </row>
    <row r="336" spans="1:27" x14ac:dyDescent="0.25">
      <c r="A336" s="11">
        <v>9.31</v>
      </c>
      <c r="Z336" s="12">
        <f t="shared" ca="1" si="29"/>
        <v>-0.75387500000000607</v>
      </c>
      <c r="AA336" s="12">
        <f t="shared" ca="1" si="30"/>
        <v>-0.75387500000000607</v>
      </c>
    </row>
    <row r="337" spans="1:27" x14ac:dyDescent="0.25">
      <c r="A337" s="11">
        <v>9.32</v>
      </c>
      <c r="Z337" s="12">
        <f t="shared" ca="1" si="29"/>
        <v>-0.74387500000000628</v>
      </c>
      <c r="AA337" s="12">
        <f t="shared" ca="1" si="30"/>
        <v>-0.74387500000000628</v>
      </c>
    </row>
    <row r="338" spans="1:27" x14ac:dyDescent="0.25">
      <c r="A338" s="11">
        <v>9.33</v>
      </c>
      <c r="Z338" s="12">
        <f t="shared" ca="1" si="29"/>
        <v>-0.73387500000000649</v>
      </c>
      <c r="AA338" s="12">
        <f t="shared" ca="1" si="30"/>
        <v>-0.73387500000000649</v>
      </c>
    </row>
    <row r="339" spans="1:27" x14ac:dyDescent="0.25">
      <c r="A339" s="11">
        <v>9.33</v>
      </c>
      <c r="Z339" s="12">
        <f t="shared" ca="1" si="29"/>
        <v>-0.73387500000000649</v>
      </c>
      <c r="AA339" s="12">
        <f t="shared" ca="1" si="30"/>
        <v>-0.73387500000000649</v>
      </c>
    </row>
    <row r="340" spans="1:27" x14ac:dyDescent="0.25">
      <c r="A340" s="11">
        <v>9.35</v>
      </c>
      <c r="Z340" s="12">
        <f t="shared" ca="1" si="29"/>
        <v>-0.71387500000000692</v>
      </c>
      <c r="AA340" s="12">
        <f t="shared" ca="1" si="30"/>
        <v>-0.71387500000000692</v>
      </c>
    </row>
    <row r="341" spans="1:27" x14ac:dyDescent="0.25">
      <c r="A341" s="11">
        <v>9.36</v>
      </c>
      <c r="Z341" s="12">
        <f t="shared" ca="1" si="29"/>
        <v>-0.70387500000000713</v>
      </c>
      <c r="AA341" s="12">
        <f t="shared" ca="1" si="30"/>
        <v>-0.70387500000000713</v>
      </c>
    </row>
    <row r="342" spans="1:27" x14ac:dyDescent="0.25">
      <c r="A342" s="11">
        <v>9.3699999999999992</v>
      </c>
      <c r="Z342" s="12">
        <f t="shared" ca="1" si="29"/>
        <v>-0.69387500000000735</v>
      </c>
      <c r="AA342" s="12">
        <f t="shared" ca="1" si="30"/>
        <v>-0.69387500000000735</v>
      </c>
    </row>
    <row r="343" spans="1:27" x14ac:dyDescent="0.25">
      <c r="A343" s="11">
        <v>9.39</v>
      </c>
      <c r="Z343" s="12">
        <f t="shared" ca="1" si="29"/>
        <v>-0.673875000000006</v>
      </c>
      <c r="AA343" s="12">
        <f t="shared" ca="1" si="30"/>
        <v>-0.673875000000006</v>
      </c>
    </row>
    <row r="344" spans="1:27" x14ac:dyDescent="0.25">
      <c r="A344" s="11">
        <v>9.42</v>
      </c>
      <c r="Z344" s="12">
        <f t="shared" ca="1" si="29"/>
        <v>-0.64387500000000664</v>
      </c>
      <c r="AA344" s="12">
        <f t="shared" ca="1" si="30"/>
        <v>-0.64387500000000664</v>
      </c>
    </row>
    <row r="345" spans="1:27" x14ac:dyDescent="0.25">
      <c r="A345" s="11">
        <v>9.48</v>
      </c>
      <c r="Z345" s="12">
        <f t="shared" ca="1" si="29"/>
        <v>-0.58387500000000614</v>
      </c>
      <c r="AA345" s="12">
        <f t="shared" ca="1" si="30"/>
        <v>-0.58387500000000614</v>
      </c>
    </row>
    <row r="346" spans="1:27" x14ac:dyDescent="0.25">
      <c r="A346" s="11">
        <v>9.49</v>
      </c>
      <c r="Z346" s="12">
        <f t="shared" ca="1" si="29"/>
        <v>-0.57387500000000635</v>
      </c>
      <c r="AA346" s="12">
        <f t="shared" ca="1" si="30"/>
        <v>-0.57387500000000635</v>
      </c>
    </row>
    <row r="347" spans="1:27" x14ac:dyDescent="0.25">
      <c r="A347" s="11">
        <v>9.51</v>
      </c>
      <c r="Z347" s="12">
        <f t="shared" ca="1" si="29"/>
        <v>-0.55387500000000678</v>
      </c>
      <c r="AA347" s="12">
        <f t="shared" ca="1" si="30"/>
        <v>-0.55387500000000678</v>
      </c>
    </row>
    <row r="348" spans="1:27" x14ac:dyDescent="0.25">
      <c r="A348" s="11">
        <v>9.51</v>
      </c>
      <c r="Z348" s="12">
        <f t="shared" ca="1" si="29"/>
        <v>-0.55387500000000678</v>
      </c>
      <c r="AA348" s="12">
        <f t="shared" ca="1" si="30"/>
        <v>-0.55387500000000678</v>
      </c>
    </row>
    <row r="349" spans="1:27" x14ac:dyDescent="0.25">
      <c r="A349" s="11">
        <v>9.51</v>
      </c>
      <c r="Z349" s="12">
        <f t="shared" ca="1" si="29"/>
        <v>-0.55387500000000678</v>
      </c>
      <c r="AA349" s="12">
        <f t="shared" ca="1" si="30"/>
        <v>-0.55387500000000678</v>
      </c>
    </row>
    <row r="350" spans="1:27" x14ac:dyDescent="0.25">
      <c r="A350" s="11">
        <v>9.57</v>
      </c>
      <c r="Z350" s="12">
        <f t="shared" ca="1" si="29"/>
        <v>-0.49387500000000628</v>
      </c>
      <c r="AA350" s="12">
        <f t="shared" ca="1" si="30"/>
        <v>-0.49387500000000628</v>
      </c>
    </row>
    <row r="351" spans="1:27" x14ac:dyDescent="0.25">
      <c r="A351" s="11">
        <v>9.58</v>
      </c>
      <c r="Z351" s="12">
        <f t="shared" ca="1" si="29"/>
        <v>-0.48387500000000649</v>
      </c>
      <c r="AA351" s="12">
        <f t="shared" ca="1" si="30"/>
        <v>-0.48387500000000649</v>
      </c>
    </row>
    <row r="352" spans="1:27" x14ac:dyDescent="0.25">
      <c r="A352" s="11">
        <v>9.58</v>
      </c>
      <c r="Z352" s="12">
        <f t="shared" ca="1" si="29"/>
        <v>-0.48387500000000649</v>
      </c>
      <c r="AA352" s="12">
        <f t="shared" ca="1" si="30"/>
        <v>-0.48387500000000649</v>
      </c>
    </row>
    <row r="353" spans="1:27" x14ac:dyDescent="0.25">
      <c r="A353" s="11">
        <v>9.59</v>
      </c>
      <c r="Z353" s="12">
        <f t="shared" ca="1" si="29"/>
        <v>-0.47387500000000671</v>
      </c>
      <c r="AA353" s="12">
        <f t="shared" ca="1" si="30"/>
        <v>-0.47387500000000671</v>
      </c>
    </row>
    <row r="354" spans="1:27" x14ac:dyDescent="0.25">
      <c r="A354" s="11">
        <v>9.6</v>
      </c>
      <c r="Z354" s="12">
        <f t="shared" ca="1" si="29"/>
        <v>-0.46387500000000692</v>
      </c>
      <c r="AA354" s="12">
        <f t="shared" ca="1" si="30"/>
        <v>-0.46387500000000692</v>
      </c>
    </row>
    <row r="355" spans="1:27" x14ac:dyDescent="0.25">
      <c r="A355" s="11">
        <v>9.61</v>
      </c>
      <c r="Z355" s="12">
        <f t="shared" ca="1" si="29"/>
        <v>-0.45387500000000713</v>
      </c>
      <c r="AA355" s="12">
        <f t="shared" ca="1" si="30"/>
        <v>-0.45387500000000713</v>
      </c>
    </row>
    <row r="356" spans="1:27" x14ac:dyDescent="0.25">
      <c r="A356" s="11">
        <v>9.6300000000000008</v>
      </c>
      <c r="Z356" s="12">
        <f t="shared" ca="1" si="29"/>
        <v>-0.43387500000000578</v>
      </c>
      <c r="AA356" s="12">
        <f t="shared" ca="1" si="30"/>
        <v>-0.43387500000000578</v>
      </c>
    </row>
    <row r="357" spans="1:27" x14ac:dyDescent="0.25">
      <c r="A357" s="11">
        <v>9.66</v>
      </c>
      <c r="Z357" s="12">
        <f t="shared" ca="1" si="29"/>
        <v>-0.40387500000000642</v>
      </c>
      <c r="AA357" s="12">
        <f t="shared" ca="1" si="30"/>
        <v>-0.40387500000000642</v>
      </c>
    </row>
    <row r="358" spans="1:27" x14ac:dyDescent="0.25">
      <c r="A358" s="11">
        <v>9.68</v>
      </c>
      <c r="Z358" s="12">
        <f t="shared" ca="1" si="29"/>
        <v>-0.38387500000000685</v>
      </c>
      <c r="AA358" s="12">
        <f t="shared" ca="1" si="30"/>
        <v>-0.38387500000000685</v>
      </c>
    </row>
    <row r="359" spans="1:27" x14ac:dyDescent="0.25">
      <c r="A359" s="11">
        <v>9.7200000000000006</v>
      </c>
      <c r="Z359" s="12">
        <f t="shared" ca="1" si="29"/>
        <v>-0.34387500000000593</v>
      </c>
      <c r="AA359" s="12">
        <f t="shared" ca="1" si="30"/>
        <v>-0.34387500000000593</v>
      </c>
    </row>
    <row r="360" spans="1:27" x14ac:dyDescent="0.25">
      <c r="A360" s="11">
        <v>9.7200000000000006</v>
      </c>
      <c r="Z360" s="12">
        <f t="shared" ca="1" si="29"/>
        <v>-0.34387500000000593</v>
      </c>
      <c r="AA360" s="12">
        <f t="shared" ca="1" si="30"/>
        <v>-0.34387500000000593</v>
      </c>
    </row>
    <row r="361" spans="1:27" x14ac:dyDescent="0.25">
      <c r="A361" s="11">
        <v>9.73</v>
      </c>
      <c r="Z361" s="12">
        <f t="shared" ca="1" si="29"/>
        <v>-0.33387500000000614</v>
      </c>
      <c r="AA361" s="12">
        <f t="shared" ca="1" si="30"/>
        <v>-0.33387500000000614</v>
      </c>
    </row>
    <row r="362" spans="1:27" x14ac:dyDescent="0.25">
      <c r="A362" s="11">
        <v>9.73</v>
      </c>
      <c r="Z362" s="12">
        <f t="shared" ca="1" si="29"/>
        <v>-0.33387500000000614</v>
      </c>
      <c r="AA362" s="12">
        <f t="shared" ca="1" si="30"/>
        <v>-0.33387500000000614</v>
      </c>
    </row>
    <row r="363" spans="1:27" x14ac:dyDescent="0.25">
      <c r="A363" s="11">
        <v>9.73</v>
      </c>
      <c r="Z363" s="12">
        <f t="shared" ca="1" si="29"/>
        <v>-0.33387500000000614</v>
      </c>
      <c r="AA363" s="12">
        <f t="shared" ca="1" si="30"/>
        <v>-0.33387500000000614</v>
      </c>
    </row>
    <row r="364" spans="1:27" x14ac:dyDescent="0.25">
      <c r="A364" s="11">
        <v>9.75</v>
      </c>
      <c r="Z364" s="12">
        <f t="shared" ca="1" si="29"/>
        <v>-0.31387500000000657</v>
      </c>
      <c r="AA364" s="12">
        <f t="shared" ca="1" si="30"/>
        <v>-0.31387500000000657</v>
      </c>
    </row>
    <row r="365" spans="1:27" x14ac:dyDescent="0.25">
      <c r="A365" s="11">
        <v>9.75</v>
      </c>
      <c r="Z365" s="12">
        <f t="shared" ca="1" si="29"/>
        <v>-0.31387500000000657</v>
      </c>
      <c r="AA365" s="12">
        <f t="shared" ca="1" si="30"/>
        <v>-0.31387500000000657</v>
      </c>
    </row>
    <row r="366" spans="1:27" x14ac:dyDescent="0.25">
      <c r="A366" s="11">
        <v>9.76</v>
      </c>
      <c r="Z366" s="12">
        <f t="shared" ca="1" si="29"/>
        <v>-0.30387500000000678</v>
      </c>
      <c r="AA366" s="12">
        <f t="shared" ca="1" si="30"/>
        <v>-0.30387500000000678</v>
      </c>
    </row>
    <row r="367" spans="1:27" x14ac:dyDescent="0.25">
      <c r="A367" s="11">
        <v>9.77</v>
      </c>
      <c r="Z367" s="12">
        <f t="shared" ca="1" si="29"/>
        <v>-0.29387500000000699</v>
      </c>
      <c r="AA367" s="12">
        <f t="shared" ca="1" si="30"/>
        <v>-0.29387500000000699</v>
      </c>
    </row>
    <row r="368" spans="1:27" x14ac:dyDescent="0.25">
      <c r="A368" s="11">
        <v>9.77</v>
      </c>
      <c r="Z368" s="12">
        <f t="shared" ca="1" si="29"/>
        <v>-0.29387500000000699</v>
      </c>
      <c r="AA368" s="12">
        <f t="shared" ca="1" si="30"/>
        <v>-0.29387500000000699</v>
      </c>
    </row>
    <row r="369" spans="1:27" x14ac:dyDescent="0.25">
      <c r="A369" s="11">
        <v>9.77</v>
      </c>
      <c r="Z369" s="12">
        <f t="shared" ca="1" si="29"/>
        <v>-0.29387500000000699</v>
      </c>
      <c r="AA369" s="12">
        <f t="shared" ca="1" si="30"/>
        <v>-0.29387500000000699</v>
      </c>
    </row>
    <row r="370" spans="1:27" x14ac:dyDescent="0.25">
      <c r="A370" s="11">
        <v>9.7799999999999994</v>
      </c>
      <c r="Z370" s="12">
        <f t="shared" ca="1" si="29"/>
        <v>-0.2838750000000072</v>
      </c>
      <c r="AA370" s="12">
        <f t="shared" ca="1" si="30"/>
        <v>-0.2838750000000072</v>
      </c>
    </row>
    <row r="371" spans="1:27" x14ac:dyDescent="0.25">
      <c r="A371" s="11">
        <v>9.7899999999999991</v>
      </c>
      <c r="Z371" s="12">
        <f t="shared" ca="1" si="29"/>
        <v>-0.27387500000000742</v>
      </c>
      <c r="AA371" s="12">
        <f t="shared" ca="1" si="30"/>
        <v>-0.27387500000000742</v>
      </c>
    </row>
    <row r="372" spans="1:27" x14ac:dyDescent="0.25">
      <c r="A372" s="11">
        <v>9.82</v>
      </c>
      <c r="Z372" s="12">
        <f t="shared" ca="1" si="29"/>
        <v>-0.24387500000000628</v>
      </c>
      <c r="AA372" s="12">
        <f t="shared" ca="1" si="30"/>
        <v>-0.24387500000000628</v>
      </c>
    </row>
    <row r="373" spans="1:27" x14ac:dyDescent="0.25">
      <c r="A373" s="11">
        <v>9.82</v>
      </c>
      <c r="Z373" s="12">
        <f t="shared" ca="1" si="29"/>
        <v>-0.24387500000000628</v>
      </c>
      <c r="AA373" s="12">
        <f t="shared" ca="1" si="30"/>
        <v>-0.24387500000000628</v>
      </c>
    </row>
    <row r="374" spans="1:27" x14ac:dyDescent="0.25">
      <c r="A374" s="11">
        <v>9.85</v>
      </c>
      <c r="Z374" s="12">
        <f t="shared" ca="1" si="29"/>
        <v>-0.21387500000000692</v>
      </c>
      <c r="AA374" s="12">
        <f t="shared" ca="1" si="30"/>
        <v>-0.21387500000000692</v>
      </c>
    </row>
    <row r="375" spans="1:27" x14ac:dyDescent="0.25">
      <c r="A375" s="11">
        <v>9.8800000000000008</v>
      </c>
      <c r="Z375" s="12">
        <f t="shared" ca="1" si="29"/>
        <v>-0.18387500000000578</v>
      </c>
      <c r="AA375" s="12">
        <f t="shared" ca="1" si="30"/>
        <v>-0.18387500000000578</v>
      </c>
    </row>
    <row r="376" spans="1:27" x14ac:dyDescent="0.25">
      <c r="A376" s="11">
        <v>9.89</v>
      </c>
      <c r="Z376" s="12">
        <f t="shared" ca="1" si="29"/>
        <v>-0.173875000000006</v>
      </c>
      <c r="AA376" s="12">
        <f t="shared" ca="1" si="30"/>
        <v>-0.173875000000006</v>
      </c>
    </row>
    <row r="377" spans="1:27" x14ac:dyDescent="0.25">
      <c r="A377" s="11">
        <v>9.94</v>
      </c>
      <c r="Z377" s="12">
        <f t="shared" ca="1" si="29"/>
        <v>-0.12387500000000706</v>
      </c>
      <c r="AA377" s="12">
        <f t="shared" ca="1" si="30"/>
        <v>-0.12387500000000706</v>
      </c>
    </row>
    <row r="378" spans="1:27" x14ac:dyDescent="0.25">
      <c r="A378" s="11">
        <v>9.9600000000000009</v>
      </c>
      <c r="Z378" s="12">
        <f t="shared" ca="1" si="29"/>
        <v>-0.10387500000000571</v>
      </c>
      <c r="AA378" s="12">
        <f t="shared" ca="1" si="30"/>
        <v>-0.10387500000000571</v>
      </c>
    </row>
    <row r="379" spans="1:27" x14ac:dyDescent="0.25">
      <c r="A379" s="11">
        <v>9.9600000000000009</v>
      </c>
      <c r="Z379" s="12">
        <f t="shared" ca="1" si="29"/>
        <v>-0.10387500000000571</v>
      </c>
      <c r="AA379" s="12">
        <f t="shared" ca="1" si="30"/>
        <v>-0.10387500000000571</v>
      </c>
    </row>
    <row r="380" spans="1:27" x14ac:dyDescent="0.25">
      <c r="A380" s="11">
        <v>10</v>
      </c>
      <c r="Z380" s="12">
        <f t="shared" ca="1" si="29"/>
        <v>-6.3875000000006565E-2</v>
      </c>
      <c r="AA380" s="12">
        <f t="shared" ca="1" si="30"/>
        <v>-6.3875000000006565E-2</v>
      </c>
    </row>
    <row r="381" spans="1:27" x14ac:dyDescent="0.25">
      <c r="A381" s="11">
        <v>10.01</v>
      </c>
      <c r="Z381" s="12">
        <f t="shared" ca="1" si="29"/>
        <v>-5.3875000000006779E-2</v>
      </c>
      <c r="AA381" s="12">
        <f t="shared" ca="1" si="30"/>
        <v>-5.3875000000006779E-2</v>
      </c>
    </row>
    <row r="382" spans="1:27" x14ac:dyDescent="0.25">
      <c r="A382" s="11">
        <v>10.01</v>
      </c>
      <c r="Z382" s="12">
        <f t="shared" ca="1" si="29"/>
        <v>-5.3875000000006779E-2</v>
      </c>
      <c r="AA382" s="12">
        <f t="shared" ca="1" si="30"/>
        <v>-5.3875000000006779E-2</v>
      </c>
    </row>
    <row r="383" spans="1:27" x14ac:dyDescent="0.25">
      <c r="A383" s="11">
        <v>10.039999999999999</v>
      </c>
      <c r="Z383" s="12">
        <f t="shared" ca="1" si="29"/>
        <v>-2.3875000000007418E-2</v>
      </c>
      <c r="AA383" s="12">
        <f t="shared" ca="1" si="30"/>
        <v>-2.3875000000007418E-2</v>
      </c>
    </row>
    <row r="384" spans="1:27" x14ac:dyDescent="0.25">
      <c r="A384" s="11">
        <v>10.050000000000001</v>
      </c>
      <c r="Z384" s="12">
        <f t="shared" ca="1" si="29"/>
        <v>-1.3875000000005855E-2</v>
      </c>
      <c r="AA384" s="12">
        <f t="shared" ca="1" si="30"/>
        <v>-1.3875000000005855E-2</v>
      </c>
    </row>
    <row r="385" spans="1:27" x14ac:dyDescent="0.25">
      <c r="A385" s="11">
        <v>10.050000000000001</v>
      </c>
      <c r="Z385" s="12">
        <f t="shared" ca="1" si="29"/>
        <v>-1.3875000000005855E-2</v>
      </c>
      <c r="AA385" s="12">
        <f t="shared" ca="1" si="30"/>
        <v>-1.3875000000005855E-2</v>
      </c>
    </row>
    <row r="386" spans="1:27" x14ac:dyDescent="0.25">
      <c r="A386" s="11">
        <v>10.130000000000001</v>
      </c>
      <c r="Z386" s="12">
        <f t="shared" ref="Z386:Z449" ca="1" si="31">IF($A386&lt;&gt;"",($A386-$D$77),"")</f>
        <v>6.6124999999994216E-2</v>
      </c>
      <c r="AA386" s="12">
        <f t="shared" ref="AA386:AA449" ca="1" si="32">IF($A386&lt;&gt;"",($A386-$D$77+$J$118),"")</f>
        <v>6.6124999999994216E-2</v>
      </c>
    </row>
    <row r="387" spans="1:27" x14ac:dyDescent="0.25">
      <c r="A387" s="11">
        <v>10.14</v>
      </c>
      <c r="Z387" s="12">
        <f t="shared" ca="1" si="31"/>
        <v>7.6124999999994003E-2</v>
      </c>
      <c r="AA387" s="12">
        <f t="shared" ca="1" si="32"/>
        <v>7.6124999999994003E-2</v>
      </c>
    </row>
    <row r="388" spans="1:27" x14ac:dyDescent="0.25">
      <c r="A388" s="11">
        <v>10.15</v>
      </c>
      <c r="Z388" s="12">
        <f t="shared" ca="1" si="31"/>
        <v>8.612499999999379E-2</v>
      </c>
      <c r="AA388" s="12">
        <f t="shared" ca="1" si="32"/>
        <v>8.612499999999379E-2</v>
      </c>
    </row>
    <row r="389" spans="1:27" x14ac:dyDescent="0.25">
      <c r="A389" s="11">
        <v>10.16</v>
      </c>
      <c r="Z389" s="12">
        <f t="shared" ca="1" si="31"/>
        <v>9.6124999999993577E-2</v>
      </c>
      <c r="AA389" s="12">
        <f t="shared" ca="1" si="32"/>
        <v>9.6124999999993577E-2</v>
      </c>
    </row>
    <row r="390" spans="1:27" x14ac:dyDescent="0.25">
      <c r="A390" s="11">
        <v>10.17</v>
      </c>
      <c r="Z390" s="12">
        <f t="shared" ca="1" si="31"/>
        <v>0.10612499999999336</v>
      </c>
      <c r="AA390" s="12">
        <f t="shared" ca="1" si="32"/>
        <v>0.10612499999999336</v>
      </c>
    </row>
    <row r="391" spans="1:27" x14ac:dyDescent="0.25">
      <c r="A391" s="11">
        <v>10.199999999999999</v>
      </c>
      <c r="Z391" s="12">
        <f t="shared" ca="1" si="31"/>
        <v>0.13612499999999272</v>
      </c>
      <c r="AA391" s="12">
        <f t="shared" ca="1" si="32"/>
        <v>0.13612499999999272</v>
      </c>
    </row>
    <row r="392" spans="1:27" x14ac:dyDescent="0.25">
      <c r="A392" s="11">
        <v>10.220000000000001</v>
      </c>
      <c r="Z392" s="12">
        <f t="shared" ca="1" si="31"/>
        <v>0.15612499999999407</v>
      </c>
      <c r="AA392" s="12">
        <f t="shared" ca="1" si="32"/>
        <v>0.15612499999999407</v>
      </c>
    </row>
    <row r="393" spans="1:27" x14ac:dyDescent="0.25">
      <c r="A393" s="11">
        <v>10.23</v>
      </c>
      <c r="Z393" s="12">
        <f t="shared" ca="1" si="31"/>
        <v>0.16612499999999386</v>
      </c>
      <c r="AA393" s="12">
        <f t="shared" ca="1" si="32"/>
        <v>0.16612499999999386</v>
      </c>
    </row>
    <row r="394" spans="1:27" x14ac:dyDescent="0.25">
      <c r="A394" s="11">
        <v>10.24</v>
      </c>
      <c r="Z394" s="12">
        <f t="shared" ca="1" si="31"/>
        <v>0.17612499999999365</v>
      </c>
      <c r="AA394" s="12">
        <f t="shared" ca="1" si="32"/>
        <v>0.17612499999999365</v>
      </c>
    </row>
    <row r="395" spans="1:27" x14ac:dyDescent="0.25">
      <c r="A395" s="11">
        <v>10.25</v>
      </c>
      <c r="Z395" s="12">
        <f t="shared" ca="1" si="31"/>
        <v>0.18612499999999343</v>
      </c>
      <c r="AA395" s="12">
        <f t="shared" ca="1" si="32"/>
        <v>0.18612499999999343</v>
      </c>
    </row>
    <row r="396" spans="1:27" x14ac:dyDescent="0.25">
      <c r="A396" s="11">
        <v>10.26</v>
      </c>
      <c r="Z396" s="12">
        <f t="shared" ca="1" si="31"/>
        <v>0.19612499999999322</v>
      </c>
      <c r="AA396" s="12">
        <f t="shared" ca="1" si="32"/>
        <v>0.19612499999999322</v>
      </c>
    </row>
    <row r="397" spans="1:27" x14ac:dyDescent="0.25">
      <c r="A397" s="11">
        <v>10.27</v>
      </c>
      <c r="Z397" s="12">
        <f t="shared" ca="1" si="31"/>
        <v>0.20612499999999301</v>
      </c>
      <c r="AA397" s="12">
        <f t="shared" ca="1" si="32"/>
        <v>0.20612499999999301</v>
      </c>
    </row>
    <row r="398" spans="1:27" x14ac:dyDescent="0.25">
      <c r="A398" s="11">
        <v>10.28</v>
      </c>
      <c r="Z398" s="12">
        <f t="shared" ca="1" si="31"/>
        <v>0.2161249999999928</v>
      </c>
      <c r="AA398" s="12">
        <f t="shared" ca="1" si="32"/>
        <v>0.2161249999999928</v>
      </c>
    </row>
    <row r="399" spans="1:27" x14ac:dyDescent="0.25">
      <c r="A399" s="11">
        <v>10.3</v>
      </c>
      <c r="Z399" s="12">
        <f t="shared" ca="1" si="31"/>
        <v>0.23612499999999415</v>
      </c>
      <c r="AA399" s="12">
        <f t="shared" ca="1" si="32"/>
        <v>0.23612499999999415</v>
      </c>
    </row>
    <row r="400" spans="1:27" x14ac:dyDescent="0.25">
      <c r="A400" s="11">
        <v>10.3</v>
      </c>
      <c r="Z400" s="12">
        <f t="shared" ca="1" si="31"/>
        <v>0.23612499999999415</v>
      </c>
      <c r="AA400" s="12">
        <f t="shared" ca="1" si="32"/>
        <v>0.23612499999999415</v>
      </c>
    </row>
    <row r="401" spans="1:27" x14ac:dyDescent="0.25">
      <c r="A401" s="11">
        <v>10.31</v>
      </c>
      <c r="Z401" s="12">
        <f t="shared" ca="1" si="31"/>
        <v>0.24612499999999393</v>
      </c>
      <c r="AA401" s="12">
        <f t="shared" ca="1" si="32"/>
        <v>0.24612499999999393</v>
      </c>
    </row>
    <row r="402" spans="1:27" x14ac:dyDescent="0.25">
      <c r="A402" s="11">
        <v>10.32</v>
      </c>
      <c r="Z402" s="12">
        <f t="shared" ca="1" si="31"/>
        <v>0.25612499999999372</v>
      </c>
      <c r="AA402" s="12">
        <f t="shared" ca="1" si="32"/>
        <v>0.25612499999999372</v>
      </c>
    </row>
    <row r="403" spans="1:27" x14ac:dyDescent="0.25">
      <c r="A403" s="11">
        <v>10.33</v>
      </c>
      <c r="Z403" s="12">
        <f t="shared" ca="1" si="31"/>
        <v>0.26612499999999351</v>
      </c>
      <c r="AA403" s="12">
        <f t="shared" ca="1" si="32"/>
        <v>0.26612499999999351</v>
      </c>
    </row>
    <row r="404" spans="1:27" x14ac:dyDescent="0.25">
      <c r="A404" s="11">
        <v>10.34</v>
      </c>
      <c r="Z404" s="12">
        <f t="shared" ca="1" si="31"/>
        <v>0.27612499999999329</v>
      </c>
      <c r="AA404" s="12">
        <f t="shared" ca="1" si="32"/>
        <v>0.27612499999999329</v>
      </c>
    </row>
    <row r="405" spans="1:27" x14ac:dyDescent="0.25">
      <c r="A405" s="11">
        <v>10.34</v>
      </c>
      <c r="Z405" s="12">
        <f t="shared" ca="1" si="31"/>
        <v>0.27612499999999329</v>
      </c>
      <c r="AA405" s="12">
        <f t="shared" ca="1" si="32"/>
        <v>0.27612499999999329</v>
      </c>
    </row>
    <row r="406" spans="1:27" x14ac:dyDescent="0.25">
      <c r="A406" s="11">
        <v>10.36</v>
      </c>
      <c r="Z406" s="12">
        <f t="shared" ca="1" si="31"/>
        <v>0.29612499999999287</v>
      </c>
      <c r="AA406" s="12">
        <f t="shared" ca="1" si="32"/>
        <v>0.29612499999999287</v>
      </c>
    </row>
    <row r="407" spans="1:27" x14ac:dyDescent="0.25">
      <c r="A407" s="11">
        <v>10.37</v>
      </c>
      <c r="Z407" s="12">
        <f t="shared" ca="1" si="31"/>
        <v>0.30612499999999265</v>
      </c>
      <c r="AA407" s="12">
        <f t="shared" ca="1" si="32"/>
        <v>0.30612499999999265</v>
      </c>
    </row>
    <row r="408" spans="1:27" x14ac:dyDescent="0.25">
      <c r="A408" s="11">
        <v>10.37</v>
      </c>
      <c r="Z408" s="12">
        <f t="shared" ca="1" si="31"/>
        <v>0.30612499999999265</v>
      </c>
      <c r="AA408" s="12">
        <f t="shared" ca="1" si="32"/>
        <v>0.30612499999999265</v>
      </c>
    </row>
    <row r="409" spans="1:27" x14ac:dyDescent="0.25">
      <c r="A409" s="11">
        <v>10.41</v>
      </c>
      <c r="Z409" s="12">
        <f t="shared" ca="1" si="31"/>
        <v>0.34612499999999358</v>
      </c>
      <c r="AA409" s="12">
        <f t="shared" ca="1" si="32"/>
        <v>0.34612499999999358</v>
      </c>
    </row>
    <row r="410" spans="1:27" x14ac:dyDescent="0.25">
      <c r="A410" s="11">
        <v>10.43</v>
      </c>
      <c r="Z410" s="12">
        <f t="shared" ca="1" si="31"/>
        <v>0.36612499999999315</v>
      </c>
      <c r="AA410" s="12">
        <f t="shared" ca="1" si="32"/>
        <v>0.36612499999999315</v>
      </c>
    </row>
    <row r="411" spans="1:27" x14ac:dyDescent="0.25">
      <c r="A411" s="11">
        <v>10.44</v>
      </c>
      <c r="Z411" s="12">
        <f t="shared" ca="1" si="31"/>
        <v>0.37612499999999294</v>
      </c>
      <c r="AA411" s="12">
        <f t="shared" ca="1" si="32"/>
        <v>0.37612499999999294</v>
      </c>
    </row>
    <row r="412" spans="1:27" x14ac:dyDescent="0.25">
      <c r="A412" s="11">
        <v>10.44</v>
      </c>
      <c r="Z412" s="12">
        <f t="shared" ca="1" si="31"/>
        <v>0.37612499999999294</v>
      </c>
      <c r="AA412" s="12">
        <f t="shared" ca="1" si="32"/>
        <v>0.37612499999999294</v>
      </c>
    </row>
    <row r="413" spans="1:27" x14ac:dyDescent="0.25">
      <c r="A413" s="11">
        <v>10.44</v>
      </c>
      <c r="Z413" s="12">
        <f t="shared" ca="1" si="31"/>
        <v>0.37612499999999294</v>
      </c>
      <c r="AA413" s="12">
        <f t="shared" ca="1" si="32"/>
        <v>0.37612499999999294</v>
      </c>
    </row>
    <row r="414" spans="1:27" x14ac:dyDescent="0.25">
      <c r="A414" s="11">
        <v>10.44</v>
      </c>
      <c r="Z414" s="12">
        <f t="shared" ca="1" si="31"/>
        <v>0.37612499999999294</v>
      </c>
      <c r="AA414" s="12">
        <f t="shared" ca="1" si="32"/>
        <v>0.37612499999999294</v>
      </c>
    </row>
    <row r="415" spans="1:27" x14ac:dyDescent="0.25">
      <c r="A415" s="11">
        <v>10.47</v>
      </c>
      <c r="Z415" s="12">
        <f t="shared" ca="1" si="31"/>
        <v>0.40612499999999407</v>
      </c>
      <c r="AA415" s="12">
        <f t="shared" ca="1" si="32"/>
        <v>0.40612499999999407</v>
      </c>
    </row>
    <row r="416" spans="1:27" x14ac:dyDescent="0.25">
      <c r="A416" s="11">
        <v>10.48</v>
      </c>
      <c r="Z416" s="12">
        <f t="shared" ca="1" si="31"/>
        <v>0.41612499999999386</v>
      </c>
      <c r="AA416" s="12">
        <f t="shared" ca="1" si="32"/>
        <v>0.41612499999999386</v>
      </c>
    </row>
    <row r="417" spans="1:27" x14ac:dyDescent="0.25">
      <c r="A417" s="11">
        <v>10.49</v>
      </c>
      <c r="Z417" s="12">
        <f t="shared" ca="1" si="31"/>
        <v>0.42612499999999365</v>
      </c>
      <c r="AA417" s="12">
        <f t="shared" ca="1" si="32"/>
        <v>0.42612499999999365</v>
      </c>
    </row>
    <row r="418" spans="1:27" x14ac:dyDescent="0.25">
      <c r="A418" s="11">
        <v>10.5</v>
      </c>
      <c r="Z418" s="12">
        <f t="shared" ca="1" si="31"/>
        <v>0.43612499999999343</v>
      </c>
      <c r="AA418" s="12">
        <f t="shared" ca="1" si="32"/>
        <v>0.43612499999999343</v>
      </c>
    </row>
    <row r="419" spans="1:27" x14ac:dyDescent="0.25">
      <c r="A419" s="11">
        <v>10.51</v>
      </c>
      <c r="Z419" s="12">
        <f t="shared" ca="1" si="31"/>
        <v>0.44612499999999322</v>
      </c>
      <c r="AA419" s="12">
        <f t="shared" ca="1" si="32"/>
        <v>0.44612499999999322</v>
      </c>
    </row>
    <row r="420" spans="1:27" x14ac:dyDescent="0.25">
      <c r="A420" s="11">
        <v>10.52</v>
      </c>
      <c r="Z420" s="12">
        <f t="shared" ca="1" si="31"/>
        <v>0.45612499999999301</v>
      </c>
      <c r="AA420" s="12">
        <f t="shared" ca="1" si="32"/>
        <v>0.45612499999999301</v>
      </c>
    </row>
    <row r="421" spans="1:27" x14ac:dyDescent="0.25">
      <c r="A421" s="11">
        <v>10.53</v>
      </c>
      <c r="Z421" s="12">
        <f t="shared" ca="1" si="31"/>
        <v>0.4661249999999928</v>
      </c>
      <c r="AA421" s="12">
        <f t="shared" ca="1" si="32"/>
        <v>0.4661249999999928</v>
      </c>
    </row>
    <row r="422" spans="1:27" x14ac:dyDescent="0.25">
      <c r="A422" s="11">
        <v>10.53</v>
      </c>
      <c r="Z422" s="12">
        <f t="shared" ca="1" si="31"/>
        <v>0.4661249999999928</v>
      </c>
      <c r="AA422" s="12">
        <f t="shared" ca="1" si="32"/>
        <v>0.4661249999999928</v>
      </c>
    </row>
    <row r="423" spans="1:27" x14ac:dyDescent="0.25">
      <c r="A423" s="11">
        <v>10.58</v>
      </c>
      <c r="Z423" s="12">
        <f t="shared" ca="1" si="31"/>
        <v>0.51612499999999351</v>
      </c>
      <c r="AA423" s="12">
        <f t="shared" ca="1" si="32"/>
        <v>0.51612499999999351</v>
      </c>
    </row>
    <row r="424" spans="1:27" x14ac:dyDescent="0.25">
      <c r="A424" s="11">
        <v>10.59</v>
      </c>
      <c r="Z424" s="12">
        <f t="shared" ca="1" si="31"/>
        <v>0.52612499999999329</v>
      </c>
      <c r="AA424" s="12">
        <f t="shared" ca="1" si="32"/>
        <v>0.52612499999999329</v>
      </c>
    </row>
    <row r="425" spans="1:27" x14ac:dyDescent="0.25">
      <c r="A425" s="11">
        <v>10.62</v>
      </c>
      <c r="Z425" s="12">
        <f t="shared" ca="1" si="31"/>
        <v>0.55612499999999265</v>
      </c>
      <c r="AA425" s="12">
        <f t="shared" ca="1" si="32"/>
        <v>0.55612499999999265</v>
      </c>
    </row>
    <row r="426" spans="1:27" x14ac:dyDescent="0.25">
      <c r="A426" s="11">
        <v>10.65</v>
      </c>
      <c r="Z426" s="12">
        <f t="shared" ca="1" si="31"/>
        <v>0.58612499999999379</v>
      </c>
      <c r="AA426" s="12">
        <f t="shared" ca="1" si="32"/>
        <v>0.58612499999999379</v>
      </c>
    </row>
    <row r="427" spans="1:27" x14ac:dyDescent="0.25">
      <c r="A427" s="11">
        <v>10.66</v>
      </c>
      <c r="Z427" s="12">
        <f t="shared" ca="1" si="31"/>
        <v>0.59612499999999358</v>
      </c>
      <c r="AA427" s="12">
        <f t="shared" ca="1" si="32"/>
        <v>0.59612499999999358</v>
      </c>
    </row>
    <row r="428" spans="1:27" x14ac:dyDescent="0.25">
      <c r="A428" s="11">
        <v>10.66</v>
      </c>
      <c r="Z428" s="12">
        <f t="shared" ca="1" si="31"/>
        <v>0.59612499999999358</v>
      </c>
      <c r="AA428" s="12">
        <f t="shared" ca="1" si="32"/>
        <v>0.59612499999999358</v>
      </c>
    </row>
    <row r="429" spans="1:27" x14ac:dyDescent="0.25">
      <c r="A429" s="11">
        <v>10.69</v>
      </c>
      <c r="Z429" s="12">
        <f t="shared" ca="1" si="31"/>
        <v>0.62612499999999294</v>
      </c>
      <c r="AA429" s="12">
        <f t="shared" ca="1" si="32"/>
        <v>0.62612499999999294</v>
      </c>
    </row>
    <row r="430" spans="1:27" x14ac:dyDescent="0.25">
      <c r="A430" s="11">
        <v>10.7</v>
      </c>
      <c r="Z430" s="12">
        <f t="shared" ca="1" si="31"/>
        <v>0.63612499999999272</v>
      </c>
      <c r="AA430" s="12">
        <f t="shared" ca="1" si="32"/>
        <v>0.63612499999999272</v>
      </c>
    </row>
    <row r="431" spans="1:27" x14ac:dyDescent="0.25">
      <c r="A431" s="11">
        <v>10.7</v>
      </c>
      <c r="Z431" s="12">
        <f t="shared" ca="1" si="31"/>
        <v>0.63612499999999272</v>
      </c>
      <c r="AA431" s="12">
        <f t="shared" ca="1" si="32"/>
        <v>0.63612499999999272</v>
      </c>
    </row>
    <row r="432" spans="1:27" x14ac:dyDescent="0.25">
      <c r="A432" s="11">
        <v>10.71</v>
      </c>
      <c r="Z432" s="12">
        <f t="shared" ca="1" si="31"/>
        <v>0.64612499999999429</v>
      </c>
      <c r="AA432" s="12">
        <f t="shared" ca="1" si="32"/>
        <v>0.64612499999999429</v>
      </c>
    </row>
    <row r="433" spans="1:27" x14ac:dyDescent="0.25">
      <c r="A433" s="11">
        <v>10.72</v>
      </c>
      <c r="Z433" s="12">
        <f t="shared" ca="1" si="31"/>
        <v>0.65612499999999407</v>
      </c>
      <c r="AA433" s="12">
        <f t="shared" ca="1" si="32"/>
        <v>0.65612499999999407</v>
      </c>
    </row>
    <row r="434" spans="1:27" x14ac:dyDescent="0.25">
      <c r="A434" s="11">
        <v>10.72</v>
      </c>
      <c r="Z434" s="12">
        <f t="shared" ca="1" si="31"/>
        <v>0.65612499999999407</v>
      </c>
      <c r="AA434" s="12">
        <f t="shared" ca="1" si="32"/>
        <v>0.65612499999999407</v>
      </c>
    </row>
    <row r="435" spans="1:27" x14ac:dyDescent="0.25">
      <c r="A435" s="11">
        <v>10.73</v>
      </c>
      <c r="Z435" s="12">
        <f t="shared" ca="1" si="31"/>
        <v>0.66612499999999386</v>
      </c>
      <c r="AA435" s="12">
        <f t="shared" ca="1" si="32"/>
        <v>0.66612499999999386</v>
      </c>
    </row>
    <row r="436" spans="1:27" x14ac:dyDescent="0.25">
      <c r="A436" s="11">
        <v>10.74</v>
      </c>
      <c r="Z436" s="12">
        <f t="shared" ca="1" si="31"/>
        <v>0.67612499999999365</v>
      </c>
      <c r="AA436" s="12">
        <f t="shared" ca="1" si="32"/>
        <v>0.67612499999999365</v>
      </c>
    </row>
    <row r="437" spans="1:27" x14ac:dyDescent="0.25">
      <c r="A437" s="11">
        <v>10.77</v>
      </c>
      <c r="Z437" s="12">
        <f t="shared" ca="1" si="31"/>
        <v>0.70612499999999301</v>
      </c>
      <c r="AA437" s="12">
        <f t="shared" ca="1" si="32"/>
        <v>0.70612499999999301</v>
      </c>
    </row>
    <row r="438" spans="1:27" x14ac:dyDescent="0.25">
      <c r="A438" s="11">
        <v>10.78</v>
      </c>
      <c r="Z438" s="12">
        <f t="shared" ca="1" si="31"/>
        <v>0.7161249999999928</v>
      </c>
      <c r="AA438" s="12">
        <f t="shared" ca="1" si="32"/>
        <v>0.7161249999999928</v>
      </c>
    </row>
    <row r="439" spans="1:27" x14ac:dyDescent="0.25">
      <c r="A439" s="11">
        <v>10.8</v>
      </c>
      <c r="Z439" s="12">
        <f t="shared" ca="1" si="31"/>
        <v>0.73612499999999415</v>
      </c>
      <c r="AA439" s="12">
        <f t="shared" ca="1" si="32"/>
        <v>0.73612499999999415</v>
      </c>
    </row>
    <row r="440" spans="1:27" x14ac:dyDescent="0.25">
      <c r="A440" s="11">
        <v>10.83</v>
      </c>
      <c r="Z440" s="12">
        <f t="shared" ca="1" si="31"/>
        <v>0.76612499999999351</v>
      </c>
      <c r="AA440" s="12">
        <f t="shared" ca="1" si="32"/>
        <v>0.76612499999999351</v>
      </c>
    </row>
    <row r="441" spans="1:27" x14ac:dyDescent="0.25">
      <c r="A441" s="11">
        <v>10.84</v>
      </c>
      <c r="Z441" s="12">
        <f t="shared" ca="1" si="31"/>
        <v>0.77612499999999329</v>
      </c>
      <c r="AA441" s="12">
        <f t="shared" ca="1" si="32"/>
        <v>0.77612499999999329</v>
      </c>
    </row>
    <row r="442" spans="1:27" x14ac:dyDescent="0.25">
      <c r="A442" s="11">
        <v>10.85</v>
      </c>
      <c r="Z442" s="12">
        <f t="shared" ca="1" si="31"/>
        <v>0.78612499999999308</v>
      </c>
      <c r="AA442" s="12">
        <f t="shared" ca="1" si="32"/>
        <v>0.78612499999999308</v>
      </c>
    </row>
    <row r="443" spans="1:27" x14ac:dyDescent="0.25">
      <c r="A443" s="11">
        <v>10.85</v>
      </c>
      <c r="Z443" s="12">
        <f t="shared" ca="1" si="31"/>
        <v>0.78612499999999308</v>
      </c>
      <c r="AA443" s="12">
        <f t="shared" ca="1" si="32"/>
        <v>0.78612499999999308</v>
      </c>
    </row>
    <row r="444" spans="1:27" x14ac:dyDescent="0.25">
      <c r="A444" s="11">
        <v>10.86</v>
      </c>
      <c r="Z444" s="12">
        <f t="shared" ca="1" si="31"/>
        <v>0.79612499999999287</v>
      </c>
      <c r="AA444" s="12">
        <f t="shared" ca="1" si="32"/>
        <v>0.79612499999999287</v>
      </c>
    </row>
    <row r="445" spans="1:27" x14ac:dyDescent="0.25">
      <c r="A445" s="11">
        <v>10.89</v>
      </c>
      <c r="Z445" s="12">
        <f t="shared" ca="1" si="31"/>
        <v>0.826124999999994</v>
      </c>
      <c r="AA445" s="12">
        <f t="shared" ca="1" si="32"/>
        <v>0.826124999999994</v>
      </c>
    </row>
    <row r="446" spans="1:27" x14ac:dyDescent="0.25">
      <c r="A446" s="11">
        <v>10.9</v>
      </c>
      <c r="Z446" s="12">
        <f t="shared" ca="1" si="31"/>
        <v>0.83612499999999379</v>
      </c>
      <c r="AA446" s="12">
        <f t="shared" ca="1" si="32"/>
        <v>0.83612499999999379</v>
      </c>
    </row>
    <row r="447" spans="1:27" x14ac:dyDescent="0.25">
      <c r="A447" s="11">
        <v>10.91</v>
      </c>
      <c r="Z447" s="12">
        <f t="shared" ca="1" si="31"/>
        <v>0.84612499999999358</v>
      </c>
      <c r="AA447" s="12">
        <f t="shared" ca="1" si="32"/>
        <v>0.84612499999999358</v>
      </c>
    </row>
    <row r="448" spans="1:27" x14ac:dyDescent="0.25">
      <c r="A448" s="11">
        <v>10.91</v>
      </c>
      <c r="Z448" s="12">
        <f t="shared" ca="1" si="31"/>
        <v>0.84612499999999358</v>
      </c>
      <c r="AA448" s="12">
        <f t="shared" ca="1" si="32"/>
        <v>0.84612499999999358</v>
      </c>
    </row>
    <row r="449" spans="1:27" x14ac:dyDescent="0.25">
      <c r="A449" s="11">
        <v>10.91</v>
      </c>
      <c r="Z449" s="12">
        <f t="shared" ca="1" si="31"/>
        <v>0.84612499999999358</v>
      </c>
      <c r="AA449" s="12">
        <f t="shared" ca="1" si="32"/>
        <v>0.84612499999999358</v>
      </c>
    </row>
    <row r="450" spans="1:27" x14ac:dyDescent="0.25">
      <c r="A450" s="11">
        <v>10.92</v>
      </c>
      <c r="Z450" s="12">
        <f t="shared" ref="Z450:Z513" ca="1" si="33">IF($A450&lt;&gt;"",($A450-$D$77),"")</f>
        <v>0.85612499999999336</v>
      </c>
      <c r="AA450" s="12">
        <f t="shared" ref="AA450:AA513" ca="1" si="34">IF($A450&lt;&gt;"",($A450-$D$77+$J$118),"")</f>
        <v>0.85612499999999336</v>
      </c>
    </row>
    <row r="451" spans="1:27" x14ac:dyDescent="0.25">
      <c r="A451" s="11">
        <v>10.93</v>
      </c>
      <c r="Z451" s="12">
        <f t="shared" ca="1" si="33"/>
        <v>0.86612499999999315</v>
      </c>
      <c r="AA451" s="12">
        <f t="shared" ca="1" si="34"/>
        <v>0.86612499999999315</v>
      </c>
    </row>
    <row r="452" spans="1:27" x14ac:dyDescent="0.25">
      <c r="A452" s="11">
        <v>10.94</v>
      </c>
      <c r="Z452" s="12">
        <f t="shared" ca="1" si="33"/>
        <v>0.87612499999999294</v>
      </c>
      <c r="AA452" s="12">
        <f t="shared" ca="1" si="34"/>
        <v>0.87612499999999294</v>
      </c>
    </row>
    <row r="453" spans="1:27" x14ac:dyDescent="0.25">
      <c r="A453" s="11">
        <v>10.97</v>
      </c>
      <c r="Z453" s="12">
        <f t="shared" ca="1" si="33"/>
        <v>0.90612499999999407</v>
      </c>
      <c r="AA453" s="12">
        <f t="shared" ca="1" si="34"/>
        <v>0.90612499999999407</v>
      </c>
    </row>
    <row r="454" spans="1:27" x14ac:dyDescent="0.25">
      <c r="A454" s="11">
        <v>10.98</v>
      </c>
      <c r="Z454" s="12">
        <f t="shared" ca="1" si="33"/>
        <v>0.91612499999999386</v>
      </c>
      <c r="AA454" s="12">
        <f t="shared" ca="1" si="34"/>
        <v>0.91612499999999386</v>
      </c>
    </row>
    <row r="455" spans="1:27" x14ac:dyDescent="0.25">
      <c r="A455" s="11">
        <v>11</v>
      </c>
      <c r="Z455" s="12">
        <f t="shared" ca="1" si="33"/>
        <v>0.93612499999999343</v>
      </c>
      <c r="AA455" s="12">
        <f t="shared" ca="1" si="34"/>
        <v>0.93612499999999343</v>
      </c>
    </row>
    <row r="456" spans="1:27" x14ac:dyDescent="0.25">
      <c r="A456" s="11">
        <v>11.01</v>
      </c>
      <c r="Z456" s="12">
        <f t="shared" ca="1" si="33"/>
        <v>0.94612499999999322</v>
      </c>
      <c r="AA456" s="12">
        <f t="shared" ca="1" si="34"/>
        <v>0.94612499999999322</v>
      </c>
    </row>
    <row r="457" spans="1:27" x14ac:dyDescent="0.25">
      <c r="A457" s="11">
        <v>11.04</v>
      </c>
      <c r="Z457" s="12">
        <f t="shared" ca="1" si="33"/>
        <v>0.97612499999999258</v>
      </c>
      <c r="AA457" s="12">
        <f t="shared" ca="1" si="34"/>
        <v>0.97612499999999258</v>
      </c>
    </row>
    <row r="458" spans="1:27" x14ac:dyDescent="0.25">
      <c r="A458" s="11">
        <v>11.04</v>
      </c>
      <c r="Z458" s="12">
        <f t="shared" ca="1" si="33"/>
        <v>0.97612499999999258</v>
      </c>
      <c r="AA458" s="12">
        <f t="shared" ca="1" si="34"/>
        <v>0.97612499999999258</v>
      </c>
    </row>
    <row r="459" spans="1:27" x14ac:dyDescent="0.25">
      <c r="A459" s="11">
        <v>11.04</v>
      </c>
      <c r="Z459" s="12">
        <f t="shared" ca="1" si="33"/>
        <v>0.97612499999999258</v>
      </c>
      <c r="AA459" s="12">
        <f t="shared" ca="1" si="34"/>
        <v>0.97612499999999258</v>
      </c>
    </row>
    <row r="460" spans="1:27" x14ac:dyDescent="0.25">
      <c r="A460" s="11">
        <v>11.05</v>
      </c>
      <c r="Z460" s="12">
        <f t="shared" ca="1" si="33"/>
        <v>0.98612499999999415</v>
      </c>
      <c r="AA460" s="12">
        <f t="shared" ca="1" si="34"/>
        <v>0.98612499999999415</v>
      </c>
    </row>
    <row r="461" spans="1:27" x14ac:dyDescent="0.25">
      <c r="A461" s="11">
        <v>11.09</v>
      </c>
      <c r="Z461" s="12">
        <f t="shared" ca="1" si="33"/>
        <v>1.0261249999999933</v>
      </c>
      <c r="AA461" s="12">
        <f t="shared" ca="1" si="34"/>
        <v>1.0261249999999933</v>
      </c>
    </row>
    <row r="462" spans="1:27" x14ac:dyDescent="0.25">
      <c r="A462" s="11">
        <v>11.1</v>
      </c>
      <c r="Z462" s="12">
        <f t="shared" ca="1" si="33"/>
        <v>1.0361249999999931</v>
      </c>
      <c r="AA462" s="12">
        <f t="shared" ca="1" si="34"/>
        <v>1.0361249999999931</v>
      </c>
    </row>
    <row r="463" spans="1:27" x14ac:dyDescent="0.25">
      <c r="A463" s="11">
        <v>11.1</v>
      </c>
      <c r="Z463" s="12">
        <f t="shared" ca="1" si="33"/>
        <v>1.0361249999999931</v>
      </c>
      <c r="AA463" s="12">
        <f t="shared" ca="1" si="34"/>
        <v>1.0361249999999931</v>
      </c>
    </row>
    <row r="464" spans="1:27" x14ac:dyDescent="0.25">
      <c r="A464" s="11">
        <v>11.11</v>
      </c>
      <c r="Z464" s="12">
        <f t="shared" ca="1" si="33"/>
        <v>1.0461249999999929</v>
      </c>
      <c r="AA464" s="12">
        <f t="shared" ca="1" si="34"/>
        <v>1.0461249999999929</v>
      </c>
    </row>
    <row r="465" spans="1:27" x14ac:dyDescent="0.25">
      <c r="A465" s="11">
        <v>11.12</v>
      </c>
      <c r="Z465" s="12">
        <f t="shared" ca="1" si="33"/>
        <v>1.0561249999999927</v>
      </c>
      <c r="AA465" s="12">
        <f t="shared" ca="1" si="34"/>
        <v>1.0561249999999927</v>
      </c>
    </row>
    <row r="466" spans="1:27" x14ac:dyDescent="0.25">
      <c r="A466" s="11">
        <v>11.13</v>
      </c>
      <c r="Z466" s="12">
        <f t="shared" ca="1" si="33"/>
        <v>1.0661249999999942</v>
      </c>
      <c r="AA466" s="12">
        <f t="shared" ca="1" si="34"/>
        <v>1.0661249999999942</v>
      </c>
    </row>
    <row r="467" spans="1:27" x14ac:dyDescent="0.25">
      <c r="A467" s="11">
        <v>11.13</v>
      </c>
      <c r="Z467" s="12">
        <f t="shared" ca="1" si="33"/>
        <v>1.0661249999999942</v>
      </c>
      <c r="AA467" s="12">
        <f t="shared" ca="1" si="34"/>
        <v>1.0661249999999942</v>
      </c>
    </row>
    <row r="468" spans="1:27" x14ac:dyDescent="0.25">
      <c r="A468" s="11">
        <v>11.16</v>
      </c>
      <c r="Z468" s="12">
        <f t="shared" ca="1" si="33"/>
        <v>1.0961249999999936</v>
      </c>
      <c r="AA468" s="12">
        <f t="shared" ca="1" si="34"/>
        <v>1.0961249999999936</v>
      </c>
    </row>
    <row r="469" spans="1:27" x14ac:dyDescent="0.25">
      <c r="A469" s="11">
        <v>11.18</v>
      </c>
      <c r="Z469" s="12">
        <f t="shared" ca="1" si="33"/>
        <v>1.1161249999999932</v>
      </c>
      <c r="AA469" s="12">
        <f t="shared" ca="1" si="34"/>
        <v>1.1161249999999932</v>
      </c>
    </row>
    <row r="470" spans="1:27" x14ac:dyDescent="0.25">
      <c r="A470" s="11">
        <v>11.18</v>
      </c>
      <c r="Z470" s="12">
        <f t="shared" ca="1" si="33"/>
        <v>1.1161249999999932</v>
      </c>
      <c r="AA470" s="12">
        <f t="shared" ca="1" si="34"/>
        <v>1.1161249999999932</v>
      </c>
    </row>
    <row r="471" spans="1:27" x14ac:dyDescent="0.25">
      <c r="A471" s="11">
        <v>11.18</v>
      </c>
      <c r="Z471" s="12">
        <f t="shared" ca="1" si="33"/>
        <v>1.1161249999999932</v>
      </c>
      <c r="AA471" s="12">
        <f t="shared" ca="1" si="34"/>
        <v>1.1161249999999932</v>
      </c>
    </row>
    <row r="472" spans="1:27" x14ac:dyDescent="0.25">
      <c r="A472" s="11">
        <v>11.18</v>
      </c>
      <c r="Z472" s="12">
        <f t="shared" ca="1" si="33"/>
        <v>1.1161249999999932</v>
      </c>
      <c r="AA472" s="12">
        <f t="shared" ca="1" si="34"/>
        <v>1.1161249999999932</v>
      </c>
    </row>
    <row r="473" spans="1:27" x14ac:dyDescent="0.25">
      <c r="A473" s="11">
        <v>11.19</v>
      </c>
      <c r="Z473" s="12">
        <f t="shared" ca="1" si="33"/>
        <v>1.1261249999999929</v>
      </c>
      <c r="AA473" s="12">
        <f t="shared" ca="1" si="34"/>
        <v>1.1261249999999929</v>
      </c>
    </row>
    <row r="474" spans="1:27" x14ac:dyDescent="0.25">
      <c r="A474" s="11">
        <v>11.2</v>
      </c>
      <c r="Z474" s="12">
        <f t="shared" ca="1" si="33"/>
        <v>1.1361249999999927</v>
      </c>
      <c r="AA474" s="12">
        <f t="shared" ca="1" si="34"/>
        <v>1.1361249999999927</v>
      </c>
    </row>
    <row r="475" spans="1:27" x14ac:dyDescent="0.25">
      <c r="A475" s="11">
        <v>11.22</v>
      </c>
      <c r="Z475" s="12">
        <f t="shared" ca="1" si="33"/>
        <v>1.1561249999999941</v>
      </c>
      <c r="AA475" s="12">
        <f t="shared" ca="1" si="34"/>
        <v>1.1561249999999941</v>
      </c>
    </row>
    <row r="476" spans="1:27" x14ac:dyDescent="0.25">
      <c r="A476" s="11">
        <v>11.22</v>
      </c>
      <c r="Z476" s="12">
        <f t="shared" ca="1" si="33"/>
        <v>1.1561249999999941</v>
      </c>
      <c r="AA476" s="12">
        <f t="shared" ca="1" si="34"/>
        <v>1.1561249999999941</v>
      </c>
    </row>
    <row r="477" spans="1:27" x14ac:dyDescent="0.25">
      <c r="A477" s="11">
        <v>11.25</v>
      </c>
      <c r="Z477" s="12">
        <f t="shared" ca="1" si="33"/>
        <v>1.1861249999999934</v>
      </c>
      <c r="AA477" s="12">
        <f t="shared" ca="1" si="34"/>
        <v>1.1861249999999934</v>
      </c>
    </row>
    <row r="478" spans="1:27" x14ac:dyDescent="0.25">
      <c r="A478" s="11">
        <v>11.26</v>
      </c>
      <c r="Z478" s="12">
        <f t="shared" ca="1" si="33"/>
        <v>1.1961249999999932</v>
      </c>
      <c r="AA478" s="12">
        <f t="shared" ca="1" si="34"/>
        <v>1.1961249999999932</v>
      </c>
    </row>
    <row r="479" spans="1:27" x14ac:dyDescent="0.25">
      <c r="A479" s="11">
        <v>11.3</v>
      </c>
      <c r="Z479" s="12">
        <f t="shared" ca="1" si="33"/>
        <v>1.2361249999999941</v>
      </c>
      <c r="AA479" s="12">
        <f t="shared" ca="1" si="34"/>
        <v>1.2361249999999941</v>
      </c>
    </row>
    <row r="480" spans="1:27" x14ac:dyDescent="0.25">
      <c r="A480" s="11">
        <v>11.31</v>
      </c>
      <c r="Z480" s="12">
        <f t="shared" ca="1" si="33"/>
        <v>1.2461249999999939</v>
      </c>
      <c r="AA480" s="12">
        <f t="shared" ca="1" si="34"/>
        <v>1.2461249999999939</v>
      </c>
    </row>
    <row r="481" spans="1:27" x14ac:dyDescent="0.25">
      <c r="A481" s="11">
        <v>11.32</v>
      </c>
      <c r="Z481" s="12">
        <f t="shared" ca="1" si="33"/>
        <v>1.2561249999999937</v>
      </c>
      <c r="AA481" s="12">
        <f t="shared" ca="1" si="34"/>
        <v>1.2561249999999937</v>
      </c>
    </row>
    <row r="482" spans="1:27" x14ac:dyDescent="0.25">
      <c r="A482" s="11">
        <v>11.33</v>
      </c>
      <c r="Z482" s="12">
        <f t="shared" ca="1" si="33"/>
        <v>1.2661249999999935</v>
      </c>
      <c r="AA482" s="12">
        <f t="shared" ca="1" si="34"/>
        <v>1.2661249999999935</v>
      </c>
    </row>
    <row r="483" spans="1:27" x14ac:dyDescent="0.25">
      <c r="A483" s="11">
        <v>11.33</v>
      </c>
      <c r="Z483" s="12">
        <f t="shared" ca="1" si="33"/>
        <v>1.2661249999999935</v>
      </c>
      <c r="AA483" s="12">
        <f t="shared" ca="1" si="34"/>
        <v>1.2661249999999935</v>
      </c>
    </row>
    <row r="484" spans="1:27" x14ac:dyDescent="0.25">
      <c r="A484" s="11">
        <v>11.34</v>
      </c>
      <c r="Z484" s="12">
        <f t="shared" ca="1" si="33"/>
        <v>1.2761249999999933</v>
      </c>
      <c r="AA484" s="12">
        <f t="shared" ca="1" si="34"/>
        <v>1.2761249999999933</v>
      </c>
    </row>
    <row r="485" spans="1:27" x14ac:dyDescent="0.25">
      <c r="A485" s="11">
        <v>11.36</v>
      </c>
      <c r="Z485" s="12">
        <f t="shared" ca="1" si="33"/>
        <v>1.2961249999999929</v>
      </c>
      <c r="AA485" s="12">
        <f t="shared" ca="1" si="34"/>
        <v>1.2961249999999929</v>
      </c>
    </row>
    <row r="486" spans="1:27" x14ac:dyDescent="0.25">
      <c r="A486" s="11">
        <v>11.36</v>
      </c>
      <c r="Z486" s="12">
        <f t="shared" ca="1" si="33"/>
        <v>1.2961249999999929</v>
      </c>
      <c r="AA486" s="12">
        <f t="shared" ca="1" si="34"/>
        <v>1.2961249999999929</v>
      </c>
    </row>
    <row r="487" spans="1:27" x14ac:dyDescent="0.25">
      <c r="A487" s="11">
        <v>11.39</v>
      </c>
      <c r="Z487" s="12">
        <f t="shared" ca="1" si="33"/>
        <v>1.326124999999994</v>
      </c>
      <c r="AA487" s="12">
        <f t="shared" ca="1" si="34"/>
        <v>1.326124999999994</v>
      </c>
    </row>
    <row r="488" spans="1:27" x14ac:dyDescent="0.25">
      <c r="A488" s="11">
        <v>11.4</v>
      </c>
      <c r="Z488" s="12">
        <f t="shared" ca="1" si="33"/>
        <v>1.3361249999999938</v>
      </c>
      <c r="AA488" s="12">
        <f t="shared" ca="1" si="34"/>
        <v>1.3361249999999938</v>
      </c>
    </row>
    <row r="489" spans="1:27" x14ac:dyDescent="0.25">
      <c r="A489" s="11">
        <v>11.42</v>
      </c>
      <c r="Z489" s="12">
        <f t="shared" ca="1" si="33"/>
        <v>1.3561249999999934</v>
      </c>
      <c r="AA489" s="12">
        <f t="shared" ca="1" si="34"/>
        <v>1.3561249999999934</v>
      </c>
    </row>
    <row r="490" spans="1:27" x14ac:dyDescent="0.25">
      <c r="A490" s="11">
        <v>11.45</v>
      </c>
      <c r="Z490" s="12">
        <f t="shared" ca="1" si="33"/>
        <v>1.3861249999999927</v>
      </c>
      <c r="AA490" s="12">
        <f t="shared" ca="1" si="34"/>
        <v>1.3861249999999927</v>
      </c>
    </row>
    <row r="491" spans="1:27" x14ac:dyDescent="0.25">
      <c r="A491" s="11">
        <v>11.46</v>
      </c>
      <c r="Z491" s="12">
        <f t="shared" ca="1" si="33"/>
        <v>1.3961249999999943</v>
      </c>
      <c r="AA491" s="12">
        <f t="shared" ca="1" si="34"/>
        <v>1.3961249999999943</v>
      </c>
    </row>
    <row r="492" spans="1:27" x14ac:dyDescent="0.25">
      <c r="A492" s="11">
        <v>11.47</v>
      </c>
      <c r="Z492" s="12">
        <f t="shared" ca="1" si="33"/>
        <v>1.4061249999999941</v>
      </c>
      <c r="AA492" s="12">
        <f t="shared" ca="1" si="34"/>
        <v>1.4061249999999941</v>
      </c>
    </row>
    <row r="493" spans="1:27" x14ac:dyDescent="0.25">
      <c r="A493" s="11">
        <v>11.48</v>
      </c>
      <c r="Z493" s="12">
        <f t="shared" ca="1" si="33"/>
        <v>1.4161249999999939</v>
      </c>
      <c r="AA493" s="12">
        <f t="shared" ca="1" si="34"/>
        <v>1.4161249999999939</v>
      </c>
    </row>
    <row r="494" spans="1:27" x14ac:dyDescent="0.25">
      <c r="A494" s="11">
        <v>11.5</v>
      </c>
      <c r="Z494" s="12">
        <f t="shared" ca="1" si="33"/>
        <v>1.4361249999999934</v>
      </c>
      <c r="AA494" s="12">
        <f t="shared" ca="1" si="34"/>
        <v>1.4361249999999934</v>
      </c>
    </row>
    <row r="495" spans="1:27" x14ac:dyDescent="0.25">
      <c r="A495" s="11">
        <v>11.53</v>
      </c>
      <c r="Z495" s="12">
        <f t="shared" ca="1" si="33"/>
        <v>1.4661249999999928</v>
      </c>
      <c r="AA495" s="12">
        <f t="shared" ca="1" si="34"/>
        <v>1.4661249999999928</v>
      </c>
    </row>
    <row r="496" spans="1:27" x14ac:dyDescent="0.25">
      <c r="A496" s="11">
        <v>11.53</v>
      </c>
      <c r="Z496" s="12">
        <f t="shared" ca="1" si="33"/>
        <v>1.4661249999999928</v>
      </c>
      <c r="AA496" s="12">
        <f t="shared" ca="1" si="34"/>
        <v>1.4661249999999928</v>
      </c>
    </row>
    <row r="497" spans="1:27" x14ac:dyDescent="0.25">
      <c r="A497" s="11">
        <v>11.54</v>
      </c>
      <c r="Z497" s="12">
        <f t="shared" ca="1" si="33"/>
        <v>1.4761249999999926</v>
      </c>
      <c r="AA497" s="12">
        <f t="shared" ca="1" si="34"/>
        <v>1.4761249999999926</v>
      </c>
    </row>
    <row r="498" spans="1:27" x14ac:dyDescent="0.25">
      <c r="A498" s="11">
        <v>11.55</v>
      </c>
      <c r="Z498" s="12">
        <f t="shared" ca="1" si="33"/>
        <v>1.4861249999999941</v>
      </c>
      <c r="AA498" s="12">
        <f t="shared" ca="1" si="34"/>
        <v>1.4861249999999941</v>
      </c>
    </row>
    <row r="499" spans="1:27" x14ac:dyDescent="0.25">
      <c r="A499" s="11">
        <v>11.55</v>
      </c>
      <c r="Z499" s="12">
        <f t="shared" ca="1" si="33"/>
        <v>1.4861249999999941</v>
      </c>
      <c r="AA499" s="12">
        <f t="shared" ca="1" si="34"/>
        <v>1.4861249999999941</v>
      </c>
    </row>
    <row r="500" spans="1:27" x14ac:dyDescent="0.25">
      <c r="A500" s="11">
        <v>11.55</v>
      </c>
      <c r="Z500" s="12">
        <f t="shared" ca="1" si="33"/>
        <v>1.4861249999999941</v>
      </c>
      <c r="AA500" s="12">
        <f t="shared" ca="1" si="34"/>
        <v>1.4861249999999941</v>
      </c>
    </row>
    <row r="501" spans="1:27" x14ac:dyDescent="0.25">
      <c r="A501" s="11">
        <v>11.56</v>
      </c>
      <c r="Z501" s="12">
        <f t="shared" ca="1" si="33"/>
        <v>1.4961249999999939</v>
      </c>
      <c r="AA501" s="12">
        <f t="shared" ca="1" si="34"/>
        <v>1.4961249999999939</v>
      </c>
    </row>
    <row r="502" spans="1:27" x14ac:dyDescent="0.25">
      <c r="A502" s="11">
        <v>11.61</v>
      </c>
      <c r="Z502" s="12">
        <f t="shared" ca="1" si="33"/>
        <v>1.5461249999999929</v>
      </c>
      <c r="AA502" s="12">
        <f t="shared" ca="1" si="34"/>
        <v>1.5461249999999929</v>
      </c>
    </row>
    <row r="503" spans="1:27" x14ac:dyDescent="0.25">
      <c r="A503" s="11">
        <v>11.64</v>
      </c>
      <c r="Z503" s="12">
        <f t="shared" ca="1" si="33"/>
        <v>1.576124999999994</v>
      </c>
      <c r="AA503" s="12">
        <f t="shared" ca="1" si="34"/>
        <v>1.576124999999994</v>
      </c>
    </row>
    <row r="504" spans="1:27" x14ac:dyDescent="0.25">
      <c r="A504" s="11">
        <v>11.64</v>
      </c>
      <c r="Z504" s="12">
        <f t="shared" ca="1" si="33"/>
        <v>1.576124999999994</v>
      </c>
      <c r="AA504" s="12">
        <f t="shared" ca="1" si="34"/>
        <v>1.576124999999994</v>
      </c>
    </row>
    <row r="505" spans="1:27" x14ac:dyDescent="0.25">
      <c r="A505" s="11">
        <v>11.65</v>
      </c>
      <c r="Z505" s="12">
        <f t="shared" ca="1" si="33"/>
        <v>1.5861249999999938</v>
      </c>
      <c r="AA505" s="12">
        <f t="shared" ca="1" si="34"/>
        <v>1.5861249999999938</v>
      </c>
    </row>
    <row r="506" spans="1:27" x14ac:dyDescent="0.25">
      <c r="A506" s="11">
        <v>11.66</v>
      </c>
      <c r="Z506" s="12">
        <f t="shared" ca="1" si="33"/>
        <v>1.5961249999999936</v>
      </c>
      <c r="AA506" s="12">
        <f t="shared" ca="1" si="34"/>
        <v>1.5961249999999936</v>
      </c>
    </row>
    <row r="507" spans="1:27" x14ac:dyDescent="0.25">
      <c r="A507" s="11">
        <v>11.66</v>
      </c>
      <c r="Z507" s="12">
        <f t="shared" ca="1" si="33"/>
        <v>1.5961249999999936</v>
      </c>
      <c r="AA507" s="12">
        <f t="shared" ca="1" si="34"/>
        <v>1.5961249999999936</v>
      </c>
    </row>
    <row r="508" spans="1:27" x14ac:dyDescent="0.25">
      <c r="A508" s="11">
        <v>11.67</v>
      </c>
      <c r="Z508" s="12">
        <f t="shared" ca="1" si="33"/>
        <v>1.6061249999999934</v>
      </c>
      <c r="AA508" s="12">
        <f t="shared" ca="1" si="34"/>
        <v>1.6061249999999934</v>
      </c>
    </row>
    <row r="509" spans="1:27" x14ac:dyDescent="0.25">
      <c r="A509" s="11">
        <v>11.68</v>
      </c>
      <c r="Z509" s="12">
        <f t="shared" ca="1" si="33"/>
        <v>1.6161249999999932</v>
      </c>
      <c r="AA509" s="12">
        <f t="shared" ca="1" si="34"/>
        <v>1.6161249999999932</v>
      </c>
    </row>
    <row r="510" spans="1:27" x14ac:dyDescent="0.25">
      <c r="A510" s="11">
        <v>11.69</v>
      </c>
      <c r="Z510" s="12">
        <f t="shared" ca="1" si="33"/>
        <v>1.6261249999999929</v>
      </c>
      <c r="AA510" s="12">
        <f t="shared" ca="1" si="34"/>
        <v>1.6261249999999929</v>
      </c>
    </row>
    <row r="511" spans="1:27" x14ac:dyDescent="0.25">
      <c r="A511" s="11">
        <v>11.72</v>
      </c>
      <c r="Z511" s="12">
        <f t="shared" ca="1" si="33"/>
        <v>1.6561249999999941</v>
      </c>
      <c r="AA511" s="12">
        <f t="shared" ca="1" si="34"/>
        <v>1.6561249999999941</v>
      </c>
    </row>
    <row r="512" spans="1:27" x14ac:dyDescent="0.25">
      <c r="A512" s="11">
        <v>11.73</v>
      </c>
      <c r="Z512" s="12">
        <f t="shared" ca="1" si="33"/>
        <v>1.6661249999999939</v>
      </c>
      <c r="AA512" s="12">
        <f t="shared" ca="1" si="34"/>
        <v>1.6661249999999939</v>
      </c>
    </row>
    <row r="513" spans="1:27" x14ac:dyDescent="0.25">
      <c r="A513" s="11">
        <v>11.74</v>
      </c>
      <c r="Z513" s="12">
        <f t="shared" ca="1" si="33"/>
        <v>1.6761249999999936</v>
      </c>
      <c r="AA513" s="12">
        <f t="shared" ca="1" si="34"/>
        <v>1.6761249999999936</v>
      </c>
    </row>
    <row r="514" spans="1:27" x14ac:dyDescent="0.25">
      <c r="A514" s="11">
        <v>11.75</v>
      </c>
      <c r="Z514" s="12">
        <f t="shared" ref="Z514:Z577" ca="1" si="35">IF($A514&lt;&gt;"",($A514-$D$77),"")</f>
        <v>1.6861249999999934</v>
      </c>
      <c r="AA514" s="12">
        <f t="shared" ref="AA514:AA577" ca="1" si="36">IF($A514&lt;&gt;"",($A514-$D$77+$J$118),"")</f>
        <v>1.6861249999999934</v>
      </c>
    </row>
    <row r="515" spans="1:27" x14ac:dyDescent="0.25">
      <c r="A515" s="11">
        <v>11.76</v>
      </c>
      <c r="Z515" s="12">
        <f t="shared" ca="1" si="35"/>
        <v>1.6961249999999932</v>
      </c>
      <c r="AA515" s="12">
        <f t="shared" ca="1" si="36"/>
        <v>1.6961249999999932</v>
      </c>
    </row>
    <row r="516" spans="1:27" x14ac:dyDescent="0.25">
      <c r="A516" s="11">
        <v>11.76</v>
      </c>
      <c r="Z516" s="12">
        <f t="shared" ca="1" si="35"/>
        <v>1.6961249999999932</v>
      </c>
      <c r="AA516" s="12">
        <f t="shared" ca="1" si="36"/>
        <v>1.6961249999999932</v>
      </c>
    </row>
    <row r="517" spans="1:27" x14ac:dyDescent="0.25">
      <c r="A517" s="11">
        <v>11.77</v>
      </c>
      <c r="Z517" s="12">
        <f t="shared" ca="1" si="35"/>
        <v>1.706124999999993</v>
      </c>
      <c r="AA517" s="12">
        <f t="shared" ca="1" si="36"/>
        <v>1.706124999999993</v>
      </c>
    </row>
    <row r="518" spans="1:27" x14ac:dyDescent="0.25">
      <c r="A518" s="11">
        <v>11.77</v>
      </c>
      <c r="Z518" s="12">
        <f t="shared" ca="1" si="35"/>
        <v>1.706124999999993</v>
      </c>
      <c r="AA518" s="12">
        <f t="shared" ca="1" si="36"/>
        <v>1.706124999999993</v>
      </c>
    </row>
    <row r="519" spans="1:27" x14ac:dyDescent="0.25">
      <c r="A519" s="11">
        <v>11.78</v>
      </c>
      <c r="Z519" s="12">
        <f t="shared" ca="1" si="35"/>
        <v>1.7161249999999928</v>
      </c>
      <c r="AA519" s="12">
        <f t="shared" ca="1" si="36"/>
        <v>1.7161249999999928</v>
      </c>
    </row>
    <row r="520" spans="1:27" x14ac:dyDescent="0.25">
      <c r="A520" s="11">
        <v>11.83</v>
      </c>
      <c r="Z520" s="12">
        <f t="shared" ca="1" si="35"/>
        <v>1.7661249999999935</v>
      </c>
      <c r="AA520" s="12">
        <f t="shared" ca="1" si="36"/>
        <v>1.7661249999999935</v>
      </c>
    </row>
    <row r="521" spans="1:27" x14ac:dyDescent="0.25">
      <c r="A521" s="11">
        <v>11.85</v>
      </c>
      <c r="Z521" s="12">
        <f t="shared" ca="1" si="35"/>
        <v>1.7861249999999931</v>
      </c>
      <c r="AA521" s="12">
        <f t="shared" ca="1" si="36"/>
        <v>1.7861249999999931</v>
      </c>
    </row>
    <row r="522" spans="1:27" x14ac:dyDescent="0.25">
      <c r="A522" s="11">
        <v>11.86</v>
      </c>
      <c r="Z522" s="12">
        <f t="shared" ca="1" si="35"/>
        <v>1.7961249999999929</v>
      </c>
      <c r="AA522" s="12">
        <f t="shared" ca="1" si="36"/>
        <v>1.7961249999999929</v>
      </c>
    </row>
    <row r="523" spans="1:27" x14ac:dyDescent="0.25">
      <c r="A523" s="11">
        <v>11.86</v>
      </c>
      <c r="Z523" s="12">
        <f t="shared" ca="1" si="35"/>
        <v>1.7961249999999929</v>
      </c>
      <c r="AA523" s="12">
        <f t="shared" ca="1" si="36"/>
        <v>1.7961249999999929</v>
      </c>
    </row>
    <row r="524" spans="1:27" x14ac:dyDescent="0.25">
      <c r="A524" s="11">
        <v>11.86</v>
      </c>
      <c r="Z524" s="12">
        <f t="shared" ca="1" si="35"/>
        <v>1.7961249999999929</v>
      </c>
      <c r="AA524" s="12">
        <f t="shared" ca="1" si="36"/>
        <v>1.7961249999999929</v>
      </c>
    </row>
    <row r="525" spans="1:27" x14ac:dyDescent="0.25">
      <c r="A525" s="11">
        <v>11.86</v>
      </c>
      <c r="Z525" s="12">
        <f t="shared" ca="1" si="35"/>
        <v>1.7961249999999929</v>
      </c>
      <c r="AA525" s="12">
        <f t="shared" ca="1" si="36"/>
        <v>1.7961249999999929</v>
      </c>
    </row>
    <row r="526" spans="1:27" x14ac:dyDescent="0.25">
      <c r="A526" s="11">
        <v>11.87</v>
      </c>
      <c r="Z526" s="12">
        <f t="shared" ca="1" si="35"/>
        <v>1.8061249999999927</v>
      </c>
      <c r="AA526" s="12">
        <f t="shared" ca="1" si="36"/>
        <v>1.8061249999999927</v>
      </c>
    </row>
    <row r="527" spans="1:27" x14ac:dyDescent="0.25">
      <c r="A527" s="11">
        <v>11.89</v>
      </c>
      <c r="Z527" s="12">
        <f t="shared" ca="1" si="35"/>
        <v>1.826124999999994</v>
      </c>
      <c r="AA527" s="12">
        <f t="shared" ca="1" si="36"/>
        <v>1.826124999999994</v>
      </c>
    </row>
    <row r="528" spans="1:27" x14ac:dyDescent="0.25">
      <c r="A528" s="11">
        <v>11.92</v>
      </c>
      <c r="Z528" s="12">
        <f t="shared" ca="1" si="35"/>
        <v>1.8561249999999934</v>
      </c>
      <c r="AA528" s="12">
        <f t="shared" ca="1" si="36"/>
        <v>1.8561249999999934</v>
      </c>
    </row>
    <row r="529" spans="1:27" x14ac:dyDescent="0.25">
      <c r="A529" s="11">
        <v>11.93</v>
      </c>
      <c r="Z529" s="12">
        <f t="shared" ca="1" si="35"/>
        <v>1.8661249999999932</v>
      </c>
      <c r="AA529" s="12">
        <f t="shared" ca="1" si="36"/>
        <v>1.8661249999999932</v>
      </c>
    </row>
    <row r="530" spans="1:27" x14ac:dyDescent="0.25">
      <c r="A530" s="11">
        <v>11.94</v>
      </c>
      <c r="Z530" s="12">
        <f t="shared" ca="1" si="35"/>
        <v>1.8761249999999929</v>
      </c>
      <c r="AA530" s="12">
        <f t="shared" ca="1" si="36"/>
        <v>1.8761249999999929</v>
      </c>
    </row>
    <row r="531" spans="1:27" x14ac:dyDescent="0.25">
      <c r="A531" s="11">
        <v>11.94</v>
      </c>
      <c r="Z531" s="12">
        <f t="shared" ca="1" si="35"/>
        <v>1.8761249999999929</v>
      </c>
      <c r="AA531" s="12">
        <f t="shared" ca="1" si="36"/>
        <v>1.8761249999999929</v>
      </c>
    </row>
    <row r="532" spans="1:27" x14ac:dyDescent="0.25">
      <c r="A532" s="11">
        <v>11.95</v>
      </c>
      <c r="Z532" s="12">
        <f t="shared" ca="1" si="35"/>
        <v>1.8861249999999927</v>
      </c>
      <c r="AA532" s="12">
        <f t="shared" ca="1" si="36"/>
        <v>1.8861249999999927</v>
      </c>
    </row>
    <row r="533" spans="1:27" x14ac:dyDescent="0.25">
      <c r="A533" s="11">
        <v>11.96</v>
      </c>
      <c r="Z533" s="12">
        <f t="shared" ca="1" si="35"/>
        <v>1.8961249999999943</v>
      </c>
      <c r="AA533" s="12">
        <f t="shared" ca="1" si="36"/>
        <v>1.8961249999999943</v>
      </c>
    </row>
    <row r="534" spans="1:27" x14ac:dyDescent="0.25">
      <c r="A534" s="11">
        <v>11.96</v>
      </c>
      <c r="Z534" s="12">
        <f t="shared" ca="1" si="35"/>
        <v>1.8961249999999943</v>
      </c>
      <c r="AA534" s="12">
        <f t="shared" ca="1" si="36"/>
        <v>1.8961249999999943</v>
      </c>
    </row>
    <row r="535" spans="1:27" x14ac:dyDescent="0.25">
      <c r="A535" s="11">
        <v>12</v>
      </c>
      <c r="Z535" s="12">
        <f t="shared" ca="1" si="35"/>
        <v>1.9361249999999934</v>
      </c>
      <c r="AA535" s="12">
        <f t="shared" ca="1" si="36"/>
        <v>1.9361249999999934</v>
      </c>
    </row>
    <row r="536" spans="1:27" x14ac:dyDescent="0.25">
      <c r="A536" s="11">
        <v>12</v>
      </c>
      <c r="Z536" s="12">
        <f t="shared" ca="1" si="35"/>
        <v>1.9361249999999934</v>
      </c>
      <c r="AA536" s="12">
        <f t="shared" ca="1" si="36"/>
        <v>1.9361249999999934</v>
      </c>
    </row>
    <row r="537" spans="1:27" x14ac:dyDescent="0.25">
      <c r="A537" s="11">
        <v>12.02</v>
      </c>
      <c r="Z537" s="12">
        <f t="shared" ca="1" si="35"/>
        <v>1.956124999999993</v>
      </c>
      <c r="AA537" s="12">
        <f t="shared" ca="1" si="36"/>
        <v>1.956124999999993</v>
      </c>
    </row>
    <row r="538" spans="1:27" x14ac:dyDescent="0.25">
      <c r="A538" s="11">
        <v>12.08</v>
      </c>
      <c r="Z538" s="12">
        <f t="shared" ca="1" si="35"/>
        <v>2.0161249999999935</v>
      </c>
      <c r="AA538" s="12">
        <f t="shared" ca="1" si="36"/>
        <v>2.0161249999999935</v>
      </c>
    </row>
    <row r="539" spans="1:27" x14ac:dyDescent="0.25">
      <c r="A539" s="11">
        <v>12.08</v>
      </c>
      <c r="Z539" s="12">
        <f t="shared" ca="1" si="35"/>
        <v>2.0161249999999935</v>
      </c>
      <c r="AA539" s="12">
        <f t="shared" ca="1" si="36"/>
        <v>2.0161249999999935</v>
      </c>
    </row>
    <row r="540" spans="1:27" x14ac:dyDescent="0.25">
      <c r="A540" s="11">
        <v>12.09</v>
      </c>
      <c r="Z540" s="12">
        <f t="shared" ca="1" si="35"/>
        <v>2.0261249999999933</v>
      </c>
      <c r="AA540" s="12">
        <f t="shared" ca="1" si="36"/>
        <v>2.0261249999999933</v>
      </c>
    </row>
    <row r="541" spans="1:27" x14ac:dyDescent="0.25">
      <c r="A541" s="11">
        <v>12.09</v>
      </c>
      <c r="Z541" s="12">
        <f t="shared" ca="1" si="35"/>
        <v>2.0261249999999933</v>
      </c>
      <c r="AA541" s="12">
        <f t="shared" ca="1" si="36"/>
        <v>2.0261249999999933</v>
      </c>
    </row>
    <row r="542" spans="1:27" x14ac:dyDescent="0.25">
      <c r="A542" s="11">
        <v>12.1</v>
      </c>
      <c r="Z542" s="12">
        <f t="shared" ca="1" si="35"/>
        <v>2.0361249999999931</v>
      </c>
      <c r="AA542" s="12">
        <f t="shared" ca="1" si="36"/>
        <v>2.0361249999999931</v>
      </c>
    </row>
    <row r="543" spans="1:27" x14ac:dyDescent="0.25">
      <c r="A543" s="11">
        <v>12.11</v>
      </c>
      <c r="Z543" s="12">
        <f t="shared" ca="1" si="35"/>
        <v>2.0461249999999929</v>
      </c>
      <c r="AA543" s="12">
        <f t="shared" ca="1" si="36"/>
        <v>2.0461249999999929</v>
      </c>
    </row>
    <row r="544" spans="1:27" x14ac:dyDescent="0.25">
      <c r="A544" s="11">
        <v>12.11</v>
      </c>
      <c r="Z544" s="12">
        <f t="shared" ca="1" si="35"/>
        <v>2.0461249999999929</v>
      </c>
      <c r="AA544" s="12">
        <f t="shared" ca="1" si="36"/>
        <v>2.0461249999999929</v>
      </c>
    </row>
    <row r="545" spans="1:27" x14ac:dyDescent="0.25">
      <c r="A545" s="11">
        <v>12.12</v>
      </c>
      <c r="Z545" s="12">
        <f t="shared" ca="1" si="35"/>
        <v>2.0561249999999927</v>
      </c>
      <c r="AA545" s="12">
        <f t="shared" ca="1" si="36"/>
        <v>2.0561249999999927</v>
      </c>
    </row>
    <row r="546" spans="1:27" x14ac:dyDescent="0.25">
      <c r="A546" s="11">
        <v>12.12</v>
      </c>
      <c r="Z546" s="12">
        <f t="shared" ca="1" si="35"/>
        <v>2.0561249999999927</v>
      </c>
      <c r="AA546" s="12">
        <f t="shared" ca="1" si="36"/>
        <v>2.0561249999999927</v>
      </c>
    </row>
    <row r="547" spans="1:27" x14ac:dyDescent="0.25">
      <c r="A547" s="11">
        <v>12.13</v>
      </c>
      <c r="Z547" s="12">
        <f t="shared" ca="1" si="35"/>
        <v>2.0661249999999942</v>
      </c>
      <c r="AA547" s="12">
        <f t="shared" ca="1" si="36"/>
        <v>2.0661249999999942</v>
      </c>
    </row>
    <row r="548" spans="1:27" x14ac:dyDescent="0.25">
      <c r="A548" s="11">
        <v>12.13</v>
      </c>
      <c r="Z548" s="12">
        <f t="shared" ca="1" si="35"/>
        <v>2.0661249999999942</v>
      </c>
      <c r="AA548" s="12">
        <f t="shared" ca="1" si="36"/>
        <v>2.0661249999999942</v>
      </c>
    </row>
    <row r="549" spans="1:27" x14ac:dyDescent="0.25">
      <c r="A549" s="11">
        <v>12.16</v>
      </c>
      <c r="Z549" s="12">
        <f t="shared" ca="1" si="35"/>
        <v>2.0961249999999936</v>
      </c>
      <c r="AA549" s="12">
        <f t="shared" ca="1" si="36"/>
        <v>2.0961249999999936</v>
      </c>
    </row>
    <row r="550" spans="1:27" x14ac:dyDescent="0.25">
      <c r="A550" s="11">
        <v>12.18</v>
      </c>
      <c r="Z550" s="12">
        <f t="shared" ca="1" si="35"/>
        <v>2.1161249999999932</v>
      </c>
      <c r="AA550" s="12">
        <f t="shared" ca="1" si="36"/>
        <v>2.1161249999999932</v>
      </c>
    </row>
    <row r="551" spans="1:27" x14ac:dyDescent="0.25">
      <c r="A551" s="11">
        <v>12.2</v>
      </c>
      <c r="Z551" s="12">
        <f t="shared" ca="1" si="35"/>
        <v>2.1361249999999927</v>
      </c>
      <c r="AA551" s="12">
        <f t="shared" ca="1" si="36"/>
        <v>2.1361249999999927</v>
      </c>
    </row>
    <row r="552" spans="1:27" x14ac:dyDescent="0.25">
      <c r="A552" s="11">
        <v>12.2</v>
      </c>
      <c r="Z552" s="12">
        <f t="shared" ca="1" si="35"/>
        <v>2.1361249999999927</v>
      </c>
      <c r="AA552" s="12">
        <f t="shared" ca="1" si="36"/>
        <v>2.1361249999999927</v>
      </c>
    </row>
    <row r="553" spans="1:27" x14ac:dyDescent="0.25">
      <c r="A553" s="11">
        <v>12.2</v>
      </c>
      <c r="Z553" s="12">
        <f t="shared" ca="1" si="35"/>
        <v>2.1361249999999927</v>
      </c>
      <c r="AA553" s="12">
        <f t="shared" ca="1" si="36"/>
        <v>2.1361249999999927</v>
      </c>
    </row>
    <row r="554" spans="1:27" x14ac:dyDescent="0.25">
      <c r="A554" s="11">
        <v>12.22</v>
      </c>
      <c r="Z554" s="12">
        <f t="shared" ca="1" si="35"/>
        <v>2.1561249999999941</v>
      </c>
      <c r="AA554" s="12">
        <f t="shared" ca="1" si="36"/>
        <v>2.1561249999999941</v>
      </c>
    </row>
    <row r="555" spans="1:27" x14ac:dyDescent="0.25">
      <c r="A555" s="11">
        <v>12.22</v>
      </c>
      <c r="Z555" s="12">
        <f t="shared" ca="1" si="35"/>
        <v>2.1561249999999941</v>
      </c>
      <c r="AA555" s="12">
        <f t="shared" ca="1" si="36"/>
        <v>2.1561249999999941</v>
      </c>
    </row>
    <row r="556" spans="1:27" x14ac:dyDescent="0.25">
      <c r="A556" s="11">
        <v>12.23</v>
      </c>
      <c r="Z556" s="12">
        <f t="shared" ca="1" si="35"/>
        <v>2.1661249999999939</v>
      </c>
      <c r="AA556" s="12">
        <f t="shared" ca="1" si="36"/>
        <v>2.1661249999999939</v>
      </c>
    </row>
    <row r="557" spans="1:27" x14ac:dyDescent="0.25">
      <c r="A557" s="11">
        <v>12.25</v>
      </c>
      <c r="Z557" s="12">
        <f t="shared" ca="1" si="35"/>
        <v>2.1861249999999934</v>
      </c>
      <c r="AA557" s="12">
        <f t="shared" ca="1" si="36"/>
        <v>2.1861249999999934</v>
      </c>
    </row>
    <row r="558" spans="1:27" x14ac:dyDescent="0.25">
      <c r="A558" s="11">
        <v>12.26</v>
      </c>
      <c r="Z558" s="12">
        <f t="shared" ca="1" si="35"/>
        <v>2.1961249999999932</v>
      </c>
      <c r="AA558" s="12">
        <f t="shared" ca="1" si="36"/>
        <v>2.1961249999999932</v>
      </c>
    </row>
    <row r="559" spans="1:27" x14ac:dyDescent="0.25">
      <c r="A559" s="11">
        <v>12.31</v>
      </c>
      <c r="Z559" s="12">
        <f t="shared" ca="1" si="35"/>
        <v>2.2461249999999939</v>
      </c>
      <c r="AA559" s="12">
        <f t="shared" ca="1" si="36"/>
        <v>2.2461249999999939</v>
      </c>
    </row>
    <row r="560" spans="1:27" x14ac:dyDescent="0.25">
      <c r="A560" s="11">
        <v>12.32</v>
      </c>
      <c r="Z560" s="12">
        <f t="shared" ca="1" si="35"/>
        <v>2.2561249999999937</v>
      </c>
      <c r="AA560" s="12">
        <f t="shared" ca="1" si="36"/>
        <v>2.2561249999999937</v>
      </c>
    </row>
    <row r="561" spans="1:27" x14ac:dyDescent="0.25">
      <c r="A561" s="11">
        <v>12.34</v>
      </c>
      <c r="Z561" s="12">
        <f t="shared" ca="1" si="35"/>
        <v>2.2761249999999933</v>
      </c>
      <c r="AA561" s="12">
        <f t="shared" ca="1" si="36"/>
        <v>2.2761249999999933</v>
      </c>
    </row>
    <row r="562" spans="1:27" x14ac:dyDescent="0.25">
      <c r="A562" s="11">
        <v>12.34</v>
      </c>
      <c r="Z562" s="12">
        <f t="shared" ca="1" si="35"/>
        <v>2.2761249999999933</v>
      </c>
      <c r="AA562" s="12">
        <f t="shared" ca="1" si="36"/>
        <v>2.2761249999999933</v>
      </c>
    </row>
    <row r="563" spans="1:27" x14ac:dyDescent="0.25">
      <c r="A563" s="11">
        <v>12.34</v>
      </c>
      <c r="Z563" s="12">
        <f t="shared" ca="1" si="35"/>
        <v>2.2761249999999933</v>
      </c>
      <c r="AA563" s="12">
        <f t="shared" ca="1" si="36"/>
        <v>2.2761249999999933</v>
      </c>
    </row>
    <row r="564" spans="1:27" x14ac:dyDescent="0.25">
      <c r="A564" s="11">
        <v>12.36</v>
      </c>
      <c r="Z564" s="12">
        <f t="shared" ca="1" si="35"/>
        <v>2.2961249999999929</v>
      </c>
      <c r="AA564" s="12">
        <f t="shared" ca="1" si="36"/>
        <v>2.2961249999999929</v>
      </c>
    </row>
    <row r="565" spans="1:27" x14ac:dyDescent="0.25">
      <c r="A565" s="11">
        <v>12.37</v>
      </c>
      <c r="Z565" s="12">
        <f t="shared" ca="1" si="35"/>
        <v>2.3061249999999927</v>
      </c>
      <c r="AA565" s="12">
        <f t="shared" ca="1" si="36"/>
        <v>2.3061249999999927</v>
      </c>
    </row>
    <row r="566" spans="1:27" x14ac:dyDescent="0.25">
      <c r="A566" s="11">
        <v>12.38</v>
      </c>
      <c r="Z566" s="12">
        <f t="shared" ca="1" si="35"/>
        <v>2.3161249999999942</v>
      </c>
      <c r="AA566" s="12">
        <f t="shared" ca="1" si="36"/>
        <v>2.3161249999999942</v>
      </c>
    </row>
    <row r="567" spans="1:27" x14ac:dyDescent="0.25">
      <c r="A567" s="11">
        <v>12.41</v>
      </c>
      <c r="Z567" s="12">
        <f t="shared" ca="1" si="35"/>
        <v>2.3461249999999936</v>
      </c>
      <c r="AA567" s="12">
        <f t="shared" ca="1" si="36"/>
        <v>2.3461249999999936</v>
      </c>
    </row>
    <row r="568" spans="1:27" x14ac:dyDescent="0.25">
      <c r="A568" s="11">
        <v>12.41</v>
      </c>
      <c r="Z568" s="12">
        <f t="shared" ca="1" si="35"/>
        <v>2.3461249999999936</v>
      </c>
      <c r="AA568" s="12">
        <f t="shared" ca="1" si="36"/>
        <v>2.3461249999999936</v>
      </c>
    </row>
    <row r="569" spans="1:27" x14ac:dyDescent="0.25">
      <c r="A569" s="11">
        <v>12.43</v>
      </c>
      <c r="Z569" s="12">
        <f t="shared" ca="1" si="35"/>
        <v>2.3661249999999932</v>
      </c>
      <c r="AA569" s="12">
        <f t="shared" ca="1" si="36"/>
        <v>2.3661249999999932</v>
      </c>
    </row>
    <row r="570" spans="1:27" x14ac:dyDescent="0.25">
      <c r="A570" s="11">
        <v>12.44</v>
      </c>
      <c r="Z570" s="12">
        <f t="shared" ca="1" si="35"/>
        <v>2.3761249999999929</v>
      </c>
      <c r="AA570" s="12">
        <f t="shared" ca="1" si="36"/>
        <v>2.3761249999999929</v>
      </c>
    </row>
    <row r="571" spans="1:27" x14ac:dyDescent="0.25">
      <c r="A571" s="11">
        <v>12.45</v>
      </c>
      <c r="Z571" s="12">
        <f t="shared" ca="1" si="35"/>
        <v>2.3861249999999927</v>
      </c>
      <c r="AA571" s="12">
        <f t="shared" ca="1" si="36"/>
        <v>2.3861249999999927</v>
      </c>
    </row>
    <row r="572" spans="1:27" x14ac:dyDescent="0.25">
      <c r="A572" s="11">
        <v>12.48</v>
      </c>
      <c r="Z572" s="12">
        <f t="shared" ca="1" si="35"/>
        <v>2.4161249999999939</v>
      </c>
      <c r="AA572" s="12">
        <f t="shared" ca="1" si="36"/>
        <v>2.4161249999999939</v>
      </c>
    </row>
    <row r="573" spans="1:27" x14ac:dyDescent="0.25">
      <c r="A573" s="11">
        <v>12.5</v>
      </c>
      <c r="Z573" s="12">
        <f t="shared" ca="1" si="35"/>
        <v>2.4361249999999934</v>
      </c>
      <c r="AA573" s="12">
        <f t="shared" ca="1" si="36"/>
        <v>2.4361249999999934</v>
      </c>
    </row>
    <row r="574" spans="1:27" x14ac:dyDescent="0.25">
      <c r="A574" s="11">
        <v>12.5</v>
      </c>
      <c r="Z574" s="12">
        <f t="shared" ca="1" si="35"/>
        <v>2.4361249999999934</v>
      </c>
      <c r="AA574" s="12">
        <f t="shared" ca="1" si="36"/>
        <v>2.4361249999999934</v>
      </c>
    </row>
    <row r="575" spans="1:27" x14ac:dyDescent="0.25">
      <c r="A575" s="11">
        <v>12.54</v>
      </c>
      <c r="Z575" s="12">
        <f t="shared" ca="1" si="35"/>
        <v>2.4761249999999926</v>
      </c>
      <c r="AA575" s="12">
        <f t="shared" ca="1" si="36"/>
        <v>2.4761249999999926</v>
      </c>
    </row>
    <row r="576" spans="1:27" x14ac:dyDescent="0.25">
      <c r="A576" s="11">
        <v>12.56</v>
      </c>
      <c r="Z576" s="12">
        <f t="shared" ca="1" si="35"/>
        <v>2.4961249999999939</v>
      </c>
      <c r="AA576" s="12">
        <f t="shared" ca="1" si="36"/>
        <v>2.4961249999999939</v>
      </c>
    </row>
    <row r="577" spans="1:27" x14ac:dyDescent="0.25">
      <c r="A577" s="11">
        <v>12.56</v>
      </c>
      <c r="Z577" s="12">
        <f t="shared" ca="1" si="35"/>
        <v>2.4961249999999939</v>
      </c>
      <c r="AA577" s="12">
        <f t="shared" ca="1" si="36"/>
        <v>2.4961249999999939</v>
      </c>
    </row>
    <row r="578" spans="1:27" x14ac:dyDescent="0.25">
      <c r="A578" s="11">
        <v>12.59</v>
      </c>
      <c r="Z578" s="12">
        <f t="shared" ref="Z578:Z641" ca="1" si="37">IF($A578&lt;&gt;"",($A578-$D$77),"")</f>
        <v>2.5261249999999933</v>
      </c>
      <c r="AA578" s="12">
        <f t="shared" ref="AA578:AA641" ca="1" si="38">IF($A578&lt;&gt;"",($A578-$D$77+$J$118),"")</f>
        <v>2.5261249999999933</v>
      </c>
    </row>
    <row r="579" spans="1:27" x14ac:dyDescent="0.25">
      <c r="A579" s="11">
        <v>12.61</v>
      </c>
      <c r="Z579" s="12">
        <f t="shared" ca="1" si="37"/>
        <v>2.5461249999999929</v>
      </c>
      <c r="AA579" s="12">
        <f t="shared" ca="1" si="38"/>
        <v>2.5461249999999929</v>
      </c>
    </row>
    <row r="580" spans="1:27" x14ac:dyDescent="0.25">
      <c r="A580" s="11">
        <v>12.62</v>
      </c>
      <c r="Z580" s="12">
        <f t="shared" ca="1" si="37"/>
        <v>2.5561249999999927</v>
      </c>
      <c r="AA580" s="12">
        <f t="shared" ca="1" si="38"/>
        <v>2.5561249999999927</v>
      </c>
    </row>
    <row r="581" spans="1:27" x14ac:dyDescent="0.25">
      <c r="A581" s="11">
        <v>12.63</v>
      </c>
      <c r="Z581" s="12">
        <f t="shared" ca="1" si="37"/>
        <v>2.5661249999999942</v>
      </c>
      <c r="AA581" s="12">
        <f t="shared" ca="1" si="38"/>
        <v>2.5661249999999942</v>
      </c>
    </row>
    <row r="582" spans="1:27" x14ac:dyDescent="0.25">
      <c r="A582" s="11">
        <v>12.64</v>
      </c>
      <c r="Z582" s="12">
        <f t="shared" ca="1" si="37"/>
        <v>2.576124999999994</v>
      </c>
      <c r="AA582" s="12">
        <f t="shared" ca="1" si="38"/>
        <v>2.576124999999994</v>
      </c>
    </row>
    <row r="583" spans="1:27" x14ac:dyDescent="0.25">
      <c r="A583" s="11">
        <v>12.69</v>
      </c>
      <c r="Z583" s="12">
        <f t="shared" ca="1" si="37"/>
        <v>2.6261249999999929</v>
      </c>
      <c r="AA583" s="12">
        <f t="shared" ca="1" si="38"/>
        <v>2.6261249999999929</v>
      </c>
    </row>
    <row r="584" spans="1:27" x14ac:dyDescent="0.25">
      <c r="A584" s="11">
        <v>12.77</v>
      </c>
      <c r="Z584" s="12">
        <f t="shared" ca="1" si="37"/>
        <v>2.706124999999993</v>
      </c>
      <c r="AA584" s="12">
        <f t="shared" ca="1" si="38"/>
        <v>2.706124999999993</v>
      </c>
    </row>
    <row r="585" spans="1:27" x14ac:dyDescent="0.25">
      <c r="A585" s="11">
        <v>12.78</v>
      </c>
      <c r="Z585" s="12">
        <f t="shared" ca="1" si="37"/>
        <v>2.7161249999999928</v>
      </c>
      <c r="AA585" s="12">
        <f t="shared" ca="1" si="38"/>
        <v>2.7161249999999928</v>
      </c>
    </row>
    <row r="586" spans="1:27" x14ac:dyDescent="0.25">
      <c r="A586" s="11">
        <v>12.79</v>
      </c>
      <c r="Z586" s="12">
        <f t="shared" ca="1" si="37"/>
        <v>2.7261249999999926</v>
      </c>
      <c r="AA586" s="12">
        <f t="shared" ca="1" si="38"/>
        <v>2.7261249999999926</v>
      </c>
    </row>
    <row r="587" spans="1:27" x14ac:dyDescent="0.25">
      <c r="A587" s="11">
        <v>12.79</v>
      </c>
      <c r="Z587" s="12">
        <f t="shared" ca="1" si="37"/>
        <v>2.7261249999999926</v>
      </c>
      <c r="AA587" s="12">
        <f t="shared" ca="1" si="38"/>
        <v>2.7261249999999926</v>
      </c>
    </row>
    <row r="588" spans="1:27" x14ac:dyDescent="0.25">
      <c r="A588" s="11">
        <v>12.8</v>
      </c>
      <c r="Z588" s="12">
        <f t="shared" ca="1" si="37"/>
        <v>2.7361249999999941</v>
      </c>
      <c r="AA588" s="12">
        <f t="shared" ca="1" si="38"/>
        <v>2.7361249999999941</v>
      </c>
    </row>
    <row r="589" spans="1:27" x14ac:dyDescent="0.25">
      <c r="A589" s="11">
        <v>12.8</v>
      </c>
      <c r="Z589" s="12">
        <f t="shared" ca="1" si="37"/>
        <v>2.7361249999999941</v>
      </c>
      <c r="AA589" s="12">
        <f t="shared" ca="1" si="38"/>
        <v>2.7361249999999941</v>
      </c>
    </row>
    <row r="590" spans="1:27" x14ac:dyDescent="0.25">
      <c r="A590" s="11">
        <v>12.81</v>
      </c>
      <c r="Z590" s="12">
        <f t="shared" ca="1" si="37"/>
        <v>2.7461249999999939</v>
      </c>
      <c r="AA590" s="12">
        <f t="shared" ca="1" si="38"/>
        <v>2.7461249999999939</v>
      </c>
    </row>
    <row r="591" spans="1:27" x14ac:dyDescent="0.25">
      <c r="A591" s="11">
        <v>12.81</v>
      </c>
      <c r="Z591" s="12">
        <f t="shared" ca="1" si="37"/>
        <v>2.7461249999999939</v>
      </c>
      <c r="AA591" s="12">
        <f t="shared" ca="1" si="38"/>
        <v>2.7461249999999939</v>
      </c>
    </row>
    <row r="592" spans="1:27" x14ac:dyDescent="0.25">
      <c r="A592" s="11">
        <v>12.82</v>
      </c>
      <c r="Z592" s="12">
        <f t="shared" ca="1" si="37"/>
        <v>2.7561249999999937</v>
      </c>
      <c r="AA592" s="12">
        <f t="shared" ca="1" si="38"/>
        <v>2.7561249999999937</v>
      </c>
    </row>
    <row r="593" spans="1:27" x14ac:dyDescent="0.25">
      <c r="A593" s="11">
        <v>12.82</v>
      </c>
      <c r="Z593" s="12">
        <f t="shared" ca="1" si="37"/>
        <v>2.7561249999999937</v>
      </c>
      <c r="AA593" s="12">
        <f t="shared" ca="1" si="38"/>
        <v>2.7561249999999937</v>
      </c>
    </row>
    <row r="594" spans="1:27" x14ac:dyDescent="0.25">
      <c r="A594" s="11">
        <v>12.85</v>
      </c>
      <c r="Z594" s="12">
        <f t="shared" ca="1" si="37"/>
        <v>2.7861249999999931</v>
      </c>
      <c r="AA594" s="12">
        <f t="shared" ca="1" si="38"/>
        <v>2.7861249999999931</v>
      </c>
    </row>
    <row r="595" spans="1:27" x14ac:dyDescent="0.25">
      <c r="A595" s="11">
        <v>12.85</v>
      </c>
      <c r="Z595" s="12">
        <f t="shared" ca="1" si="37"/>
        <v>2.7861249999999931</v>
      </c>
      <c r="AA595" s="12">
        <f t="shared" ca="1" si="38"/>
        <v>2.7861249999999931</v>
      </c>
    </row>
    <row r="596" spans="1:27" x14ac:dyDescent="0.25">
      <c r="A596" s="11">
        <v>12.85</v>
      </c>
      <c r="Z596" s="12">
        <f t="shared" ca="1" si="37"/>
        <v>2.7861249999999931</v>
      </c>
      <c r="AA596" s="12">
        <f t="shared" ca="1" si="38"/>
        <v>2.7861249999999931</v>
      </c>
    </row>
    <row r="597" spans="1:27" x14ac:dyDescent="0.25">
      <c r="A597" s="11">
        <v>12.85</v>
      </c>
      <c r="Z597" s="12">
        <f t="shared" ca="1" si="37"/>
        <v>2.7861249999999931</v>
      </c>
      <c r="AA597" s="12">
        <f t="shared" ca="1" si="38"/>
        <v>2.7861249999999931</v>
      </c>
    </row>
    <row r="598" spans="1:27" x14ac:dyDescent="0.25">
      <c r="A598" s="11">
        <v>12.87</v>
      </c>
      <c r="Z598" s="12">
        <f t="shared" ca="1" si="37"/>
        <v>2.8061249999999927</v>
      </c>
      <c r="AA598" s="12">
        <f t="shared" ca="1" si="38"/>
        <v>2.8061249999999927</v>
      </c>
    </row>
    <row r="599" spans="1:27" x14ac:dyDescent="0.25">
      <c r="A599" s="11">
        <v>12.87</v>
      </c>
      <c r="Z599" s="12">
        <f t="shared" ca="1" si="37"/>
        <v>2.8061249999999927</v>
      </c>
      <c r="AA599" s="12">
        <f t="shared" ca="1" si="38"/>
        <v>2.8061249999999927</v>
      </c>
    </row>
    <row r="600" spans="1:27" x14ac:dyDescent="0.25">
      <c r="A600" s="11">
        <v>12.88</v>
      </c>
      <c r="Z600" s="12">
        <f t="shared" ca="1" si="37"/>
        <v>2.8161249999999942</v>
      </c>
      <c r="AA600" s="12">
        <f t="shared" ca="1" si="38"/>
        <v>2.8161249999999942</v>
      </c>
    </row>
    <row r="601" spans="1:27" x14ac:dyDescent="0.25">
      <c r="A601" s="11">
        <v>12.89</v>
      </c>
      <c r="Z601" s="12">
        <f t="shared" ca="1" si="37"/>
        <v>2.826124999999994</v>
      </c>
      <c r="AA601" s="12">
        <f t="shared" ca="1" si="38"/>
        <v>2.826124999999994</v>
      </c>
    </row>
    <row r="602" spans="1:27" x14ac:dyDescent="0.25">
      <c r="A602" s="11">
        <v>12.9</v>
      </c>
      <c r="Z602" s="12">
        <f t="shared" ca="1" si="37"/>
        <v>2.8361249999999938</v>
      </c>
      <c r="AA602" s="12">
        <f t="shared" ca="1" si="38"/>
        <v>2.8361249999999938</v>
      </c>
    </row>
    <row r="603" spans="1:27" x14ac:dyDescent="0.25">
      <c r="A603" s="11">
        <v>12.9</v>
      </c>
      <c r="Z603" s="12">
        <f t="shared" ca="1" si="37"/>
        <v>2.8361249999999938</v>
      </c>
      <c r="AA603" s="12">
        <f t="shared" ca="1" si="38"/>
        <v>2.8361249999999938</v>
      </c>
    </row>
    <row r="604" spans="1:27" x14ac:dyDescent="0.25">
      <c r="A604" s="11">
        <v>12.9</v>
      </c>
      <c r="Z604" s="12">
        <f t="shared" ca="1" si="37"/>
        <v>2.8361249999999938</v>
      </c>
      <c r="AA604" s="12">
        <f t="shared" ca="1" si="38"/>
        <v>2.8361249999999938</v>
      </c>
    </row>
    <row r="605" spans="1:27" x14ac:dyDescent="0.25">
      <c r="A605" s="11">
        <v>12.93</v>
      </c>
      <c r="Z605" s="12">
        <f t="shared" ca="1" si="37"/>
        <v>2.8661249999999932</v>
      </c>
      <c r="AA605" s="12">
        <f t="shared" ca="1" si="38"/>
        <v>2.8661249999999932</v>
      </c>
    </row>
    <row r="606" spans="1:27" x14ac:dyDescent="0.25">
      <c r="A606" s="11">
        <v>12.93</v>
      </c>
      <c r="Z606" s="12">
        <f t="shared" ca="1" si="37"/>
        <v>2.8661249999999932</v>
      </c>
      <c r="AA606" s="12">
        <f t="shared" ca="1" si="38"/>
        <v>2.8661249999999932</v>
      </c>
    </row>
    <row r="607" spans="1:27" x14ac:dyDescent="0.25">
      <c r="A607" s="11">
        <v>12.93</v>
      </c>
      <c r="Z607" s="12">
        <f t="shared" ca="1" si="37"/>
        <v>2.8661249999999932</v>
      </c>
      <c r="AA607" s="12">
        <f t="shared" ca="1" si="38"/>
        <v>2.8661249999999932</v>
      </c>
    </row>
    <row r="608" spans="1:27" x14ac:dyDescent="0.25">
      <c r="A608" s="11">
        <v>12.94</v>
      </c>
      <c r="Z608" s="12">
        <f t="shared" ca="1" si="37"/>
        <v>2.8761249999999929</v>
      </c>
      <c r="AA608" s="12">
        <f t="shared" ca="1" si="38"/>
        <v>2.8761249999999929</v>
      </c>
    </row>
    <row r="609" spans="1:27" x14ac:dyDescent="0.25">
      <c r="A609" s="11">
        <v>12.96</v>
      </c>
      <c r="Z609" s="12">
        <f t="shared" ca="1" si="37"/>
        <v>2.8961249999999943</v>
      </c>
      <c r="AA609" s="12">
        <f t="shared" ca="1" si="38"/>
        <v>2.8961249999999943</v>
      </c>
    </row>
    <row r="610" spans="1:27" x14ac:dyDescent="0.25">
      <c r="A610" s="11">
        <v>12.96</v>
      </c>
      <c r="Z610" s="12">
        <f t="shared" ca="1" si="37"/>
        <v>2.8961249999999943</v>
      </c>
      <c r="AA610" s="12">
        <f t="shared" ca="1" si="38"/>
        <v>2.8961249999999943</v>
      </c>
    </row>
    <row r="611" spans="1:27" x14ac:dyDescent="0.25">
      <c r="A611" s="11">
        <v>12.97</v>
      </c>
      <c r="Z611" s="12">
        <f t="shared" ca="1" si="37"/>
        <v>2.9061249999999941</v>
      </c>
      <c r="AA611" s="12">
        <f t="shared" ca="1" si="38"/>
        <v>2.9061249999999941</v>
      </c>
    </row>
    <row r="612" spans="1:27" x14ac:dyDescent="0.25">
      <c r="A612" s="11">
        <v>13</v>
      </c>
      <c r="Z612" s="12">
        <f t="shared" ca="1" si="37"/>
        <v>2.9361249999999934</v>
      </c>
      <c r="AA612" s="12">
        <f t="shared" ca="1" si="38"/>
        <v>2.9361249999999934</v>
      </c>
    </row>
    <row r="613" spans="1:27" x14ac:dyDescent="0.25">
      <c r="A613" s="11">
        <v>13</v>
      </c>
      <c r="Z613" s="12">
        <f t="shared" ca="1" si="37"/>
        <v>2.9361249999999934</v>
      </c>
      <c r="AA613" s="12">
        <f t="shared" ca="1" si="38"/>
        <v>2.9361249999999934</v>
      </c>
    </row>
    <row r="614" spans="1:27" x14ac:dyDescent="0.25">
      <c r="A614" s="11">
        <v>13.02</v>
      </c>
      <c r="Z614" s="12">
        <f t="shared" ca="1" si="37"/>
        <v>2.956124999999993</v>
      </c>
      <c r="AA614" s="12">
        <f t="shared" ca="1" si="38"/>
        <v>2.956124999999993</v>
      </c>
    </row>
    <row r="615" spans="1:27" x14ac:dyDescent="0.25">
      <c r="A615" s="11">
        <v>13.03</v>
      </c>
      <c r="Z615" s="12">
        <f t="shared" ca="1" si="37"/>
        <v>2.9661249999999928</v>
      </c>
      <c r="AA615" s="12">
        <f t="shared" ca="1" si="38"/>
        <v>2.9661249999999928</v>
      </c>
    </row>
    <row r="616" spans="1:27" x14ac:dyDescent="0.25">
      <c r="A616" s="11">
        <v>13.04</v>
      </c>
      <c r="Z616" s="12">
        <f t="shared" ca="1" si="37"/>
        <v>2.9761249999999926</v>
      </c>
      <c r="AA616" s="12">
        <f t="shared" ca="1" si="38"/>
        <v>2.9761249999999926</v>
      </c>
    </row>
    <row r="617" spans="1:27" x14ac:dyDescent="0.25">
      <c r="A617" s="11">
        <v>13.04</v>
      </c>
      <c r="Z617" s="12">
        <f t="shared" ca="1" si="37"/>
        <v>2.9761249999999926</v>
      </c>
      <c r="AA617" s="12">
        <f t="shared" ca="1" si="38"/>
        <v>2.9761249999999926</v>
      </c>
    </row>
    <row r="618" spans="1:27" x14ac:dyDescent="0.25">
      <c r="A618" s="11">
        <v>13.04</v>
      </c>
      <c r="Z618" s="12">
        <f t="shared" ca="1" si="37"/>
        <v>2.9761249999999926</v>
      </c>
      <c r="AA618" s="12">
        <f t="shared" ca="1" si="38"/>
        <v>2.9761249999999926</v>
      </c>
    </row>
    <row r="619" spans="1:27" x14ac:dyDescent="0.25">
      <c r="A619" s="11">
        <v>13.05</v>
      </c>
      <c r="Z619" s="12">
        <f t="shared" ca="1" si="37"/>
        <v>2.9861249999999941</v>
      </c>
      <c r="AA619" s="12">
        <f t="shared" ca="1" si="38"/>
        <v>2.9861249999999941</v>
      </c>
    </row>
    <row r="620" spans="1:27" x14ac:dyDescent="0.25">
      <c r="A620" s="11">
        <v>13.08</v>
      </c>
      <c r="Z620" s="12">
        <f t="shared" ca="1" si="37"/>
        <v>3.0161249999999935</v>
      </c>
      <c r="AA620" s="12">
        <f t="shared" ca="1" si="38"/>
        <v>3.0161249999999935</v>
      </c>
    </row>
    <row r="621" spans="1:27" x14ac:dyDescent="0.25">
      <c r="A621" s="11">
        <v>13.09</v>
      </c>
      <c r="Z621" s="12">
        <f t="shared" ca="1" si="37"/>
        <v>3.0261249999999933</v>
      </c>
      <c r="AA621" s="12">
        <f t="shared" ca="1" si="38"/>
        <v>3.0261249999999933</v>
      </c>
    </row>
    <row r="622" spans="1:27" x14ac:dyDescent="0.25">
      <c r="A622" s="11">
        <v>13.1</v>
      </c>
      <c r="Z622" s="12">
        <f t="shared" ca="1" si="37"/>
        <v>3.0361249999999931</v>
      </c>
      <c r="AA622" s="12">
        <f t="shared" ca="1" si="38"/>
        <v>3.0361249999999931</v>
      </c>
    </row>
    <row r="623" spans="1:27" x14ac:dyDescent="0.25">
      <c r="A623" s="11">
        <v>13.1</v>
      </c>
      <c r="Z623" s="12">
        <f t="shared" ca="1" si="37"/>
        <v>3.0361249999999931</v>
      </c>
      <c r="AA623" s="12">
        <f t="shared" ca="1" si="38"/>
        <v>3.0361249999999931</v>
      </c>
    </row>
    <row r="624" spans="1:27" x14ac:dyDescent="0.25">
      <c r="A624" s="11">
        <v>13.1</v>
      </c>
      <c r="Z624" s="12">
        <f t="shared" ca="1" si="37"/>
        <v>3.0361249999999931</v>
      </c>
      <c r="AA624" s="12">
        <f t="shared" ca="1" si="38"/>
        <v>3.0361249999999931</v>
      </c>
    </row>
    <row r="625" spans="1:27" x14ac:dyDescent="0.25">
      <c r="A625" s="11">
        <v>13.14</v>
      </c>
      <c r="Z625" s="12">
        <f t="shared" ca="1" si="37"/>
        <v>3.076124999999994</v>
      </c>
      <c r="AA625" s="12">
        <f t="shared" ca="1" si="38"/>
        <v>3.076124999999994</v>
      </c>
    </row>
    <row r="626" spans="1:27" x14ac:dyDescent="0.25">
      <c r="A626" s="11">
        <v>13.15</v>
      </c>
      <c r="Z626" s="12">
        <f t="shared" ca="1" si="37"/>
        <v>3.0861249999999938</v>
      </c>
      <c r="AA626" s="12">
        <f t="shared" ca="1" si="38"/>
        <v>3.0861249999999938</v>
      </c>
    </row>
    <row r="627" spans="1:27" x14ac:dyDescent="0.25">
      <c r="A627" s="11">
        <v>13.16</v>
      </c>
      <c r="Z627" s="12">
        <f t="shared" ca="1" si="37"/>
        <v>3.0961249999999936</v>
      </c>
      <c r="AA627" s="12">
        <f t="shared" ca="1" si="38"/>
        <v>3.0961249999999936</v>
      </c>
    </row>
    <row r="628" spans="1:27" x14ac:dyDescent="0.25">
      <c r="A628" s="11">
        <v>13.16</v>
      </c>
      <c r="Z628" s="12">
        <f t="shared" ca="1" si="37"/>
        <v>3.0961249999999936</v>
      </c>
      <c r="AA628" s="12">
        <f t="shared" ca="1" si="38"/>
        <v>3.0961249999999936</v>
      </c>
    </row>
    <row r="629" spans="1:27" x14ac:dyDescent="0.25">
      <c r="A629" s="11">
        <v>13.16</v>
      </c>
      <c r="Z629" s="12">
        <f t="shared" ca="1" si="37"/>
        <v>3.0961249999999936</v>
      </c>
      <c r="AA629" s="12">
        <f t="shared" ca="1" si="38"/>
        <v>3.0961249999999936</v>
      </c>
    </row>
    <row r="630" spans="1:27" x14ac:dyDescent="0.25">
      <c r="A630" s="11">
        <v>13.18</v>
      </c>
      <c r="Z630" s="12">
        <f t="shared" ca="1" si="37"/>
        <v>3.1161249999999932</v>
      </c>
      <c r="AA630" s="12">
        <f t="shared" ca="1" si="38"/>
        <v>3.1161249999999932</v>
      </c>
    </row>
    <row r="631" spans="1:27" x14ac:dyDescent="0.25">
      <c r="A631" s="11">
        <v>13.21</v>
      </c>
      <c r="Z631" s="12">
        <f t="shared" ca="1" si="37"/>
        <v>3.1461249999999943</v>
      </c>
      <c r="AA631" s="12">
        <f t="shared" ca="1" si="38"/>
        <v>3.1461249999999943</v>
      </c>
    </row>
    <row r="632" spans="1:27" x14ac:dyDescent="0.25">
      <c r="A632" s="11">
        <v>13.23</v>
      </c>
      <c r="Z632" s="12">
        <f t="shared" ca="1" si="37"/>
        <v>3.1661249999999939</v>
      </c>
      <c r="AA632" s="12">
        <f t="shared" ca="1" si="38"/>
        <v>3.1661249999999939</v>
      </c>
    </row>
    <row r="633" spans="1:27" x14ac:dyDescent="0.25">
      <c r="A633" s="11">
        <v>13.26</v>
      </c>
      <c r="Z633" s="12">
        <f t="shared" ca="1" si="37"/>
        <v>3.1961249999999932</v>
      </c>
      <c r="AA633" s="12">
        <f t="shared" ca="1" si="38"/>
        <v>3.1961249999999932</v>
      </c>
    </row>
    <row r="634" spans="1:27" x14ac:dyDescent="0.25">
      <c r="A634" s="11">
        <v>13.27</v>
      </c>
      <c r="Z634" s="12">
        <f t="shared" ca="1" si="37"/>
        <v>3.206124999999993</v>
      </c>
      <c r="AA634" s="12">
        <f t="shared" ca="1" si="38"/>
        <v>3.206124999999993</v>
      </c>
    </row>
    <row r="635" spans="1:27" x14ac:dyDescent="0.25">
      <c r="A635" s="11">
        <v>13.29</v>
      </c>
      <c r="Z635" s="12">
        <f t="shared" ca="1" si="37"/>
        <v>3.2261249999999926</v>
      </c>
      <c r="AA635" s="12">
        <f t="shared" ca="1" si="38"/>
        <v>3.2261249999999926</v>
      </c>
    </row>
    <row r="636" spans="1:27" x14ac:dyDescent="0.25">
      <c r="A636" s="11">
        <v>13.3</v>
      </c>
      <c r="Z636" s="12">
        <f t="shared" ca="1" si="37"/>
        <v>3.2361249999999941</v>
      </c>
      <c r="AA636" s="12">
        <f t="shared" ca="1" si="38"/>
        <v>3.2361249999999941</v>
      </c>
    </row>
    <row r="637" spans="1:27" x14ac:dyDescent="0.25">
      <c r="A637" s="11">
        <v>13.3</v>
      </c>
      <c r="Z637" s="12">
        <f t="shared" ca="1" si="37"/>
        <v>3.2361249999999941</v>
      </c>
      <c r="AA637" s="12">
        <f t="shared" ca="1" si="38"/>
        <v>3.2361249999999941</v>
      </c>
    </row>
    <row r="638" spans="1:27" x14ac:dyDescent="0.25">
      <c r="A638" s="11">
        <v>13.31</v>
      </c>
      <c r="Z638" s="12">
        <f t="shared" ca="1" si="37"/>
        <v>3.2461249999999939</v>
      </c>
      <c r="AA638" s="12">
        <f t="shared" ca="1" si="38"/>
        <v>3.2461249999999939</v>
      </c>
    </row>
    <row r="639" spans="1:27" x14ac:dyDescent="0.25">
      <c r="A639" s="11">
        <v>13.32</v>
      </c>
      <c r="Z639" s="12">
        <f t="shared" ca="1" si="37"/>
        <v>3.2561249999999937</v>
      </c>
      <c r="AA639" s="12">
        <f t="shared" ca="1" si="38"/>
        <v>3.2561249999999937</v>
      </c>
    </row>
    <row r="640" spans="1:27" x14ac:dyDescent="0.25">
      <c r="A640" s="11">
        <v>13.35</v>
      </c>
      <c r="Z640" s="12">
        <f t="shared" ca="1" si="37"/>
        <v>3.2861249999999931</v>
      </c>
      <c r="AA640" s="12">
        <f t="shared" ca="1" si="38"/>
        <v>3.2861249999999931</v>
      </c>
    </row>
    <row r="641" spans="1:27" x14ac:dyDescent="0.25">
      <c r="A641" s="11">
        <v>13.38</v>
      </c>
      <c r="Z641" s="12">
        <f t="shared" ca="1" si="37"/>
        <v>3.3161249999999942</v>
      </c>
      <c r="AA641" s="12">
        <f t="shared" ca="1" si="38"/>
        <v>3.3161249999999942</v>
      </c>
    </row>
    <row r="642" spans="1:27" x14ac:dyDescent="0.25">
      <c r="A642" s="11">
        <v>13.39</v>
      </c>
      <c r="Z642" s="12">
        <f t="shared" ref="Z642:Z705" ca="1" si="39">IF($A642&lt;&gt;"",($A642-$D$77),"")</f>
        <v>3.326124999999994</v>
      </c>
      <c r="AA642" s="12">
        <f t="shared" ref="AA642:AA705" ca="1" si="40">IF($A642&lt;&gt;"",($A642-$D$77+$J$118),"")</f>
        <v>3.326124999999994</v>
      </c>
    </row>
    <row r="643" spans="1:27" x14ac:dyDescent="0.25">
      <c r="A643" s="11">
        <v>13.4</v>
      </c>
      <c r="Z643" s="12">
        <f t="shared" ca="1" si="39"/>
        <v>3.3361249999999938</v>
      </c>
      <c r="AA643" s="12">
        <f t="shared" ca="1" si="40"/>
        <v>3.3361249999999938</v>
      </c>
    </row>
    <row r="644" spans="1:27" x14ac:dyDescent="0.25">
      <c r="A644" s="11">
        <v>13.43</v>
      </c>
      <c r="Z644" s="12">
        <f t="shared" ca="1" si="39"/>
        <v>3.3661249999999932</v>
      </c>
      <c r="AA644" s="12">
        <f t="shared" ca="1" si="40"/>
        <v>3.3661249999999932</v>
      </c>
    </row>
    <row r="645" spans="1:27" x14ac:dyDescent="0.25">
      <c r="A645" s="11">
        <v>13.43</v>
      </c>
      <c r="Z645" s="12">
        <f t="shared" ca="1" si="39"/>
        <v>3.3661249999999932</v>
      </c>
      <c r="AA645" s="12">
        <f t="shared" ca="1" si="40"/>
        <v>3.3661249999999932</v>
      </c>
    </row>
    <row r="646" spans="1:27" x14ac:dyDescent="0.25">
      <c r="A646" s="11">
        <v>13.43</v>
      </c>
      <c r="Z646" s="12">
        <f t="shared" ca="1" si="39"/>
        <v>3.3661249999999932</v>
      </c>
      <c r="AA646" s="12">
        <f t="shared" ca="1" si="40"/>
        <v>3.3661249999999932</v>
      </c>
    </row>
    <row r="647" spans="1:27" x14ac:dyDescent="0.25">
      <c r="A647" s="11">
        <v>13.44</v>
      </c>
      <c r="Z647" s="12">
        <f t="shared" ca="1" si="39"/>
        <v>3.3761249999999929</v>
      </c>
      <c r="AA647" s="12">
        <f t="shared" ca="1" si="40"/>
        <v>3.3761249999999929</v>
      </c>
    </row>
    <row r="648" spans="1:27" x14ac:dyDescent="0.25">
      <c r="A648" s="11">
        <v>13.44</v>
      </c>
      <c r="Z648" s="12">
        <f t="shared" ca="1" si="39"/>
        <v>3.3761249999999929</v>
      </c>
      <c r="AA648" s="12">
        <f t="shared" ca="1" si="40"/>
        <v>3.3761249999999929</v>
      </c>
    </row>
    <row r="649" spans="1:27" x14ac:dyDescent="0.25">
      <c r="A649" s="11">
        <v>13.44</v>
      </c>
      <c r="Z649" s="12">
        <f t="shared" ca="1" si="39"/>
        <v>3.3761249999999929</v>
      </c>
      <c r="AA649" s="12">
        <f t="shared" ca="1" si="40"/>
        <v>3.3761249999999929</v>
      </c>
    </row>
    <row r="650" spans="1:27" x14ac:dyDescent="0.25">
      <c r="A650" s="11">
        <v>13.45</v>
      </c>
      <c r="Z650" s="12">
        <f t="shared" ca="1" si="39"/>
        <v>3.3861249999999927</v>
      </c>
      <c r="AA650" s="12">
        <f t="shared" ca="1" si="40"/>
        <v>3.3861249999999927</v>
      </c>
    </row>
    <row r="651" spans="1:27" x14ac:dyDescent="0.25">
      <c r="A651" s="11">
        <v>13.47</v>
      </c>
      <c r="Z651" s="12">
        <f t="shared" ca="1" si="39"/>
        <v>3.4061249999999941</v>
      </c>
      <c r="AA651" s="12">
        <f t="shared" ca="1" si="40"/>
        <v>3.4061249999999941</v>
      </c>
    </row>
    <row r="652" spans="1:27" x14ac:dyDescent="0.25">
      <c r="A652" s="11">
        <v>13.47</v>
      </c>
      <c r="Z652" s="12">
        <f t="shared" ca="1" si="39"/>
        <v>3.4061249999999941</v>
      </c>
      <c r="AA652" s="12">
        <f t="shared" ca="1" si="40"/>
        <v>3.4061249999999941</v>
      </c>
    </row>
    <row r="653" spans="1:27" x14ac:dyDescent="0.25">
      <c r="A653" s="11">
        <v>13.49</v>
      </c>
      <c r="Z653" s="12">
        <f t="shared" ca="1" si="39"/>
        <v>3.4261249999999936</v>
      </c>
      <c r="AA653" s="12">
        <f t="shared" ca="1" si="40"/>
        <v>3.4261249999999936</v>
      </c>
    </row>
    <row r="654" spans="1:27" x14ac:dyDescent="0.25">
      <c r="A654" s="11">
        <v>13.49</v>
      </c>
      <c r="Z654" s="12">
        <f t="shared" ca="1" si="39"/>
        <v>3.4261249999999936</v>
      </c>
      <c r="AA654" s="12">
        <f t="shared" ca="1" si="40"/>
        <v>3.4261249999999936</v>
      </c>
    </row>
    <row r="655" spans="1:27" x14ac:dyDescent="0.25">
      <c r="A655" s="11">
        <v>13.53</v>
      </c>
      <c r="Z655" s="12">
        <f t="shared" ca="1" si="39"/>
        <v>3.4661249999999928</v>
      </c>
      <c r="AA655" s="12">
        <f t="shared" ca="1" si="40"/>
        <v>3.4661249999999928</v>
      </c>
    </row>
    <row r="656" spans="1:27" x14ac:dyDescent="0.25">
      <c r="A656" s="11">
        <v>13.54</v>
      </c>
      <c r="Z656" s="12">
        <f t="shared" ca="1" si="39"/>
        <v>3.4761249999999926</v>
      </c>
      <c r="AA656" s="12">
        <f t="shared" ca="1" si="40"/>
        <v>3.4761249999999926</v>
      </c>
    </row>
    <row r="657" spans="1:27" x14ac:dyDescent="0.25">
      <c r="A657" s="11">
        <v>13.54</v>
      </c>
      <c r="Z657" s="12">
        <f t="shared" ca="1" si="39"/>
        <v>3.4761249999999926</v>
      </c>
      <c r="AA657" s="12">
        <f t="shared" ca="1" si="40"/>
        <v>3.4761249999999926</v>
      </c>
    </row>
    <row r="658" spans="1:27" x14ac:dyDescent="0.25">
      <c r="A658" s="11">
        <v>13.56</v>
      </c>
      <c r="Z658" s="12">
        <f t="shared" ca="1" si="39"/>
        <v>3.4961249999999939</v>
      </c>
      <c r="AA658" s="12">
        <f t="shared" ca="1" si="40"/>
        <v>3.4961249999999939</v>
      </c>
    </row>
    <row r="659" spans="1:27" x14ac:dyDescent="0.25">
      <c r="A659" s="11">
        <v>13.58</v>
      </c>
      <c r="Z659" s="12">
        <f t="shared" ca="1" si="39"/>
        <v>3.5161249999999935</v>
      </c>
      <c r="AA659" s="12">
        <f t="shared" ca="1" si="40"/>
        <v>3.5161249999999935</v>
      </c>
    </row>
    <row r="660" spans="1:27" x14ac:dyDescent="0.25">
      <c r="A660" s="11">
        <v>13.59</v>
      </c>
      <c r="Z660" s="12">
        <f t="shared" ca="1" si="39"/>
        <v>3.5261249999999933</v>
      </c>
      <c r="AA660" s="12">
        <f t="shared" ca="1" si="40"/>
        <v>3.5261249999999933</v>
      </c>
    </row>
    <row r="661" spans="1:27" x14ac:dyDescent="0.25">
      <c r="A661" s="11">
        <v>13.64</v>
      </c>
      <c r="Z661" s="12">
        <f t="shared" ca="1" si="39"/>
        <v>3.576124999999994</v>
      </c>
      <c r="AA661" s="12">
        <f t="shared" ca="1" si="40"/>
        <v>3.576124999999994</v>
      </c>
    </row>
    <row r="662" spans="1:27" x14ac:dyDescent="0.25">
      <c r="A662" s="11">
        <v>13.64</v>
      </c>
      <c r="Z662" s="12">
        <f t="shared" ca="1" si="39"/>
        <v>3.576124999999994</v>
      </c>
      <c r="AA662" s="12">
        <f t="shared" ca="1" si="40"/>
        <v>3.576124999999994</v>
      </c>
    </row>
    <row r="663" spans="1:27" x14ac:dyDescent="0.25">
      <c r="A663" s="11">
        <v>13.65</v>
      </c>
      <c r="Z663" s="12">
        <f t="shared" ca="1" si="39"/>
        <v>3.5861249999999938</v>
      </c>
      <c r="AA663" s="12">
        <f t="shared" ca="1" si="40"/>
        <v>3.5861249999999938</v>
      </c>
    </row>
    <row r="664" spans="1:27" x14ac:dyDescent="0.25">
      <c r="A664" s="11">
        <v>13.66</v>
      </c>
      <c r="Z664" s="12">
        <f t="shared" ca="1" si="39"/>
        <v>3.5961249999999936</v>
      </c>
      <c r="AA664" s="12">
        <f t="shared" ca="1" si="40"/>
        <v>3.5961249999999936</v>
      </c>
    </row>
    <row r="665" spans="1:27" x14ac:dyDescent="0.25">
      <c r="A665" s="11">
        <v>13.66</v>
      </c>
      <c r="Z665" s="12">
        <f t="shared" ca="1" si="39"/>
        <v>3.5961249999999936</v>
      </c>
      <c r="AA665" s="12">
        <f t="shared" ca="1" si="40"/>
        <v>3.5961249999999936</v>
      </c>
    </row>
    <row r="666" spans="1:27" x14ac:dyDescent="0.25">
      <c r="A666" s="11">
        <v>13.67</v>
      </c>
      <c r="Z666" s="12">
        <f t="shared" ca="1" si="39"/>
        <v>3.6061249999999934</v>
      </c>
      <c r="AA666" s="12">
        <f t="shared" ca="1" si="40"/>
        <v>3.6061249999999934</v>
      </c>
    </row>
    <row r="667" spans="1:27" x14ac:dyDescent="0.25">
      <c r="A667" s="11">
        <v>13.67</v>
      </c>
      <c r="Z667" s="12">
        <f t="shared" ca="1" si="39"/>
        <v>3.6061249999999934</v>
      </c>
      <c r="AA667" s="12">
        <f t="shared" ca="1" si="40"/>
        <v>3.6061249999999934</v>
      </c>
    </row>
    <row r="668" spans="1:27" x14ac:dyDescent="0.25">
      <c r="A668" s="11">
        <v>13.7</v>
      </c>
      <c r="Z668" s="12">
        <f t="shared" ca="1" si="39"/>
        <v>3.6361249999999927</v>
      </c>
      <c r="AA668" s="12">
        <f t="shared" ca="1" si="40"/>
        <v>3.6361249999999927</v>
      </c>
    </row>
    <row r="669" spans="1:27" x14ac:dyDescent="0.25">
      <c r="A669" s="11">
        <v>13.7</v>
      </c>
      <c r="Z669" s="12">
        <f t="shared" ca="1" si="39"/>
        <v>3.6361249999999927</v>
      </c>
      <c r="AA669" s="12">
        <f t="shared" ca="1" si="40"/>
        <v>3.6361249999999927</v>
      </c>
    </row>
    <row r="670" spans="1:27" x14ac:dyDescent="0.25">
      <c r="A670" s="11">
        <v>13.77</v>
      </c>
      <c r="Z670" s="12">
        <f t="shared" ca="1" si="39"/>
        <v>3.706124999999993</v>
      </c>
      <c r="AA670" s="12">
        <f t="shared" ca="1" si="40"/>
        <v>3.706124999999993</v>
      </c>
    </row>
    <row r="671" spans="1:27" x14ac:dyDescent="0.25">
      <c r="A671" s="11">
        <v>13.78</v>
      </c>
      <c r="Z671" s="12">
        <f t="shared" ca="1" si="39"/>
        <v>3.7161249999999928</v>
      </c>
      <c r="AA671" s="12">
        <f t="shared" ca="1" si="40"/>
        <v>3.7161249999999928</v>
      </c>
    </row>
    <row r="672" spans="1:27" x14ac:dyDescent="0.25">
      <c r="A672" s="11">
        <v>13.84</v>
      </c>
      <c r="Z672" s="12">
        <f t="shared" ca="1" si="39"/>
        <v>3.7761249999999933</v>
      </c>
      <c r="AA672" s="12">
        <f t="shared" ca="1" si="40"/>
        <v>3.7761249999999933</v>
      </c>
    </row>
    <row r="673" spans="1:27" x14ac:dyDescent="0.25">
      <c r="A673" s="11">
        <v>13.86</v>
      </c>
      <c r="Z673" s="12">
        <f t="shared" ca="1" si="39"/>
        <v>3.7961249999999929</v>
      </c>
      <c r="AA673" s="12">
        <f t="shared" ca="1" si="40"/>
        <v>3.7961249999999929</v>
      </c>
    </row>
    <row r="674" spans="1:27" x14ac:dyDescent="0.25">
      <c r="A674" s="11">
        <v>13.88</v>
      </c>
      <c r="Z674" s="12">
        <f t="shared" ca="1" si="39"/>
        <v>3.8161249999999942</v>
      </c>
      <c r="AA674" s="12">
        <f t="shared" ca="1" si="40"/>
        <v>3.8161249999999942</v>
      </c>
    </row>
    <row r="675" spans="1:27" x14ac:dyDescent="0.25">
      <c r="A675" s="11">
        <v>13.88</v>
      </c>
      <c r="Z675" s="12">
        <f t="shared" ca="1" si="39"/>
        <v>3.8161249999999942</v>
      </c>
      <c r="AA675" s="12">
        <f t="shared" ca="1" si="40"/>
        <v>3.8161249999999942</v>
      </c>
    </row>
    <row r="676" spans="1:27" x14ac:dyDescent="0.25">
      <c r="A676" s="11">
        <v>13.88</v>
      </c>
      <c r="Z676" s="12">
        <f t="shared" ca="1" si="39"/>
        <v>3.8161249999999942</v>
      </c>
      <c r="AA676" s="12">
        <f t="shared" ca="1" si="40"/>
        <v>3.8161249999999942</v>
      </c>
    </row>
    <row r="677" spans="1:27" x14ac:dyDescent="0.25">
      <c r="A677" s="11">
        <v>13.89</v>
      </c>
      <c r="Z677" s="12">
        <f t="shared" ca="1" si="39"/>
        <v>3.826124999999994</v>
      </c>
      <c r="AA677" s="12">
        <f t="shared" ca="1" si="40"/>
        <v>3.826124999999994</v>
      </c>
    </row>
    <row r="678" spans="1:27" x14ac:dyDescent="0.25">
      <c r="A678" s="11">
        <v>13.9</v>
      </c>
      <c r="Z678" s="12">
        <f t="shared" ca="1" si="39"/>
        <v>3.8361249999999938</v>
      </c>
      <c r="AA678" s="12">
        <f t="shared" ca="1" si="40"/>
        <v>3.8361249999999938</v>
      </c>
    </row>
    <row r="679" spans="1:27" x14ac:dyDescent="0.25">
      <c r="A679" s="11">
        <v>13.91</v>
      </c>
      <c r="Z679" s="12">
        <f t="shared" ca="1" si="39"/>
        <v>3.8461249999999936</v>
      </c>
      <c r="AA679" s="12">
        <f t="shared" ca="1" si="40"/>
        <v>3.8461249999999936</v>
      </c>
    </row>
    <row r="680" spans="1:27" x14ac:dyDescent="0.25">
      <c r="A680" s="11">
        <v>13.92</v>
      </c>
      <c r="Z680" s="12">
        <f t="shared" ca="1" si="39"/>
        <v>3.8561249999999934</v>
      </c>
      <c r="AA680" s="12">
        <f t="shared" ca="1" si="40"/>
        <v>3.8561249999999934</v>
      </c>
    </row>
    <row r="681" spans="1:27" x14ac:dyDescent="0.25">
      <c r="A681" s="11">
        <v>13.92</v>
      </c>
      <c r="Z681" s="12">
        <f t="shared" ca="1" si="39"/>
        <v>3.8561249999999934</v>
      </c>
      <c r="AA681" s="12">
        <f t="shared" ca="1" si="40"/>
        <v>3.8561249999999934</v>
      </c>
    </row>
    <row r="682" spans="1:27" x14ac:dyDescent="0.25">
      <c r="A682" s="11">
        <v>13.95</v>
      </c>
      <c r="Z682" s="12">
        <f t="shared" ca="1" si="39"/>
        <v>3.8861249999999927</v>
      </c>
      <c r="AA682" s="12">
        <f t="shared" ca="1" si="40"/>
        <v>3.8861249999999927</v>
      </c>
    </row>
    <row r="683" spans="1:27" x14ac:dyDescent="0.25">
      <c r="A683" s="11">
        <v>13.96</v>
      </c>
      <c r="Z683" s="12">
        <f t="shared" ca="1" si="39"/>
        <v>3.8961249999999943</v>
      </c>
      <c r="AA683" s="12">
        <f t="shared" ca="1" si="40"/>
        <v>3.8961249999999943</v>
      </c>
    </row>
    <row r="684" spans="1:27" x14ac:dyDescent="0.25">
      <c r="A684" s="11">
        <v>13.98</v>
      </c>
      <c r="Z684" s="12">
        <f t="shared" ca="1" si="39"/>
        <v>3.9161249999999939</v>
      </c>
      <c r="AA684" s="12">
        <f t="shared" ca="1" si="40"/>
        <v>3.9161249999999939</v>
      </c>
    </row>
    <row r="685" spans="1:27" x14ac:dyDescent="0.25">
      <c r="A685" s="11">
        <v>14</v>
      </c>
      <c r="Z685" s="12">
        <f t="shared" ca="1" si="39"/>
        <v>3.9361249999999934</v>
      </c>
      <c r="AA685" s="12">
        <f t="shared" ca="1" si="40"/>
        <v>3.9361249999999934</v>
      </c>
    </row>
    <row r="686" spans="1:27" x14ac:dyDescent="0.25">
      <c r="A686" s="11">
        <v>14</v>
      </c>
      <c r="Z686" s="12">
        <f t="shared" ca="1" si="39"/>
        <v>3.9361249999999934</v>
      </c>
      <c r="AA686" s="12">
        <f t="shared" ca="1" si="40"/>
        <v>3.9361249999999934</v>
      </c>
    </row>
    <row r="687" spans="1:27" x14ac:dyDescent="0.25">
      <c r="A687" s="11">
        <v>14.01</v>
      </c>
      <c r="Z687" s="12">
        <f t="shared" ca="1" si="39"/>
        <v>3.9461249999999932</v>
      </c>
      <c r="AA687" s="12">
        <f t="shared" ca="1" si="40"/>
        <v>3.9461249999999932</v>
      </c>
    </row>
    <row r="688" spans="1:27" x14ac:dyDescent="0.25">
      <c r="A688" s="11">
        <v>14.06</v>
      </c>
      <c r="Z688" s="12">
        <f t="shared" ca="1" si="39"/>
        <v>3.9961249999999939</v>
      </c>
      <c r="AA688" s="12">
        <f t="shared" ca="1" si="40"/>
        <v>3.9961249999999939</v>
      </c>
    </row>
    <row r="689" spans="1:27" x14ac:dyDescent="0.25">
      <c r="A689" s="11">
        <v>14.07</v>
      </c>
      <c r="Z689" s="12">
        <f t="shared" ca="1" si="39"/>
        <v>4.0061249999999937</v>
      </c>
      <c r="AA689" s="12">
        <f t="shared" ca="1" si="40"/>
        <v>4.0061249999999937</v>
      </c>
    </row>
    <row r="690" spans="1:27" x14ac:dyDescent="0.25">
      <c r="A690" s="11">
        <v>14.08</v>
      </c>
      <c r="Z690" s="12">
        <f t="shared" ca="1" si="39"/>
        <v>4.0161249999999935</v>
      </c>
      <c r="AA690" s="12">
        <f t="shared" ca="1" si="40"/>
        <v>4.0161249999999935</v>
      </c>
    </row>
    <row r="691" spans="1:27" x14ac:dyDescent="0.25">
      <c r="A691" s="11">
        <v>14.1</v>
      </c>
      <c r="Z691" s="12">
        <f t="shared" ca="1" si="39"/>
        <v>4.0361249999999931</v>
      </c>
      <c r="AA691" s="12">
        <f t="shared" ca="1" si="40"/>
        <v>4.0361249999999931</v>
      </c>
    </row>
    <row r="692" spans="1:27" x14ac:dyDescent="0.25">
      <c r="A692" s="11">
        <v>14.12</v>
      </c>
      <c r="Z692" s="12">
        <f t="shared" ca="1" si="39"/>
        <v>4.0561249999999927</v>
      </c>
      <c r="AA692" s="12">
        <f t="shared" ca="1" si="40"/>
        <v>4.0561249999999927</v>
      </c>
    </row>
    <row r="693" spans="1:27" x14ac:dyDescent="0.25">
      <c r="A693" s="11">
        <v>14.15</v>
      </c>
      <c r="Z693" s="12">
        <f t="shared" ca="1" si="39"/>
        <v>4.0861249999999938</v>
      </c>
      <c r="AA693" s="12">
        <f t="shared" ca="1" si="40"/>
        <v>4.0861249999999938</v>
      </c>
    </row>
    <row r="694" spans="1:27" x14ac:dyDescent="0.25">
      <c r="A694" s="11">
        <v>14.16</v>
      </c>
      <c r="Z694" s="12">
        <f t="shared" ca="1" si="39"/>
        <v>4.0961249999999936</v>
      </c>
      <c r="AA694" s="12">
        <f t="shared" ca="1" si="40"/>
        <v>4.0961249999999936</v>
      </c>
    </row>
    <row r="695" spans="1:27" x14ac:dyDescent="0.25">
      <c r="A695" s="11">
        <v>14.17</v>
      </c>
      <c r="Z695" s="12">
        <f t="shared" ca="1" si="39"/>
        <v>4.1061249999999934</v>
      </c>
      <c r="AA695" s="12">
        <f t="shared" ca="1" si="40"/>
        <v>4.1061249999999934</v>
      </c>
    </row>
    <row r="696" spans="1:27" x14ac:dyDescent="0.25">
      <c r="A696" s="11">
        <v>14.18</v>
      </c>
      <c r="Z696" s="12">
        <f t="shared" ca="1" si="39"/>
        <v>4.1161249999999932</v>
      </c>
      <c r="AA696" s="12">
        <f t="shared" ca="1" si="40"/>
        <v>4.1161249999999932</v>
      </c>
    </row>
    <row r="697" spans="1:27" x14ac:dyDescent="0.25">
      <c r="A697" s="11">
        <v>14.19</v>
      </c>
      <c r="Z697" s="12">
        <f t="shared" ca="1" si="39"/>
        <v>4.1261249999999929</v>
      </c>
      <c r="AA697" s="12">
        <f t="shared" ca="1" si="40"/>
        <v>4.1261249999999929</v>
      </c>
    </row>
    <row r="698" spans="1:27" x14ac:dyDescent="0.25">
      <c r="A698" s="11">
        <v>14.22</v>
      </c>
      <c r="Z698" s="12">
        <f t="shared" ca="1" si="39"/>
        <v>4.1561249999999941</v>
      </c>
      <c r="AA698" s="12">
        <f t="shared" ca="1" si="40"/>
        <v>4.1561249999999941</v>
      </c>
    </row>
    <row r="699" spans="1:27" x14ac:dyDescent="0.25">
      <c r="A699" s="11">
        <v>14.22</v>
      </c>
      <c r="Z699" s="12">
        <f t="shared" ca="1" si="39"/>
        <v>4.1561249999999941</v>
      </c>
      <c r="AA699" s="12">
        <f t="shared" ca="1" si="40"/>
        <v>4.1561249999999941</v>
      </c>
    </row>
    <row r="700" spans="1:27" x14ac:dyDescent="0.25">
      <c r="A700" s="11">
        <v>14.23</v>
      </c>
      <c r="Z700" s="12">
        <f t="shared" ca="1" si="39"/>
        <v>4.1661249999999939</v>
      </c>
      <c r="AA700" s="12">
        <f t="shared" ca="1" si="40"/>
        <v>4.1661249999999939</v>
      </c>
    </row>
    <row r="701" spans="1:27" x14ac:dyDescent="0.25">
      <c r="A701" s="11">
        <v>14.27</v>
      </c>
      <c r="Z701" s="12">
        <f t="shared" ca="1" si="39"/>
        <v>4.206124999999993</v>
      </c>
      <c r="AA701" s="12">
        <f t="shared" ca="1" si="40"/>
        <v>4.206124999999993</v>
      </c>
    </row>
    <row r="702" spans="1:27" x14ac:dyDescent="0.25">
      <c r="A702" s="11">
        <v>14.28</v>
      </c>
      <c r="Z702" s="12">
        <f t="shared" ca="1" si="39"/>
        <v>4.2161249999999928</v>
      </c>
      <c r="AA702" s="12">
        <f t="shared" ca="1" si="40"/>
        <v>4.2161249999999928</v>
      </c>
    </row>
    <row r="703" spans="1:27" x14ac:dyDescent="0.25">
      <c r="A703" s="11">
        <v>14.29</v>
      </c>
      <c r="Z703" s="12">
        <f t="shared" ca="1" si="39"/>
        <v>4.2261249999999926</v>
      </c>
      <c r="AA703" s="12">
        <f t="shared" ca="1" si="40"/>
        <v>4.2261249999999926</v>
      </c>
    </row>
    <row r="704" spans="1:27" x14ac:dyDescent="0.25">
      <c r="A704" s="11">
        <v>14.3</v>
      </c>
      <c r="Z704" s="12">
        <f t="shared" ca="1" si="39"/>
        <v>4.2361249999999941</v>
      </c>
      <c r="AA704" s="12">
        <f t="shared" ca="1" si="40"/>
        <v>4.2361249999999941</v>
      </c>
    </row>
    <row r="705" spans="1:27" x14ac:dyDescent="0.25">
      <c r="A705" s="11">
        <v>14.31</v>
      </c>
      <c r="Z705" s="12">
        <f t="shared" ca="1" si="39"/>
        <v>4.2461249999999939</v>
      </c>
      <c r="AA705" s="12">
        <f t="shared" ca="1" si="40"/>
        <v>4.2461249999999939</v>
      </c>
    </row>
    <row r="706" spans="1:27" x14ac:dyDescent="0.25">
      <c r="A706" s="11">
        <v>14.33</v>
      </c>
      <c r="Z706" s="12">
        <f t="shared" ref="Z706:Z769" ca="1" si="41">IF($A706&lt;&gt;"",($A706-$D$77),"")</f>
        <v>4.2661249999999935</v>
      </c>
      <c r="AA706" s="12">
        <f t="shared" ref="AA706:AA769" ca="1" si="42">IF($A706&lt;&gt;"",($A706-$D$77+$J$118),"")</f>
        <v>4.2661249999999935</v>
      </c>
    </row>
    <row r="707" spans="1:27" x14ac:dyDescent="0.25">
      <c r="A707" s="11">
        <v>14.38</v>
      </c>
      <c r="Z707" s="12">
        <f t="shared" ca="1" si="41"/>
        <v>4.3161249999999942</v>
      </c>
      <c r="AA707" s="12">
        <f t="shared" ca="1" si="42"/>
        <v>4.3161249999999942</v>
      </c>
    </row>
    <row r="708" spans="1:27" x14ac:dyDescent="0.25">
      <c r="A708" s="11">
        <v>14.39</v>
      </c>
      <c r="Z708" s="12">
        <f t="shared" ca="1" si="41"/>
        <v>4.326124999999994</v>
      </c>
      <c r="AA708" s="12">
        <f t="shared" ca="1" si="42"/>
        <v>4.326124999999994</v>
      </c>
    </row>
    <row r="709" spans="1:27" x14ac:dyDescent="0.25">
      <c r="A709" s="11">
        <v>14.39</v>
      </c>
      <c r="Z709" s="12">
        <f t="shared" ca="1" si="41"/>
        <v>4.326124999999994</v>
      </c>
      <c r="AA709" s="12">
        <f t="shared" ca="1" si="42"/>
        <v>4.326124999999994</v>
      </c>
    </row>
    <row r="710" spans="1:27" x14ac:dyDescent="0.25">
      <c r="A710" s="11">
        <v>14.41</v>
      </c>
      <c r="Z710" s="12">
        <f t="shared" ca="1" si="41"/>
        <v>4.3461249999999936</v>
      </c>
      <c r="AA710" s="12">
        <f t="shared" ca="1" si="42"/>
        <v>4.3461249999999936</v>
      </c>
    </row>
    <row r="711" spans="1:27" x14ac:dyDescent="0.25">
      <c r="A711" s="11">
        <v>14.43</v>
      </c>
      <c r="Z711" s="12">
        <f t="shared" ca="1" si="41"/>
        <v>4.3661249999999932</v>
      </c>
      <c r="AA711" s="12">
        <f t="shared" ca="1" si="42"/>
        <v>4.3661249999999932</v>
      </c>
    </row>
    <row r="712" spans="1:27" x14ac:dyDescent="0.25">
      <c r="A712" s="11">
        <v>14.43</v>
      </c>
      <c r="Z712" s="12">
        <f t="shared" ca="1" si="41"/>
        <v>4.3661249999999932</v>
      </c>
      <c r="AA712" s="12">
        <f t="shared" ca="1" si="42"/>
        <v>4.3661249999999932</v>
      </c>
    </row>
    <row r="713" spans="1:27" x14ac:dyDescent="0.25">
      <c r="A713" s="11">
        <v>14.44</v>
      </c>
      <c r="Z713" s="12">
        <f t="shared" ca="1" si="41"/>
        <v>4.3761249999999929</v>
      </c>
      <c r="AA713" s="12">
        <f t="shared" ca="1" si="42"/>
        <v>4.3761249999999929</v>
      </c>
    </row>
    <row r="714" spans="1:27" x14ac:dyDescent="0.25">
      <c r="A714" s="11">
        <v>14.45</v>
      </c>
      <c r="Z714" s="12">
        <f t="shared" ca="1" si="41"/>
        <v>4.3861249999999927</v>
      </c>
      <c r="AA714" s="12">
        <f t="shared" ca="1" si="42"/>
        <v>4.3861249999999927</v>
      </c>
    </row>
    <row r="715" spans="1:27" x14ac:dyDescent="0.25">
      <c r="A715" s="11">
        <v>14.52</v>
      </c>
      <c r="Z715" s="12">
        <f t="shared" ca="1" si="41"/>
        <v>4.456124999999993</v>
      </c>
      <c r="AA715" s="12">
        <f t="shared" ca="1" si="42"/>
        <v>4.456124999999993</v>
      </c>
    </row>
    <row r="716" spans="1:27" x14ac:dyDescent="0.25">
      <c r="A716" s="11">
        <v>14.53</v>
      </c>
      <c r="Z716" s="12">
        <f t="shared" ca="1" si="41"/>
        <v>4.4661249999999928</v>
      </c>
      <c r="AA716" s="12">
        <f t="shared" ca="1" si="42"/>
        <v>4.4661249999999928</v>
      </c>
    </row>
    <row r="717" spans="1:27" x14ac:dyDescent="0.25">
      <c r="A717" s="11">
        <v>14.54</v>
      </c>
      <c r="Z717" s="12">
        <f t="shared" ca="1" si="41"/>
        <v>4.4761249999999926</v>
      </c>
      <c r="AA717" s="12">
        <f t="shared" ca="1" si="42"/>
        <v>4.4761249999999926</v>
      </c>
    </row>
    <row r="718" spans="1:27" x14ac:dyDescent="0.25">
      <c r="A718" s="11">
        <v>14.55</v>
      </c>
      <c r="Z718" s="12">
        <f t="shared" ca="1" si="41"/>
        <v>4.4861249999999941</v>
      </c>
      <c r="AA718" s="12">
        <f t="shared" ca="1" si="42"/>
        <v>4.4861249999999941</v>
      </c>
    </row>
    <row r="719" spans="1:27" x14ac:dyDescent="0.25">
      <c r="A719" s="11">
        <v>14.55</v>
      </c>
      <c r="Z719" s="12">
        <f t="shared" ca="1" si="41"/>
        <v>4.4861249999999941</v>
      </c>
      <c r="AA719" s="12">
        <f t="shared" ca="1" si="42"/>
        <v>4.4861249999999941</v>
      </c>
    </row>
    <row r="720" spans="1:27" x14ac:dyDescent="0.25">
      <c r="A720" s="11">
        <v>14.56</v>
      </c>
      <c r="Z720" s="12">
        <f t="shared" ca="1" si="41"/>
        <v>4.4961249999999939</v>
      </c>
      <c r="AA720" s="12">
        <f t="shared" ca="1" si="42"/>
        <v>4.4961249999999939</v>
      </c>
    </row>
    <row r="721" spans="1:27" x14ac:dyDescent="0.25">
      <c r="A721" s="11">
        <v>14.57</v>
      </c>
      <c r="Z721" s="12">
        <f t="shared" ca="1" si="41"/>
        <v>4.5061249999999937</v>
      </c>
      <c r="AA721" s="12">
        <f t="shared" ca="1" si="42"/>
        <v>4.5061249999999937</v>
      </c>
    </row>
    <row r="722" spans="1:27" x14ac:dyDescent="0.25">
      <c r="A722" s="11">
        <v>14.57</v>
      </c>
      <c r="Z722" s="12">
        <f t="shared" ca="1" si="41"/>
        <v>4.5061249999999937</v>
      </c>
      <c r="AA722" s="12">
        <f t="shared" ca="1" si="42"/>
        <v>4.5061249999999937</v>
      </c>
    </row>
    <row r="723" spans="1:27" x14ac:dyDescent="0.25">
      <c r="A723" s="11">
        <v>14.58</v>
      </c>
      <c r="Z723" s="12">
        <f t="shared" ca="1" si="41"/>
        <v>4.5161249999999935</v>
      </c>
      <c r="AA723" s="12">
        <f t="shared" ca="1" si="42"/>
        <v>4.5161249999999935</v>
      </c>
    </row>
    <row r="724" spans="1:27" x14ac:dyDescent="0.25">
      <c r="A724" s="11">
        <v>14.58</v>
      </c>
      <c r="Z724" s="12">
        <f t="shared" ca="1" si="41"/>
        <v>4.5161249999999935</v>
      </c>
      <c r="AA724" s="12">
        <f t="shared" ca="1" si="42"/>
        <v>4.5161249999999935</v>
      </c>
    </row>
    <row r="725" spans="1:27" x14ac:dyDescent="0.25">
      <c r="A725" s="11">
        <v>14.58</v>
      </c>
      <c r="Z725" s="12">
        <f t="shared" ca="1" si="41"/>
        <v>4.5161249999999935</v>
      </c>
      <c r="AA725" s="12">
        <f t="shared" ca="1" si="42"/>
        <v>4.5161249999999935</v>
      </c>
    </row>
    <row r="726" spans="1:27" x14ac:dyDescent="0.25">
      <c r="A726" s="11">
        <v>14.6</v>
      </c>
      <c r="Z726" s="12">
        <f t="shared" ca="1" si="41"/>
        <v>4.5361249999999931</v>
      </c>
      <c r="AA726" s="12">
        <f t="shared" ca="1" si="42"/>
        <v>4.5361249999999931</v>
      </c>
    </row>
    <row r="727" spans="1:27" x14ac:dyDescent="0.25">
      <c r="A727" s="11">
        <v>14.62</v>
      </c>
      <c r="Z727" s="12">
        <f t="shared" ca="1" si="41"/>
        <v>4.5561249999999927</v>
      </c>
      <c r="AA727" s="12">
        <f t="shared" ca="1" si="42"/>
        <v>4.5561249999999927</v>
      </c>
    </row>
    <row r="728" spans="1:27" x14ac:dyDescent="0.25">
      <c r="A728" s="11">
        <v>14.67</v>
      </c>
      <c r="Z728" s="12">
        <f t="shared" ca="1" si="41"/>
        <v>4.6061249999999934</v>
      </c>
      <c r="AA728" s="12">
        <f t="shared" ca="1" si="42"/>
        <v>4.6061249999999934</v>
      </c>
    </row>
    <row r="729" spans="1:27" x14ac:dyDescent="0.25">
      <c r="A729" s="11">
        <v>14.67</v>
      </c>
      <c r="Z729" s="12">
        <f t="shared" ca="1" si="41"/>
        <v>4.6061249999999934</v>
      </c>
      <c r="AA729" s="12">
        <f t="shared" ca="1" si="42"/>
        <v>4.6061249999999934</v>
      </c>
    </row>
    <row r="730" spans="1:27" x14ac:dyDescent="0.25">
      <c r="A730" s="11">
        <v>14.69</v>
      </c>
      <c r="Z730" s="12">
        <f t="shared" ca="1" si="41"/>
        <v>4.6261249999999929</v>
      </c>
      <c r="AA730" s="12">
        <f t="shared" ca="1" si="42"/>
        <v>4.6261249999999929</v>
      </c>
    </row>
    <row r="731" spans="1:27" x14ac:dyDescent="0.25">
      <c r="A731" s="11">
        <v>14.69</v>
      </c>
      <c r="Z731" s="12">
        <f t="shared" ca="1" si="41"/>
        <v>4.6261249999999929</v>
      </c>
      <c r="AA731" s="12">
        <f t="shared" ca="1" si="42"/>
        <v>4.6261249999999929</v>
      </c>
    </row>
    <row r="732" spans="1:27" x14ac:dyDescent="0.25">
      <c r="A732" s="11">
        <v>14.73</v>
      </c>
      <c r="Z732" s="12">
        <f t="shared" ca="1" si="41"/>
        <v>4.6661249999999939</v>
      </c>
      <c r="AA732" s="12">
        <f t="shared" ca="1" si="42"/>
        <v>4.6661249999999939</v>
      </c>
    </row>
    <row r="733" spans="1:27" x14ac:dyDescent="0.25">
      <c r="A733" s="11">
        <v>14.74</v>
      </c>
      <c r="Z733" s="12">
        <f t="shared" ca="1" si="41"/>
        <v>4.6761249999999936</v>
      </c>
      <c r="AA733" s="12">
        <f t="shared" ca="1" si="42"/>
        <v>4.6761249999999936</v>
      </c>
    </row>
    <row r="734" spans="1:27" x14ac:dyDescent="0.25">
      <c r="A734" s="11">
        <v>14.75</v>
      </c>
      <c r="Z734" s="12">
        <f t="shared" ca="1" si="41"/>
        <v>4.6861249999999934</v>
      </c>
      <c r="AA734" s="12">
        <f t="shared" ca="1" si="42"/>
        <v>4.6861249999999934</v>
      </c>
    </row>
    <row r="735" spans="1:27" x14ac:dyDescent="0.25">
      <c r="A735" s="11">
        <v>14.76</v>
      </c>
      <c r="Z735" s="12">
        <f t="shared" ca="1" si="41"/>
        <v>4.6961249999999932</v>
      </c>
      <c r="AA735" s="12">
        <f t="shared" ca="1" si="42"/>
        <v>4.6961249999999932</v>
      </c>
    </row>
    <row r="736" spans="1:27" x14ac:dyDescent="0.25">
      <c r="A736" s="11">
        <v>14.77</v>
      </c>
      <c r="Z736" s="12">
        <f t="shared" ca="1" si="41"/>
        <v>4.706124999999993</v>
      </c>
      <c r="AA736" s="12">
        <f t="shared" ca="1" si="42"/>
        <v>4.706124999999993</v>
      </c>
    </row>
    <row r="737" spans="1:27" x14ac:dyDescent="0.25">
      <c r="A737" s="11">
        <v>14.82</v>
      </c>
      <c r="Z737" s="12">
        <f t="shared" ca="1" si="41"/>
        <v>4.7561249999999937</v>
      </c>
      <c r="AA737" s="12">
        <f t="shared" ca="1" si="42"/>
        <v>4.7561249999999937</v>
      </c>
    </row>
    <row r="738" spans="1:27" x14ac:dyDescent="0.25">
      <c r="A738" s="11">
        <v>14.83</v>
      </c>
      <c r="Z738" s="12">
        <f t="shared" ca="1" si="41"/>
        <v>4.7661249999999935</v>
      </c>
      <c r="AA738" s="12">
        <f t="shared" ca="1" si="42"/>
        <v>4.7661249999999935</v>
      </c>
    </row>
    <row r="739" spans="1:27" x14ac:dyDescent="0.25">
      <c r="A739" s="11">
        <v>14.83</v>
      </c>
      <c r="Z739" s="12">
        <f t="shared" ca="1" si="41"/>
        <v>4.7661249999999935</v>
      </c>
      <c r="AA739" s="12">
        <f t="shared" ca="1" si="42"/>
        <v>4.7661249999999935</v>
      </c>
    </row>
    <row r="740" spans="1:27" x14ac:dyDescent="0.25">
      <c r="A740" s="11">
        <v>14.85</v>
      </c>
      <c r="Z740" s="12">
        <f t="shared" ca="1" si="41"/>
        <v>4.7861249999999931</v>
      </c>
      <c r="AA740" s="12">
        <f t="shared" ca="1" si="42"/>
        <v>4.7861249999999931</v>
      </c>
    </row>
    <row r="741" spans="1:27" x14ac:dyDescent="0.25">
      <c r="A741" s="11">
        <v>14.86</v>
      </c>
      <c r="Z741" s="12">
        <f t="shared" ca="1" si="41"/>
        <v>4.7961249999999929</v>
      </c>
      <c r="AA741" s="12">
        <f t="shared" ca="1" si="42"/>
        <v>4.7961249999999929</v>
      </c>
    </row>
    <row r="742" spans="1:27" x14ac:dyDescent="0.25">
      <c r="A742" s="11">
        <v>14.87</v>
      </c>
      <c r="Z742" s="12">
        <f t="shared" ca="1" si="41"/>
        <v>4.8061249999999927</v>
      </c>
      <c r="AA742" s="12">
        <f t="shared" ca="1" si="42"/>
        <v>4.8061249999999927</v>
      </c>
    </row>
    <row r="743" spans="1:27" x14ac:dyDescent="0.25">
      <c r="A743" s="11">
        <v>14.87</v>
      </c>
      <c r="Z743" s="12">
        <f t="shared" ca="1" si="41"/>
        <v>4.8061249999999927</v>
      </c>
      <c r="AA743" s="12">
        <f t="shared" ca="1" si="42"/>
        <v>4.8061249999999927</v>
      </c>
    </row>
    <row r="744" spans="1:27" x14ac:dyDescent="0.25">
      <c r="A744" s="11">
        <v>14.88</v>
      </c>
      <c r="Z744" s="12">
        <f t="shared" ca="1" si="41"/>
        <v>4.8161249999999942</v>
      </c>
      <c r="AA744" s="12">
        <f t="shared" ca="1" si="42"/>
        <v>4.8161249999999942</v>
      </c>
    </row>
    <row r="745" spans="1:27" x14ac:dyDescent="0.25">
      <c r="A745" s="11">
        <v>14.88</v>
      </c>
      <c r="Z745" s="12">
        <f t="shared" ca="1" si="41"/>
        <v>4.8161249999999942</v>
      </c>
      <c r="AA745" s="12">
        <f t="shared" ca="1" si="42"/>
        <v>4.8161249999999942</v>
      </c>
    </row>
    <row r="746" spans="1:27" x14ac:dyDescent="0.25">
      <c r="A746" s="11">
        <v>14.89</v>
      </c>
      <c r="Z746" s="12">
        <f t="shared" ca="1" si="41"/>
        <v>4.826124999999994</v>
      </c>
      <c r="AA746" s="12">
        <f t="shared" ca="1" si="42"/>
        <v>4.826124999999994</v>
      </c>
    </row>
    <row r="747" spans="1:27" x14ac:dyDescent="0.25">
      <c r="A747" s="11">
        <v>14.9</v>
      </c>
      <c r="Z747" s="12">
        <f t="shared" ca="1" si="41"/>
        <v>4.8361249999999938</v>
      </c>
      <c r="AA747" s="12">
        <f t="shared" ca="1" si="42"/>
        <v>4.8361249999999938</v>
      </c>
    </row>
    <row r="748" spans="1:27" x14ac:dyDescent="0.25">
      <c r="A748" s="11">
        <v>14.93</v>
      </c>
      <c r="Z748" s="12">
        <f t="shared" ca="1" si="41"/>
        <v>4.8661249999999932</v>
      </c>
      <c r="AA748" s="12">
        <f t="shared" ca="1" si="42"/>
        <v>4.8661249999999932</v>
      </c>
    </row>
    <row r="749" spans="1:27" x14ac:dyDescent="0.25">
      <c r="A749" s="11">
        <v>14.93</v>
      </c>
      <c r="Z749" s="12">
        <f t="shared" ca="1" si="41"/>
        <v>4.8661249999999932</v>
      </c>
      <c r="AA749" s="12">
        <f t="shared" ca="1" si="42"/>
        <v>4.8661249999999932</v>
      </c>
    </row>
    <row r="750" spans="1:27" x14ac:dyDescent="0.25">
      <c r="A750" s="11">
        <v>14.95</v>
      </c>
      <c r="Z750" s="12">
        <f t="shared" ca="1" si="41"/>
        <v>4.8861249999999927</v>
      </c>
      <c r="AA750" s="12">
        <f t="shared" ca="1" si="42"/>
        <v>4.8861249999999927</v>
      </c>
    </row>
    <row r="751" spans="1:27" x14ac:dyDescent="0.25">
      <c r="A751" s="11">
        <v>14.96</v>
      </c>
      <c r="Z751" s="12">
        <f t="shared" ca="1" si="41"/>
        <v>4.8961249999999943</v>
      </c>
      <c r="AA751" s="12">
        <f t="shared" ca="1" si="42"/>
        <v>4.8961249999999943</v>
      </c>
    </row>
    <row r="752" spans="1:27" x14ac:dyDescent="0.25">
      <c r="A752" s="11">
        <v>14.98</v>
      </c>
      <c r="Z752" s="12">
        <f t="shared" ca="1" si="41"/>
        <v>4.9161249999999939</v>
      </c>
      <c r="AA752" s="12">
        <f t="shared" ca="1" si="42"/>
        <v>4.9161249999999939</v>
      </c>
    </row>
    <row r="753" spans="1:27" x14ac:dyDescent="0.25">
      <c r="A753" s="11">
        <v>14.99</v>
      </c>
      <c r="Z753" s="12">
        <f t="shared" ca="1" si="41"/>
        <v>4.9261249999999936</v>
      </c>
      <c r="AA753" s="12">
        <f t="shared" ca="1" si="42"/>
        <v>4.9261249999999936</v>
      </c>
    </row>
    <row r="754" spans="1:27" x14ac:dyDescent="0.25">
      <c r="A754" s="11">
        <v>14.99</v>
      </c>
      <c r="Z754" s="12">
        <f t="shared" ca="1" si="41"/>
        <v>4.9261249999999936</v>
      </c>
      <c r="AA754" s="12">
        <f t="shared" ca="1" si="42"/>
        <v>4.9261249999999936</v>
      </c>
    </row>
    <row r="755" spans="1:27" x14ac:dyDescent="0.25">
      <c r="A755" s="11">
        <v>15.03</v>
      </c>
      <c r="Z755" s="12">
        <f t="shared" ca="1" si="41"/>
        <v>4.9661249999999928</v>
      </c>
      <c r="AA755" s="12">
        <f t="shared" ca="1" si="42"/>
        <v>4.9661249999999928</v>
      </c>
    </row>
    <row r="756" spans="1:27" x14ac:dyDescent="0.25">
      <c r="A756" s="11">
        <v>15.04</v>
      </c>
      <c r="Z756" s="12">
        <f t="shared" ca="1" si="41"/>
        <v>4.9761249999999926</v>
      </c>
      <c r="AA756" s="12">
        <f t="shared" ca="1" si="42"/>
        <v>4.9761249999999926</v>
      </c>
    </row>
    <row r="757" spans="1:27" x14ac:dyDescent="0.25">
      <c r="A757" s="11">
        <v>15.05</v>
      </c>
      <c r="Z757" s="12">
        <f t="shared" ca="1" si="41"/>
        <v>4.9861249999999941</v>
      </c>
      <c r="AA757" s="12">
        <f t="shared" ca="1" si="42"/>
        <v>4.9861249999999941</v>
      </c>
    </row>
    <row r="758" spans="1:27" x14ac:dyDescent="0.25">
      <c r="A758" s="11">
        <v>15.06</v>
      </c>
      <c r="Z758" s="12">
        <f t="shared" ca="1" si="41"/>
        <v>4.9961249999999939</v>
      </c>
      <c r="AA758" s="12">
        <f t="shared" ca="1" si="42"/>
        <v>4.9961249999999939</v>
      </c>
    </row>
    <row r="759" spans="1:27" x14ac:dyDescent="0.25">
      <c r="A759" s="11">
        <v>15.06</v>
      </c>
      <c r="Z759" s="12">
        <f t="shared" ca="1" si="41"/>
        <v>4.9961249999999939</v>
      </c>
      <c r="AA759" s="12">
        <f t="shared" ca="1" si="42"/>
        <v>4.9961249999999939</v>
      </c>
    </row>
    <row r="760" spans="1:27" x14ac:dyDescent="0.25">
      <c r="A760" s="11">
        <v>15.09</v>
      </c>
      <c r="Z760" s="12">
        <f t="shared" ca="1" si="41"/>
        <v>5.0261249999999933</v>
      </c>
      <c r="AA760" s="12">
        <f t="shared" ca="1" si="42"/>
        <v>5.0261249999999933</v>
      </c>
    </row>
    <row r="761" spans="1:27" x14ac:dyDescent="0.25">
      <c r="A761" s="11">
        <v>15.1</v>
      </c>
      <c r="Z761" s="12">
        <f t="shared" ca="1" si="41"/>
        <v>5.0361249999999931</v>
      </c>
      <c r="AA761" s="12">
        <f t="shared" ca="1" si="42"/>
        <v>5.0361249999999931</v>
      </c>
    </row>
    <row r="762" spans="1:27" x14ac:dyDescent="0.25">
      <c r="A762" s="11">
        <v>15.13</v>
      </c>
      <c r="Z762" s="12">
        <f t="shared" ca="1" si="41"/>
        <v>5.0661249999999942</v>
      </c>
      <c r="AA762" s="12">
        <f t="shared" ca="1" si="42"/>
        <v>5.0661249999999942</v>
      </c>
    </row>
    <row r="763" spans="1:27" x14ac:dyDescent="0.25">
      <c r="A763" s="11">
        <v>15.14</v>
      </c>
      <c r="Z763" s="12">
        <f t="shared" ca="1" si="41"/>
        <v>5.076124999999994</v>
      </c>
      <c r="AA763" s="12">
        <f t="shared" ca="1" si="42"/>
        <v>5.076124999999994</v>
      </c>
    </row>
    <row r="764" spans="1:27" x14ac:dyDescent="0.25">
      <c r="A764" s="11">
        <v>15.15</v>
      </c>
      <c r="Z764" s="12">
        <f t="shared" ca="1" si="41"/>
        <v>5.0861249999999938</v>
      </c>
      <c r="AA764" s="12">
        <f t="shared" ca="1" si="42"/>
        <v>5.0861249999999938</v>
      </c>
    </row>
    <row r="765" spans="1:27" x14ac:dyDescent="0.25">
      <c r="A765" s="11">
        <v>15.17</v>
      </c>
      <c r="Z765" s="12">
        <f t="shared" ca="1" si="41"/>
        <v>5.1061249999999934</v>
      </c>
      <c r="AA765" s="12">
        <f t="shared" ca="1" si="42"/>
        <v>5.1061249999999934</v>
      </c>
    </row>
    <row r="766" spans="1:27" x14ac:dyDescent="0.25">
      <c r="A766" s="11">
        <v>15.17</v>
      </c>
      <c r="Z766" s="12">
        <f t="shared" ca="1" si="41"/>
        <v>5.1061249999999934</v>
      </c>
      <c r="AA766" s="12">
        <f t="shared" ca="1" si="42"/>
        <v>5.1061249999999934</v>
      </c>
    </row>
    <row r="767" spans="1:27" x14ac:dyDescent="0.25">
      <c r="A767" s="11">
        <v>15.21</v>
      </c>
      <c r="Z767" s="12">
        <f t="shared" ca="1" si="41"/>
        <v>5.1461249999999943</v>
      </c>
      <c r="AA767" s="12">
        <f t="shared" ca="1" si="42"/>
        <v>5.1461249999999943</v>
      </c>
    </row>
    <row r="768" spans="1:27" x14ac:dyDescent="0.25">
      <c r="A768" s="11">
        <v>15.23</v>
      </c>
      <c r="Z768" s="12">
        <f t="shared" ca="1" si="41"/>
        <v>5.1661249999999939</v>
      </c>
      <c r="AA768" s="12">
        <f t="shared" ca="1" si="42"/>
        <v>5.1661249999999939</v>
      </c>
    </row>
    <row r="769" spans="1:27" x14ac:dyDescent="0.25">
      <c r="A769" s="11">
        <v>15.26</v>
      </c>
      <c r="Z769" s="12">
        <f t="shared" ca="1" si="41"/>
        <v>5.1961249999999932</v>
      </c>
      <c r="AA769" s="12">
        <f t="shared" ca="1" si="42"/>
        <v>5.1961249999999932</v>
      </c>
    </row>
    <row r="770" spans="1:27" x14ac:dyDescent="0.25">
      <c r="A770" s="11">
        <v>15.27</v>
      </c>
      <c r="Z770" s="12">
        <f t="shared" ref="Z770:Z833" ca="1" si="43">IF($A770&lt;&gt;"",($A770-$D$77),"")</f>
        <v>5.206124999999993</v>
      </c>
      <c r="AA770" s="12">
        <f t="shared" ref="AA770:AA833" ca="1" si="44">IF($A770&lt;&gt;"",($A770-$D$77+$J$118),"")</f>
        <v>5.206124999999993</v>
      </c>
    </row>
    <row r="771" spans="1:27" x14ac:dyDescent="0.25">
      <c r="A771" s="11">
        <v>15.3</v>
      </c>
      <c r="Z771" s="12">
        <f t="shared" ca="1" si="43"/>
        <v>5.2361249999999941</v>
      </c>
      <c r="AA771" s="12">
        <f t="shared" ca="1" si="44"/>
        <v>5.2361249999999941</v>
      </c>
    </row>
    <row r="772" spans="1:27" x14ac:dyDescent="0.25">
      <c r="A772" s="11">
        <v>15.34</v>
      </c>
      <c r="Z772" s="12">
        <f t="shared" ca="1" si="43"/>
        <v>5.2761249999999933</v>
      </c>
      <c r="AA772" s="12">
        <f t="shared" ca="1" si="44"/>
        <v>5.2761249999999933</v>
      </c>
    </row>
    <row r="773" spans="1:27" x14ac:dyDescent="0.25">
      <c r="A773" s="11">
        <v>15.36</v>
      </c>
      <c r="Z773" s="12">
        <f t="shared" ca="1" si="43"/>
        <v>5.2961249999999929</v>
      </c>
      <c r="AA773" s="12">
        <f t="shared" ca="1" si="44"/>
        <v>5.2961249999999929</v>
      </c>
    </row>
    <row r="774" spans="1:27" x14ac:dyDescent="0.25">
      <c r="A774" s="11">
        <v>15.36</v>
      </c>
      <c r="Z774" s="12">
        <f t="shared" ca="1" si="43"/>
        <v>5.2961249999999929</v>
      </c>
      <c r="AA774" s="12">
        <f t="shared" ca="1" si="44"/>
        <v>5.2961249999999929</v>
      </c>
    </row>
    <row r="775" spans="1:27" x14ac:dyDescent="0.25">
      <c r="A775" s="11">
        <v>15.37</v>
      </c>
      <c r="Z775" s="12">
        <f t="shared" ca="1" si="43"/>
        <v>5.3061249999999927</v>
      </c>
      <c r="AA775" s="12">
        <f t="shared" ca="1" si="44"/>
        <v>5.3061249999999927</v>
      </c>
    </row>
    <row r="776" spans="1:27" x14ac:dyDescent="0.25">
      <c r="A776" s="11">
        <v>15.4</v>
      </c>
      <c r="Z776" s="12">
        <f t="shared" ca="1" si="43"/>
        <v>5.3361249999999938</v>
      </c>
      <c r="AA776" s="12">
        <f t="shared" ca="1" si="44"/>
        <v>5.3361249999999938</v>
      </c>
    </row>
    <row r="777" spans="1:27" x14ac:dyDescent="0.25">
      <c r="A777" s="11">
        <v>15.42</v>
      </c>
      <c r="Z777" s="12">
        <f t="shared" ca="1" si="43"/>
        <v>5.3561249999999934</v>
      </c>
      <c r="AA777" s="12">
        <f t="shared" ca="1" si="44"/>
        <v>5.3561249999999934</v>
      </c>
    </row>
    <row r="778" spans="1:27" x14ac:dyDescent="0.25">
      <c r="A778" s="11">
        <v>15.43</v>
      </c>
      <c r="Z778" s="12">
        <f t="shared" ca="1" si="43"/>
        <v>5.3661249999999932</v>
      </c>
      <c r="AA778" s="12">
        <f t="shared" ca="1" si="44"/>
        <v>5.3661249999999932</v>
      </c>
    </row>
    <row r="779" spans="1:27" x14ac:dyDescent="0.25">
      <c r="A779" s="11">
        <v>15.44</v>
      </c>
      <c r="Z779" s="12">
        <f t="shared" ca="1" si="43"/>
        <v>5.3761249999999929</v>
      </c>
      <c r="AA779" s="12">
        <f t="shared" ca="1" si="44"/>
        <v>5.3761249999999929</v>
      </c>
    </row>
    <row r="780" spans="1:27" x14ac:dyDescent="0.25">
      <c r="A780" s="11">
        <v>15.46</v>
      </c>
      <c r="Z780" s="12">
        <f t="shared" ca="1" si="43"/>
        <v>5.3961249999999943</v>
      </c>
      <c r="AA780" s="12">
        <f t="shared" ca="1" si="44"/>
        <v>5.3961249999999943</v>
      </c>
    </row>
    <row r="781" spans="1:27" x14ac:dyDescent="0.25">
      <c r="A781" s="11">
        <v>15.46</v>
      </c>
      <c r="Z781" s="12">
        <f t="shared" ca="1" si="43"/>
        <v>5.3961249999999943</v>
      </c>
      <c r="AA781" s="12">
        <f t="shared" ca="1" si="44"/>
        <v>5.3961249999999943</v>
      </c>
    </row>
    <row r="782" spans="1:27" x14ac:dyDescent="0.25">
      <c r="A782" s="11">
        <v>15.48</v>
      </c>
      <c r="Z782" s="12">
        <f t="shared" ca="1" si="43"/>
        <v>5.4161249999999939</v>
      </c>
      <c r="AA782" s="12">
        <f t="shared" ca="1" si="44"/>
        <v>5.4161249999999939</v>
      </c>
    </row>
    <row r="783" spans="1:27" x14ac:dyDescent="0.25">
      <c r="A783" s="11">
        <v>15.52</v>
      </c>
      <c r="Z783" s="12">
        <f t="shared" ca="1" si="43"/>
        <v>5.456124999999993</v>
      </c>
      <c r="AA783" s="12">
        <f t="shared" ca="1" si="44"/>
        <v>5.456124999999993</v>
      </c>
    </row>
    <row r="784" spans="1:27" x14ac:dyDescent="0.25">
      <c r="A784" s="11">
        <v>15.52</v>
      </c>
      <c r="Z784" s="12">
        <f t="shared" ca="1" si="43"/>
        <v>5.456124999999993</v>
      </c>
      <c r="AA784" s="12">
        <f t="shared" ca="1" si="44"/>
        <v>5.456124999999993</v>
      </c>
    </row>
    <row r="785" spans="1:27" x14ac:dyDescent="0.25">
      <c r="A785" s="11">
        <v>15.52</v>
      </c>
      <c r="Z785" s="12">
        <f t="shared" ca="1" si="43"/>
        <v>5.456124999999993</v>
      </c>
      <c r="AA785" s="12">
        <f t="shared" ca="1" si="44"/>
        <v>5.456124999999993</v>
      </c>
    </row>
    <row r="786" spans="1:27" x14ac:dyDescent="0.25">
      <c r="A786" s="11">
        <v>15.53</v>
      </c>
      <c r="Z786" s="12">
        <f t="shared" ca="1" si="43"/>
        <v>5.4661249999999928</v>
      </c>
      <c r="AA786" s="12">
        <f t="shared" ca="1" si="44"/>
        <v>5.4661249999999928</v>
      </c>
    </row>
    <row r="787" spans="1:27" x14ac:dyDescent="0.25">
      <c r="A787" s="11">
        <v>15.53</v>
      </c>
      <c r="Z787" s="12">
        <f t="shared" ca="1" si="43"/>
        <v>5.4661249999999928</v>
      </c>
      <c r="AA787" s="12">
        <f t="shared" ca="1" si="44"/>
        <v>5.4661249999999928</v>
      </c>
    </row>
    <row r="788" spans="1:27" x14ac:dyDescent="0.25">
      <c r="A788" s="11">
        <v>15.56</v>
      </c>
      <c r="Z788" s="12">
        <f t="shared" ca="1" si="43"/>
        <v>5.4961249999999939</v>
      </c>
      <c r="AA788" s="12">
        <f t="shared" ca="1" si="44"/>
        <v>5.4961249999999939</v>
      </c>
    </row>
    <row r="789" spans="1:27" x14ac:dyDescent="0.25">
      <c r="A789" s="11">
        <v>15.58</v>
      </c>
      <c r="Z789" s="12">
        <f t="shared" ca="1" si="43"/>
        <v>5.5161249999999935</v>
      </c>
      <c r="AA789" s="12">
        <f t="shared" ca="1" si="44"/>
        <v>5.5161249999999935</v>
      </c>
    </row>
    <row r="790" spans="1:27" x14ac:dyDescent="0.25">
      <c r="A790" s="11">
        <v>15.58</v>
      </c>
      <c r="Z790" s="12">
        <f t="shared" ca="1" si="43"/>
        <v>5.5161249999999935</v>
      </c>
      <c r="AA790" s="12">
        <f t="shared" ca="1" si="44"/>
        <v>5.5161249999999935</v>
      </c>
    </row>
    <row r="791" spans="1:27" x14ac:dyDescent="0.25">
      <c r="A791" s="11">
        <v>15.6</v>
      </c>
      <c r="Z791" s="12">
        <f t="shared" ca="1" si="43"/>
        <v>5.5361249999999931</v>
      </c>
      <c r="AA791" s="12">
        <f t="shared" ca="1" si="44"/>
        <v>5.5361249999999931</v>
      </c>
    </row>
    <row r="792" spans="1:27" x14ac:dyDescent="0.25">
      <c r="A792" s="11">
        <v>15.61</v>
      </c>
      <c r="Z792" s="12">
        <f t="shared" ca="1" si="43"/>
        <v>5.5461249999999929</v>
      </c>
      <c r="AA792" s="12">
        <f t="shared" ca="1" si="44"/>
        <v>5.5461249999999929</v>
      </c>
    </row>
    <row r="793" spans="1:27" x14ac:dyDescent="0.25">
      <c r="A793" s="11">
        <v>15.62</v>
      </c>
      <c r="Z793" s="12">
        <f t="shared" ca="1" si="43"/>
        <v>5.5561249999999927</v>
      </c>
      <c r="AA793" s="12">
        <f t="shared" ca="1" si="44"/>
        <v>5.5561249999999927</v>
      </c>
    </row>
    <row r="794" spans="1:27" x14ac:dyDescent="0.25">
      <c r="A794" s="11">
        <v>15.63</v>
      </c>
      <c r="Z794" s="12">
        <f t="shared" ca="1" si="43"/>
        <v>5.5661249999999942</v>
      </c>
      <c r="AA794" s="12">
        <f t="shared" ca="1" si="44"/>
        <v>5.5661249999999942</v>
      </c>
    </row>
    <row r="795" spans="1:27" x14ac:dyDescent="0.25">
      <c r="A795" s="11">
        <v>15.63</v>
      </c>
      <c r="Z795" s="12">
        <f t="shared" ca="1" si="43"/>
        <v>5.5661249999999942</v>
      </c>
      <c r="AA795" s="12">
        <f t="shared" ca="1" si="44"/>
        <v>5.5661249999999942</v>
      </c>
    </row>
    <row r="796" spans="1:27" x14ac:dyDescent="0.25">
      <c r="A796" s="11">
        <v>15.65</v>
      </c>
      <c r="Z796" s="12">
        <f t="shared" ca="1" si="43"/>
        <v>5.5861249999999938</v>
      </c>
      <c r="AA796" s="12">
        <f t="shared" ca="1" si="44"/>
        <v>5.5861249999999938</v>
      </c>
    </row>
    <row r="797" spans="1:27" x14ac:dyDescent="0.25">
      <c r="A797" s="11">
        <v>15.66</v>
      </c>
      <c r="Z797" s="12">
        <f t="shared" ca="1" si="43"/>
        <v>5.5961249999999936</v>
      </c>
      <c r="AA797" s="12">
        <f t="shared" ca="1" si="44"/>
        <v>5.5961249999999936</v>
      </c>
    </row>
    <row r="798" spans="1:27" x14ac:dyDescent="0.25">
      <c r="A798" s="11">
        <v>15.69</v>
      </c>
      <c r="Z798" s="12">
        <f t="shared" ca="1" si="43"/>
        <v>5.6261249999999929</v>
      </c>
      <c r="AA798" s="12">
        <f t="shared" ca="1" si="44"/>
        <v>5.6261249999999929</v>
      </c>
    </row>
    <row r="799" spans="1:27" x14ac:dyDescent="0.25">
      <c r="A799" s="11">
        <v>15.7</v>
      </c>
      <c r="Z799" s="12">
        <f t="shared" ca="1" si="43"/>
        <v>5.6361249999999927</v>
      </c>
      <c r="AA799" s="12">
        <f t="shared" ca="1" si="44"/>
        <v>5.6361249999999927</v>
      </c>
    </row>
    <row r="800" spans="1:27" x14ac:dyDescent="0.25">
      <c r="A800" s="11">
        <v>15.73</v>
      </c>
      <c r="Z800" s="12">
        <f t="shared" ca="1" si="43"/>
        <v>5.6661249999999939</v>
      </c>
      <c r="AA800" s="12">
        <f t="shared" ca="1" si="44"/>
        <v>5.6661249999999939</v>
      </c>
    </row>
    <row r="801" spans="1:27" x14ac:dyDescent="0.25">
      <c r="A801" s="11">
        <v>15.74</v>
      </c>
      <c r="Z801" s="12">
        <f t="shared" ca="1" si="43"/>
        <v>5.6761249999999936</v>
      </c>
      <c r="AA801" s="12">
        <f t="shared" ca="1" si="44"/>
        <v>5.6761249999999936</v>
      </c>
    </row>
    <row r="802" spans="1:27" x14ac:dyDescent="0.25">
      <c r="Z802" s="12" t="str">
        <f t="shared" si="43"/>
        <v/>
      </c>
      <c r="AA802" s="12" t="str">
        <f t="shared" si="44"/>
        <v/>
      </c>
    </row>
    <row r="803" spans="1:27" x14ac:dyDescent="0.25">
      <c r="Z803" s="12" t="str">
        <f t="shared" si="43"/>
        <v/>
      </c>
      <c r="AA803" s="12" t="str">
        <f t="shared" si="44"/>
        <v/>
      </c>
    </row>
    <row r="804" spans="1:27" x14ac:dyDescent="0.25">
      <c r="Z804" s="12" t="str">
        <f t="shared" si="43"/>
        <v/>
      </c>
      <c r="AA804" s="12" t="str">
        <f t="shared" si="44"/>
        <v/>
      </c>
    </row>
    <row r="805" spans="1:27" x14ac:dyDescent="0.25">
      <c r="Z805" s="12" t="str">
        <f t="shared" si="43"/>
        <v/>
      </c>
      <c r="AA805" s="12" t="str">
        <f t="shared" si="44"/>
        <v/>
      </c>
    </row>
    <row r="806" spans="1:27" x14ac:dyDescent="0.25">
      <c r="Z806" s="12" t="str">
        <f t="shared" si="43"/>
        <v/>
      </c>
      <c r="AA806" s="12" t="str">
        <f t="shared" si="44"/>
        <v/>
      </c>
    </row>
    <row r="807" spans="1:27" x14ac:dyDescent="0.25">
      <c r="Z807" s="12" t="str">
        <f t="shared" si="43"/>
        <v/>
      </c>
      <c r="AA807" s="12" t="str">
        <f t="shared" si="44"/>
        <v/>
      </c>
    </row>
    <row r="808" spans="1:27" x14ac:dyDescent="0.25">
      <c r="Z808" s="12" t="str">
        <f t="shared" si="43"/>
        <v/>
      </c>
      <c r="AA808" s="12" t="str">
        <f t="shared" si="44"/>
        <v/>
      </c>
    </row>
    <row r="809" spans="1:27" x14ac:dyDescent="0.25">
      <c r="Z809" s="12" t="str">
        <f t="shared" si="43"/>
        <v/>
      </c>
      <c r="AA809" s="12" t="str">
        <f t="shared" si="44"/>
        <v/>
      </c>
    </row>
    <row r="810" spans="1:27" x14ac:dyDescent="0.25">
      <c r="Z810" s="12" t="str">
        <f t="shared" si="43"/>
        <v/>
      </c>
      <c r="AA810" s="12" t="str">
        <f t="shared" si="44"/>
        <v/>
      </c>
    </row>
    <row r="811" spans="1:27" x14ac:dyDescent="0.25">
      <c r="Z811" s="12" t="str">
        <f t="shared" si="43"/>
        <v/>
      </c>
      <c r="AA811" s="12" t="str">
        <f t="shared" si="44"/>
        <v/>
      </c>
    </row>
    <row r="812" spans="1:27" x14ac:dyDescent="0.25">
      <c r="Z812" s="12" t="str">
        <f t="shared" si="43"/>
        <v/>
      </c>
      <c r="AA812" s="12" t="str">
        <f t="shared" si="44"/>
        <v/>
      </c>
    </row>
    <row r="813" spans="1:27" x14ac:dyDescent="0.25">
      <c r="Z813" s="12" t="str">
        <f t="shared" si="43"/>
        <v/>
      </c>
      <c r="AA813" s="12" t="str">
        <f t="shared" si="44"/>
        <v/>
      </c>
    </row>
    <row r="814" spans="1:27" x14ac:dyDescent="0.25">
      <c r="Z814" s="12" t="str">
        <f t="shared" si="43"/>
        <v/>
      </c>
      <c r="AA814" s="12" t="str">
        <f t="shared" si="44"/>
        <v/>
      </c>
    </row>
    <row r="815" spans="1:27" x14ac:dyDescent="0.25">
      <c r="Z815" s="12" t="str">
        <f t="shared" si="43"/>
        <v/>
      </c>
      <c r="AA815" s="12" t="str">
        <f t="shared" si="44"/>
        <v/>
      </c>
    </row>
    <row r="816" spans="1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8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C105:D105"/>
    <mergeCell ref="C106:D106"/>
    <mergeCell ref="C108:K108"/>
    <mergeCell ref="P108:Q108"/>
    <mergeCell ref="V108:W108"/>
    <mergeCell ref="N109:Q109"/>
    <mergeCell ref="T109:W109"/>
    <mergeCell ref="C100:F100"/>
    <mergeCell ref="H100:K100"/>
    <mergeCell ref="M106:Q106"/>
    <mergeCell ref="S106:W106"/>
    <mergeCell ref="C102:D102"/>
    <mergeCell ref="C103:D103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T1001"/>
  <sheetViews>
    <sheetView topLeftCell="D1" zoomScale="130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4.2300000000000004</v>
      </c>
      <c r="Z2" s="12">
        <f t="shared" ref="Z2:Z65" ca="1" si="0">IF($A2&lt;&gt;"",($A2-$D$77),"")</f>
        <v>-5.7862777777777818</v>
      </c>
      <c r="AA2" s="12">
        <f t="shared" ref="AA2:AA65" ca="1" si="1">IF($A2&lt;&gt;"",($A2-$D$77+$J$118),"")</f>
        <v>-5.7862777777777818</v>
      </c>
    </row>
    <row r="3" spans="1:27" x14ac:dyDescent="0.25">
      <c r="A3" s="11">
        <v>4.25</v>
      </c>
      <c r="Z3" s="12">
        <f t="shared" ca="1" si="0"/>
        <v>-5.7662777777777823</v>
      </c>
      <c r="AA3" s="12">
        <f t="shared" ca="1" si="1"/>
        <v>-5.7662777777777823</v>
      </c>
    </row>
    <row r="4" spans="1:27" x14ac:dyDescent="0.25">
      <c r="A4" s="11">
        <v>4.25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A2:A901</v>
      </c>
      <c r="Z4" s="12">
        <f t="shared" ca="1" si="0"/>
        <v>-5.7662777777777823</v>
      </c>
      <c r="AA4" s="12">
        <f t="shared" ca="1" si="1"/>
        <v>-5.7662777777777823</v>
      </c>
    </row>
    <row r="5" spans="1:27" x14ac:dyDescent="0.25">
      <c r="A5" s="11">
        <v>4.26</v>
      </c>
      <c r="C5" s="10" t="s">
        <v>1</v>
      </c>
      <c r="D5" s="13">
        <v>900</v>
      </c>
      <c r="Z5" s="12">
        <f t="shared" ca="1" si="0"/>
        <v>-5.7562777777777825</v>
      </c>
      <c r="AA5" s="12">
        <f t="shared" ca="1" si="1"/>
        <v>-5.7562777777777825</v>
      </c>
    </row>
    <row r="6" spans="1:27" x14ac:dyDescent="0.25">
      <c r="A6" s="11">
        <v>4.2699999999999996</v>
      </c>
      <c r="D6" s="29" t="s">
        <v>150</v>
      </c>
      <c r="Z6" s="12">
        <f t="shared" ca="1" si="0"/>
        <v>-5.7462777777777827</v>
      </c>
      <c r="AA6" s="12">
        <f t="shared" ca="1" si="1"/>
        <v>-5.7462777777777827</v>
      </c>
    </row>
    <row r="7" spans="1:27" x14ac:dyDescent="0.25">
      <c r="A7" s="11">
        <v>4.2699999999999996</v>
      </c>
      <c r="Z7" s="12">
        <f t="shared" ca="1" si="0"/>
        <v>-5.7462777777777827</v>
      </c>
      <c r="AA7" s="12">
        <f t="shared" ca="1" si="1"/>
        <v>-5.7462777777777827</v>
      </c>
    </row>
    <row r="8" spans="1:27" x14ac:dyDescent="0.25">
      <c r="A8" s="11">
        <v>4.2699999999999996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-5.7462777777777827</v>
      </c>
      <c r="AA8" s="12">
        <f t="shared" ca="1" si="1"/>
        <v>-5.7462777777777827</v>
      </c>
    </row>
    <row r="9" spans="1:27" x14ac:dyDescent="0.25">
      <c r="A9" s="11">
        <v>4.28</v>
      </c>
      <c r="Z9" s="12">
        <f t="shared" ca="1" si="0"/>
        <v>-5.736277777777782</v>
      </c>
      <c r="AA9" s="12">
        <f t="shared" ca="1" si="1"/>
        <v>-5.736277777777782</v>
      </c>
    </row>
    <row r="10" spans="1:27" ht="15" customHeight="1" x14ac:dyDescent="0.25">
      <c r="A10" s="11">
        <v>4.29</v>
      </c>
      <c r="Z10" s="12">
        <f t="shared" ca="1" si="0"/>
        <v>-5.7262777777777822</v>
      </c>
      <c r="AA10" s="12">
        <f t="shared" ca="1" si="1"/>
        <v>-5.7262777777777822</v>
      </c>
    </row>
    <row r="11" spans="1:27" x14ac:dyDescent="0.25">
      <c r="A11" s="11">
        <v>4.29</v>
      </c>
      <c r="C11" s="10" t="s">
        <v>2</v>
      </c>
      <c r="D11" s="15">
        <f ca="1">MIN(INDIRECT($G$4))</f>
        <v>4.2300000000000004</v>
      </c>
      <c r="E11" s="9" t="s">
        <v>7</v>
      </c>
      <c r="Z11" s="12">
        <f t="shared" ca="1" si="0"/>
        <v>-5.7262777777777822</v>
      </c>
      <c r="AA11" s="12">
        <f t="shared" ca="1" si="1"/>
        <v>-5.7262777777777822</v>
      </c>
    </row>
    <row r="12" spans="1:27" x14ac:dyDescent="0.25">
      <c r="A12" s="11">
        <v>4.3</v>
      </c>
      <c r="C12" s="10" t="s">
        <v>3</v>
      </c>
      <c r="D12" s="15">
        <f ca="1">MAX(INDIRECT($G$4))</f>
        <v>15.71</v>
      </c>
      <c r="E12" s="9" t="s">
        <v>8</v>
      </c>
      <c r="Z12" s="12">
        <f t="shared" ca="1" si="0"/>
        <v>-5.7162777777777825</v>
      </c>
      <c r="AA12" s="12">
        <f t="shared" ca="1" si="1"/>
        <v>-5.7162777777777825</v>
      </c>
    </row>
    <row r="13" spans="1:27" x14ac:dyDescent="0.25">
      <c r="A13" s="11">
        <v>4.32</v>
      </c>
      <c r="Z13" s="12">
        <f t="shared" ca="1" si="0"/>
        <v>-5.696277777777782</v>
      </c>
      <c r="AA13" s="12">
        <f t="shared" ca="1" si="1"/>
        <v>-5.696277777777782</v>
      </c>
    </row>
    <row r="14" spans="1:27" x14ac:dyDescent="0.25">
      <c r="A14" s="11">
        <v>4.34</v>
      </c>
      <c r="C14" s="10" t="s">
        <v>4</v>
      </c>
      <c r="D14" s="38">
        <f ca="1">D12-D11</f>
        <v>11.48</v>
      </c>
      <c r="E14" s="9" t="s">
        <v>9</v>
      </c>
      <c r="Z14" s="12">
        <f t="shared" ca="1" si="0"/>
        <v>-5.6762777777777824</v>
      </c>
      <c r="AA14" s="12">
        <f t="shared" ca="1" si="1"/>
        <v>-5.6762777777777824</v>
      </c>
    </row>
    <row r="15" spans="1:27" x14ac:dyDescent="0.25">
      <c r="A15" s="11">
        <v>4.3499999999999996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-5.6662777777777826</v>
      </c>
      <c r="AA15" s="12">
        <f t="shared" ca="1" si="1"/>
        <v>-5.6662777777777826</v>
      </c>
    </row>
    <row r="16" spans="1:27" x14ac:dyDescent="0.25">
      <c r="A16" s="11">
        <v>4.37</v>
      </c>
      <c r="C16" s="10" t="s">
        <v>6</v>
      </c>
      <c r="D16" s="15">
        <f ca="1">$D$14/$D$15</f>
        <v>1.0436363636363637</v>
      </c>
      <c r="E16" s="9" t="s">
        <v>11</v>
      </c>
      <c r="Z16" s="12">
        <f t="shared" ca="1" si="0"/>
        <v>-5.6462777777777822</v>
      </c>
      <c r="AA16" s="12">
        <f t="shared" ca="1" si="1"/>
        <v>-5.6462777777777822</v>
      </c>
    </row>
    <row r="17" spans="1:46" x14ac:dyDescent="0.25">
      <c r="A17" s="11">
        <v>4.37</v>
      </c>
      <c r="Z17" s="12">
        <f t="shared" ca="1" si="0"/>
        <v>-5.6462777777777822</v>
      </c>
      <c r="AA17" s="12">
        <f t="shared" ca="1" si="1"/>
        <v>-5.6462777777777822</v>
      </c>
    </row>
    <row r="18" spans="1:46" x14ac:dyDescent="0.25">
      <c r="A18" s="11">
        <v>4.3899999999999997</v>
      </c>
      <c r="Z18" s="12">
        <f t="shared" ca="1" si="0"/>
        <v>-5.6262777777777826</v>
      </c>
      <c r="AA18" s="12">
        <f t="shared" ca="1" si="1"/>
        <v>-5.6262777777777826</v>
      </c>
    </row>
    <row r="19" spans="1:46" x14ac:dyDescent="0.25">
      <c r="A19" s="11">
        <v>4.41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-5.6062777777777821</v>
      </c>
      <c r="AA19" s="12">
        <f t="shared" ca="1" si="1"/>
        <v>-5.6062777777777821</v>
      </c>
    </row>
    <row r="20" spans="1:46" x14ac:dyDescent="0.25">
      <c r="A20" s="11">
        <v>4.42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-5.5962777777777823</v>
      </c>
      <c r="AA20" s="12">
        <f t="shared" ca="1" si="1"/>
        <v>-5.5962777777777823</v>
      </c>
    </row>
    <row r="21" spans="1:46" x14ac:dyDescent="0.25">
      <c r="A21" s="11">
        <v>4.43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-5.5862777777777826</v>
      </c>
      <c r="AA21" s="12">
        <f t="shared" ca="1" si="1"/>
        <v>-5.5862777777777826</v>
      </c>
    </row>
    <row r="22" spans="1:46" x14ac:dyDescent="0.25">
      <c r="A22" s="11">
        <v>4.43</v>
      </c>
      <c r="C22" s="17">
        <v>1</v>
      </c>
      <c r="D22" s="38">
        <f t="shared" ref="D22:D32" ca="1" si="2">IF($C22&gt;$D$15,"-",$D$11+($C22-1)*$D$16)</f>
        <v>4.2300000000000004</v>
      </c>
      <c r="E22" s="38">
        <f t="shared" ref="E22:E32" ca="1" si="3">IF($C22&gt;$D$15,"-",$D22+$D$16)</f>
        <v>5.2736363636363643</v>
      </c>
      <c r="F22" s="38">
        <f t="shared" ref="F22:F32" ca="1" si="4">IF($C22&gt;$D$15,"-",($E22+$D22)/2)</f>
        <v>4.7518181818181819</v>
      </c>
      <c r="G22" s="18">
        <f t="shared" ref="G22:G32" ca="1" si="5">IF($C22&gt;$D$15,"-",COUNTIFS(INDIRECT($G$4),"&gt;="&amp;$D22,INDIRECT($G$4),IF($C22&lt;&gt;$D$15,"&lt;","&lt;=")&amp;$E22))</f>
        <v>83</v>
      </c>
      <c r="H22" s="38">
        <f t="shared" ref="H22:H32" ca="1" si="6">IF($C22&gt;$D$15,"-",IF($C22&gt;$D$15,"-",$G22/$D$5))</f>
        <v>9.2222222222222219E-2</v>
      </c>
      <c r="J22" s="38">
        <f t="shared" ref="J22:J32" ca="1" si="7">IF($C22&gt;$D$15,"-",$H22/$D$16)</f>
        <v>8.8366240805265187E-2</v>
      </c>
      <c r="K22" s="38">
        <f ca="1">IF($C22&gt;$D$15,"-",IF($C22=1,$G22,$K21+$G22))</f>
        <v>83</v>
      </c>
      <c r="L22" s="38">
        <f ca="1">IF($C22&gt;$D$15,"-",IF($C22=1,$H22,$L21+$H22))</f>
        <v>9.2222222222222219E-2</v>
      </c>
      <c r="N22" s="38">
        <f ca="1">IF($C22&gt;$D$15,"-",$F22*$H22)</f>
        <v>0.43822323232323235</v>
      </c>
      <c r="O22" s="38">
        <f t="shared" ref="O22:O32" ca="1" si="8">IF($C22&gt;$D$15,"-",$H22*($F22-$K$77)^2)</f>
        <v>2.5638869880405495</v>
      </c>
      <c r="P22" s="38">
        <f t="shared" ref="P22:P32" ca="1" si="9">IF($C22&gt;$D$15,"-",$H22*($F22-$K$77)^3)</f>
        <v>-13.518562895499187</v>
      </c>
      <c r="Q22" s="38">
        <f t="shared" ref="Q22:Q32" ca="1" si="10">IF($C22&gt;$D$15,"-",$H22*($F22-$K$77)^4)</f>
        <v>71.279094442159959</v>
      </c>
      <c r="Z22" s="12">
        <f t="shared" ca="1" si="0"/>
        <v>-5.5862777777777826</v>
      </c>
      <c r="AA22" s="12">
        <f t="shared" ca="1" si="1"/>
        <v>-5.5862777777777826</v>
      </c>
    </row>
    <row r="23" spans="1:46" x14ac:dyDescent="0.25">
      <c r="A23" s="11">
        <v>4.45</v>
      </c>
      <c r="C23" s="17">
        <v>2</v>
      </c>
      <c r="D23" s="38">
        <f t="shared" ca="1" si="2"/>
        <v>5.2736363636363643</v>
      </c>
      <c r="E23" s="38">
        <f t="shared" ca="1" si="3"/>
        <v>6.3172727272727283</v>
      </c>
      <c r="F23" s="38">
        <f t="shared" ca="1" si="4"/>
        <v>5.7954545454545467</v>
      </c>
      <c r="G23" s="18">
        <f t="shared" ca="1" si="5"/>
        <v>75</v>
      </c>
      <c r="H23" s="38">
        <f t="shared" ca="1" si="6"/>
        <v>8.3333333333333329E-2</v>
      </c>
      <c r="J23" s="38">
        <f t="shared" ca="1" si="7"/>
        <v>7.984901277584204E-2</v>
      </c>
      <c r="K23" s="38">
        <f t="shared" ref="K23:K32" ca="1" si="11">IF($C23&gt;$D$15,"-",IF($C23=1,$G23,$K22+$G23))</f>
        <v>158</v>
      </c>
      <c r="L23" s="38">
        <f t="shared" ref="L23:L32" ca="1" si="12">IF($C23&gt;$D$15,"-",IF($C23=1,$H23,$L22+$H23))</f>
        <v>0.17555555555555555</v>
      </c>
      <c r="N23" s="38">
        <f t="shared" ref="N23:N32" ca="1" si="13">IF($C23&gt;$D$15,"-",$F23*$H23)</f>
        <v>0.48295454545454553</v>
      </c>
      <c r="O23" s="38">
        <f t="shared" ca="1" si="8"/>
        <v>1.4904028333448962</v>
      </c>
      <c r="P23" s="38">
        <f t="shared" ca="1" si="9"/>
        <v>-6.3029828332563067</v>
      </c>
      <c r="Q23" s="38">
        <f t="shared" ca="1" si="10"/>
        <v>26.655607267709939</v>
      </c>
      <c r="Z23" s="12">
        <f t="shared" ca="1" si="0"/>
        <v>-5.5662777777777821</v>
      </c>
      <c r="AA23" s="12">
        <f t="shared" ca="1" si="1"/>
        <v>-5.5662777777777821</v>
      </c>
    </row>
    <row r="24" spans="1:46" x14ac:dyDescent="0.25">
      <c r="A24" s="11">
        <v>4.47</v>
      </c>
      <c r="C24" s="17">
        <v>3</v>
      </c>
      <c r="D24" s="38">
        <f t="shared" ca="1" si="2"/>
        <v>6.3172727272727283</v>
      </c>
      <c r="E24" s="38">
        <f t="shared" ca="1" si="3"/>
        <v>7.3609090909090922</v>
      </c>
      <c r="F24" s="38">
        <f t="shared" ca="1" si="4"/>
        <v>6.8390909090909098</v>
      </c>
      <c r="G24" s="18">
        <f t="shared" ca="1" si="5"/>
        <v>84</v>
      </c>
      <c r="H24" s="38">
        <f t="shared" ca="1" si="6"/>
        <v>9.3333333333333338E-2</v>
      </c>
      <c r="J24" s="38">
        <f t="shared" ca="1" si="7"/>
        <v>8.943089430894309E-2</v>
      </c>
      <c r="K24" s="38">
        <f t="shared" ca="1" si="11"/>
        <v>242</v>
      </c>
      <c r="L24" s="38">
        <f t="shared" ca="1" si="12"/>
        <v>0.2688888888888889</v>
      </c>
      <c r="N24" s="38">
        <f t="shared" ca="1" si="13"/>
        <v>0.63831515151515161</v>
      </c>
      <c r="O24" s="38">
        <f t="shared" ca="1" si="8"/>
        <v>0.94703816775093685</v>
      </c>
      <c r="P24" s="38">
        <f t="shared" ca="1" si="9"/>
        <v>-3.0167049455959329</v>
      </c>
      <c r="Q24" s="38">
        <f t="shared" ca="1" si="10"/>
        <v>9.6094424054684104</v>
      </c>
      <c r="Z24" s="12">
        <f t="shared" ca="1" si="0"/>
        <v>-5.5462777777777825</v>
      </c>
      <c r="AA24" s="12">
        <f t="shared" ca="1" si="1"/>
        <v>-5.5462777777777825</v>
      </c>
    </row>
    <row r="25" spans="1:46" x14ac:dyDescent="0.25">
      <c r="A25" s="11">
        <v>4.4800000000000004</v>
      </c>
      <c r="C25" s="17">
        <v>4</v>
      </c>
      <c r="D25" s="38">
        <f t="shared" ca="1" si="2"/>
        <v>7.3609090909090913</v>
      </c>
      <c r="E25" s="38">
        <f t="shared" ca="1" si="3"/>
        <v>8.4045454545454543</v>
      </c>
      <c r="F25" s="38">
        <f t="shared" ca="1" si="4"/>
        <v>7.8827272727272728</v>
      </c>
      <c r="G25" s="18">
        <f t="shared" ca="1" si="5"/>
        <v>76</v>
      </c>
      <c r="H25" s="38">
        <f t="shared" ca="1" si="6"/>
        <v>8.4444444444444447E-2</v>
      </c>
      <c r="J25" s="38">
        <f t="shared" ca="1" si="7"/>
        <v>8.091366627951993E-2</v>
      </c>
      <c r="K25" s="38">
        <f t="shared" ca="1" si="11"/>
        <v>318</v>
      </c>
      <c r="L25" s="38">
        <f t="shared" ca="1" si="12"/>
        <v>0.35333333333333333</v>
      </c>
      <c r="N25" s="38">
        <f t="shared" ca="1" si="13"/>
        <v>0.66565252525252527</v>
      </c>
      <c r="O25" s="38">
        <f t="shared" ca="1" si="8"/>
        <v>0.38736311155543779</v>
      </c>
      <c r="P25" s="38">
        <f t="shared" ca="1" si="9"/>
        <v>-0.82964413915681012</v>
      </c>
      <c r="Q25" s="38">
        <f t="shared" ca="1" si="10"/>
        <v>1.7769100286120982</v>
      </c>
      <c r="Z25" s="12">
        <f t="shared" ca="1" si="0"/>
        <v>-5.5362777777777818</v>
      </c>
      <c r="AA25" s="12">
        <f t="shared" ca="1" si="1"/>
        <v>-5.5362777777777818</v>
      </c>
    </row>
    <row r="26" spans="1:46" x14ac:dyDescent="0.25">
      <c r="A26" s="11">
        <v>4.5</v>
      </c>
      <c r="C26" s="17">
        <v>5</v>
      </c>
      <c r="D26" s="38">
        <f t="shared" ca="1" si="2"/>
        <v>8.4045454545454561</v>
      </c>
      <c r="E26" s="38">
        <f t="shared" ca="1" si="3"/>
        <v>9.4481818181818191</v>
      </c>
      <c r="F26" s="38">
        <f t="shared" ca="1" si="4"/>
        <v>8.9263636363636376</v>
      </c>
      <c r="G26" s="18">
        <f t="shared" ca="1" si="5"/>
        <v>81</v>
      </c>
      <c r="H26" s="38">
        <f t="shared" ca="1" si="6"/>
        <v>0.09</v>
      </c>
      <c r="J26" s="38">
        <f t="shared" ca="1" si="7"/>
        <v>8.6236933797909393E-2</v>
      </c>
      <c r="K26" s="38">
        <f t="shared" ca="1" si="11"/>
        <v>399</v>
      </c>
      <c r="L26" s="38">
        <f t="shared" ca="1" si="12"/>
        <v>0.44333333333333336</v>
      </c>
      <c r="N26" s="38">
        <f t="shared" ca="1" si="13"/>
        <v>0.80337272727272735</v>
      </c>
      <c r="O26" s="38">
        <f t="shared" ca="1" si="8"/>
        <v>0.10853151224389332</v>
      </c>
      <c r="P26" s="38">
        <f t="shared" ca="1" si="9"/>
        <v>-0.11918250982325454</v>
      </c>
      <c r="Q26" s="38">
        <f t="shared" ca="1" si="10"/>
        <v>0.13087876833273737</v>
      </c>
      <c r="Z26" s="12">
        <f t="shared" ca="1" si="0"/>
        <v>-5.5162777777777823</v>
      </c>
      <c r="AA26" s="12">
        <f t="shared" ca="1" si="1"/>
        <v>-5.5162777777777823</v>
      </c>
    </row>
    <row r="27" spans="1:46" x14ac:dyDescent="0.25">
      <c r="A27" s="11">
        <v>4.5</v>
      </c>
      <c r="C27" s="17">
        <v>6</v>
      </c>
      <c r="D27" s="38">
        <f t="shared" ca="1" si="2"/>
        <v>9.4481818181818191</v>
      </c>
      <c r="E27" s="38">
        <f t="shared" ca="1" si="3"/>
        <v>10.491818181818182</v>
      </c>
      <c r="F27" s="38">
        <f t="shared" ca="1" si="4"/>
        <v>9.9700000000000006</v>
      </c>
      <c r="G27" s="18">
        <f t="shared" ca="1" si="5"/>
        <v>89</v>
      </c>
      <c r="H27" s="38">
        <f t="shared" ca="1" si="6"/>
        <v>9.8888888888888887E-2</v>
      </c>
      <c r="J27" s="38">
        <f t="shared" ca="1" si="7"/>
        <v>9.4754161827332553E-2</v>
      </c>
      <c r="K27" s="38">
        <f t="shared" ca="1" si="11"/>
        <v>488</v>
      </c>
      <c r="L27" s="38">
        <f t="shared" ca="1" si="12"/>
        <v>0.54222222222222227</v>
      </c>
      <c r="N27" s="38">
        <f t="shared" ca="1" si="13"/>
        <v>0.98592222222222226</v>
      </c>
      <c r="O27" s="38">
        <f t="shared" ca="1" si="8"/>
        <v>2.9373561008967159E-4</v>
      </c>
      <c r="P27" s="38">
        <f t="shared" ca="1" si="9"/>
        <v>-1.600888745252351E-5</v>
      </c>
      <c r="Q27" s="38">
        <f t="shared" ca="1" si="10"/>
        <v>8.7250053675591502E-7</v>
      </c>
      <c r="Z27" s="12">
        <f t="shared" ca="1" si="0"/>
        <v>-5.5162777777777823</v>
      </c>
      <c r="AA27" s="12">
        <f t="shared" ca="1" si="1"/>
        <v>-5.5162777777777823</v>
      </c>
    </row>
    <row r="28" spans="1:46" x14ac:dyDescent="0.25">
      <c r="A28" s="11">
        <v>4.5</v>
      </c>
      <c r="C28" s="17">
        <v>7</v>
      </c>
      <c r="D28" s="38">
        <f t="shared" ca="1" si="2"/>
        <v>10.491818181818182</v>
      </c>
      <c r="E28" s="38">
        <f t="shared" ca="1" si="3"/>
        <v>11.535454545454545</v>
      </c>
      <c r="F28" s="38">
        <f t="shared" ca="1" si="4"/>
        <v>11.013636363636364</v>
      </c>
      <c r="G28" s="18">
        <f t="shared" ca="1" si="5"/>
        <v>88</v>
      </c>
      <c r="H28" s="38">
        <f t="shared" ca="1" si="6"/>
        <v>9.7777777777777783E-2</v>
      </c>
      <c r="J28" s="38">
        <f t="shared" ca="1" si="7"/>
        <v>9.3689508323654663E-2</v>
      </c>
      <c r="K28" s="38">
        <f t="shared" ca="1" si="11"/>
        <v>576</v>
      </c>
      <c r="L28" s="38">
        <f t="shared" ca="1" si="12"/>
        <v>0.64</v>
      </c>
      <c r="N28" s="38">
        <f t="shared" ca="1" si="13"/>
        <v>1.076888888888889</v>
      </c>
      <c r="O28" s="38">
        <f t="shared" ca="1" si="8"/>
        <v>9.5664677544431892E-2</v>
      </c>
      <c r="P28" s="38">
        <f t="shared" ca="1" si="9"/>
        <v>9.4625314643757188E-2</v>
      </c>
      <c r="Q28" s="38">
        <f t="shared" ca="1" si="10"/>
        <v>9.3597244053546788E-2</v>
      </c>
      <c r="Z28" s="12">
        <f t="shared" ca="1" si="0"/>
        <v>-5.5162777777777823</v>
      </c>
      <c r="AA28" s="12">
        <f t="shared" ca="1" si="1"/>
        <v>-5.5162777777777823</v>
      </c>
    </row>
    <row r="29" spans="1:46" x14ac:dyDescent="0.25">
      <c r="A29" s="11">
        <v>4.5</v>
      </c>
      <c r="C29" s="17">
        <v>8</v>
      </c>
      <c r="D29" s="38">
        <f t="shared" ca="1" si="2"/>
        <v>11.535454545454545</v>
      </c>
      <c r="E29" s="38">
        <f t="shared" ca="1" si="3"/>
        <v>12.579090909090908</v>
      </c>
      <c r="F29" s="38">
        <f t="shared" ca="1" si="4"/>
        <v>12.057272727272727</v>
      </c>
      <c r="G29" s="18">
        <f t="shared" ca="1" si="5"/>
        <v>60</v>
      </c>
      <c r="H29" s="38">
        <f t="shared" ca="1" si="6"/>
        <v>6.6666666666666666E-2</v>
      </c>
      <c r="J29" s="38">
        <f t="shared" ca="1" si="7"/>
        <v>6.3879210220673624E-2</v>
      </c>
      <c r="K29" s="38">
        <f t="shared" ca="1" si="11"/>
        <v>636</v>
      </c>
      <c r="L29" s="38">
        <f t="shared" ca="1" si="12"/>
        <v>0.70666666666666667</v>
      </c>
      <c r="N29" s="38">
        <f t="shared" ca="1" si="13"/>
        <v>0.80381818181818177</v>
      </c>
      <c r="O29" s="38">
        <f t="shared" ca="1" si="8"/>
        <v>0.27547739027554985</v>
      </c>
      <c r="P29" s="38">
        <f t="shared" ca="1" si="9"/>
        <v>0.55998264767241235</v>
      </c>
      <c r="Q29" s="38">
        <f t="shared" ca="1" si="10"/>
        <v>1.138316888295414</v>
      </c>
      <c r="Z29" s="12">
        <f t="shared" ca="1" si="0"/>
        <v>-5.5162777777777823</v>
      </c>
      <c r="AA29" s="12">
        <f t="shared" ca="1" si="1"/>
        <v>-5.5162777777777823</v>
      </c>
    </row>
    <row r="30" spans="1:46" x14ac:dyDescent="0.25">
      <c r="A30" s="11">
        <v>4.5</v>
      </c>
      <c r="C30" s="17">
        <v>9</v>
      </c>
      <c r="D30" s="38">
        <f t="shared" ca="1" si="2"/>
        <v>12.57909090909091</v>
      </c>
      <c r="E30" s="38">
        <f t="shared" ca="1" si="3"/>
        <v>13.622727272727273</v>
      </c>
      <c r="F30" s="38">
        <f t="shared" ca="1" si="4"/>
        <v>13.100909090909092</v>
      </c>
      <c r="G30" s="18">
        <f t="shared" ca="1" si="5"/>
        <v>99</v>
      </c>
      <c r="H30" s="38">
        <f t="shared" ca="1" si="6"/>
        <v>0.11</v>
      </c>
      <c r="J30" s="38">
        <f t="shared" ca="1" si="7"/>
        <v>0.10540069686411149</v>
      </c>
      <c r="K30" s="38">
        <f t="shared" ca="1" si="11"/>
        <v>735</v>
      </c>
      <c r="L30" s="38">
        <f t="shared" ca="1" si="12"/>
        <v>0.81666666666666665</v>
      </c>
      <c r="N30" s="38">
        <f t="shared" ca="1" si="13"/>
        <v>1.4411</v>
      </c>
      <c r="O30" s="38">
        <f t="shared" ca="1" si="8"/>
        <v>1.0410715347627386</v>
      </c>
      <c r="P30" s="38">
        <f t="shared" ca="1" si="9"/>
        <v>3.2027608822433602</v>
      </c>
      <c r="Q30" s="38">
        <f t="shared" ca="1" si="10"/>
        <v>9.8529994590294923</v>
      </c>
      <c r="Z30" s="12">
        <f t="shared" ca="1" si="0"/>
        <v>-5.5162777777777823</v>
      </c>
      <c r="AA30" s="12">
        <f t="shared" ca="1" si="1"/>
        <v>-5.5162777777777823</v>
      </c>
    </row>
    <row r="31" spans="1:46" x14ac:dyDescent="0.25">
      <c r="A31" s="11">
        <v>4.5199999999999996</v>
      </c>
      <c r="C31" s="17">
        <v>10</v>
      </c>
      <c r="D31" s="38">
        <f t="shared" ca="1" si="2"/>
        <v>13.622727272727273</v>
      </c>
      <c r="E31" s="38">
        <f t="shared" ca="1" si="3"/>
        <v>14.666363636363636</v>
      </c>
      <c r="F31" s="38">
        <f t="shared" ca="1" si="4"/>
        <v>14.144545454545455</v>
      </c>
      <c r="G31" s="18">
        <f t="shared" ca="1" si="5"/>
        <v>83</v>
      </c>
      <c r="H31" s="38">
        <f t="shared" ca="1" si="6"/>
        <v>9.2222222222222219E-2</v>
      </c>
      <c r="J31" s="38">
        <f t="shared" ca="1" si="7"/>
        <v>8.8366240805265187E-2</v>
      </c>
      <c r="K31" s="38">
        <f t="shared" ca="1" si="11"/>
        <v>818</v>
      </c>
      <c r="L31" s="38">
        <f t="shared" ca="1" si="12"/>
        <v>0.90888888888888886</v>
      </c>
      <c r="N31" s="38">
        <f t="shared" ca="1" si="13"/>
        <v>1.304441414141414</v>
      </c>
      <c r="O31" s="38">
        <f t="shared" ca="1" si="8"/>
        <v>1.5654506628982163</v>
      </c>
      <c r="P31" s="38">
        <f t="shared" ca="1" si="9"/>
        <v>6.449726306725668</v>
      </c>
      <c r="Q31" s="38">
        <f t="shared" ca="1" si="10"/>
        <v>26.573159038212275</v>
      </c>
      <c r="Z31" s="12">
        <f t="shared" ca="1" si="0"/>
        <v>-5.4962777777777827</v>
      </c>
      <c r="AA31" s="12">
        <f t="shared" ca="1" si="1"/>
        <v>-5.4962777777777827</v>
      </c>
    </row>
    <row r="32" spans="1:46" x14ac:dyDescent="0.25">
      <c r="A32" s="11">
        <v>4.54</v>
      </c>
      <c r="C32" s="17">
        <v>11</v>
      </c>
      <c r="D32" s="38">
        <f t="shared" ca="1" si="2"/>
        <v>14.666363636363638</v>
      </c>
      <c r="E32" s="38">
        <f t="shared" ca="1" si="3"/>
        <v>15.71</v>
      </c>
      <c r="F32" s="38">
        <f t="shared" ca="1" si="4"/>
        <v>15.188181818181819</v>
      </c>
      <c r="G32" s="18">
        <f t="shared" ca="1" si="5"/>
        <v>82</v>
      </c>
      <c r="H32" s="38">
        <f t="shared" ca="1" si="6"/>
        <v>9.1111111111111115E-2</v>
      </c>
      <c r="J32" s="38">
        <f t="shared" ca="1" si="7"/>
        <v>8.7301587301587297E-2</v>
      </c>
      <c r="K32" s="38">
        <f t="shared" ca="1" si="11"/>
        <v>900</v>
      </c>
      <c r="L32" s="38">
        <f t="shared" ca="1" si="12"/>
        <v>1</v>
      </c>
      <c r="N32" s="38">
        <f t="shared" ca="1" si="13"/>
        <v>1.3838121212121213</v>
      </c>
      <c r="O32" s="38">
        <f t="shared" ca="1" si="8"/>
        <v>2.4293501755498337</v>
      </c>
      <c r="P32" s="38">
        <f t="shared" ca="1" si="9"/>
        <v>12.54438887759442</v>
      </c>
      <c r="Q32" s="38">
        <f t="shared" ca="1" si="10"/>
        <v>64.775220096336668</v>
      </c>
      <c r="Z32" s="12">
        <f t="shared" ca="1" si="0"/>
        <v>-5.4762777777777822</v>
      </c>
      <c r="AA32" s="12">
        <f t="shared" ca="1" si="1"/>
        <v>-5.4762777777777822</v>
      </c>
      <c r="AT32" s="20"/>
    </row>
    <row r="33" spans="1:46" x14ac:dyDescent="0.25">
      <c r="A33" s="11">
        <v>4.54</v>
      </c>
      <c r="C33" s="16" t="s">
        <v>23</v>
      </c>
      <c r="D33" s="17"/>
      <c r="E33" s="17"/>
      <c r="F33" s="17"/>
      <c r="G33" s="43">
        <f ca="1">SUM(G22:G32)</f>
        <v>900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-5.4762777777777822</v>
      </c>
      <c r="AA33" s="12">
        <f t="shared" ca="1" si="1"/>
        <v>-5.4762777777777822</v>
      </c>
    </row>
    <row r="34" spans="1:46" x14ac:dyDescent="0.25">
      <c r="A34" s="11">
        <v>4.54</v>
      </c>
      <c r="Z34" s="12">
        <f t="shared" ca="1" si="0"/>
        <v>-5.4762777777777822</v>
      </c>
      <c r="AA34" s="12">
        <f t="shared" ca="1" si="1"/>
        <v>-5.4762777777777822</v>
      </c>
    </row>
    <row r="35" spans="1:46" x14ac:dyDescent="0.25">
      <c r="A35" s="11">
        <v>4.55</v>
      </c>
      <c r="Z35" s="12">
        <f t="shared" ca="1" si="0"/>
        <v>-5.4662777777777825</v>
      </c>
      <c r="AA35" s="12">
        <f t="shared" ca="1" si="1"/>
        <v>-5.4662777777777825</v>
      </c>
    </row>
    <row r="36" spans="1:46" x14ac:dyDescent="0.25">
      <c r="A36" s="11">
        <v>4.5599999999999996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-5.4562777777777827</v>
      </c>
      <c r="AA36" s="12">
        <f t="shared" ca="1" si="1"/>
        <v>-5.4562777777777827</v>
      </c>
      <c r="AT36" s="20"/>
    </row>
    <row r="37" spans="1:46" x14ac:dyDescent="0.25">
      <c r="A37" s="11">
        <v>4.57</v>
      </c>
      <c r="Z37" s="12">
        <f t="shared" ca="1" si="0"/>
        <v>-5.446277777777782</v>
      </c>
      <c r="AA37" s="12">
        <f t="shared" ca="1" si="1"/>
        <v>-5.446277777777782</v>
      </c>
    </row>
    <row r="38" spans="1:46" x14ac:dyDescent="0.25">
      <c r="A38" s="11">
        <v>4.57</v>
      </c>
      <c r="Z38" s="12">
        <f t="shared" ca="1" si="0"/>
        <v>-5.446277777777782</v>
      </c>
      <c r="AA38" s="12">
        <f t="shared" ca="1" si="1"/>
        <v>-5.446277777777782</v>
      </c>
    </row>
    <row r="39" spans="1:46" x14ac:dyDescent="0.25">
      <c r="A39" s="11">
        <v>4.63</v>
      </c>
      <c r="Z39" s="12">
        <f t="shared" ca="1" si="0"/>
        <v>-5.3862777777777824</v>
      </c>
      <c r="AA39" s="12">
        <f t="shared" ca="1" si="1"/>
        <v>-5.3862777777777824</v>
      </c>
    </row>
    <row r="40" spans="1:46" x14ac:dyDescent="0.25">
      <c r="A40" s="11">
        <v>4.6500000000000004</v>
      </c>
      <c r="Z40" s="12">
        <f t="shared" ca="1" si="0"/>
        <v>-5.3662777777777819</v>
      </c>
      <c r="AA40" s="12">
        <f t="shared" ca="1" si="1"/>
        <v>-5.3662777777777819</v>
      </c>
    </row>
    <row r="41" spans="1:46" x14ac:dyDescent="0.25">
      <c r="A41" s="11">
        <v>4.68</v>
      </c>
      <c r="Z41" s="12">
        <f t="shared" ca="1" si="0"/>
        <v>-5.3362777777777826</v>
      </c>
      <c r="AA41" s="12">
        <f t="shared" ca="1" si="1"/>
        <v>-5.3362777777777826</v>
      </c>
    </row>
    <row r="42" spans="1:46" x14ac:dyDescent="0.25">
      <c r="A42" s="11">
        <v>4.6900000000000004</v>
      </c>
      <c r="Z42" s="12">
        <f t="shared" ca="1" si="0"/>
        <v>-5.3262777777777819</v>
      </c>
      <c r="AA42" s="12">
        <f t="shared" ca="1" si="1"/>
        <v>-5.3262777777777819</v>
      </c>
    </row>
    <row r="43" spans="1:46" x14ac:dyDescent="0.25">
      <c r="A43" s="11">
        <v>4.71</v>
      </c>
      <c r="Z43" s="12">
        <f t="shared" ca="1" si="0"/>
        <v>-5.3062777777777823</v>
      </c>
      <c r="AA43" s="12">
        <f t="shared" ca="1" si="1"/>
        <v>-5.3062777777777823</v>
      </c>
    </row>
    <row r="44" spans="1:46" x14ac:dyDescent="0.25">
      <c r="A44" s="11">
        <v>4.72</v>
      </c>
      <c r="Z44" s="12">
        <f t="shared" ca="1" si="0"/>
        <v>-5.2962777777777825</v>
      </c>
      <c r="AA44" s="12">
        <f t="shared" ca="1" si="1"/>
        <v>-5.2962777777777825</v>
      </c>
    </row>
    <row r="45" spans="1:46" x14ac:dyDescent="0.25">
      <c r="A45" s="11">
        <v>4.7300000000000004</v>
      </c>
      <c r="Z45" s="12">
        <f t="shared" ca="1" si="0"/>
        <v>-5.2862777777777818</v>
      </c>
      <c r="AA45" s="12">
        <f t="shared" ca="1" si="1"/>
        <v>-5.2862777777777818</v>
      </c>
    </row>
    <row r="46" spans="1:46" x14ac:dyDescent="0.25">
      <c r="A46" s="11">
        <v>4.75</v>
      </c>
      <c r="Z46" s="12">
        <f t="shared" ca="1" si="0"/>
        <v>-5.2662777777777823</v>
      </c>
      <c r="AA46" s="12">
        <f t="shared" ca="1" si="1"/>
        <v>-5.2662777777777823</v>
      </c>
    </row>
    <row r="47" spans="1:46" x14ac:dyDescent="0.25">
      <c r="A47" s="11">
        <v>4.75</v>
      </c>
      <c r="Z47" s="12">
        <f t="shared" ca="1" si="0"/>
        <v>-5.2662777777777823</v>
      </c>
      <c r="AA47" s="12">
        <f t="shared" ca="1" si="1"/>
        <v>-5.2662777777777823</v>
      </c>
    </row>
    <row r="48" spans="1:46" x14ac:dyDescent="0.25">
      <c r="A48" s="11">
        <v>4.76</v>
      </c>
      <c r="Z48" s="12">
        <f t="shared" ca="1" si="0"/>
        <v>-5.2562777777777825</v>
      </c>
      <c r="AA48" s="12">
        <f t="shared" ca="1" si="1"/>
        <v>-5.2562777777777825</v>
      </c>
    </row>
    <row r="49" spans="1:27" x14ac:dyDescent="0.25">
      <c r="A49" s="11">
        <v>4.76</v>
      </c>
      <c r="Z49" s="12">
        <f t="shared" ca="1" si="0"/>
        <v>-5.2562777777777825</v>
      </c>
      <c r="AA49" s="12">
        <f t="shared" ca="1" si="1"/>
        <v>-5.2562777777777825</v>
      </c>
    </row>
    <row r="50" spans="1:27" x14ac:dyDescent="0.25">
      <c r="A50" s="11">
        <v>4.78</v>
      </c>
      <c r="Z50" s="12">
        <f t="shared" ca="1" si="0"/>
        <v>-5.236277777777782</v>
      </c>
      <c r="AA50" s="12">
        <f t="shared" ca="1" si="1"/>
        <v>-5.236277777777782</v>
      </c>
    </row>
    <row r="51" spans="1:27" x14ac:dyDescent="0.25">
      <c r="A51" s="11">
        <v>4.78</v>
      </c>
      <c r="Z51" s="12">
        <f t="shared" ca="1" si="0"/>
        <v>-5.236277777777782</v>
      </c>
      <c r="AA51" s="12">
        <f t="shared" ca="1" si="1"/>
        <v>-5.236277777777782</v>
      </c>
    </row>
    <row r="52" spans="1:27" x14ac:dyDescent="0.25">
      <c r="A52" s="11">
        <v>4.79</v>
      </c>
      <c r="Z52" s="12">
        <f t="shared" ca="1" si="0"/>
        <v>-5.2262777777777822</v>
      </c>
      <c r="AA52" s="12">
        <f t="shared" ca="1" si="1"/>
        <v>-5.2262777777777822</v>
      </c>
    </row>
    <row r="53" spans="1:27" x14ac:dyDescent="0.25">
      <c r="A53" s="11">
        <v>4.8</v>
      </c>
      <c r="Z53" s="12">
        <f t="shared" ca="1" si="0"/>
        <v>-5.2162777777777825</v>
      </c>
      <c r="AA53" s="12">
        <f t="shared" ca="1" si="1"/>
        <v>-5.2162777777777825</v>
      </c>
    </row>
    <row r="54" spans="1:27" x14ac:dyDescent="0.25">
      <c r="A54" s="11">
        <v>4.82</v>
      </c>
      <c r="Z54" s="12">
        <f t="shared" ca="1" si="0"/>
        <v>-5.196277777777782</v>
      </c>
      <c r="AA54" s="12">
        <f t="shared" ca="1" si="1"/>
        <v>-5.196277777777782</v>
      </c>
    </row>
    <row r="55" spans="1:27" x14ac:dyDescent="0.25">
      <c r="A55" s="11">
        <v>4.83</v>
      </c>
      <c r="Z55" s="12">
        <f t="shared" ca="1" si="0"/>
        <v>-5.1862777777777822</v>
      </c>
      <c r="AA55" s="12">
        <f t="shared" ca="1" si="1"/>
        <v>-5.1862777777777822</v>
      </c>
    </row>
    <row r="56" spans="1:27" x14ac:dyDescent="0.25">
      <c r="A56" s="11">
        <v>4.8499999999999996</v>
      </c>
      <c r="Z56" s="12">
        <f t="shared" ca="1" si="0"/>
        <v>-5.1662777777777826</v>
      </c>
      <c r="AA56" s="12">
        <f t="shared" ca="1" si="1"/>
        <v>-5.1662777777777826</v>
      </c>
    </row>
    <row r="57" spans="1:27" x14ac:dyDescent="0.25">
      <c r="A57" s="11">
        <v>4.8499999999999996</v>
      </c>
      <c r="Z57" s="12">
        <f t="shared" ca="1" si="0"/>
        <v>-5.1662777777777826</v>
      </c>
      <c r="AA57" s="12">
        <f t="shared" ca="1" si="1"/>
        <v>-5.1662777777777826</v>
      </c>
    </row>
    <row r="58" spans="1:27" x14ac:dyDescent="0.25">
      <c r="A58" s="11">
        <v>4.8600000000000003</v>
      </c>
      <c r="Z58" s="12">
        <f t="shared" ca="1" si="0"/>
        <v>-5.156277777777782</v>
      </c>
      <c r="AA58" s="12">
        <f t="shared" ca="1" si="1"/>
        <v>-5.156277777777782</v>
      </c>
    </row>
    <row r="59" spans="1:27" x14ac:dyDescent="0.25">
      <c r="A59" s="11">
        <v>4.88</v>
      </c>
      <c r="Z59" s="12">
        <f t="shared" ca="1" si="0"/>
        <v>-5.1362777777777824</v>
      </c>
      <c r="AA59" s="12">
        <f t="shared" ca="1" si="1"/>
        <v>-5.1362777777777824</v>
      </c>
    </row>
    <row r="60" spans="1:27" x14ac:dyDescent="0.25">
      <c r="A60" s="11">
        <v>4.8899999999999997</v>
      </c>
      <c r="Z60" s="12">
        <f t="shared" ca="1" si="0"/>
        <v>-5.1262777777777826</v>
      </c>
      <c r="AA60" s="12">
        <f t="shared" ca="1" si="1"/>
        <v>-5.1262777777777826</v>
      </c>
    </row>
    <row r="61" spans="1:27" x14ac:dyDescent="0.25">
      <c r="A61" s="11">
        <v>4.92</v>
      </c>
      <c r="Z61" s="12">
        <f t="shared" ca="1" si="0"/>
        <v>-5.0962777777777823</v>
      </c>
      <c r="AA61" s="12">
        <f t="shared" ca="1" si="1"/>
        <v>-5.0962777777777823</v>
      </c>
    </row>
    <row r="62" spans="1:27" x14ac:dyDescent="0.25">
      <c r="A62" s="11">
        <v>4.93</v>
      </c>
      <c r="Z62" s="12">
        <f t="shared" ca="1" si="0"/>
        <v>-5.0862777777777826</v>
      </c>
      <c r="AA62" s="12">
        <f t="shared" ca="1" si="1"/>
        <v>-5.0862777777777826</v>
      </c>
    </row>
    <row r="63" spans="1:27" x14ac:dyDescent="0.25">
      <c r="A63" s="11">
        <v>4.95</v>
      </c>
      <c r="Z63" s="12">
        <f t="shared" ca="1" si="0"/>
        <v>-5.0662777777777821</v>
      </c>
      <c r="AA63" s="12">
        <f t="shared" ca="1" si="1"/>
        <v>-5.0662777777777821</v>
      </c>
    </row>
    <row r="64" spans="1:27" x14ac:dyDescent="0.25">
      <c r="A64" s="11">
        <v>4.97</v>
      </c>
      <c r="Z64" s="12">
        <f t="shared" ca="1" si="0"/>
        <v>-5.0462777777777825</v>
      </c>
      <c r="AA64" s="12">
        <f t="shared" ca="1" si="1"/>
        <v>-5.0462777777777825</v>
      </c>
    </row>
    <row r="65" spans="1:27" x14ac:dyDescent="0.25">
      <c r="A65" s="11">
        <v>4.99</v>
      </c>
      <c r="Z65" s="12">
        <f t="shared" ca="1" si="0"/>
        <v>-5.0262777777777821</v>
      </c>
      <c r="AA65" s="12">
        <f t="shared" ca="1" si="1"/>
        <v>-5.0262777777777821</v>
      </c>
    </row>
    <row r="66" spans="1:27" x14ac:dyDescent="0.25">
      <c r="A66" s="11">
        <v>5</v>
      </c>
      <c r="Z66" s="12">
        <f t="shared" ref="Z66:Z129" ca="1" si="14">IF($A66&lt;&gt;"",($A66-$D$77),"")</f>
        <v>-5.0162777777777823</v>
      </c>
      <c r="AA66" s="12">
        <f t="shared" ref="AA66:AA129" ca="1" si="15">IF($A66&lt;&gt;"",($A66-$D$77+$J$118),"")</f>
        <v>-5.0162777777777823</v>
      </c>
    </row>
    <row r="67" spans="1:27" x14ac:dyDescent="0.25">
      <c r="A67" s="11">
        <v>5.0199999999999996</v>
      </c>
      <c r="Z67" s="12">
        <f t="shared" ca="1" si="14"/>
        <v>-4.9962777777777827</v>
      </c>
      <c r="AA67" s="12">
        <f t="shared" ca="1" si="15"/>
        <v>-4.9962777777777827</v>
      </c>
    </row>
    <row r="68" spans="1:27" x14ac:dyDescent="0.25">
      <c r="A68" s="11">
        <v>5.03</v>
      </c>
      <c r="Z68" s="12">
        <f t="shared" ca="1" si="14"/>
        <v>-4.986277777777782</v>
      </c>
      <c r="AA68" s="12">
        <f t="shared" ca="1" si="15"/>
        <v>-4.986277777777782</v>
      </c>
    </row>
    <row r="69" spans="1:27" x14ac:dyDescent="0.25">
      <c r="A69" s="11">
        <v>5.05</v>
      </c>
      <c r="Z69" s="12">
        <f t="shared" ca="1" si="14"/>
        <v>-4.9662777777777825</v>
      </c>
      <c r="AA69" s="12">
        <f t="shared" ca="1" si="15"/>
        <v>-4.9662777777777825</v>
      </c>
    </row>
    <row r="70" spans="1:27" x14ac:dyDescent="0.25">
      <c r="A70" s="11">
        <v>5.05</v>
      </c>
      <c r="Z70" s="12">
        <f t="shared" ca="1" si="14"/>
        <v>-4.9662777777777825</v>
      </c>
      <c r="AA70" s="12">
        <f t="shared" ca="1" si="15"/>
        <v>-4.9662777777777825</v>
      </c>
    </row>
    <row r="71" spans="1:27" x14ac:dyDescent="0.25">
      <c r="A71" s="11">
        <v>5.05</v>
      </c>
      <c r="Z71" s="12">
        <f t="shared" ca="1" si="14"/>
        <v>-4.9662777777777825</v>
      </c>
      <c r="AA71" s="12">
        <f t="shared" ca="1" si="15"/>
        <v>-4.9662777777777825</v>
      </c>
    </row>
    <row r="72" spans="1:27" x14ac:dyDescent="0.25">
      <c r="A72" s="11">
        <v>5.05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-4.9662777777777825</v>
      </c>
      <c r="AA72" s="12">
        <f t="shared" ca="1" si="15"/>
        <v>-4.9662777777777825</v>
      </c>
    </row>
    <row r="73" spans="1:27" x14ac:dyDescent="0.25">
      <c r="A73" s="11">
        <v>5.08</v>
      </c>
      <c r="Z73" s="12">
        <f t="shared" ca="1" si="14"/>
        <v>-4.9362777777777822</v>
      </c>
      <c r="AA73" s="12">
        <f t="shared" ca="1" si="15"/>
        <v>-4.9362777777777822</v>
      </c>
    </row>
    <row r="74" spans="1:27" x14ac:dyDescent="0.25">
      <c r="A74" s="11">
        <v>5.09</v>
      </c>
      <c r="Z74" s="12">
        <f t="shared" ca="1" si="14"/>
        <v>-4.9262777777777824</v>
      </c>
      <c r="AA74" s="12">
        <f t="shared" ca="1" si="15"/>
        <v>-4.9262777777777824</v>
      </c>
    </row>
    <row r="75" spans="1:27" x14ac:dyDescent="0.25">
      <c r="A75" s="11">
        <v>5.0999999999999996</v>
      </c>
      <c r="C75" s="21" t="s">
        <v>25</v>
      </c>
      <c r="J75" s="21" t="s">
        <v>26</v>
      </c>
      <c r="Z75" s="12">
        <f t="shared" ca="1" si="14"/>
        <v>-4.9162777777777826</v>
      </c>
      <c r="AA75" s="12">
        <f t="shared" ca="1" si="15"/>
        <v>-4.9162777777777826</v>
      </c>
    </row>
    <row r="76" spans="1:27" x14ac:dyDescent="0.25">
      <c r="A76" s="11">
        <v>5.13</v>
      </c>
      <c r="Z76" s="12">
        <f t="shared" ca="1" si="14"/>
        <v>-4.8862777777777824</v>
      </c>
      <c r="AA76" s="12">
        <f t="shared" ca="1" si="15"/>
        <v>-4.8862777777777824</v>
      </c>
    </row>
    <row r="77" spans="1:27" x14ac:dyDescent="0.25">
      <c r="A77" s="11">
        <v>5.17</v>
      </c>
      <c r="C77" s="10" t="s">
        <v>27</v>
      </c>
      <c r="D77" s="15">
        <f ca="1">AVERAGE(INDIRECT($G$4))</f>
        <v>10.016277777777782</v>
      </c>
      <c r="E77" s="9" t="s">
        <v>13</v>
      </c>
      <c r="J77" s="10" t="s">
        <v>27</v>
      </c>
      <c r="K77" s="15">
        <f ca="1">SUMPRODUCT(INDIRECT("$F$22:$F$"&amp;21+$D$15),INDIRECT("$H$22:$H$"&amp;21+$D$15))</f>
        <v>10.024501010101011</v>
      </c>
      <c r="L77" s="9" t="s">
        <v>13</v>
      </c>
      <c r="Z77" s="12">
        <f t="shared" ca="1" si="14"/>
        <v>-4.8462777777777823</v>
      </c>
      <c r="AA77" s="12">
        <f t="shared" ca="1" si="15"/>
        <v>-4.8462777777777823</v>
      </c>
    </row>
    <row r="78" spans="1:27" x14ac:dyDescent="0.25">
      <c r="A78" s="11">
        <v>5.17</v>
      </c>
      <c r="C78" s="10" t="s">
        <v>28</v>
      </c>
      <c r="D78" s="15">
        <f ca="1">_xlfn.VAR.S(INDIRECT($G$4))</f>
        <v>11.085458765912708</v>
      </c>
      <c r="E78" s="9" t="s">
        <v>14</v>
      </c>
      <c r="J78" s="10" t="s">
        <v>28</v>
      </c>
      <c r="K78" s="15">
        <f ca="1">SUM(INDIRECT("$O$22:$O$"&amp;21+$D$15))</f>
        <v>10.904530789576574</v>
      </c>
      <c r="L78" s="9" t="s">
        <v>14</v>
      </c>
      <c r="Z78" s="12">
        <f t="shared" ca="1" si="14"/>
        <v>-4.8462777777777823</v>
      </c>
      <c r="AA78" s="12">
        <f t="shared" ca="1" si="15"/>
        <v>-4.8462777777777823</v>
      </c>
    </row>
    <row r="79" spans="1:27" x14ac:dyDescent="0.25">
      <c r="A79" s="11">
        <v>5.2</v>
      </c>
      <c r="C79" s="37" t="s">
        <v>140</v>
      </c>
      <c r="D79" s="15">
        <f ca="1">STDEVA(INDIRECT($G$4))</f>
        <v>3.3294832580916678</v>
      </c>
      <c r="E79" s="9" t="s">
        <v>15</v>
      </c>
      <c r="J79" s="37" t="s">
        <v>140</v>
      </c>
      <c r="K79" s="15">
        <f ca="1">SQRT($K$78)</f>
        <v>3.3022009008503064</v>
      </c>
      <c r="L79" s="9" t="s">
        <v>15</v>
      </c>
      <c r="Z79" s="12">
        <f t="shared" ca="1" si="14"/>
        <v>-4.8162777777777821</v>
      </c>
      <c r="AA79" s="12">
        <f t="shared" ca="1" si="15"/>
        <v>-4.8162777777777821</v>
      </c>
    </row>
    <row r="80" spans="1:27" x14ac:dyDescent="0.25">
      <c r="A80" s="11">
        <v>5.2</v>
      </c>
      <c r="Z80" s="12">
        <f t="shared" ca="1" si="14"/>
        <v>-4.8162777777777821</v>
      </c>
      <c r="AA80" s="12">
        <f t="shared" ca="1" si="15"/>
        <v>-4.8162777777777821</v>
      </c>
    </row>
    <row r="81" spans="1:27" x14ac:dyDescent="0.25">
      <c r="A81" s="11">
        <v>5.2</v>
      </c>
      <c r="C81" s="37" t="s">
        <v>124</v>
      </c>
      <c r="D81" s="19">
        <f ca="1">_xlfn.MODE.SNGL(INDIRECT($G$4))</f>
        <v>4.5</v>
      </c>
      <c r="E81" s="9" t="s">
        <v>29</v>
      </c>
      <c r="Z81" s="12">
        <f t="shared" ca="1" si="14"/>
        <v>-4.8162777777777821</v>
      </c>
      <c r="AA81" s="12">
        <f t="shared" ca="1" si="15"/>
        <v>-4.8162777777777821</v>
      </c>
    </row>
    <row r="82" spans="1:27" x14ac:dyDescent="0.25">
      <c r="A82" s="11">
        <v>5.2</v>
      </c>
      <c r="C82" s="37" t="s">
        <v>125</v>
      </c>
      <c r="D82" s="15">
        <f ca="1">MEDIAN(INDIRECT($G$4))</f>
        <v>10.01</v>
      </c>
      <c r="E82" s="9" t="s">
        <v>30</v>
      </c>
      <c r="Z82" s="12">
        <f t="shared" ca="1" si="14"/>
        <v>-4.8162777777777821</v>
      </c>
      <c r="AA82" s="12">
        <f t="shared" ca="1" si="15"/>
        <v>-4.8162777777777821</v>
      </c>
    </row>
    <row r="83" spans="1:27" x14ac:dyDescent="0.25">
      <c r="A83" s="11">
        <v>5.25</v>
      </c>
      <c r="Z83" s="12">
        <f t="shared" ca="1" si="14"/>
        <v>-4.7662777777777823</v>
      </c>
      <c r="AA83" s="12">
        <f t="shared" ca="1" si="15"/>
        <v>-4.7662777777777823</v>
      </c>
    </row>
    <row r="84" spans="1:27" x14ac:dyDescent="0.25">
      <c r="A84" s="11">
        <v>5.27</v>
      </c>
      <c r="C84" s="37" t="s">
        <v>18</v>
      </c>
      <c r="D84" s="15">
        <f ca="1">$D$79/$D$77</f>
        <v>0.33240724068959965</v>
      </c>
      <c r="E84" s="9" t="s">
        <v>12</v>
      </c>
      <c r="J84" s="37" t="s">
        <v>18</v>
      </c>
      <c r="K84" s="15">
        <f ca="1">$K$79/$K$77</f>
        <v>0.32941299497330612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-4.7462777777777827</v>
      </c>
      <c r="AA84" s="12">
        <f t="shared" ca="1" si="15"/>
        <v>-4.7462777777777827</v>
      </c>
    </row>
    <row r="85" spans="1:27" x14ac:dyDescent="0.25">
      <c r="A85" s="11">
        <v>5.3</v>
      </c>
      <c r="Z85" s="12">
        <f t="shared" ca="1" si="14"/>
        <v>-4.7162777777777825</v>
      </c>
      <c r="AA85" s="12">
        <f t="shared" ca="1" si="15"/>
        <v>-4.7162777777777825</v>
      </c>
    </row>
    <row r="86" spans="1:27" ht="15" customHeight="1" x14ac:dyDescent="0.25">
      <c r="A86" s="11">
        <v>5.31</v>
      </c>
      <c r="C86" s="37" t="s">
        <v>16</v>
      </c>
      <c r="D86" s="15">
        <f ca="1">SUMPRODUCT(INDIRECT("$Z$2:$Z$"&amp;$D$5+1)^3)/$D$5</f>
        <v>-0.87979504623510718</v>
      </c>
      <c r="E86" s="9" t="s">
        <v>46</v>
      </c>
      <c r="I86" s="22"/>
      <c r="Z86" s="12">
        <f t="shared" ca="1" si="14"/>
        <v>-4.7062777777777827</v>
      </c>
      <c r="AA86" s="12">
        <f t="shared" ca="1" si="15"/>
        <v>-4.7062777777777827</v>
      </c>
    </row>
    <row r="87" spans="1:27" x14ac:dyDescent="0.25">
      <c r="A87" s="11">
        <v>5.32</v>
      </c>
      <c r="C87" s="37" t="s">
        <v>20</v>
      </c>
      <c r="D87" s="38">
        <f ca="1">KURT(INDIRECT($G$4))</f>
        <v>-1.1892066297110742</v>
      </c>
      <c r="E87" s="9" t="s">
        <v>45</v>
      </c>
      <c r="Z87" s="12">
        <f t="shared" ca="1" si="14"/>
        <v>-4.696277777777782</v>
      </c>
      <c r="AA87" s="12">
        <f t="shared" ca="1" si="15"/>
        <v>-4.696277777777782</v>
      </c>
    </row>
    <row r="88" spans="1:27" ht="15" customHeight="1" x14ac:dyDescent="0.25">
      <c r="A88" s="11">
        <v>5.34</v>
      </c>
      <c r="Z88" s="12">
        <f t="shared" ca="1" si="14"/>
        <v>-4.6762777777777824</v>
      </c>
      <c r="AA88" s="12">
        <f t="shared" ca="1" si="15"/>
        <v>-4.6762777777777824</v>
      </c>
    </row>
    <row r="89" spans="1:27" ht="15" customHeight="1" x14ac:dyDescent="0.25">
      <c r="A89" s="11">
        <v>5.36</v>
      </c>
      <c r="C89" s="37" t="s">
        <v>19</v>
      </c>
      <c r="D89" s="15">
        <f ca="1">SKEW(INDIRECT($G$4))</f>
        <v>-2.3916630639619123E-2</v>
      </c>
      <c r="E89" s="9" t="s">
        <v>17</v>
      </c>
      <c r="Z89" s="12">
        <f t="shared" ca="1" si="14"/>
        <v>-4.656277777777782</v>
      </c>
      <c r="AA89" s="12">
        <f t="shared" ca="1" si="15"/>
        <v>-4.656277777777782</v>
      </c>
    </row>
    <row r="90" spans="1:27" x14ac:dyDescent="0.25">
      <c r="A90" s="11">
        <v>5.36</v>
      </c>
      <c r="D90" s="15">
        <f ca="1">$D$86/$D$79^3</f>
        <v>-2.3836967590899451E-2</v>
      </c>
      <c r="Z90" s="12">
        <f t="shared" ca="1" si="14"/>
        <v>-4.656277777777782</v>
      </c>
      <c r="AA90" s="12">
        <f t="shared" ca="1" si="15"/>
        <v>-4.656277777777782</v>
      </c>
    </row>
    <row r="91" spans="1:27" x14ac:dyDescent="0.25">
      <c r="A91" s="11">
        <v>5.37</v>
      </c>
      <c r="Z91" s="12">
        <f t="shared" ca="1" si="14"/>
        <v>-4.6462777777777822</v>
      </c>
      <c r="AA91" s="12">
        <f t="shared" ca="1" si="15"/>
        <v>-4.6462777777777822</v>
      </c>
    </row>
    <row r="92" spans="1:27" x14ac:dyDescent="0.25">
      <c r="A92" s="11">
        <v>5.38</v>
      </c>
      <c r="Z92" s="12">
        <f t="shared" ca="1" si="14"/>
        <v>-4.6362777777777824</v>
      </c>
      <c r="AA92" s="12">
        <f t="shared" ca="1" si="15"/>
        <v>-4.6362777777777824</v>
      </c>
    </row>
    <row r="93" spans="1:27" x14ac:dyDescent="0.25">
      <c r="A93" s="11">
        <v>5.39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-4.6262777777777826</v>
      </c>
      <c r="AA93" s="12">
        <f t="shared" ca="1" si="15"/>
        <v>-4.6262777777777826</v>
      </c>
    </row>
    <row r="94" spans="1:27" x14ac:dyDescent="0.25">
      <c r="A94" s="11">
        <v>5.4</v>
      </c>
      <c r="Z94" s="12">
        <f t="shared" ca="1" si="14"/>
        <v>-4.6162777777777819</v>
      </c>
      <c r="AA94" s="12">
        <f t="shared" ca="1" si="15"/>
        <v>-4.6162777777777819</v>
      </c>
    </row>
    <row r="95" spans="1:27" x14ac:dyDescent="0.25">
      <c r="A95" s="11">
        <v>5.4</v>
      </c>
      <c r="Z95" s="12">
        <f t="shared" ca="1" si="14"/>
        <v>-4.6162777777777819</v>
      </c>
      <c r="AA95" s="12">
        <f t="shared" ca="1" si="15"/>
        <v>-4.6162777777777819</v>
      </c>
    </row>
    <row r="96" spans="1:27" x14ac:dyDescent="0.25">
      <c r="A96" s="11">
        <v>5.41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-4.6062777777777821</v>
      </c>
      <c r="AA96" s="12">
        <f t="shared" ca="1" si="15"/>
        <v>-4.6062777777777821</v>
      </c>
    </row>
    <row r="97" spans="1:27" ht="15" customHeight="1" x14ac:dyDescent="0.25">
      <c r="A97" s="11">
        <v>5.42</v>
      </c>
      <c r="Z97" s="12">
        <f t="shared" ca="1" si="14"/>
        <v>-4.5962777777777823</v>
      </c>
      <c r="AA97" s="12">
        <f t="shared" ca="1" si="15"/>
        <v>-4.5962777777777823</v>
      </c>
    </row>
    <row r="98" spans="1:27" ht="15" customHeight="1" x14ac:dyDescent="0.25">
      <c r="A98" s="11">
        <v>5.43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-4.5862777777777826</v>
      </c>
      <c r="AA98" s="12">
        <f t="shared" ca="1" si="15"/>
        <v>-4.5862777777777826</v>
      </c>
    </row>
    <row r="99" spans="1:27" x14ac:dyDescent="0.25">
      <c r="A99" s="11">
        <v>5.47</v>
      </c>
      <c r="Z99" s="12">
        <f t="shared" ca="1" si="14"/>
        <v>-4.5462777777777825</v>
      </c>
      <c r="AA99" s="12">
        <f t="shared" ca="1" si="15"/>
        <v>-4.5462777777777825</v>
      </c>
    </row>
    <row r="100" spans="1:27" x14ac:dyDescent="0.25">
      <c r="A100" s="11">
        <v>5.47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-4.5462777777777825</v>
      </c>
      <c r="AA100" s="12">
        <f t="shared" ca="1" si="15"/>
        <v>-4.5462777777777825</v>
      </c>
    </row>
    <row r="101" spans="1:27" x14ac:dyDescent="0.25">
      <c r="A101" s="11">
        <v>5.5</v>
      </c>
      <c r="M101" s="37" t="s">
        <v>69</v>
      </c>
      <c r="N101" s="15">
        <v>2</v>
      </c>
      <c r="O101" s="9" t="s">
        <v>68</v>
      </c>
      <c r="Z101" s="12">
        <f t="shared" ca="1" si="14"/>
        <v>-4.5162777777777823</v>
      </c>
      <c r="AA101" s="12">
        <f t="shared" ca="1" si="15"/>
        <v>-4.5162777777777823</v>
      </c>
    </row>
    <row r="102" spans="1:27" x14ac:dyDescent="0.25">
      <c r="A102" s="11">
        <v>5.5</v>
      </c>
      <c r="C102" s="75" t="s">
        <v>38</v>
      </c>
      <c r="D102" s="76"/>
      <c r="E102" s="38">
        <f ca="1">$D$77-$D$79*SQRT(3)</f>
        <v>4.249443611813053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-4.5162777777777823</v>
      </c>
      <c r="AA102" s="12">
        <f t="shared" ca="1" si="15"/>
        <v>-4.5162777777777823</v>
      </c>
    </row>
    <row r="103" spans="1:27" x14ac:dyDescent="0.25">
      <c r="A103" s="11">
        <v>5.5</v>
      </c>
      <c r="C103" s="75" t="s">
        <v>39</v>
      </c>
      <c r="D103" s="76"/>
      <c r="E103" s="38">
        <f ca="1">$D$77+$D$79*SQRT(3)</f>
        <v>15.783111943742512</v>
      </c>
      <c r="H103" s="37" t="s">
        <v>118</v>
      </c>
      <c r="Z103" s="12">
        <f t="shared" ca="1" si="14"/>
        <v>-4.5162777777777823</v>
      </c>
      <c r="AA103" s="12">
        <f t="shared" ca="1" si="15"/>
        <v>-4.5162777777777823</v>
      </c>
    </row>
    <row r="104" spans="1:27" x14ac:dyDescent="0.25">
      <c r="A104" s="11">
        <v>5.56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-4.4562777777777827</v>
      </c>
      <c r="AA104" s="12">
        <f t="shared" ca="1" si="15"/>
        <v>-4.4562777777777827</v>
      </c>
    </row>
    <row r="105" spans="1:27" x14ac:dyDescent="0.25">
      <c r="A105" s="11">
        <v>5.58</v>
      </c>
      <c r="C105" s="84" t="s">
        <v>116</v>
      </c>
      <c r="D105" s="85"/>
      <c r="E105" s="38">
        <f ca="1">($E$102+$E$103)/2</f>
        <v>10.016277777777782</v>
      </c>
      <c r="Z105" s="12">
        <f t="shared" ca="1" si="14"/>
        <v>-4.4362777777777822</v>
      </c>
      <c r="AA105" s="12">
        <f t="shared" ca="1" si="15"/>
        <v>-4.4362777777777822</v>
      </c>
    </row>
    <row r="106" spans="1:27" ht="15" customHeight="1" x14ac:dyDescent="0.25">
      <c r="A106" s="11">
        <v>5.59</v>
      </c>
      <c r="C106" s="84" t="s">
        <v>117</v>
      </c>
      <c r="D106" s="85"/>
      <c r="E106" s="38">
        <f ca="1">($E$102-$E$103)^2/12</f>
        <v>11.085458765912705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-4.4262777777777824</v>
      </c>
      <c r="AA106" s="12">
        <f t="shared" ca="1" si="15"/>
        <v>-4.4262777777777824</v>
      </c>
    </row>
    <row r="107" spans="1:27" x14ac:dyDescent="0.25">
      <c r="A107" s="11">
        <v>5.6</v>
      </c>
      <c r="Z107" s="12">
        <f t="shared" ca="1" si="14"/>
        <v>-4.4162777777777826</v>
      </c>
      <c r="AA107" s="12">
        <f t="shared" ca="1" si="15"/>
        <v>-4.4162777777777826</v>
      </c>
    </row>
    <row r="108" spans="1:27" x14ac:dyDescent="0.25">
      <c r="A108" s="11">
        <v>5.61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-4.406277777777782</v>
      </c>
      <c r="AA108" s="12">
        <f t="shared" ca="1" si="15"/>
        <v>-4.406277777777782</v>
      </c>
    </row>
    <row r="109" spans="1:27" x14ac:dyDescent="0.25">
      <c r="A109" s="11">
        <v>5.62</v>
      </c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0</v>
      </c>
      <c r="U109" s="73"/>
      <c r="V109" s="73"/>
      <c r="W109" s="74"/>
      <c r="Z109" s="12">
        <f t="shared" ca="1" si="14"/>
        <v>-4.3962777777777822</v>
      </c>
      <c r="AA109" s="12">
        <f t="shared" ca="1" si="15"/>
        <v>-4.3962777777777822</v>
      </c>
    </row>
    <row r="110" spans="1:27" x14ac:dyDescent="0.25">
      <c r="A110" s="11">
        <v>5.65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900.00000000000023</v>
      </c>
      <c r="P110" s="90">
        <f ca="1">SUM(INDIRECT(ADDRESS(ROW()+1,COLUMN())&amp;":"&amp;ADDRESS(ROW()+$D$15,COLUMN())))</f>
        <v>11.606666666666666</v>
      </c>
      <c r="Q110" s="91"/>
      <c r="S110" s="16" t="s">
        <v>23</v>
      </c>
      <c r="T110" s="17">
        <f ca="1">SUM(INDIRECT(ADDRESS(ROW()+1,COLUMN())&amp;":"&amp;ADDRESS(ROW()+$D$15,COLUMN())))</f>
        <v>0.99999999999999944</v>
      </c>
      <c r="U110" s="17">
        <f ca="1">SUM(INDIRECT(ADDRESS(ROW()+1,COLUMN())&amp;":"&amp;ADDRESS(ROW()+$D$15,COLUMN())))</f>
        <v>899.99999999999943</v>
      </c>
      <c r="V110" s="90">
        <f ca="1">SUM(INDIRECT(ADDRESS(ROW()+1,COLUMN())&amp;":"&amp;ADDRESS(ROW()+$D$15,COLUMN())))</f>
        <v>73.471182965885305</v>
      </c>
      <c r="W110" s="91"/>
      <c r="Z110" s="12">
        <f t="shared" ca="1" si="14"/>
        <v>-4.3662777777777819</v>
      </c>
      <c r="AA110" s="12">
        <f t="shared" ca="1" si="15"/>
        <v>-4.3662777777777819</v>
      </c>
    </row>
    <row r="111" spans="1:27" x14ac:dyDescent="0.25">
      <c r="A111" s="11">
        <v>5.66</v>
      </c>
      <c r="M111" s="17">
        <v>1</v>
      </c>
      <c r="N111" s="38">
        <f>IF($C22&gt;$D$15,"-",1/$D$15)</f>
        <v>9.0909090909090912E-2</v>
      </c>
      <c r="O111" s="19">
        <f>IF($C22&gt;$D$15,"-",$D$5*N111)</f>
        <v>81.818181818181827</v>
      </c>
      <c r="P111" s="88">
        <f ca="1">IF($C22&gt;$D$15,"-",($G22-$O111)^2/$O111)</f>
        <v>1.7070707070706809E-2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7.7159906344710191E-2</v>
      </c>
      <c r="U111" s="38">
        <f ca="1">IF($C22&gt;$D$15,"-",$D$5*T111)</f>
        <v>69.443915710239168</v>
      </c>
      <c r="V111" s="88">
        <f ca="1">IF($C22&gt;$D$15,"-",($G22-$U111)^2/$U111)</f>
        <v>2.6462710144094719</v>
      </c>
      <c r="W111" s="89"/>
      <c r="Z111" s="12">
        <f t="shared" ca="1" si="14"/>
        <v>-4.3562777777777821</v>
      </c>
      <c r="AA111" s="12">
        <f t="shared" ca="1" si="15"/>
        <v>-4.3562777777777821</v>
      </c>
    </row>
    <row r="112" spans="1:27" ht="15" customHeight="1" x14ac:dyDescent="0.25">
      <c r="A112" s="11">
        <v>5.68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81.818181818181827</v>
      </c>
      <c r="P112" s="88">
        <f t="shared" ref="P112:P121" ca="1" si="18">IF($C23&gt;$D$15,"-",($G23-$O112)^2/$O112)</f>
        <v>0.56818181818181968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5.6127555248409136E-2</v>
      </c>
      <c r="U112" s="38">
        <f t="shared" ref="U112:U121" ca="1" si="20">IF($C23&gt;$D$15,"-",$D$5*T112)</f>
        <v>50.514799723568224</v>
      </c>
      <c r="V112" s="88">
        <f t="shared" ref="V112:V121" ca="1" si="21">IF($C23&gt;$D$15,"-",($G23-$U112)^2/$U112)</f>
        <v>11.868304652453364</v>
      </c>
      <c r="W112" s="89"/>
      <c r="Z112" s="12">
        <f t="shared" ca="1" si="14"/>
        <v>-4.3362777777777826</v>
      </c>
      <c r="AA112" s="12">
        <f t="shared" ca="1" si="15"/>
        <v>-4.3362777777777826</v>
      </c>
    </row>
    <row r="113" spans="1:27" x14ac:dyDescent="0.25">
      <c r="A113" s="11">
        <v>5.68</v>
      </c>
      <c r="M113" s="17">
        <v>3</v>
      </c>
      <c r="N113" s="38">
        <f t="shared" si="16"/>
        <v>9.0909090909090912E-2</v>
      </c>
      <c r="O113" s="19">
        <f t="shared" si="17"/>
        <v>81.818181818181827</v>
      </c>
      <c r="P113" s="88">
        <f t="shared" ca="1" si="18"/>
        <v>5.8181818181817689E-2</v>
      </c>
      <c r="Q113" s="89"/>
      <c r="S113" s="17">
        <v>3</v>
      </c>
      <c r="T113" s="38">
        <f t="shared" ca="1" si="19"/>
        <v>7.9283667101628624E-2</v>
      </c>
      <c r="U113" s="38">
        <f t="shared" ca="1" si="20"/>
        <v>71.355300391465761</v>
      </c>
      <c r="V113" s="88">
        <f t="shared" ca="1" si="21"/>
        <v>2.2407365299129052</v>
      </c>
      <c r="W113" s="89"/>
      <c r="Z113" s="12">
        <f t="shared" ca="1" si="14"/>
        <v>-4.3362777777777826</v>
      </c>
      <c r="AA113" s="12">
        <f t="shared" ca="1" si="15"/>
        <v>-4.3362777777777826</v>
      </c>
    </row>
    <row r="114" spans="1:27" x14ac:dyDescent="0.25">
      <c r="A114" s="11">
        <v>5.68</v>
      </c>
      <c r="C114" s="75" t="s">
        <v>138</v>
      </c>
      <c r="D114" s="76"/>
      <c r="E114" s="38">
        <f ca="1">$D$11</f>
        <v>4.2300000000000004</v>
      </c>
      <c r="H114" s="92" t="s">
        <v>144</v>
      </c>
      <c r="I114" s="92"/>
      <c r="J114" s="92"/>
      <c r="K114" s="38">
        <f ca="1">SUM(INDIRECT("$AA$2:$AA$"&amp;$D$5+1))/$K$119</f>
        <v>-9.8512275489740897E-13</v>
      </c>
      <c r="M114" s="17">
        <v>4</v>
      </c>
      <c r="N114" s="38">
        <f t="shared" si="16"/>
        <v>9.0909090909090912E-2</v>
      </c>
      <c r="O114" s="19">
        <f t="shared" si="17"/>
        <v>81.818181818181827</v>
      </c>
      <c r="P114" s="88">
        <f t="shared" ca="1" si="18"/>
        <v>0.41373737373737501</v>
      </c>
      <c r="Q114" s="89"/>
      <c r="S114" s="17">
        <v>4</v>
      </c>
      <c r="T114" s="38">
        <f t="shared" ca="1" si="19"/>
        <v>0.10159383768076924</v>
      </c>
      <c r="U114" s="38">
        <f t="shared" ca="1" si="20"/>
        <v>91.434453912692319</v>
      </c>
      <c r="V114" s="88">
        <f t="shared" ca="1" si="21"/>
        <v>2.6053895155374773</v>
      </c>
      <c r="W114" s="89"/>
      <c r="Z114" s="12">
        <f t="shared" ca="1" si="14"/>
        <v>-4.3362777777777826</v>
      </c>
      <c r="AA114" s="12">
        <f t="shared" ca="1" si="15"/>
        <v>-4.3362777777777826</v>
      </c>
    </row>
    <row r="115" spans="1:27" x14ac:dyDescent="0.25">
      <c r="A115" s="11">
        <v>5.69</v>
      </c>
      <c r="C115" s="75" t="s">
        <v>139</v>
      </c>
      <c r="D115" s="76"/>
      <c r="E115" s="38">
        <f ca="1">$D$12</f>
        <v>15.71</v>
      </c>
      <c r="H115" s="92" t="s">
        <v>145</v>
      </c>
      <c r="I115" s="92"/>
      <c r="J115" s="92"/>
      <c r="K115" s="38">
        <f ca="1">-$D$5/$K$119+SUMSQ(INDIRECT("$AA$2:$AA$"&amp;$D$5+1))/$K$119^3</f>
        <v>-0.16944944587862665</v>
      </c>
      <c r="M115" s="17">
        <v>5</v>
      </c>
      <c r="N115" s="38">
        <f t="shared" si="16"/>
        <v>9.0909090909090912E-2</v>
      </c>
      <c r="O115" s="19">
        <f t="shared" si="17"/>
        <v>81.818181818181827</v>
      </c>
      <c r="P115" s="88">
        <f t="shared" ca="1" si="18"/>
        <v>8.1818181818183611E-3</v>
      </c>
      <c r="Q115" s="89"/>
      <c r="S115" s="17">
        <v>5</v>
      </c>
      <c r="T115" s="38">
        <f t="shared" ca="1" si="19"/>
        <v>0.11809401319447171</v>
      </c>
      <c r="U115" s="38">
        <f t="shared" ca="1" si="20"/>
        <v>106.28461187502454</v>
      </c>
      <c r="V115" s="88">
        <f t="shared" ca="1" si="21"/>
        <v>6.0150908620936638</v>
      </c>
      <c r="W115" s="89"/>
      <c r="Z115" s="12">
        <f t="shared" ca="1" si="14"/>
        <v>-4.3262777777777819</v>
      </c>
      <c r="AA115" s="12">
        <f t="shared" ca="1" si="15"/>
        <v>-4.3262777777777819</v>
      </c>
    </row>
    <row r="116" spans="1:27" x14ac:dyDescent="0.25">
      <c r="A116" s="11">
        <v>5.69</v>
      </c>
      <c r="M116" s="17">
        <v>6</v>
      </c>
      <c r="N116" s="38">
        <f t="shared" si="16"/>
        <v>9.0909090909090912E-2</v>
      </c>
      <c r="O116" s="19">
        <f t="shared" si="17"/>
        <v>81.818181818181827</v>
      </c>
      <c r="P116" s="88">
        <f t="shared" ca="1" si="18"/>
        <v>0.63040404040403875</v>
      </c>
      <c r="Q116" s="89"/>
      <c r="S116" s="17">
        <v>6</v>
      </c>
      <c r="T116" s="38">
        <f t="shared" ca="1" si="19"/>
        <v>0.1245276494752296</v>
      </c>
      <c r="U116" s="38">
        <f t="shared" ca="1" si="20"/>
        <v>112.07488452770663</v>
      </c>
      <c r="V116" s="88">
        <f t="shared" ca="1" si="21"/>
        <v>4.7508440290684835</v>
      </c>
      <c r="W116" s="89"/>
      <c r="Z116" s="12">
        <f t="shared" ca="1" si="14"/>
        <v>-4.3262777777777819</v>
      </c>
      <c r="AA116" s="12">
        <f t="shared" ca="1" si="15"/>
        <v>-4.3262777777777819</v>
      </c>
    </row>
    <row r="117" spans="1:27" x14ac:dyDescent="0.25">
      <c r="A117" s="11">
        <v>5.7</v>
      </c>
      <c r="C117" s="84" t="s">
        <v>116</v>
      </c>
      <c r="D117" s="85"/>
      <c r="E117" s="38">
        <f ca="1">($E$102+$E$103)/2</f>
        <v>10.016277777777782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81.818181818181827</v>
      </c>
      <c r="P117" s="88">
        <f t="shared" ca="1" si="18"/>
        <v>0.46707070707070569</v>
      </c>
      <c r="Q117" s="89"/>
      <c r="S117" s="17">
        <v>7</v>
      </c>
      <c r="T117" s="38">
        <f t="shared" ca="1" si="19"/>
        <v>0.11911906480287116</v>
      </c>
      <c r="U117" s="38">
        <f t="shared" ca="1" si="20"/>
        <v>107.20715832258404</v>
      </c>
      <c r="V117" s="88">
        <f t="shared" ca="1" si="21"/>
        <v>3.4411408398565335</v>
      </c>
      <c r="W117" s="89"/>
      <c r="Z117" s="12">
        <f t="shared" ca="1" si="14"/>
        <v>-4.3162777777777821</v>
      </c>
      <c r="AA117" s="12">
        <f t="shared" ca="1" si="15"/>
        <v>-4.3162777777777821</v>
      </c>
    </row>
    <row r="118" spans="1:27" x14ac:dyDescent="0.25">
      <c r="A118" s="11">
        <v>5.72</v>
      </c>
      <c r="C118" s="84" t="s">
        <v>117</v>
      </c>
      <c r="D118" s="85"/>
      <c r="E118" s="38">
        <f ca="1">($E$102-$E$103)^2/12</f>
        <v>11.085458765912705</v>
      </c>
      <c r="H118" s="37" t="s">
        <v>27</v>
      </c>
      <c r="I118" s="38">
        <f ca="1">D77</f>
        <v>10.016277777777782</v>
      </c>
      <c r="J118" s="38">
        <v>0</v>
      </c>
      <c r="K118" s="38">
        <f ca="1">$I118+$J118</f>
        <v>10.016277777777782</v>
      </c>
      <c r="M118" s="17">
        <v>8</v>
      </c>
      <c r="N118" s="38">
        <f t="shared" si="16"/>
        <v>9.0909090909090912E-2</v>
      </c>
      <c r="O118" s="19">
        <f t="shared" si="17"/>
        <v>81.818181818181827</v>
      </c>
      <c r="P118" s="88">
        <f t="shared" ca="1" si="18"/>
        <v>5.8181818181818228</v>
      </c>
      <c r="Q118" s="89"/>
      <c r="S118" s="17">
        <v>8</v>
      </c>
      <c r="T118" s="38">
        <f t="shared" ca="1" si="19"/>
        <v>0.10336516038961363</v>
      </c>
      <c r="U118" s="38">
        <f t="shared" ca="1" si="20"/>
        <v>93.028644350652272</v>
      </c>
      <c r="V118" s="88">
        <f t="shared" ca="1" si="21"/>
        <v>11.7264027145229</v>
      </c>
      <c r="W118" s="89"/>
      <c r="Z118" s="12">
        <f t="shared" ca="1" si="14"/>
        <v>-4.2962777777777825</v>
      </c>
      <c r="AA118" s="12">
        <f t="shared" ca="1" si="15"/>
        <v>-4.2962777777777825</v>
      </c>
    </row>
    <row r="119" spans="1:27" x14ac:dyDescent="0.25">
      <c r="A119" s="11">
        <v>5.8</v>
      </c>
      <c r="H119" s="37" t="s">
        <v>140</v>
      </c>
      <c r="I119" s="38">
        <f ca="1">D79</f>
        <v>3.3294832580916678</v>
      </c>
      <c r="J119" s="38">
        <v>-8.0699999999999999E-4</v>
      </c>
      <c r="K119" s="38">
        <f ca="1">$I119+$J119</f>
        <v>3.3286762580916678</v>
      </c>
      <c r="M119" s="17">
        <v>9</v>
      </c>
      <c r="N119" s="38">
        <f t="shared" si="16"/>
        <v>9.0909090909090912E-2</v>
      </c>
      <c r="O119" s="19">
        <f t="shared" si="17"/>
        <v>81.818181818181827</v>
      </c>
      <c r="P119" s="88">
        <f t="shared" ca="1" si="18"/>
        <v>3.6081818181818139</v>
      </c>
      <c r="Q119" s="89"/>
      <c r="S119" s="17">
        <v>9</v>
      </c>
      <c r="T119" s="38">
        <f t="shared" ca="1" si="19"/>
        <v>8.1366198993687022E-2</v>
      </c>
      <c r="U119" s="38">
        <f t="shared" ca="1" si="20"/>
        <v>73.229579094318325</v>
      </c>
      <c r="V119" s="88">
        <f t="shared" ca="1" si="21"/>
        <v>9.068939107251019</v>
      </c>
      <c r="W119" s="89"/>
      <c r="Z119" s="12">
        <f t="shared" ca="1" si="14"/>
        <v>-4.2162777777777825</v>
      </c>
      <c r="AA119" s="12">
        <f t="shared" ca="1" si="15"/>
        <v>-4.2162777777777825</v>
      </c>
    </row>
    <row r="120" spans="1:27" x14ac:dyDescent="0.25">
      <c r="A120" s="11">
        <v>5.82</v>
      </c>
      <c r="M120" s="17">
        <v>10</v>
      </c>
      <c r="N120" s="38">
        <f t="shared" si="16"/>
        <v>9.0909090909090912E-2</v>
      </c>
      <c r="O120" s="19">
        <f t="shared" si="17"/>
        <v>81.818181818181827</v>
      </c>
      <c r="P120" s="88">
        <f t="shared" ca="1" si="18"/>
        <v>1.7070707070706809E-2</v>
      </c>
      <c r="Q120" s="89"/>
      <c r="S120" s="17">
        <v>10</v>
      </c>
      <c r="T120" s="38">
        <f t="shared" ca="1" si="19"/>
        <v>5.8101854671405162E-2</v>
      </c>
      <c r="U120" s="38">
        <f t="shared" ca="1" si="20"/>
        <v>52.291669204264643</v>
      </c>
      <c r="V120" s="88">
        <f t="shared" ca="1" si="21"/>
        <v>18.033495480450298</v>
      </c>
      <c r="W120" s="89"/>
      <c r="Z120" s="12">
        <f t="shared" ca="1" si="14"/>
        <v>-4.196277777777782</v>
      </c>
      <c r="AA120" s="12">
        <f t="shared" ca="1" si="15"/>
        <v>-4.196277777777782</v>
      </c>
    </row>
    <row r="121" spans="1:27" ht="15" customHeight="1" x14ac:dyDescent="0.25">
      <c r="A121" s="11">
        <v>5.83</v>
      </c>
      <c r="H121" s="24" t="s">
        <v>146</v>
      </c>
      <c r="I121" s="38">
        <f ca="1">LN(2*PI())*D5/2-LN(K119)*D5-SUMSQ(INDIRECT("$AA$2:$AA$"&amp;$D$5+1))/(2*K119^2)</f>
        <v>-704.99053332300582</v>
      </c>
      <c r="M121" s="17">
        <v>11</v>
      </c>
      <c r="N121" s="38">
        <f t="shared" si="16"/>
        <v>9.0909090909090912E-2</v>
      </c>
      <c r="O121" s="19">
        <f t="shared" si="17"/>
        <v>81.818181818181827</v>
      </c>
      <c r="P121" s="88">
        <f t="shared" ca="1" si="18"/>
        <v>4.0404040404036382E-4</v>
      </c>
      <c r="Q121" s="89"/>
      <c r="S121" s="17">
        <v>11</v>
      </c>
      <c r="T121" s="38">
        <f t="shared" ca="1" si="19"/>
        <v>8.1261092097204002E-2</v>
      </c>
      <c r="U121" s="38">
        <f t="shared" ca="1" si="20"/>
        <v>73.134982887483602</v>
      </c>
      <c r="V121" s="88">
        <f t="shared" ca="1" si="21"/>
        <v>1.074568220329184</v>
      </c>
      <c r="W121" s="89"/>
      <c r="Z121" s="12">
        <f t="shared" ca="1" si="14"/>
        <v>-4.1862777777777822</v>
      </c>
      <c r="AA121" s="12">
        <f t="shared" ca="1" si="15"/>
        <v>-4.1862777777777822</v>
      </c>
    </row>
    <row r="122" spans="1:27" x14ac:dyDescent="0.25">
      <c r="A122" s="11">
        <v>5.84</v>
      </c>
      <c r="Z122" s="12">
        <f t="shared" ca="1" si="14"/>
        <v>-4.1762777777777824</v>
      </c>
      <c r="AA122" s="12">
        <f t="shared" ca="1" si="15"/>
        <v>-4.1762777777777824</v>
      </c>
    </row>
    <row r="123" spans="1:27" ht="15" customHeight="1" x14ac:dyDescent="0.25">
      <c r="A123" s="11">
        <v>5.85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-4.1662777777777826</v>
      </c>
      <c r="AA123" s="12">
        <f t="shared" ca="1" si="15"/>
        <v>-4.1662777777777826</v>
      </c>
    </row>
    <row r="124" spans="1:27" ht="15" customHeight="1" x14ac:dyDescent="0.25">
      <c r="A124" s="11">
        <v>5.85</v>
      </c>
      <c r="Z124" s="12">
        <f t="shared" ca="1" si="14"/>
        <v>-4.1662777777777826</v>
      </c>
      <c r="AA124" s="12">
        <f t="shared" ca="1" si="15"/>
        <v>-4.1662777777777826</v>
      </c>
    </row>
    <row r="125" spans="1:27" x14ac:dyDescent="0.25">
      <c r="A125" s="11">
        <v>5.88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-4.1362777777777824</v>
      </c>
      <c r="AA125" s="12">
        <f t="shared" ca="1" si="15"/>
        <v>-4.1362777777777824</v>
      </c>
    </row>
    <row r="126" spans="1:27" x14ac:dyDescent="0.25">
      <c r="A126" s="11">
        <v>5.91</v>
      </c>
      <c r="Z126" s="12">
        <f t="shared" ca="1" si="14"/>
        <v>-4.1062777777777821</v>
      </c>
      <c r="AA126" s="12">
        <f t="shared" ca="1" si="15"/>
        <v>-4.1062777777777821</v>
      </c>
    </row>
    <row r="127" spans="1:27" ht="15" customHeight="1" x14ac:dyDescent="0.25">
      <c r="A127" s="11">
        <v>5.91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-4.1062777777777821</v>
      </c>
      <c r="AA127" s="12">
        <f t="shared" ca="1" si="15"/>
        <v>-4.1062777777777821</v>
      </c>
    </row>
    <row r="128" spans="1:27" ht="15" customHeight="1" x14ac:dyDescent="0.25">
      <c r="A128" s="11">
        <v>5.93</v>
      </c>
      <c r="C128" s="25">
        <f ca="1">$D$77</f>
        <v>10.016277777777782</v>
      </c>
      <c r="D128" s="25">
        <f ca="1">$D$82</f>
        <v>10.01</v>
      </c>
      <c r="E128" s="25">
        <f ca="1">$D$89</f>
        <v>-2.3916630639619123E-2</v>
      </c>
      <c r="F128" s="25">
        <f ca="1">$D$87</f>
        <v>-1.1892066297110742</v>
      </c>
      <c r="H128" s="25">
        <f ca="1">$D$77</f>
        <v>10.016277777777782</v>
      </c>
      <c r="I128" s="25">
        <f ca="1">$D$82</f>
        <v>10.01</v>
      </c>
      <c r="J128" s="25">
        <f ca="1">$D$89</f>
        <v>-2.3916630639619123E-2</v>
      </c>
      <c r="K128" s="25">
        <f ca="1">$D$87</f>
        <v>-1.1892066297110742</v>
      </c>
      <c r="Z128" s="12">
        <f t="shared" ca="1" si="14"/>
        <v>-4.0862777777777826</v>
      </c>
      <c r="AA128" s="12">
        <f t="shared" ca="1" si="15"/>
        <v>-4.0862777777777826</v>
      </c>
    </row>
    <row r="129" spans="1:27" x14ac:dyDescent="0.25">
      <c r="A129" s="11">
        <v>5.93</v>
      </c>
      <c r="Z129" s="12">
        <f t="shared" ca="1" si="14"/>
        <v>-4.0862777777777826</v>
      </c>
      <c r="AA129" s="12">
        <f t="shared" ca="1" si="15"/>
        <v>-4.0862777777777826</v>
      </c>
    </row>
    <row r="130" spans="1:27" x14ac:dyDescent="0.25">
      <c r="A130" s="11">
        <v>5.95</v>
      </c>
      <c r="Z130" s="12">
        <f t="shared" ref="Z130:Z193" ca="1" si="22">IF($A130&lt;&gt;"",($A130-$D$77),"")</f>
        <v>-4.0662777777777821</v>
      </c>
      <c r="AA130" s="12">
        <f t="shared" ref="AA130:AA193" ca="1" si="23">IF($A130&lt;&gt;"",($A130-$D$77+$J$118),"")</f>
        <v>-4.0662777777777821</v>
      </c>
    </row>
    <row r="131" spans="1:27" x14ac:dyDescent="0.25">
      <c r="A131" s="11">
        <v>5.95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-4.0662777777777821</v>
      </c>
      <c r="AA131" s="12">
        <f t="shared" ca="1" si="23"/>
        <v>-4.0662777777777821</v>
      </c>
    </row>
    <row r="132" spans="1:27" x14ac:dyDescent="0.25">
      <c r="A132" s="11">
        <v>5.98</v>
      </c>
      <c r="Z132" s="12">
        <f t="shared" ca="1" si="22"/>
        <v>-4.0362777777777818</v>
      </c>
      <c r="AA132" s="12">
        <f t="shared" ca="1" si="23"/>
        <v>-4.0362777777777818</v>
      </c>
    </row>
    <row r="133" spans="1:27" x14ac:dyDescent="0.25">
      <c r="A133" s="11">
        <v>5.99</v>
      </c>
      <c r="Z133" s="12">
        <f t="shared" ca="1" si="22"/>
        <v>-4.0262777777777821</v>
      </c>
      <c r="AA133" s="12">
        <f t="shared" ca="1" si="23"/>
        <v>-4.0262777777777821</v>
      </c>
    </row>
    <row r="134" spans="1:27" x14ac:dyDescent="0.25">
      <c r="A134" s="11">
        <v>6</v>
      </c>
      <c r="I134" s="37" t="s">
        <v>121</v>
      </c>
      <c r="J134" s="15">
        <f ca="1">'X 900'!$D$78</f>
        <v>11.085458765912708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-4.0162777777777823</v>
      </c>
      <c r="AA134" s="12">
        <f t="shared" ca="1" si="23"/>
        <v>-4.0162777777777823</v>
      </c>
    </row>
    <row r="135" spans="1:27" ht="15" customHeight="1" x14ac:dyDescent="0.25">
      <c r="A135" s="11">
        <v>6.01</v>
      </c>
      <c r="I135" s="37" t="s">
        <v>120</v>
      </c>
      <c r="J135" s="15">
        <f ca="1">SQRT($J$134/$D$5)</f>
        <v>0.11098277526972226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0.33096375045903548</v>
      </c>
      <c r="Q135" s="95"/>
      <c r="R135" s="95">
        <f ca="1">SQRT(2/($D$5-1)) * $D$78</f>
        <v>0.52286409851787674</v>
      </c>
      <c r="S135" s="95"/>
      <c r="Z135" s="12">
        <f t="shared" ca="1" si="22"/>
        <v>-4.0062777777777825</v>
      </c>
      <c r="AA135" s="12">
        <f t="shared" ca="1" si="23"/>
        <v>-4.0062777777777825</v>
      </c>
    </row>
    <row r="136" spans="1:27" ht="15" customHeight="1" x14ac:dyDescent="0.25">
      <c r="A136" s="11">
        <v>6.01</v>
      </c>
      <c r="Z136" s="12">
        <f t="shared" ca="1" si="22"/>
        <v>-4.0062777777777825</v>
      </c>
      <c r="AA136" s="12">
        <f t="shared" ca="1" si="23"/>
        <v>-4.0062777777777825</v>
      </c>
    </row>
    <row r="137" spans="1:27" x14ac:dyDescent="0.25">
      <c r="A137" s="11">
        <v>6.02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-3.9962777777777827</v>
      </c>
      <c r="AA137" s="12">
        <f t="shared" ca="1" si="23"/>
        <v>-3.9962777777777827</v>
      </c>
    </row>
    <row r="138" spans="1:27" x14ac:dyDescent="0.25">
      <c r="A138" s="11">
        <v>6.02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-3.9962777777777827</v>
      </c>
      <c r="AA138" s="12">
        <f t="shared" ca="1" si="23"/>
        <v>-3.9962777777777827</v>
      </c>
    </row>
    <row r="139" spans="1:27" x14ac:dyDescent="0.25">
      <c r="A139" s="11">
        <v>6.03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-3.986277777777782</v>
      </c>
      <c r="AA139" s="12">
        <f t="shared" ca="1" si="23"/>
        <v>-3.986277777777782</v>
      </c>
    </row>
    <row r="140" spans="1:27" x14ac:dyDescent="0.25">
      <c r="A140" s="11">
        <v>6.04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1.2824939683427357</v>
      </c>
      <c r="I140" s="38">
        <f ca="1">D140*$J$135</f>
        <v>0.14227991789578395</v>
      </c>
      <c r="J140" s="38">
        <f ca="1">G140*$J$135</f>
        <v>0.14233473987335613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0.42429552808848348</v>
      </c>
      <c r="Q140" s="89"/>
      <c r="S140" s="38">
        <f t="shared" ref="S140:T143" si="24">_xlfn.CHISQ.INV(M140,$D$5-1)</f>
        <v>953.75165158597395</v>
      </c>
      <c r="T140" s="38">
        <f t="shared" si="24"/>
        <v>845.10480814434391</v>
      </c>
      <c r="V140" s="38">
        <f>($D$5-1)/$S140</f>
        <v>0.9425933873929041</v>
      </c>
      <c r="W140" s="38">
        <f>($D$5-1)/$T140</f>
        <v>1.0637733821133943</v>
      </c>
      <c r="Z140" s="12">
        <f t="shared" ca="1" si="22"/>
        <v>-3.9762777777777822</v>
      </c>
      <c r="AA140" s="12">
        <f t="shared" ca="1" si="23"/>
        <v>-3.9762777777777822</v>
      </c>
    </row>
    <row r="141" spans="1:27" x14ac:dyDescent="0.25">
      <c r="A141" s="11">
        <v>6.06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1.6465503456644976</v>
      </c>
      <c r="I141" s="38">
        <f ca="1">D141*$J$135</f>
        <v>0.18256666531869312</v>
      </c>
      <c r="J141" s="38">
        <f ca="1">G141*$J$135</f>
        <v>0.18273872698316646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0.5444353695051134</v>
      </c>
      <c r="Q141" s="89"/>
      <c r="S141" s="38">
        <f t="shared" si="24"/>
        <v>969.86483419684009</v>
      </c>
      <c r="T141" s="38">
        <f t="shared" si="24"/>
        <v>830.40894995218423</v>
      </c>
      <c r="V141" s="38">
        <f>($D$5-1)/$S141</f>
        <v>0.92693328833236399</v>
      </c>
      <c r="W141" s="38">
        <f>($D$5-1)/$T141</f>
        <v>1.0825991218564845</v>
      </c>
      <c r="Z141" s="12">
        <f t="shared" ca="1" si="22"/>
        <v>-3.9562777777777827</v>
      </c>
      <c r="AA141" s="12">
        <f t="shared" ca="1" si="23"/>
        <v>-3.9562777777777827</v>
      </c>
    </row>
    <row r="142" spans="1:27" x14ac:dyDescent="0.25">
      <c r="A142" s="11">
        <v>6.07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1.9626062692929807</v>
      </c>
      <c r="I142" s="38">
        <f ca="1">D142*$J$135</f>
        <v>0.28589162909480453</v>
      </c>
      <c r="J142" s="38">
        <f ca="1">G142*$J$135</f>
        <v>0.2178154905278909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0.85256262118247539</v>
      </c>
      <c r="Q142" s="89"/>
      <c r="S142" s="38">
        <f t="shared" si="24"/>
        <v>983.9858079657206</v>
      </c>
      <c r="T142" s="38">
        <f t="shared" si="24"/>
        <v>817.80219730952251</v>
      </c>
      <c r="V142" s="38">
        <f>($D$5-1)/$S142</f>
        <v>0.91363106329610677</v>
      </c>
      <c r="W142" s="38">
        <f>($D$5-1)/$T142</f>
        <v>1.0992878265155182</v>
      </c>
      <c r="Z142" s="12">
        <f t="shared" ca="1" si="22"/>
        <v>-3.946277777777782</v>
      </c>
      <c r="AA142" s="12">
        <f t="shared" ca="1" si="23"/>
        <v>-3.946277777777782</v>
      </c>
    </row>
    <row r="143" spans="1:27" x14ac:dyDescent="0.25">
      <c r="A143" s="11">
        <v>6.08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2.5813091589027484</v>
      </c>
      <c r="I143" s="38">
        <f ca="1">D143*$J$135</f>
        <v>0.34293677558344177</v>
      </c>
      <c r="J143" s="38">
        <f ca="1">G143*$J$135</f>
        <v>0.28648085428417952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1.0226779889184197</v>
      </c>
      <c r="Q143" s="89"/>
      <c r="S143" s="38">
        <f t="shared" si="24"/>
        <v>1011.9757155918837</v>
      </c>
      <c r="T143" s="38">
        <f t="shared" si="24"/>
        <v>793.53569337162367</v>
      </c>
      <c r="V143" s="38">
        <f>($D$5-1)/$S143</f>
        <v>0.88836123846528614</v>
      </c>
      <c r="W143" s="38">
        <f>($D$5-1)/$T143</f>
        <v>1.1329043009776574</v>
      </c>
      <c r="Z143" s="12">
        <f t="shared" ca="1" si="22"/>
        <v>-3.9362777777777822</v>
      </c>
      <c r="AA143" s="12">
        <f t="shared" ca="1" si="23"/>
        <v>-3.9362777777777822</v>
      </c>
    </row>
    <row r="144" spans="1:27" x14ac:dyDescent="0.25">
      <c r="A144" s="11">
        <v>6.12</v>
      </c>
      <c r="Z144" s="12">
        <f t="shared" ca="1" si="22"/>
        <v>-3.8962777777777822</v>
      </c>
      <c r="AA144" s="12">
        <f t="shared" ca="1" si="23"/>
        <v>-3.8962777777777822</v>
      </c>
    </row>
    <row r="145" spans="1:27" x14ac:dyDescent="0.25">
      <c r="A145" s="11">
        <v>6.13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-3.8862777777777824</v>
      </c>
      <c r="AA145" s="12">
        <f t="shared" ca="1" si="23"/>
        <v>-3.8862777777777824</v>
      </c>
    </row>
    <row r="146" spans="1:27" x14ac:dyDescent="0.25">
      <c r="A146" s="11">
        <v>6.13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-3.8862777777777824</v>
      </c>
      <c r="AA146" s="12">
        <f t="shared" ca="1" si="23"/>
        <v>-3.8862777777777824</v>
      </c>
    </row>
    <row r="147" spans="1:27" x14ac:dyDescent="0.25">
      <c r="A147" s="11">
        <v>6.14</v>
      </c>
      <c r="C147" s="38">
        <v>0.8</v>
      </c>
      <c r="D147" s="38">
        <f ca="1">$D$77-$I140</f>
        <v>9.8739978598819977</v>
      </c>
      <c r="E147" s="38">
        <f ca="1">$D$77+$I140</f>
        <v>10.158557695673567</v>
      </c>
      <c r="F147" s="38">
        <f ca="1">$D$77-$J140</f>
        <v>9.8739430379044268</v>
      </c>
      <c r="G147" s="38">
        <f ca="1">$D$77+$J140</f>
        <v>10.158612517651138</v>
      </c>
      <c r="L147" s="38">
        <v>0.8</v>
      </c>
      <c r="M147" s="38">
        <f ca="1">$D$78-$P140</f>
        <v>10.661163237824224</v>
      </c>
      <c r="N147" s="38">
        <f ca="1">$D$78+$P140</f>
        <v>11.509754294001192</v>
      </c>
      <c r="O147" s="38">
        <f ca="1">$D$78*$V140</f>
        <v>10.449080128966022</v>
      </c>
      <c r="P147" s="38">
        <f ca="1">$D$78*$W140</f>
        <v>11.792415963693536</v>
      </c>
      <c r="Z147" s="12">
        <f t="shared" ca="1" si="22"/>
        <v>-3.8762777777777826</v>
      </c>
      <c r="AA147" s="12">
        <f t="shared" ca="1" si="23"/>
        <v>-3.8762777777777826</v>
      </c>
    </row>
    <row r="148" spans="1:27" x14ac:dyDescent="0.25">
      <c r="A148" s="11">
        <v>6.17</v>
      </c>
      <c r="C148" s="38">
        <v>0.9</v>
      </c>
      <c r="D148" s="38">
        <f ca="1">$D$77-$I141</f>
        <v>9.8337111124590884</v>
      </c>
      <c r="E148" s="38">
        <f ca="1">$D$77+$I141</f>
        <v>10.198844443096476</v>
      </c>
      <c r="F148" s="38">
        <f ca="1">$D$77-$J141</f>
        <v>9.8335390507946165</v>
      </c>
      <c r="G148" s="38">
        <f ca="1">$D$77+$J141</f>
        <v>10.199016504760948</v>
      </c>
      <c r="L148" s="38">
        <v>0.9</v>
      </c>
      <c r="M148" s="38">
        <f ca="1">$D$78-$P141</f>
        <v>10.541023396407596</v>
      </c>
      <c r="N148" s="38">
        <f ca="1">$D$78+$P141</f>
        <v>11.629894135417821</v>
      </c>
      <c r="O148" s="38">
        <f ca="1">$D$78*$V141</f>
        <v>10.275480746560296</v>
      </c>
      <c r="P148" s="38">
        <f ca="1">$D$78*$W141</f>
        <v>12.001107925353367</v>
      </c>
      <c r="Z148" s="12">
        <f t="shared" ca="1" si="22"/>
        <v>-3.8462777777777823</v>
      </c>
      <c r="AA148" s="12">
        <f t="shared" ca="1" si="23"/>
        <v>-3.8462777777777823</v>
      </c>
    </row>
    <row r="149" spans="1:27" x14ac:dyDescent="0.25">
      <c r="A149" s="11">
        <v>6.21</v>
      </c>
      <c r="C149" s="38">
        <v>0.95</v>
      </c>
      <c r="D149" s="38">
        <f ca="1">$D$77-$I142</f>
        <v>9.7303861486829781</v>
      </c>
      <c r="E149" s="38">
        <f ca="1">$D$77+$I142</f>
        <v>10.302169406872586</v>
      </c>
      <c r="F149" s="38">
        <f ca="1">$D$77-$J142</f>
        <v>9.7984622872498921</v>
      </c>
      <c r="G149" s="38">
        <f ca="1">$D$77+$J142</f>
        <v>10.234093268305672</v>
      </c>
      <c r="L149" s="38">
        <v>0.95</v>
      </c>
      <c r="M149" s="38">
        <f ca="1">$D$78-$P142</f>
        <v>10.232896144730233</v>
      </c>
      <c r="N149" s="38">
        <f ca="1">$D$78+$P142</f>
        <v>11.938021387095183</v>
      </c>
      <c r="O149" s="38">
        <f ca="1">$D$78*$V142</f>
        <v>10.128019479425975</v>
      </c>
      <c r="P149" s="38">
        <f ca="1">$D$78*$W142</f>
        <v>12.186109872707579</v>
      </c>
      <c r="Z149" s="12">
        <f t="shared" ca="1" si="22"/>
        <v>-3.8062777777777823</v>
      </c>
      <c r="AA149" s="12">
        <f t="shared" ca="1" si="23"/>
        <v>-3.8062777777777823</v>
      </c>
    </row>
    <row r="150" spans="1:27" x14ac:dyDescent="0.25">
      <c r="A150" s="11">
        <v>6.21</v>
      </c>
      <c r="C150" s="38">
        <v>0.99</v>
      </c>
      <c r="D150" s="38">
        <f ca="1">$D$77-$I143</f>
        <v>9.6733410021943413</v>
      </c>
      <c r="E150" s="38">
        <f ca="1">$D$77+$I143</f>
        <v>10.359214553361223</v>
      </c>
      <c r="F150" s="38">
        <f ca="1">$D$77-$J143</f>
        <v>9.7297969234936019</v>
      </c>
      <c r="G150" s="38">
        <f ca="1">$D$77+$J143</f>
        <v>10.302758632061963</v>
      </c>
      <c r="L150" s="38">
        <v>0.99</v>
      </c>
      <c r="M150" s="38">
        <f ca="1">$D$78-$P143</f>
        <v>10.062780776994289</v>
      </c>
      <c r="N150" s="38">
        <f ca="1">$D$78+$P143</f>
        <v>12.108136754831127</v>
      </c>
      <c r="O150" s="38">
        <f ca="1">$D$78*$V143</f>
        <v>9.847891878242077</v>
      </c>
      <c r="P150" s="38">
        <f ca="1">$D$78*$W143</f>
        <v>12.558763914212982</v>
      </c>
      <c r="Z150" s="12">
        <f t="shared" ca="1" si="22"/>
        <v>-3.8062777777777823</v>
      </c>
      <c r="AA150" s="12">
        <f t="shared" ca="1" si="23"/>
        <v>-3.8062777777777823</v>
      </c>
    </row>
    <row r="151" spans="1:27" x14ac:dyDescent="0.25">
      <c r="A151" s="11">
        <v>6.21</v>
      </c>
      <c r="Z151" s="12">
        <f t="shared" ca="1" si="22"/>
        <v>-3.8062777777777823</v>
      </c>
      <c r="AA151" s="12">
        <f t="shared" ca="1" si="23"/>
        <v>-3.8062777777777823</v>
      </c>
    </row>
    <row r="152" spans="1:27" x14ac:dyDescent="0.25">
      <c r="A152" s="11">
        <v>6.22</v>
      </c>
      <c r="Z152" s="12">
        <f t="shared" ca="1" si="22"/>
        <v>-3.7962777777777825</v>
      </c>
      <c r="AA152" s="12">
        <f t="shared" ca="1" si="23"/>
        <v>-3.7962777777777825</v>
      </c>
    </row>
    <row r="153" spans="1:27" x14ac:dyDescent="0.25">
      <c r="A153" s="11">
        <v>6.25</v>
      </c>
      <c r="Z153" s="12">
        <f t="shared" ca="1" si="22"/>
        <v>-3.7662777777777823</v>
      </c>
      <c r="AA153" s="12">
        <f t="shared" ca="1" si="23"/>
        <v>-3.7662777777777823</v>
      </c>
    </row>
    <row r="154" spans="1:27" x14ac:dyDescent="0.25">
      <c r="A154" s="11">
        <v>6.26</v>
      </c>
      <c r="Z154" s="12">
        <f t="shared" ca="1" si="22"/>
        <v>-3.7562777777777825</v>
      </c>
      <c r="AA154" s="12">
        <f t="shared" ca="1" si="23"/>
        <v>-3.7562777777777825</v>
      </c>
    </row>
    <row r="155" spans="1:27" x14ac:dyDescent="0.25">
      <c r="A155" s="11">
        <v>6.28</v>
      </c>
      <c r="Z155" s="12">
        <f t="shared" ca="1" si="22"/>
        <v>-3.736277777777782</v>
      </c>
      <c r="AA155" s="12">
        <f t="shared" ca="1" si="23"/>
        <v>-3.736277777777782</v>
      </c>
    </row>
    <row r="156" spans="1:27" x14ac:dyDescent="0.25">
      <c r="A156" s="11">
        <v>6.28</v>
      </c>
      <c r="Z156" s="12">
        <f t="shared" ca="1" si="22"/>
        <v>-3.736277777777782</v>
      </c>
      <c r="AA156" s="12">
        <f t="shared" ca="1" si="23"/>
        <v>-3.736277777777782</v>
      </c>
    </row>
    <row r="157" spans="1:27" x14ac:dyDescent="0.25">
      <c r="A157" s="11">
        <v>6.29</v>
      </c>
      <c r="Z157" s="12">
        <f t="shared" ca="1" si="22"/>
        <v>-3.7262777777777822</v>
      </c>
      <c r="AA157" s="12">
        <f t="shared" ca="1" si="23"/>
        <v>-3.7262777777777822</v>
      </c>
    </row>
    <row r="158" spans="1:27" x14ac:dyDescent="0.25">
      <c r="A158" s="11">
        <v>6.3</v>
      </c>
      <c r="Z158" s="12">
        <f t="shared" ca="1" si="22"/>
        <v>-3.7162777777777825</v>
      </c>
      <c r="AA158" s="12">
        <f t="shared" ca="1" si="23"/>
        <v>-3.7162777777777825</v>
      </c>
    </row>
    <row r="159" spans="1:27" x14ac:dyDescent="0.25">
      <c r="A159" s="11">
        <v>6.31</v>
      </c>
      <c r="Z159" s="12">
        <f t="shared" ca="1" si="22"/>
        <v>-3.7062777777777827</v>
      </c>
      <c r="AA159" s="12">
        <f t="shared" ca="1" si="23"/>
        <v>-3.7062777777777827</v>
      </c>
    </row>
    <row r="160" spans="1:27" x14ac:dyDescent="0.25">
      <c r="A160" s="11">
        <v>6.35</v>
      </c>
      <c r="Z160" s="12">
        <f t="shared" ca="1" si="22"/>
        <v>-3.6662777777777826</v>
      </c>
      <c r="AA160" s="12">
        <f t="shared" ca="1" si="23"/>
        <v>-3.6662777777777826</v>
      </c>
    </row>
    <row r="161" spans="1:27" x14ac:dyDescent="0.25">
      <c r="A161" s="11">
        <v>6.36</v>
      </c>
      <c r="Z161" s="12">
        <f t="shared" ca="1" si="22"/>
        <v>-3.656277777777782</v>
      </c>
      <c r="AA161" s="12">
        <f t="shared" ca="1" si="23"/>
        <v>-3.656277777777782</v>
      </c>
    </row>
    <row r="162" spans="1:27" x14ac:dyDescent="0.25">
      <c r="A162" s="11">
        <v>6.37</v>
      </c>
      <c r="Z162" s="12">
        <f t="shared" ca="1" si="22"/>
        <v>-3.6462777777777822</v>
      </c>
      <c r="AA162" s="12">
        <f t="shared" ca="1" si="23"/>
        <v>-3.6462777777777822</v>
      </c>
    </row>
    <row r="163" spans="1:27" x14ac:dyDescent="0.25">
      <c r="A163" s="11">
        <v>6.37</v>
      </c>
      <c r="Z163" s="12">
        <f t="shared" ca="1" si="22"/>
        <v>-3.6462777777777822</v>
      </c>
      <c r="AA163" s="12">
        <f t="shared" ca="1" si="23"/>
        <v>-3.6462777777777822</v>
      </c>
    </row>
    <row r="164" spans="1:27" x14ac:dyDescent="0.25">
      <c r="A164" s="11">
        <v>6.38</v>
      </c>
      <c r="Z164" s="12">
        <f t="shared" ca="1" si="22"/>
        <v>-3.6362777777777824</v>
      </c>
      <c r="AA164" s="12">
        <f t="shared" ca="1" si="23"/>
        <v>-3.6362777777777824</v>
      </c>
    </row>
    <row r="165" spans="1:27" x14ac:dyDescent="0.25">
      <c r="A165" s="11">
        <v>6.38</v>
      </c>
      <c r="Z165" s="12">
        <f t="shared" ca="1" si="22"/>
        <v>-3.6362777777777824</v>
      </c>
      <c r="AA165" s="12">
        <f t="shared" ca="1" si="23"/>
        <v>-3.6362777777777824</v>
      </c>
    </row>
    <row r="166" spans="1:27" x14ac:dyDescent="0.25">
      <c r="A166" s="11">
        <v>6.39</v>
      </c>
      <c r="Z166" s="12">
        <f t="shared" ca="1" si="22"/>
        <v>-3.6262777777777826</v>
      </c>
      <c r="AA166" s="12">
        <f t="shared" ca="1" si="23"/>
        <v>-3.6262777777777826</v>
      </c>
    </row>
    <row r="167" spans="1:27" x14ac:dyDescent="0.25">
      <c r="A167" s="11">
        <v>6.41</v>
      </c>
      <c r="Z167" s="12">
        <f t="shared" ca="1" si="22"/>
        <v>-3.6062777777777821</v>
      </c>
      <c r="AA167" s="12">
        <f t="shared" ca="1" si="23"/>
        <v>-3.6062777777777821</v>
      </c>
    </row>
    <row r="168" spans="1:27" x14ac:dyDescent="0.25">
      <c r="A168" s="11">
        <v>6.44</v>
      </c>
      <c r="Z168" s="12">
        <f t="shared" ca="1" si="22"/>
        <v>-3.5762777777777819</v>
      </c>
      <c r="AA168" s="12">
        <f t="shared" ca="1" si="23"/>
        <v>-3.5762777777777819</v>
      </c>
    </row>
    <row r="169" spans="1:27" x14ac:dyDescent="0.25">
      <c r="A169" s="11">
        <v>6.44</v>
      </c>
      <c r="Z169" s="12">
        <f t="shared" ca="1" si="22"/>
        <v>-3.5762777777777819</v>
      </c>
      <c r="AA169" s="12">
        <f t="shared" ca="1" si="23"/>
        <v>-3.5762777777777819</v>
      </c>
    </row>
    <row r="170" spans="1:27" x14ac:dyDescent="0.25">
      <c r="A170" s="11">
        <v>6.45</v>
      </c>
      <c r="Z170" s="12">
        <f t="shared" ca="1" si="22"/>
        <v>-3.5662777777777821</v>
      </c>
      <c r="AA170" s="12">
        <f t="shared" ca="1" si="23"/>
        <v>-3.5662777777777821</v>
      </c>
    </row>
    <row r="171" spans="1:27" x14ac:dyDescent="0.25">
      <c r="A171" s="11">
        <v>6.46</v>
      </c>
      <c r="Z171" s="12">
        <f t="shared" ca="1" si="22"/>
        <v>-3.5562777777777823</v>
      </c>
      <c r="AA171" s="12">
        <f t="shared" ca="1" si="23"/>
        <v>-3.5562777777777823</v>
      </c>
    </row>
    <row r="172" spans="1:27" x14ac:dyDescent="0.25">
      <c r="A172" s="11">
        <v>6.47</v>
      </c>
      <c r="Z172" s="12">
        <f t="shared" ca="1" si="22"/>
        <v>-3.5462777777777825</v>
      </c>
      <c r="AA172" s="12">
        <f t="shared" ca="1" si="23"/>
        <v>-3.5462777777777825</v>
      </c>
    </row>
    <row r="173" spans="1:27" x14ac:dyDescent="0.25">
      <c r="A173" s="11">
        <v>6.48</v>
      </c>
      <c r="Z173" s="12">
        <f t="shared" ca="1" si="22"/>
        <v>-3.5362777777777818</v>
      </c>
      <c r="AA173" s="12">
        <f t="shared" ca="1" si="23"/>
        <v>-3.5362777777777818</v>
      </c>
    </row>
    <row r="174" spans="1:27" x14ac:dyDescent="0.25">
      <c r="A174" s="11">
        <v>6.5</v>
      </c>
      <c r="Z174" s="12">
        <f t="shared" ca="1" si="22"/>
        <v>-3.5162777777777823</v>
      </c>
      <c r="AA174" s="12">
        <f t="shared" ca="1" si="23"/>
        <v>-3.5162777777777823</v>
      </c>
    </row>
    <row r="175" spans="1:27" x14ac:dyDescent="0.25">
      <c r="A175" s="11">
        <v>6.52</v>
      </c>
      <c r="Z175" s="12">
        <f t="shared" ca="1" si="22"/>
        <v>-3.4962777777777827</v>
      </c>
      <c r="AA175" s="12">
        <f t="shared" ca="1" si="23"/>
        <v>-3.4962777777777827</v>
      </c>
    </row>
    <row r="176" spans="1:27" x14ac:dyDescent="0.25">
      <c r="A176" s="11">
        <v>6.54</v>
      </c>
      <c r="Z176" s="12">
        <f t="shared" ca="1" si="22"/>
        <v>-3.4762777777777822</v>
      </c>
      <c r="AA176" s="12">
        <f t="shared" ca="1" si="23"/>
        <v>-3.4762777777777822</v>
      </c>
    </row>
    <row r="177" spans="1:27" x14ac:dyDescent="0.25">
      <c r="A177" s="11">
        <v>6.55</v>
      </c>
      <c r="Z177" s="12">
        <f t="shared" ca="1" si="22"/>
        <v>-3.4662777777777825</v>
      </c>
      <c r="AA177" s="12">
        <f t="shared" ca="1" si="23"/>
        <v>-3.4662777777777825</v>
      </c>
    </row>
    <row r="178" spans="1:27" x14ac:dyDescent="0.25">
      <c r="A178" s="11">
        <v>6.55</v>
      </c>
      <c r="Z178" s="12">
        <f t="shared" ca="1" si="22"/>
        <v>-3.4662777777777825</v>
      </c>
      <c r="AA178" s="12">
        <f t="shared" ca="1" si="23"/>
        <v>-3.4662777777777825</v>
      </c>
    </row>
    <row r="179" spans="1:27" x14ac:dyDescent="0.25">
      <c r="A179" s="11">
        <v>6.57</v>
      </c>
      <c r="Z179" s="12">
        <f t="shared" ca="1" si="22"/>
        <v>-3.446277777777782</v>
      </c>
      <c r="AA179" s="12">
        <f t="shared" ca="1" si="23"/>
        <v>-3.446277777777782</v>
      </c>
    </row>
    <row r="180" spans="1:27" x14ac:dyDescent="0.25">
      <c r="A180" s="11">
        <v>6.58</v>
      </c>
      <c r="Z180" s="12">
        <f t="shared" ca="1" si="22"/>
        <v>-3.4362777777777822</v>
      </c>
      <c r="AA180" s="12">
        <f t="shared" ca="1" si="23"/>
        <v>-3.4362777777777822</v>
      </c>
    </row>
    <row r="181" spans="1:27" x14ac:dyDescent="0.25">
      <c r="A181" s="11">
        <v>6.58</v>
      </c>
      <c r="Z181" s="12">
        <f t="shared" ca="1" si="22"/>
        <v>-3.4362777777777822</v>
      </c>
      <c r="AA181" s="12">
        <f t="shared" ca="1" si="23"/>
        <v>-3.4362777777777822</v>
      </c>
    </row>
    <row r="182" spans="1:27" x14ac:dyDescent="0.25">
      <c r="A182" s="11">
        <v>6.58</v>
      </c>
      <c r="Z182" s="12">
        <f t="shared" ca="1" si="22"/>
        <v>-3.4362777777777822</v>
      </c>
      <c r="AA182" s="12">
        <f t="shared" ca="1" si="23"/>
        <v>-3.4362777777777822</v>
      </c>
    </row>
    <row r="183" spans="1:27" x14ac:dyDescent="0.25">
      <c r="A183" s="11">
        <v>6.58</v>
      </c>
      <c r="Z183" s="12">
        <f t="shared" ca="1" si="22"/>
        <v>-3.4362777777777822</v>
      </c>
      <c r="AA183" s="12">
        <f t="shared" ca="1" si="23"/>
        <v>-3.4362777777777822</v>
      </c>
    </row>
    <row r="184" spans="1:27" x14ac:dyDescent="0.25">
      <c r="A184" s="11">
        <v>6.59</v>
      </c>
      <c r="Z184" s="12">
        <f t="shared" ca="1" si="22"/>
        <v>-3.4262777777777824</v>
      </c>
      <c r="AA184" s="12">
        <f t="shared" ca="1" si="23"/>
        <v>-3.4262777777777824</v>
      </c>
    </row>
    <row r="185" spans="1:27" x14ac:dyDescent="0.25">
      <c r="A185" s="11">
        <v>6.62</v>
      </c>
      <c r="Z185" s="12">
        <f t="shared" ca="1" si="22"/>
        <v>-3.3962777777777822</v>
      </c>
      <c r="AA185" s="12">
        <f t="shared" ca="1" si="23"/>
        <v>-3.3962777777777822</v>
      </c>
    </row>
    <row r="186" spans="1:27" x14ac:dyDescent="0.25">
      <c r="A186" s="11">
        <v>6.63</v>
      </c>
      <c r="Z186" s="12">
        <f t="shared" ca="1" si="22"/>
        <v>-3.3862777777777824</v>
      </c>
      <c r="AA186" s="12">
        <f t="shared" ca="1" si="23"/>
        <v>-3.3862777777777824</v>
      </c>
    </row>
    <row r="187" spans="1:27" x14ac:dyDescent="0.25">
      <c r="A187" s="11">
        <v>6.63</v>
      </c>
      <c r="Z187" s="12">
        <f t="shared" ca="1" si="22"/>
        <v>-3.3862777777777824</v>
      </c>
      <c r="AA187" s="12">
        <f t="shared" ca="1" si="23"/>
        <v>-3.3862777777777824</v>
      </c>
    </row>
    <row r="188" spans="1:27" x14ac:dyDescent="0.25">
      <c r="A188" s="11">
        <v>6.66</v>
      </c>
      <c r="Z188" s="12">
        <f t="shared" ca="1" si="22"/>
        <v>-3.3562777777777821</v>
      </c>
      <c r="AA188" s="12">
        <f t="shared" ca="1" si="23"/>
        <v>-3.3562777777777821</v>
      </c>
    </row>
    <row r="189" spans="1:27" x14ac:dyDescent="0.25">
      <c r="A189" s="11">
        <v>6.67</v>
      </c>
      <c r="Z189" s="12">
        <f t="shared" ca="1" si="22"/>
        <v>-3.3462777777777823</v>
      </c>
      <c r="AA189" s="12">
        <f t="shared" ca="1" si="23"/>
        <v>-3.3462777777777823</v>
      </c>
    </row>
    <row r="190" spans="1:27" x14ac:dyDescent="0.25">
      <c r="A190" s="11">
        <v>6.68</v>
      </c>
      <c r="Z190" s="12">
        <f t="shared" ca="1" si="22"/>
        <v>-3.3362777777777826</v>
      </c>
      <c r="AA190" s="12">
        <f t="shared" ca="1" si="23"/>
        <v>-3.3362777777777826</v>
      </c>
    </row>
    <row r="191" spans="1:27" x14ac:dyDescent="0.25">
      <c r="A191" s="11">
        <v>6.68</v>
      </c>
      <c r="Z191" s="12">
        <f t="shared" ca="1" si="22"/>
        <v>-3.3362777777777826</v>
      </c>
      <c r="AA191" s="12">
        <f t="shared" ca="1" si="23"/>
        <v>-3.3362777777777826</v>
      </c>
    </row>
    <row r="192" spans="1:27" x14ac:dyDescent="0.25">
      <c r="A192" s="11">
        <v>6.69</v>
      </c>
      <c r="Z192" s="12">
        <f t="shared" ca="1" si="22"/>
        <v>-3.3262777777777819</v>
      </c>
      <c r="AA192" s="12">
        <f t="shared" ca="1" si="23"/>
        <v>-3.3262777777777819</v>
      </c>
    </row>
    <row r="193" spans="1:27" x14ac:dyDescent="0.25">
      <c r="A193" s="11">
        <v>6.69</v>
      </c>
      <c r="Z193" s="12">
        <f t="shared" ca="1" si="22"/>
        <v>-3.3262777777777819</v>
      </c>
      <c r="AA193" s="12">
        <f t="shared" ca="1" si="23"/>
        <v>-3.3262777777777819</v>
      </c>
    </row>
    <row r="194" spans="1:27" x14ac:dyDescent="0.25">
      <c r="A194" s="11">
        <v>6.7</v>
      </c>
      <c r="Z194" s="12">
        <f t="shared" ref="Z194:Z257" ca="1" si="25">IF($A194&lt;&gt;"",($A194-$D$77),"")</f>
        <v>-3.3162777777777821</v>
      </c>
      <c r="AA194" s="12">
        <f t="shared" ref="AA194:AA257" ca="1" si="26">IF($A194&lt;&gt;"",($A194-$D$77+$J$118),"")</f>
        <v>-3.3162777777777821</v>
      </c>
    </row>
    <row r="195" spans="1:27" x14ac:dyDescent="0.25">
      <c r="A195" s="11">
        <v>6.72</v>
      </c>
      <c r="Z195" s="12">
        <f t="shared" ca="1" si="25"/>
        <v>-3.2962777777777825</v>
      </c>
      <c r="AA195" s="12">
        <f t="shared" ca="1" si="26"/>
        <v>-3.2962777777777825</v>
      </c>
    </row>
    <row r="196" spans="1:27" x14ac:dyDescent="0.25">
      <c r="A196" s="11">
        <v>6.75</v>
      </c>
      <c r="Z196" s="12">
        <f t="shared" ca="1" si="25"/>
        <v>-3.2662777777777823</v>
      </c>
      <c r="AA196" s="12">
        <f t="shared" ca="1" si="26"/>
        <v>-3.2662777777777823</v>
      </c>
    </row>
    <row r="197" spans="1:27" x14ac:dyDescent="0.25">
      <c r="A197" s="11">
        <v>6.76</v>
      </c>
      <c r="Z197" s="12">
        <f t="shared" ca="1" si="25"/>
        <v>-3.2562777777777825</v>
      </c>
      <c r="AA197" s="12">
        <f t="shared" ca="1" si="26"/>
        <v>-3.2562777777777825</v>
      </c>
    </row>
    <row r="198" spans="1:27" x14ac:dyDescent="0.25">
      <c r="A198" s="11">
        <v>6.78</v>
      </c>
      <c r="Z198" s="12">
        <f t="shared" ca="1" si="25"/>
        <v>-3.236277777777782</v>
      </c>
      <c r="AA198" s="12">
        <f t="shared" ca="1" si="26"/>
        <v>-3.236277777777782</v>
      </c>
    </row>
    <row r="199" spans="1:27" x14ac:dyDescent="0.25">
      <c r="A199" s="11">
        <v>6.78</v>
      </c>
      <c r="Z199" s="12">
        <f t="shared" ca="1" si="25"/>
        <v>-3.236277777777782</v>
      </c>
      <c r="AA199" s="12">
        <f t="shared" ca="1" si="26"/>
        <v>-3.236277777777782</v>
      </c>
    </row>
    <row r="200" spans="1:27" x14ac:dyDescent="0.25">
      <c r="A200" s="11">
        <v>6.78</v>
      </c>
      <c r="Z200" s="12">
        <f t="shared" ca="1" si="25"/>
        <v>-3.236277777777782</v>
      </c>
      <c r="AA200" s="12">
        <f t="shared" ca="1" si="26"/>
        <v>-3.236277777777782</v>
      </c>
    </row>
    <row r="201" spans="1:27" x14ac:dyDescent="0.25">
      <c r="A201" s="11">
        <v>6.82</v>
      </c>
      <c r="Z201" s="12">
        <f t="shared" ca="1" si="25"/>
        <v>-3.196277777777782</v>
      </c>
      <c r="AA201" s="12">
        <f t="shared" ca="1" si="26"/>
        <v>-3.196277777777782</v>
      </c>
    </row>
    <row r="202" spans="1:27" x14ac:dyDescent="0.25">
      <c r="A202" s="11">
        <v>6.82</v>
      </c>
      <c r="Z202" s="12">
        <f t="shared" ca="1" si="25"/>
        <v>-3.196277777777782</v>
      </c>
      <c r="AA202" s="12">
        <f t="shared" ca="1" si="26"/>
        <v>-3.196277777777782</v>
      </c>
    </row>
    <row r="203" spans="1:27" x14ac:dyDescent="0.25">
      <c r="A203" s="11">
        <v>6.83</v>
      </c>
      <c r="Z203" s="12">
        <f t="shared" ca="1" si="25"/>
        <v>-3.1862777777777822</v>
      </c>
      <c r="AA203" s="12">
        <f t="shared" ca="1" si="26"/>
        <v>-3.1862777777777822</v>
      </c>
    </row>
    <row r="204" spans="1:27" x14ac:dyDescent="0.25">
      <c r="A204" s="11">
        <v>6.83</v>
      </c>
      <c r="Z204" s="12">
        <f t="shared" ca="1" si="25"/>
        <v>-3.1862777777777822</v>
      </c>
      <c r="AA204" s="12">
        <f t="shared" ca="1" si="26"/>
        <v>-3.1862777777777822</v>
      </c>
    </row>
    <row r="205" spans="1:27" x14ac:dyDescent="0.25">
      <c r="A205" s="11">
        <v>6.83</v>
      </c>
      <c r="Z205" s="12">
        <f t="shared" ca="1" si="25"/>
        <v>-3.1862777777777822</v>
      </c>
      <c r="AA205" s="12">
        <f t="shared" ca="1" si="26"/>
        <v>-3.1862777777777822</v>
      </c>
    </row>
    <row r="206" spans="1:27" x14ac:dyDescent="0.25">
      <c r="A206" s="11">
        <v>6.84</v>
      </c>
      <c r="Z206" s="12">
        <f t="shared" ca="1" si="25"/>
        <v>-3.1762777777777824</v>
      </c>
      <c r="AA206" s="12">
        <f t="shared" ca="1" si="26"/>
        <v>-3.1762777777777824</v>
      </c>
    </row>
    <row r="207" spans="1:27" x14ac:dyDescent="0.25">
      <c r="A207" s="11">
        <v>6.84</v>
      </c>
      <c r="Z207" s="12">
        <f t="shared" ca="1" si="25"/>
        <v>-3.1762777777777824</v>
      </c>
      <c r="AA207" s="12">
        <f t="shared" ca="1" si="26"/>
        <v>-3.1762777777777824</v>
      </c>
    </row>
    <row r="208" spans="1:27" x14ac:dyDescent="0.25">
      <c r="A208" s="11">
        <v>6.85</v>
      </c>
      <c r="Z208" s="12">
        <f t="shared" ca="1" si="25"/>
        <v>-3.1662777777777826</v>
      </c>
      <c r="AA208" s="12">
        <f t="shared" ca="1" si="26"/>
        <v>-3.1662777777777826</v>
      </c>
    </row>
    <row r="209" spans="1:27" x14ac:dyDescent="0.25">
      <c r="A209" s="11">
        <v>6.85</v>
      </c>
      <c r="Z209" s="12">
        <f t="shared" ca="1" si="25"/>
        <v>-3.1662777777777826</v>
      </c>
      <c r="AA209" s="12">
        <f t="shared" ca="1" si="26"/>
        <v>-3.1662777777777826</v>
      </c>
    </row>
    <row r="210" spans="1:27" x14ac:dyDescent="0.25">
      <c r="A210" s="11">
        <v>6.89</v>
      </c>
      <c r="Z210" s="12">
        <f t="shared" ca="1" si="25"/>
        <v>-3.1262777777777826</v>
      </c>
      <c r="AA210" s="12">
        <f t="shared" ca="1" si="26"/>
        <v>-3.1262777777777826</v>
      </c>
    </row>
    <row r="211" spans="1:27" x14ac:dyDescent="0.25">
      <c r="A211" s="11">
        <v>6.91</v>
      </c>
      <c r="Z211" s="12">
        <f t="shared" ca="1" si="25"/>
        <v>-3.1062777777777821</v>
      </c>
      <c r="AA211" s="12">
        <f t="shared" ca="1" si="26"/>
        <v>-3.1062777777777821</v>
      </c>
    </row>
    <row r="212" spans="1:27" x14ac:dyDescent="0.25">
      <c r="A212" s="11">
        <v>6.94</v>
      </c>
      <c r="Z212" s="12">
        <f t="shared" ca="1" si="25"/>
        <v>-3.0762777777777819</v>
      </c>
      <c r="AA212" s="12">
        <f t="shared" ca="1" si="26"/>
        <v>-3.0762777777777819</v>
      </c>
    </row>
    <row r="213" spans="1:27" x14ac:dyDescent="0.25">
      <c r="A213" s="11">
        <v>6.95</v>
      </c>
      <c r="Z213" s="12">
        <f t="shared" ca="1" si="25"/>
        <v>-3.0662777777777821</v>
      </c>
      <c r="AA213" s="12">
        <f t="shared" ca="1" si="26"/>
        <v>-3.0662777777777821</v>
      </c>
    </row>
    <row r="214" spans="1:27" x14ac:dyDescent="0.25">
      <c r="A214" s="11">
        <v>6.96</v>
      </c>
      <c r="Z214" s="12">
        <f t="shared" ca="1" si="25"/>
        <v>-3.0562777777777823</v>
      </c>
      <c r="AA214" s="12">
        <f t="shared" ca="1" si="26"/>
        <v>-3.0562777777777823</v>
      </c>
    </row>
    <row r="215" spans="1:27" x14ac:dyDescent="0.25">
      <c r="A215" s="11">
        <v>6.97</v>
      </c>
      <c r="Z215" s="12">
        <f t="shared" ca="1" si="25"/>
        <v>-3.0462777777777825</v>
      </c>
      <c r="AA215" s="12">
        <f t="shared" ca="1" si="26"/>
        <v>-3.0462777777777825</v>
      </c>
    </row>
    <row r="216" spans="1:27" x14ac:dyDescent="0.25">
      <c r="A216" s="11">
        <v>6.99</v>
      </c>
      <c r="Z216" s="12">
        <f t="shared" ca="1" si="25"/>
        <v>-3.0262777777777821</v>
      </c>
      <c r="AA216" s="12">
        <f t="shared" ca="1" si="26"/>
        <v>-3.0262777777777821</v>
      </c>
    </row>
    <row r="217" spans="1:27" x14ac:dyDescent="0.25">
      <c r="A217" s="11">
        <v>7</v>
      </c>
      <c r="Z217" s="12">
        <f t="shared" ca="1" si="25"/>
        <v>-3.0162777777777823</v>
      </c>
      <c r="AA217" s="12">
        <f t="shared" ca="1" si="26"/>
        <v>-3.0162777777777823</v>
      </c>
    </row>
    <row r="218" spans="1:27" x14ac:dyDescent="0.25">
      <c r="A218" s="11">
        <v>7</v>
      </c>
      <c r="Z218" s="12">
        <f t="shared" ca="1" si="25"/>
        <v>-3.0162777777777823</v>
      </c>
      <c r="AA218" s="12">
        <f t="shared" ca="1" si="26"/>
        <v>-3.0162777777777823</v>
      </c>
    </row>
    <row r="219" spans="1:27" x14ac:dyDescent="0.25">
      <c r="A219" s="11">
        <v>7.01</v>
      </c>
      <c r="Z219" s="12">
        <f t="shared" ca="1" si="25"/>
        <v>-3.0062777777777825</v>
      </c>
      <c r="AA219" s="12">
        <f t="shared" ca="1" si="26"/>
        <v>-3.0062777777777825</v>
      </c>
    </row>
    <row r="220" spans="1:27" x14ac:dyDescent="0.25">
      <c r="A220" s="11">
        <v>7.01</v>
      </c>
      <c r="Z220" s="12">
        <f t="shared" ca="1" si="25"/>
        <v>-3.0062777777777825</v>
      </c>
      <c r="AA220" s="12">
        <f t="shared" ca="1" si="26"/>
        <v>-3.0062777777777825</v>
      </c>
    </row>
    <row r="221" spans="1:27" x14ac:dyDescent="0.25">
      <c r="A221" s="11">
        <v>7.02</v>
      </c>
      <c r="Z221" s="12">
        <f t="shared" ca="1" si="25"/>
        <v>-2.9962777777777827</v>
      </c>
      <c r="AA221" s="12">
        <f t="shared" ca="1" si="26"/>
        <v>-2.9962777777777827</v>
      </c>
    </row>
    <row r="222" spans="1:27" x14ac:dyDescent="0.25">
      <c r="A222" s="11">
        <v>7.04</v>
      </c>
      <c r="Z222" s="12">
        <f t="shared" ca="1" si="25"/>
        <v>-2.9762777777777822</v>
      </c>
      <c r="AA222" s="12">
        <f t="shared" ca="1" si="26"/>
        <v>-2.9762777777777822</v>
      </c>
    </row>
    <row r="223" spans="1:27" x14ac:dyDescent="0.25">
      <c r="A223" s="11">
        <v>7.05</v>
      </c>
      <c r="Z223" s="12">
        <f t="shared" ca="1" si="25"/>
        <v>-2.9662777777777825</v>
      </c>
      <c r="AA223" s="12">
        <f t="shared" ca="1" si="26"/>
        <v>-2.9662777777777825</v>
      </c>
    </row>
    <row r="224" spans="1:27" x14ac:dyDescent="0.25">
      <c r="A224" s="11">
        <v>7.05</v>
      </c>
      <c r="Z224" s="12">
        <f t="shared" ca="1" si="25"/>
        <v>-2.9662777777777825</v>
      </c>
      <c r="AA224" s="12">
        <f t="shared" ca="1" si="26"/>
        <v>-2.9662777777777825</v>
      </c>
    </row>
    <row r="225" spans="1:27" x14ac:dyDescent="0.25">
      <c r="A225" s="11">
        <v>7.1</v>
      </c>
      <c r="Z225" s="12">
        <f t="shared" ca="1" si="25"/>
        <v>-2.9162777777777826</v>
      </c>
      <c r="AA225" s="12">
        <f t="shared" ca="1" si="26"/>
        <v>-2.9162777777777826</v>
      </c>
    </row>
    <row r="226" spans="1:27" x14ac:dyDescent="0.25">
      <c r="A226" s="11">
        <v>7.11</v>
      </c>
      <c r="Z226" s="12">
        <f t="shared" ca="1" si="25"/>
        <v>-2.906277777777782</v>
      </c>
      <c r="AA226" s="12">
        <f t="shared" ca="1" si="26"/>
        <v>-2.906277777777782</v>
      </c>
    </row>
    <row r="227" spans="1:27" x14ac:dyDescent="0.25">
      <c r="A227" s="11">
        <v>7.12</v>
      </c>
      <c r="Z227" s="12">
        <f t="shared" ca="1" si="25"/>
        <v>-2.8962777777777822</v>
      </c>
      <c r="AA227" s="12">
        <f t="shared" ca="1" si="26"/>
        <v>-2.8962777777777822</v>
      </c>
    </row>
    <row r="228" spans="1:27" x14ac:dyDescent="0.25">
      <c r="A228" s="11">
        <v>7.13</v>
      </c>
      <c r="Z228" s="12">
        <f t="shared" ca="1" si="25"/>
        <v>-2.8862777777777824</v>
      </c>
      <c r="AA228" s="12">
        <f t="shared" ca="1" si="26"/>
        <v>-2.8862777777777824</v>
      </c>
    </row>
    <row r="229" spans="1:27" x14ac:dyDescent="0.25">
      <c r="A229" s="11">
        <v>7.14</v>
      </c>
      <c r="Z229" s="12">
        <f t="shared" ca="1" si="25"/>
        <v>-2.8762777777777826</v>
      </c>
      <c r="AA229" s="12">
        <f t="shared" ca="1" si="26"/>
        <v>-2.8762777777777826</v>
      </c>
    </row>
    <row r="230" spans="1:27" x14ac:dyDescent="0.25">
      <c r="A230" s="11">
        <v>7.16</v>
      </c>
      <c r="Z230" s="12">
        <f t="shared" ca="1" si="25"/>
        <v>-2.8562777777777821</v>
      </c>
      <c r="AA230" s="12">
        <f t="shared" ca="1" si="26"/>
        <v>-2.8562777777777821</v>
      </c>
    </row>
    <row r="231" spans="1:27" x14ac:dyDescent="0.25">
      <c r="A231" s="11">
        <v>7.17</v>
      </c>
      <c r="Z231" s="12">
        <f t="shared" ca="1" si="25"/>
        <v>-2.8462777777777823</v>
      </c>
      <c r="AA231" s="12">
        <f t="shared" ca="1" si="26"/>
        <v>-2.8462777777777823</v>
      </c>
    </row>
    <row r="232" spans="1:27" x14ac:dyDescent="0.25">
      <c r="A232" s="11">
        <v>7.23</v>
      </c>
      <c r="Z232" s="12">
        <f t="shared" ca="1" si="25"/>
        <v>-2.7862777777777818</v>
      </c>
      <c r="AA232" s="12">
        <f t="shared" ca="1" si="26"/>
        <v>-2.7862777777777818</v>
      </c>
    </row>
    <row r="233" spans="1:27" x14ac:dyDescent="0.25">
      <c r="A233" s="11">
        <v>7.24</v>
      </c>
      <c r="Z233" s="12">
        <f t="shared" ca="1" si="25"/>
        <v>-2.7762777777777821</v>
      </c>
      <c r="AA233" s="12">
        <f t="shared" ca="1" si="26"/>
        <v>-2.7762777777777821</v>
      </c>
    </row>
    <row r="234" spans="1:27" x14ac:dyDescent="0.25">
      <c r="A234" s="11">
        <v>7.24</v>
      </c>
      <c r="Z234" s="12">
        <f t="shared" ca="1" si="25"/>
        <v>-2.7762777777777821</v>
      </c>
      <c r="AA234" s="12">
        <f t="shared" ca="1" si="26"/>
        <v>-2.7762777777777821</v>
      </c>
    </row>
    <row r="235" spans="1:27" x14ac:dyDescent="0.25">
      <c r="A235" s="11">
        <v>7.25</v>
      </c>
      <c r="Z235" s="12">
        <f t="shared" ca="1" si="25"/>
        <v>-2.7662777777777823</v>
      </c>
      <c r="AA235" s="12">
        <f t="shared" ca="1" si="26"/>
        <v>-2.7662777777777823</v>
      </c>
    </row>
    <row r="236" spans="1:27" x14ac:dyDescent="0.25">
      <c r="A236" s="11">
        <v>7.26</v>
      </c>
      <c r="Z236" s="12">
        <f t="shared" ca="1" si="25"/>
        <v>-2.7562777777777825</v>
      </c>
      <c r="AA236" s="12">
        <f t="shared" ca="1" si="26"/>
        <v>-2.7562777777777825</v>
      </c>
    </row>
    <row r="237" spans="1:27" x14ac:dyDescent="0.25">
      <c r="A237" s="11">
        <v>7.28</v>
      </c>
      <c r="Z237" s="12">
        <f t="shared" ca="1" si="25"/>
        <v>-2.736277777777782</v>
      </c>
      <c r="AA237" s="12">
        <f t="shared" ca="1" si="26"/>
        <v>-2.736277777777782</v>
      </c>
    </row>
    <row r="238" spans="1:27" x14ac:dyDescent="0.25">
      <c r="A238" s="11">
        <v>7.29</v>
      </c>
      <c r="Z238" s="12">
        <f t="shared" ca="1" si="25"/>
        <v>-2.7262777777777822</v>
      </c>
      <c r="AA238" s="12">
        <f t="shared" ca="1" si="26"/>
        <v>-2.7262777777777822</v>
      </c>
    </row>
    <row r="239" spans="1:27" x14ac:dyDescent="0.25">
      <c r="A239" s="11">
        <v>7.3</v>
      </c>
      <c r="Z239" s="12">
        <f t="shared" ca="1" si="25"/>
        <v>-2.7162777777777825</v>
      </c>
      <c r="AA239" s="12">
        <f t="shared" ca="1" si="26"/>
        <v>-2.7162777777777825</v>
      </c>
    </row>
    <row r="240" spans="1:27" x14ac:dyDescent="0.25">
      <c r="A240" s="11">
        <v>7.31</v>
      </c>
      <c r="Z240" s="12">
        <f t="shared" ca="1" si="25"/>
        <v>-2.7062777777777827</v>
      </c>
      <c r="AA240" s="12">
        <f t="shared" ca="1" si="26"/>
        <v>-2.7062777777777827</v>
      </c>
    </row>
    <row r="241" spans="1:27" x14ac:dyDescent="0.25">
      <c r="A241" s="11">
        <v>7.32</v>
      </c>
      <c r="Z241" s="12">
        <f t="shared" ca="1" si="25"/>
        <v>-2.696277777777782</v>
      </c>
      <c r="AA241" s="12">
        <f t="shared" ca="1" si="26"/>
        <v>-2.696277777777782</v>
      </c>
    </row>
    <row r="242" spans="1:27" x14ac:dyDescent="0.25">
      <c r="A242" s="11">
        <v>7.32</v>
      </c>
      <c r="Z242" s="12">
        <f t="shared" ca="1" si="25"/>
        <v>-2.696277777777782</v>
      </c>
      <c r="AA242" s="12">
        <f t="shared" ca="1" si="26"/>
        <v>-2.696277777777782</v>
      </c>
    </row>
    <row r="243" spans="1:27" x14ac:dyDescent="0.25">
      <c r="A243" s="11">
        <v>7.35</v>
      </c>
      <c r="Z243" s="12">
        <f t="shared" ca="1" si="25"/>
        <v>-2.6662777777777826</v>
      </c>
      <c r="AA243" s="12">
        <f t="shared" ca="1" si="26"/>
        <v>-2.6662777777777826</v>
      </c>
    </row>
    <row r="244" spans="1:27" x14ac:dyDescent="0.25">
      <c r="A244" s="11">
        <v>7.37</v>
      </c>
      <c r="Z244" s="12">
        <f t="shared" ca="1" si="25"/>
        <v>-2.6462777777777822</v>
      </c>
      <c r="AA244" s="12">
        <f t="shared" ca="1" si="26"/>
        <v>-2.6462777777777822</v>
      </c>
    </row>
    <row r="245" spans="1:27" x14ac:dyDescent="0.25">
      <c r="A245" s="11">
        <v>7.38</v>
      </c>
      <c r="Z245" s="12">
        <f t="shared" ca="1" si="25"/>
        <v>-2.6362777777777824</v>
      </c>
      <c r="AA245" s="12">
        <f t="shared" ca="1" si="26"/>
        <v>-2.6362777777777824</v>
      </c>
    </row>
    <row r="246" spans="1:27" x14ac:dyDescent="0.25">
      <c r="A246" s="11">
        <v>7.4</v>
      </c>
      <c r="Z246" s="12">
        <f t="shared" ca="1" si="25"/>
        <v>-2.6162777777777819</v>
      </c>
      <c r="AA246" s="12">
        <f t="shared" ca="1" si="26"/>
        <v>-2.6162777777777819</v>
      </c>
    </row>
    <row r="247" spans="1:27" x14ac:dyDescent="0.25">
      <c r="A247" s="11">
        <v>7.4</v>
      </c>
      <c r="Z247" s="12">
        <f t="shared" ca="1" si="25"/>
        <v>-2.6162777777777819</v>
      </c>
      <c r="AA247" s="12">
        <f t="shared" ca="1" si="26"/>
        <v>-2.6162777777777819</v>
      </c>
    </row>
    <row r="248" spans="1:27" x14ac:dyDescent="0.25">
      <c r="A248" s="11">
        <v>7.4</v>
      </c>
      <c r="Z248" s="12">
        <f t="shared" ca="1" si="25"/>
        <v>-2.6162777777777819</v>
      </c>
      <c r="AA248" s="12">
        <f t="shared" ca="1" si="26"/>
        <v>-2.6162777777777819</v>
      </c>
    </row>
    <row r="249" spans="1:27" x14ac:dyDescent="0.25">
      <c r="A249" s="11">
        <v>7.41</v>
      </c>
      <c r="Z249" s="12">
        <f t="shared" ca="1" si="25"/>
        <v>-2.6062777777777821</v>
      </c>
      <c r="AA249" s="12">
        <f t="shared" ca="1" si="26"/>
        <v>-2.6062777777777821</v>
      </c>
    </row>
    <row r="250" spans="1:27" x14ac:dyDescent="0.25">
      <c r="A250" s="11">
        <v>7.46</v>
      </c>
      <c r="Z250" s="12">
        <f t="shared" ca="1" si="25"/>
        <v>-2.5562777777777823</v>
      </c>
      <c r="AA250" s="12">
        <f t="shared" ca="1" si="26"/>
        <v>-2.5562777777777823</v>
      </c>
    </row>
    <row r="251" spans="1:27" x14ac:dyDescent="0.25">
      <c r="A251" s="11">
        <v>7.47</v>
      </c>
      <c r="Z251" s="12">
        <f t="shared" ca="1" si="25"/>
        <v>-2.5462777777777825</v>
      </c>
      <c r="AA251" s="12">
        <f t="shared" ca="1" si="26"/>
        <v>-2.5462777777777825</v>
      </c>
    </row>
    <row r="252" spans="1:27" x14ac:dyDescent="0.25">
      <c r="A252" s="11">
        <v>7.48</v>
      </c>
      <c r="Z252" s="12">
        <f t="shared" ca="1" si="25"/>
        <v>-2.5362777777777818</v>
      </c>
      <c r="AA252" s="12">
        <f t="shared" ca="1" si="26"/>
        <v>-2.5362777777777818</v>
      </c>
    </row>
    <row r="253" spans="1:27" x14ac:dyDescent="0.25">
      <c r="A253" s="11">
        <v>7.48</v>
      </c>
      <c r="Z253" s="12">
        <f t="shared" ca="1" si="25"/>
        <v>-2.5362777777777818</v>
      </c>
      <c r="AA253" s="12">
        <f t="shared" ca="1" si="26"/>
        <v>-2.5362777777777818</v>
      </c>
    </row>
    <row r="254" spans="1:27" x14ac:dyDescent="0.25">
      <c r="A254" s="11">
        <v>7.49</v>
      </c>
      <c r="Z254" s="12">
        <f t="shared" ca="1" si="25"/>
        <v>-2.5262777777777821</v>
      </c>
      <c r="AA254" s="12">
        <f t="shared" ca="1" si="26"/>
        <v>-2.5262777777777821</v>
      </c>
    </row>
    <row r="255" spans="1:27" x14ac:dyDescent="0.25">
      <c r="A255" s="11">
        <v>7.51</v>
      </c>
      <c r="Z255" s="12">
        <f t="shared" ca="1" si="25"/>
        <v>-2.5062777777777825</v>
      </c>
      <c r="AA255" s="12">
        <f t="shared" ca="1" si="26"/>
        <v>-2.5062777777777825</v>
      </c>
    </row>
    <row r="256" spans="1:27" x14ac:dyDescent="0.25">
      <c r="A256" s="11">
        <v>7.51</v>
      </c>
      <c r="Z256" s="12">
        <f t="shared" ca="1" si="25"/>
        <v>-2.5062777777777825</v>
      </c>
      <c r="AA256" s="12">
        <f t="shared" ca="1" si="26"/>
        <v>-2.5062777777777825</v>
      </c>
    </row>
    <row r="257" spans="1:27" x14ac:dyDescent="0.25">
      <c r="A257" s="11">
        <v>7.51</v>
      </c>
      <c r="Z257" s="12">
        <f t="shared" ca="1" si="25"/>
        <v>-2.5062777777777825</v>
      </c>
      <c r="AA257" s="12">
        <f t="shared" ca="1" si="26"/>
        <v>-2.5062777777777825</v>
      </c>
    </row>
    <row r="258" spans="1:27" x14ac:dyDescent="0.25">
      <c r="A258" s="11">
        <v>7.52</v>
      </c>
      <c r="Z258" s="12">
        <f t="shared" ref="Z258:Z321" ca="1" si="27">IF($A258&lt;&gt;"",($A258-$D$77),"")</f>
        <v>-2.4962777777777827</v>
      </c>
      <c r="AA258" s="12">
        <f t="shared" ref="AA258:AA321" ca="1" si="28">IF($A258&lt;&gt;"",($A258-$D$77+$J$118),"")</f>
        <v>-2.4962777777777827</v>
      </c>
    </row>
    <row r="259" spans="1:27" x14ac:dyDescent="0.25">
      <c r="A259" s="11">
        <v>7.52</v>
      </c>
      <c r="Z259" s="12">
        <f t="shared" ca="1" si="27"/>
        <v>-2.4962777777777827</v>
      </c>
      <c r="AA259" s="12">
        <f t="shared" ca="1" si="28"/>
        <v>-2.4962777777777827</v>
      </c>
    </row>
    <row r="260" spans="1:27" x14ac:dyDescent="0.25">
      <c r="A260" s="11">
        <v>7.54</v>
      </c>
      <c r="Z260" s="12">
        <f t="shared" ca="1" si="27"/>
        <v>-2.4762777777777822</v>
      </c>
      <c r="AA260" s="12">
        <f t="shared" ca="1" si="28"/>
        <v>-2.4762777777777822</v>
      </c>
    </row>
    <row r="261" spans="1:27" x14ac:dyDescent="0.25">
      <c r="A261" s="11">
        <v>7.58</v>
      </c>
      <c r="Z261" s="12">
        <f t="shared" ca="1" si="27"/>
        <v>-2.4362777777777822</v>
      </c>
      <c r="AA261" s="12">
        <f t="shared" ca="1" si="28"/>
        <v>-2.4362777777777822</v>
      </c>
    </row>
    <row r="262" spans="1:27" x14ac:dyDescent="0.25">
      <c r="A262" s="11">
        <v>7.58</v>
      </c>
      <c r="Z262" s="12">
        <f t="shared" ca="1" si="27"/>
        <v>-2.4362777777777822</v>
      </c>
      <c r="AA262" s="12">
        <f t="shared" ca="1" si="28"/>
        <v>-2.4362777777777822</v>
      </c>
    </row>
    <row r="263" spans="1:27" x14ac:dyDescent="0.25">
      <c r="A263" s="11">
        <v>7.61</v>
      </c>
      <c r="Z263" s="12">
        <f t="shared" ca="1" si="27"/>
        <v>-2.406277777777782</v>
      </c>
      <c r="AA263" s="12">
        <f t="shared" ca="1" si="28"/>
        <v>-2.406277777777782</v>
      </c>
    </row>
    <row r="264" spans="1:27" x14ac:dyDescent="0.25">
      <c r="A264" s="11">
        <v>7.61</v>
      </c>
      <c r="Z264" s="12">
        <f t="shared" ca="1" si="27"/>
        <v>-2.406277777777782</v>
      </c>
      <c r="AA264" s="12">
        <f t="shared" ca="1" si="28"/>
        <v>-2.406277777777782</v>
      </c>
    </row>
    <row r="265" spans="1:27" x14ac:dyDescent="0.25">
      <c r="A265" s="11">
        <v>7.64</v>
      </c>
      <c r="Z265" s="12">
        <f t="shared" ca="1" si="27"/>
        <v>-2.3762777777777826</v>
      </c>
      <c r="AA265" s="12">
        <f t="shared" ca="1" si="28"/>
        <v>-2.3762777777777826</v>
      </c>
    </row>
    <row r="266" spans="1:27" x14ac:dyDescent="0.25">
      <c r="A266" s="11">
        <v>7.64</v>
      </c>
      <c r="Z266" s="12">
        <f t="shared" ca="1" si="27"/>
        <v>-2.3762777777777826</v>
      </c>
      <c r="AA266" s="12">
        <f t="shared" ca="1" si="28"/>
        <v>-2.3762777777777826</v>
      </c>
    </row>
    <row r="267" spans="1:27" x14ac:dyDescent="0.25">
      <c r="A267" s="11">
        <v>7.66</v>
      </c>
      <c r="Z267" s="12">
        <f t="shared" ca="1" si="27"/>
        <v>-2.3562777777777821</v>
      </c>
      <c r="AA267" s="12">
        <f t="shared" ca="1" si="28"/>
        <v>-2.3562777777777821</v>
      </c>
    </row>
    <row r="268" spans="1:27" x14ac:dyDescent="0.25">
      <c r="A268" s="11">
        <v>7.66</v>
      </c>
      <c r="Z268" s="12">
        <f t="shared" ca="1" si="27"/>
        <v>-2.3562777777777821</v>
      </c>
      <c r="AA268" s="12">
        <f t="shared" ca="1" si="28"/>
        <v>-2.3562777777777821</v>
      </c>
    </row>
    <row r="269" spans="1:27" x14ac:dyDescent="0.25">
      <c r="A269" s="11">
        <v>7.67</v>
      </c>
      <c r="Z269" s="12">
        <f t="shared" ca="1" si="27"/>
        <v>-2.3462777777777823</v>
      </c>
      <c r="AA269" s="12">
        <f t="shared" ca="1" si="28"/>
        <v>-2.3462777777777823</v>
      </c>
    </row>
    <row r="270" spans="1:27" x14ac:dyDescent="0.25">
      <c r="A270" s="11">
        <v>7.7</v>
      </c>
      <c r="Z270" s="12">
        <f t="shared" ca="1" si="27"/>
        <v>-2.3162777777777821</v>
      </c>
      <c r="AA270" s="12">
        <f t="shared" ca="1" si="28"/>
        <v>-2.3162777777777821</v>
      </c>
    </row>
    <row r="271" spans="1:27" x14ac:dyDescent="0.25">
      <c r="A271" s="11">
        <v>7.71</v>
      </c>
      <c r="Z271" s="12">
        <f t="shared" ca="1" si="27"/>
        <v>-2.3062777777777823</v>
      </c>
      <c r="AA271" s="12">
        <f t="shared" ca="1" si="28"/>
        <v>-2.3062777777777823</v>
      </c>
    </row>
    <row r="272" spans="1:27" x14ac:dyDescent="0.25">
      <c r="A272" s="11">
        <v>7.72</v>
      </c>
      <c r="Z272" s="12">
        <f t="shared" ca="1" si="27"/>
        <v>-2.2962777777777825</v>
      </c>
      <c r="AA272" s="12">
        <f t="shared" ca="1" si="28"/>
        <v>-2.2962777777777825</v>
      </c>
    </row>
    <row r="273" spans="1:27" x14ac:dyDescent="0.25">
      <c r="A273" s="11">
        <v>7.72</v>
      </c>
      <c r="Z273" s="12">
        <f t="shared" ca="1" si="27"/>
        <v>-2.2962777777777825</v>
      </c>
      <c r="AA273" s="12">
        <f t="shared" ca="1" si="28"/>
        <v>-2.2962777777777825</v>
      </c>
    </row>
    <row r="274" spans="1:27" x14ac:dyDescent="0.25">
      <c r="A274" s="11">
        <v>7.73</v>
      </c>
      <c r="Z274" s="12">
        <f t="shared" ca="1" si="27"/>
        <v>-2.2862777777777818</v>
      </c>
      <c r="AA274" s="12">
        <f t="shared" ca="1" si="28"/>
        <v>-2.2862777777777818</v>
      </c>
    </row>
    <row r="275" spans="1:27" x14ac:dyDescent="0.25">
      <c r="A275" s="11">
        <v>7.74</v>
      </c>
      <c r="Z275" s="12">
        <f t="shared" ca="1" si="27"/>
        <v>-2.2762777777777821</v>
      </c>
      <c r="AA275" s="12">
        <f t="shared" ca="1" si="28"/>
        <v>-2.2762777777777821</v>
      </c>
    </row>
    <row r="276" spans="1:27" x14ac:dyDescent="0.25">
      <c r="A276" s="11">
        <v>7.74</v>
      </c>
      <c r="Z276" s="12">
        <f t="shared" ca="1" si="27"/>
        <v>-2.2762777777777821</v>
      </c>
      <c r="AA276" s="12">
        <f t="shared" ca="1" si="28"/>
        <v>-2.2762777777777821</v>
      </c>
    </row>
    <row r="277" spans="1:27" x14ac:dyDescent="0.25">
      <c r="A277" s="11">
        <v>7.76</v>
      </c>
      <c r="Z277" s="12">
        <f t="shared" ca="1" si="27"/>
        <v>-2.2562777777777825</v>
      </c>
      <c r="AA277" s="12">
        <f t="shared" ca="1" si="28"/>
        <v>-2.2562777777777825</v>
      </c>
    </row>
    <row r="278" spans="1:27" x14ac:dyDescent="0.25">
      <c r="A278" s="11">
        <v>7.78</v>
      </c>
      <c r="Z278" s="12">
        <f t="shared" ca="1" si="27"/>
        <v>-2.236277777777782</v>
      </c>
      <c r="AA278" s="12">
        <f t="shared" ca="1" si="28"/>
        <v>-2.236277777777782</v>
      </c>
    </row>
    <row r="279" spans="1:27" x14ac:dyDescent="0.25">
      <c r="A279" s="11">
        <v>7.79</v>
      </c>
      <c r="Z279" s="12">
        <f t="shared" ca="1" si="27"/>
        <v>-2.2262777777777822</v>
      </c>
      <c r="AA279" s="12">
        <f t="shared" ca="1" si="28"/>
        <v>-2.2262777777777822</v>
      </c>
    </row>
    <row r="280" spans="1:27" x14ac:dyDescent="0.25">
      <c r="A280" s="11">
        <v>7.83</v>
      </c>
      <c r="Z280" s="12">
        <f t="shared" ca="1" si="27"/>
        <v>-2.1862777777777822</v>
      </c>
      <c r="AA280" s="12">
        <f t="shared" ca="1" si="28"/>
        <v>-2.1862777777777822</v>
      </c>
    </row>
    <row r="281" spans="1:27" x14ac:dyDescent="0.25">
      <c r="A281" s="11">
        <v>7.86</v>
      </c>
      <c r="Z281" s="12">
        <f t="shared" ca="1" si="27"/>
        <v>-2.156277777777782</v>
      </c>
      <c r="AA281" s="12">
        <f t="shared" ca="1" si="28"/>
        <v>-2.156277777777782</v>
      </c>
    </row>
    <row r="282" spans="1:27" x14ac:dyDescent="0.25">
      <c r="A282" s="11">
        <v>7.87</v>
      </c>
      <c r="Z282" s="12">
        <f t="shared" ca="1" si="27"/>
        <v>-2.1462777777777822</v>
      </c>
      <c r="AA282" s="12">
        <f t="shared" ca="1" si="28"/>
        <v>-2.1462777777777822</v>
      </c>
    </row>
    <row r="283" spans="1:27" x14ac:dyDescent="0.25">
      <c r="A283" s="11">
        <v>7.89</v>
      </c>
      <c r="Z283" s="12">
        <f t="shared" ca="1" si="27"/>
        <v>-2.1262777777777826</v>
      </c>
      <c r="AA283" s="12">
        <f t="shared" ca="1" si="28"/>
        <v>-2.1262777777777826</v>
      </c>
    </row>
    <row r="284" spans="1:27" x14ac:dyDescent="0.25">
      <c r="A284" s="11">
        <v>7.92</v>
      </c>
      <c r="Z284" s="12">
        <f t="shared" ca="1" si="27"/>
        <v>-2.0962777777777823</v>
      </c>
      <c r="AA284" s="12">
        <f t="shared" ca="1" si="28"/>
        <v>-2.0962777777777823</v>
      </c>
    </row>
    <row r="285" spans="1:27" x14ac:dyDescent="0.25">
      <c r="A285" s="11">
        <v>7.94</v>
      </c>
      <c r="Z285" s="12">
        <f t="shared" ca="1" si="27"/>
        <v>-2.0762777777777819</v>
      </c>
      <c r="AA285" s="12">
        <f t="shared" ca="1" si="28"/>
        <v>-2.0762777777777819</v>
      </c>
    </row>
    <row r="286" spans="1:27" x14ac:dyDescent="0.25">
      <c r="A286" s="11">
        <v>7.97</v>
      </c>
      <c r="Z286" s="12">
        <f t="shared" ca="1" si="27"/>
        <v>-2.0462777777777825</v>
      </c>
      <c r="AA286" s="12">
        <f t="shared" ca="1" si="28"/>
        <v>-2.0462777777777825</v>
      </c>
    </row>
    <row r="287" spans="1:27" x14ac:dyDescent="0.25">
      <c r="A287" s="11">
        <v>7.97</v>
      </c>
      <c r="Z287" s="12">
        <f t="shared" ca="1" si="27"/>
        <v>-2.0462777777777825</v>
      </c>
      <c r="AA287" s="12">
        <f t="shared" ca="1" si="28"/>
        <v>-2.0462777777777825</v>
      </c>
    </row>
    <row r="288" spans="1:27" x14ac:dyDescent="0.25">
      <c r="A288" s="11">
        <v>8</v>
      </c>
      <c r="Z288" s="12">
        <f t="shared" ca="1" si="27"/>
        <v>-2.0162777777777823</v>
      </c>
      <c r="AA288" s="12">
        <f t="shared" ca="1" si="28"/>
        <v>-2.0162777777777823</v>
      </c>
    </row>
    <row r="289" spans="1:27" x14ac:dyDescent="0.25">
      <c r="A289" s="11">
        <v>8</v>
      </c>
      <c r="Z289" s="12">
        <f t="shared" ca="1" si="27"/>
        <v>-2.0162777777777823</v>
      </c>
      <c r="AA289" s="12">
        <f t="shared" ca="1" si="28"/>
        <v>-2.0162777777777823</v>
      </c>
    </row>
    <row r="290" spans="1:27" x14ac:dyDescent="0.25">
      <c r="A290" s="11">
        <v>8</v>
      </c>
      <c r="Z290" s="12">
        <f t="shared" ca="1" si="27"/>
        <v>-2.0162777777777823</v>
      </c>
      <c r="AA290" s="12">
        <f t="shared" ca="1" si="28"/>
        <v>-2.0162777777777823</v>
      </c>
    </row>
    <row r="291" spans="1:27" x14ac:dyDescent="0.25">
      <c r="A291" s="11">
        <v>8</v>
      </c>
      <c r="Z291" s="12">
        <f t="shared" ca="1" si="27"/>
        <v>-2.0162777777777823</v>
      </c>
      <c r="AA291" s="12">
        <f t="shared" ca="1" si="28"/>
        <v>-2.0162777777777823</v>
      </c>
    </row>
    <row r="292" spans="1:27" x14ac:dyDescent="0.25">
      <c r="A292" s="11">
        <v>8.01</v>
      </c>
      <c r="Z292" s="12">
        <f t="shared" ca="1" si="27"/>
        <v>-2.0062777777777825</v>
      </c>
      <c r="AA292" s="12">
        <f t="shared" ca="1" si="28"/>
        <v>-2.0062777777777825</v>
      </c>
    </row>
    <row r="293" spans="1:27" x14ac:dyDescent="0.25">
      <c r="A293" s="11">
        <v>8.0500000000000007</v>
      </c>
      <c r="Z293" s="12">
        <f t="shared" ca="1" si="27"/>
        <v>-1.9662777777777816</v>
      </c>
      <c r="AA293" s="12">
        <f t="shared" ca="1" si="28"/>
        <v>-1.9662777777777816</v>
      </c>
    </row>
    <row r="294" spans="1:27" x14ac:dyDescent="0.25">
      <c r="A294" s="11">
        <v>8.07</v>
      </c>
      <c r="Z294" s="12">
        <f t="shared" ca="1" si="27"/>
        <v>-1.946277777777782</v>
      </c>
      <c r="AA294" s="12">
        <f t="shared" ca="1" si="28"/>
        <v>-1.946277777777782</v>
      </c>
    </row>
    <row r="295" spans="1:27" x14ac:dyDescent="0.25">
      <c r="A295" s="11">
        <v>8.07</v>
      </c>
      <c r="Z295" s="12">
        <f t="shared" ca="1" si="27"/>
        <v>-1.946277777777782</v>
      </c>
      <c r="AA295" s="12">
        <f t="shared" ca="1" si="28"/>
        <v>-1.946277777777782</v>
      </c>
    </row>
    <row r="296" spans="1:27" x14ac:dyDescent="0.25">
      <c r="A296" s="11">
        <v>8.11</v>
      </c>
      <c r="Z296" s="12">
        <f t="shared" ca="1" si="27"/>
        <v>-1.9062777777777828</v>
      </c>
      <c r="AA296" s="12">
        <f t="shared" ca="1" si="28"/>
        <v>-1.9062777777777828</v>
      </c>
    </row>
    <row r="297" spans="1:27" x14ac:dyDescent="0.25">
      <c r="A297" s="11">
        <v>8.15</v>
      </c>
      <c r="Z297" s="12">
        <f t="shared" ca="1" si="27"/>
        <v>-1.8662777777777819</v>
      </c>
      <c r="AA297" s="12">
        <f t="shared" ca="1" si="28"/>
        <v>-1.8662777777777819</v>
      </c>
    </row>
    <row r="298" spans="1:27" x14ac:dyDescent="0.25">
      <c r="A298" s="11">
        <v>8.15</v>
      </c>
      <c r="Z298" s="12">
        <f t="shared" ca="1" si="27"/>
        <v>-1.8662777777777819</v>
      </c>
      <c r="AA298" s="12">
        <f t="shared" ca="1" si="28"/>
        <v>-1.8662777777777819</v>
      </c>
    </row>
    <row r="299" spans="1:27" x14ac:dyDescent="0.25">
      <c r="A299" s="11">
        <v>8.16</v>
      </c>
      <c r="Z299" s="12">
        <f t="shared" ca="1" si="27"/>
        <v>-1.8562777777777821</v>
      </c>
      <c r="AA299" s="12">
        <f t="shared" ca="1" si="28"/>
        <v>-1.8562777777777821</v>
      </c>
    </row>
    <row r="300" spans="1:27" x14ac:dyDescent="0.25">
      <c r="A300" s="11">
        <v>8.19</v>
      </c>
      <c r="Z300" s="12">
        <f t="shared" ca="1" si="27"/>
        <v>-1.8262777777777828</v>
      </c>
      <c r="AA300" s="12">
        <f t="shared" ca="1" si="28"/>
        <v>-1.8262777777777828</v>
      </c>
    </row>
    <row r="301" spans="1:27" x14ac:dyDescent="0.25">
      <c r="A301" s="11">
        <v>8.19</v>
      </c>
      <c r="Z301" s="12">
        <f t="shared" ca="1" si="27"/>
        <v>-1.8262777777777828</v>
      </c>
      <c r="AA301" s="12">
        <f t="shared" ca="1" si="28"/>
        <v>-1.8262777777777828</v>
      </c>
    </row>
    <row r="302" spans="1:27" x14ac:dyDescent="0.25">
      <c r="A302" s="11">
        <v>8.19</v>
      </c>
      <c r="Z302" s="12">
        <f t="shared" ca="1" si="27"/>
        <v>-1.8262777777777828</v>
      </c>
      <c r="AA302" s="12">
        <f t="shared" ca="1" si="28"/>
        <v>-1.8262777777777828</v>
      </c>
    </row>
    <row r="303" spans="1:27" x14ac:dyDescent="0.25">
      <c r="A303" s="11">
        <v>8.2200000000000006</v>
      </c>
      <c r="Z303" s="12">
        <f t="shared" ca="1" si="27"/>
        <v>-1.7962777777777816</v>
      </c>
      <c r="AA303" s="12">
        <f t="shared" ca="1" si="28"/>
        <v>-1.7962777777777816</v>
      </c>
    </row>
    <row r="304" spans="1:27" x14ac:dyDescent="0.25">
      <c r="A304" s="11">
        <v>8.23</v>
      </c>
      <c r="Z304" s="12">
        <f t="shared" ca="1" si="27"/>
        <v>-1.7862777777777818</v>
      </c>
      <c r="AA304" s="12">
        <f t="shared" ca="1" si="28"/>
        <v>-1.7862777777777818</v>
      </c>
    </row>
    <row r="305" spans="1:27" x14ac:dyDescent="0.25">
      <c r="A305" s="11">
        <v>8.24</v>
      </c>
      <c r="Z305" s="12">
        <f t="shared" ca="1" si="27"/>
        <v>-1.7762777777777821</v>
      </c>
      <c r="AA305" s="12">
        <f t="shared" ca="1" si="28"/>
        <v>-1.7762777777777821</v>
      </c>
    </row>
    <row r="306" spans="1:27" x14ac:dyDescent="0.25">
      <c r="A306" s="11">
        <v>8.25</v>
      </c>
      <c r="Z306" s="12">
        <f t="shared" ca="1" si="27"/>
        <v>-1.7662777777777823</v>
      </c>
      <c r="AA306" s="12">
        <f t="shared" ca="1" si="28"/>
        <v>-1.7662777777777823</v>
      </c>
    </row>
    <row r="307" spans="1:27" x14ac:dyDescent="0.25">
      <c r="A307" s="11">
        <v>8.26</v>
      </c>
      <c r="Z307" s="12">
        <f t="shared" ca="1" si="27"/>
        <v>-1.7562777777777825</v>
      </c>
      <c r="AA307" s="12">
        <f t="shared" ca="1" si="28"/>
        <v>-1.7562777777777825</v>
      </c>
    </row>
    <row r="308" spans="1:27" x14ac:dyDescent="0.25">
      <c r="A308" s="11">
        <v>8.27</v>
      </c>
      <c r="Z308" s="12">
        <f t="shared" ca="1" si="27"/>
        <v>-1.7462777777777827</v>
      </c>
      <c r="AA308" s="12">
        <f t="shared" ca="1" si="28"/>
        <v>-1.7462777777777827</v>
      </c>
    </row>
    <row r="309" spans="1:27" x14ac:dyDescent="0.25">
      <c r="A309" s="11">
        <v>8.2799999999999994</v>
      </c>
      <c r="Z309" s="12">
        <f t="shared" ca="1" si="27"/>
        <v>-1.7362777777777829</v>
      </c>
      <c r="AA309" s="12">
        <f t="shared" ca="1" si="28"/>
        <v>-1.7362777777777829</v>
      </c>
    </row>
    <row r="310" spans="1:27" x14ac:dyDescent="0.25">
      <c r="A310" s="11">
        <v>8.31</v>
      </c>
      <c r="Z310" s="12">
        <f t="shared" ca="1" si="27"/>
        <v>-1.7062777777777818</v>
      </c>
      <c r="AA310" s="12">
        <f t="shared" ca="1" si="28"/>
        <v>-1.7062777777777818</v>
      </c>
    </row>
    <row r="311" spans="1:27" x14ac:dyDescent="0.25">
      <c r="A311" s="11">
        <v>8.31</v>
      </c>
      <c r="Z311" s="12">
        <f t="shared" ca="1" si="27"/>
        <v>-1.7062777777777818</v>
      </c>
      <c r="AA311" s="12">
        <f t="shared" ca="1" si="28"/>
        <v>-1.7062777777777818</v>
      </c>
    </row>
    <row r="312" spans="1:27" x14ac:dyDescent="0.25">
      <c r="A312" s="11">
        <v>8.31</v>
      </c>
      <c r="Z312" s="12">
        <f t="shared" ca="1" si="27"/>
        <v>-1.7062777777777818</v>
      </c>
      <c r="AA312" s="12">
        <f t="shared" ca="1" si="28"/>
        <v>-1.7062777777777818</v>
      </c>
    </row>
    <row r="313" spans="1:27" x14ac:dyDescent="0.25">
      <c r="A313" s="11">
        <v>8.34</v>
      </c>
      <c r="Z313" s="12">
        <f t="shared" ca="1" si="27"/>
        <v>-1.6762777777777824</v>
      </c>
      <c r="AA313" s="12">
        <f t="shared" ca="1" si="28"/>
        <v>-1.6762777777777824</v>
      </c>
    </row>
    <row r="314" spans="1:27" x14ac:dyDescent="0.25">
      <c r="A314" s="11">
        <v>8.35</v>
      </c>
      <c r="Z314" s="12">
        <f t="shared" ca="1" si="27"/>
        <v>-1.6662777777777826</v>
      </c>
      <c r="AA314" s="12">
        <f t="shared" ca="1" si="28"/>
        <v>-1.6662777777777826</v>
      </c>
    </row>
    <row r="315" spans="1:27" x14ac:dyDescent="0.25">
      <c r="A315" s="11">
        <v>8.35</v>
      </c>
      <c r="Z315" s="12">
        <f t="shared" ca="1" si="27"/>
        <v>-1.6662777777777826</v>
      </c>
      <c r="AA315" s="12">
        <f t="shared" ca="1" si="28"/>
        <v>-1.6662777777777826</v>
      </c>
    </row>
    <row r="316" spans="1:27" x14ac:dyDescent="0.25">
      <c r="A316" s="11">
        <v>8.35</v>
      </c>
      <c r="Z316" s="12">
        <f t="shared" ca="1" si="27"/>
        <v>-1.6662777777777826</v>
      </c>
      <c r="AA316" s="12">
        <f t="shared" ca="1" si="28"/>
        <v>-1.6662777777777826</v>
      </c>
    </row>
    <row r="317" spans="1:27" x14ac:dyDescent="0.25">
      <c r="A317" s="11">
        <v>8.35</v>
      </c>
      <c r="Z317" s="12">
        <f t="shared" ca="1" si="27"/>
        <v>-1.6662777777777826</v>
      </c>
      <c r="AA317" s="12">
        <f t="shared" ca="1" si="28"/>
        <v>-1.6662777777777826</v>
      </c>
    </row>
    <row r="318" spans="1:27" x14ac:dyDescent="0.25">
      <c r="A318" s="11">
        <v>8.3699999999999992</v>
      </c>
      <c r="Z318" s="12">
        <f t="shared" ca="1" si="27"/>
        <v>-1.6462777777777831</v>
      </c>
      <c r="AA318" s="12">
        <f t="shared" ca="1" si="28"/>
        <v>-1.6462777777777831</v>
      </c>
    </row>
    <row r="319" spans="1:27" x14ac:dyDescent="0.25">
      <c r="A319" s="11">
        <v>8.3800000000000008</v>
      </c>
      <c r="Z319" s="12">
        <f t="shared" ca="1" si="27"/>
        <v>-1.6362777777777815</v>
      </c>
      <c r="AA319" s="12">
        <f t="shared" ca="1" si="28"/>
        <v>-1.6362777777777815</v>
      </c>
    </row>
    <row r="320" spans="1:27" x14ac:dyDescent="0.25">
      <c r="A320" s="11">
        <v>8.41</v>
      </c>
      <c r="Z320" s="12">
        <f t="shared" ca="1" si="27"/>
        <v>-1.6062777777777821</v>
      </c>
      <c r="AA320" s="12">
        <f t="shared" ca="1" si="28"/>
        <v>-1.6062777777777821</v>
      </c>
    </row>
    <row r="321" spans="1:27" x14ac:dyDescent="0.25">
      <c r="A321" s="11">
        <v>8.43</v>
      </c>
      <c r="Z321" s="12">
        <f t="shared" ca="1" si="27"/>
        <v>-1.5862777777777826</v>
      </c>
      <c r="AA321" s="12">
        <f t="shared" ca="1" si="28"/>
        <v>-1.5862777777777826</v>
      </c>
    </row>
    <row r="322" spans="1:27" x14ac:dyDescent="0.25">
      <c r="A322" s="11">
        <v>8.4600000000000009</v>
      </c>
      <c r="Z322" s="12">
        <f t="shared" ref="Z322:Z385" ca="1" si="29">IF($A322&lt;&gt;"",($A322-$D$77),"")</f>
        <v>-1.5562777777777814</v>
      </c>
      <c r="AA322" s="12">
        <f t="shared" ref="AA322:AA385" ca="1" si="30">IF($A322&lt;&gt;"",($A322-$D$77+$J$118),"")</f>
        <v>-1.5562777777777814</v>
      </c>
    </row>
    <row r="323" spans="1:27" x14ac:dyDescent="0.25">
      <c r="A323" s="11">
        <v>8.4700000000000006</v>
      </c>
      <c r="Z323" s="12">
        <f t="shared" ca="1" si="29"/>
        <v>-1.5462777777777816</v>
      </c>
      <c r="AA323" s="12">
        <f t="shared" ca="1" si="30"/>
        <v>-1.5462777777777816</v>
      </c>
    </row>
    <row r="324" spans="1:27" x14ac:dyDescent="0.25">
      <c r="A324" s="11">
        <v>8.4700000000000006</v>
      </c>
      <c r="Z324" s="12">
        <f t="shared" ca="1" si="29"/>
        <v>-1.5462777777777816</v>
      </c>
      <c r="AA324" s="12">
        <f t="shared" ca="1" si="30"/>
        <v>-1.5462777777777816</v>
      </c>
    </row>
    <row r="325" spans="1:27" x14ac:dyDescent="0.25">
      <c r="A325" s="11">
        <v>8.48</v>
      </c>
      <c r="Z325" s="12">
        <f t="shared" ca="1" si="29"/>
        <v>-1.5362777777777818</v>
      </c>
      <c r="AA325" s="12">
        <f t="shared" ca="1" si="30"/>
        <v>-1.5362777777777818</v>
      </c>
    </row>
    <row r="326" spans="1:27" x14ac:dyDescent="0.25">
      <c r="A326" s="11">
        <v>8.5299999999999994</v>
      </c>
      <c r="Z326" s="12">
        <f t="shared" ca="1" si="29"/>
        <v>-1.4862777777777829</v>
      </c>
      <c r="AA326" s="12">
        <f t="shared" ca="1" si="30"/>
        <v>-1.4862777777777829</v>
      </c>
    </row>
    <row r="327" spans="1:27" x14ac:dyDescent="0.25">
      <c r="A327" s="11">
        <v>8.5399999999999991</v>
      </c>
      <c r="Z327" s="12">
        <f t="shared" ca="1" si="29"/>
        <v>-1.4762777777777831</v>
      </c>
      <c r="AA327" s="12">
        <f t="shared" ca="1" si="30"/>
        <v>-1.4762777777777831</v>
      </c>
    </row>
    <row r="328" spans="1:27" x14ac:dyDescent="0.25">
      <c r="A328" s="11">
        <v>8.5399999999999991</v>
      </c>
      <c r="Z328" s="12">
        <f t="shared" ca="1" si="29"/>
        <v>-1.4762777777777831</v>
      </c>
      <c r="AA328" s="12">
        <f t="shared" ca="1" si="30"/>
        <v>-1.4762777777777831</v>
      </c>
    </row>
    <row r="329" spans="1:27" x14ac:dyDescent="0.25">
      <c r="A329" s="11">
        <v>8.5500000000000007</v>
      </c>
      <c r="Z329" s="12">
        <f t="shared" ca="1" si="29"/>
        <v>-1.4662777777777816</v>
      </c>
      <c r="AA329" s="12">
        <f t="shared" ca="1" si="30"/>
        <v>-1.4662777777777816</v>
      </c>
    </row>
    <row r="330" spans="1:27" x14ac:dyDescent="0.25">
      <c r="A330" s="11">
        <v>8.56</v>
      </c>
      <c r="Z330" s="12">
        <f t="shared" ca="1" si="29"/>
        <v>-1.4562777777777818</v>
      </c>
      <c r="AA330" s="12">
        <f t="shared" ca="1" si="30"/>
        <v>-1.4562777777777818</v>
      </c>
    </row>
    <row r="331" spans="1:27" x14ac:dyDescent="0.25">
      <c r="A331" s="11">
        <v>8.56</v>
      </c>
      <c r="Z331" s="12">
        <f t="shared" ca="1" si="29"/>
        <v>-1.4562777777777818</v>
      </c>
      <c r="AA331" s="12">
        <f t="shared" ca="1" si="30"/>
        <v>-1.4562777777777818</v>
      </c>
    </row>
    <row r="332" spans="1:27" x14ac:dyDescent="0.25">
      <c r="A332" s="11">
        <v>8.57</v>
      </c>
      <c r="Z332" s="12">
        <f t="shared" ca="1" si="29"/>
        <v>-1.446277777777782</v>
      </c>
      <c r="AA332" s="12">
        <f t="shared" ca="1" si="30"/>
        <v>-1.446277777777782</v>
      </c>
    </row>
    <row r="333" spans="1:27" x14ac:dyDescent="0.25">
      <c r="A333" s="11">
        <v>8.57</v>
      </c>
      <c r="Z333" s="12">
        <f t="shared" ca="1" si="29"/>
        <v>-1.446277777777782</v>
      </c>
      <c r="AA333" s="12">
        <f t="shared" ca="1" si="30"/>
        <v>-1.446277777777782</v>
      </c>
    </row>
    <row r="334" spans="1:27" x14ac:dyDescent="0.25">
      <c r="A334" s="11">
        <v>8.58</v>
      </c>
      <c r="Z334" s="12">
        <f t="shared" ca="1" si="29"/>
        <v>-1.4362777777777822</v>
      </c>
      <c r="AA334" s="12">
        <f t="shared" ca="1" si="30"/>
        <v>-1.4362777777777822</v>
      </c>
    </row>
    <row r="335" spans="1:27" x14ac:dyDescent="0.25">
      <c r="A335" s="11">
        <v>8.58</v>
      </c>
      <c r="Z335" s="12">
        <f t="shared" ca="1" si="29"/>
        <v>-1.4362777777777822</v>
      </c>
      <c r="AA335" s="12">
        <f t="shared" ca="1" si="30"/>
        <v>-1.4362777777777822</v>
      </c>
    </row>
    <row r="336" spans="1:27" x14ac:dyDescent="0.25">
      <c r="A336" s="11">
        <v>8.64</v>
      </c>
      <c r="Z336" s="12">
        <f t="shared" ca="1" si="29"/>
        <v>-1.3762777777777817</v>
      </c>
      <c r="AA336" s="12">
        <f t="shared" ca="1" si="30"/>
        <v>-1.3762777777777817</v>
      </c>
    </row>
    <row r="337" spans="1:27" x14ac:dyDescent="0.25">
      <c r="A337" s="11">
        <v>8.64</v>
      </c>
      <c r="Z337" s="12">
        <f t="shared" ca="1" si="29"/>
        <v>-1.3762777777777817</v>
      </c>
      <c r="AA337" s="12">
        <f t="shared" ca="1" si="30"/>
        <v>-1.3762777777777817</v>
      </c>
    </row>
    <row r="338" spans="1:27" x14ac:dyDescent="0.25">
      <c r="A338" s="11">
        <v>8.66</v>
      </c>
      <c r="Z338" s="12">
        <f t="shared" ca="1" si="29"/>
        <v>-1.3562777777777821</v>
      </c>
      <c r="AA338" s="12">
        <f t="shared" ca="1" si="30"/>
        <v>-1.3562777777777821</v>
      </c>
    </row>
    <row r="339" spans="1:27" x14ac:dyDescent="0.25">
      <c r="A339" s="11">
        <v>8.68</v>
      </c>
      <c r="Z339" s="12">
        <f t="shared" ca="1" si="29"/>
        <v>-1.3362777777777826</v>
      </c>
      <c r="AA339" s="12">
        <f t="shared" ca="1" si="30"/>
        <v>-1.3362777777777826</v>
      </c>
    </row>
    <row r="340" spans="1:27" x14ac:dyDescent="0.25">
      <c r="A340" s="11">
        <v>8.6999999999999993</v>
      </c>
      <c r="Z340" s="12">
        <f t="shared" ca="1" si="29"/>
        <v>-1.316277777777783</v>
      </c>
      <c r="AA340" s="12">
        <f t="shared" ca="1" si="30"/>
        <v>-1.316277777777783</v>
      </c>
    </row>
    <row r="341" spans="1:27" x14ac:dyDescent="0.25">
      <c r="A341" s="11">
        <v>8.6999999999999993</v>
      </c>
      <c r="Z341" s="12">
        <f t="shared" ca="1" si="29"/>
        <v>-1.316277777777783</v>
      </c>
      <c r="AA341" s="12">
        <f t="shared" ca="1" si="30"/>
        <v>-1.316277777777783</v>
      </c>
    </row>
    <row r="342" spans="1:27" x14ac:dyDescent="0.25">
      <c r="A342" s="11">
        <v>8.73</v>
      </c>
      <c r="Z342" s="12">
        <f t="shared" ca="1" si="29"/>
        <v>-1.2862777777777818</v>
      </c>
      <c r="AA342" s="12">
        <f t="shared" ca="1" si="30"/>
        <v>-1.2862777777777818</v>
      </c>
    </row>
    <row r="343" spans="1:27" x14ac:dyDescent="0.25">
      <c r="A343" s="11">
        <v>8.75</v>
      </c>
      <c r="Z343" s="12">
        <f t="shared" ca="1" si="29"/>
        <v>-1.2662777777777823</v>
      </c>
      <c r="AA343" s="12">
        <f t="shared" ca="1" si="30"/>
        <v>-1.2662777777777823</v>
      </c>
    </row>
    <row r="344" spans="1:27" x14ac:dyDescent="0.25">
      <c r="A344" s="11">
        <v>8.75</v>
      </c>
      <c r="Z344" s="12">
        <f t="shared" ca="1" si="29"/>
        <v>-1.2662777777777823</v>
      </c>
      <c r="AA344" s="12">
        <f t="shared" ca="1" si="30"/>
        <v>-1.2662777777777823</v>
      </c>
    </row>
    <row r="345" spans="1:27" x14ac:dyDescent="0.25">
      <c r="A345" s="11">
        <v>8.76</v>
      </c>
      <c r="Z345" s="12">
        <f t="shared" ca="1" si="29"/>
        <v>-1.2562777777777825</v>
      </c>
      <c r="AA345" s="12">
        <f t="shared" ca="1" si="30"/>
        <v>-1.2562777777777825</v>
      </c>
    </row>
    <row r="346" spans="1:27" x14ac:dyDescent="0.25">
      <c r="A346" s="11">
        <v>8.7799999999999994</v>
      </c>
      <c r="Z346" s="12">
        <f t="shared" ca="1" si="29"/>
        <v>-1.2362777777777829</v>
      </c>
      <c r="AA346" s="12">
        <f t="shared" ca="1" si="30"/>
        <v>-1.2362777777777829</v>
      </c>
    </row>
    <row r="347" spans="1:27" x14ac:dyDescent="0.25">
      <c r="A347" s="11">
        <v>8.7899999999999991</v>
      </c>
      <c r="Z347" s="12">
        <f t="shared" ca="1" si="29"/>
        <v>-1.2262777777777831</v>
      </c>
      <c r="AA347" s="12">
        <f t="shared" ca="1" si="30"/>
        <v>-1.2262777777777831</v>
      </c>
    </row>
    <row r="348" spans="1:27" x14ac:dyDescent="0.25">
      <c r="A348" s="11">
        <v>8.81</v>
      </c>
      <c r="Z348" s="12">
        <f t="shared" ca="1" si="29"/>
        <v>-1.2062777777777818</v>
      </c>
      <c r="AA348" s="12">
        <f t="shared" ca="1" si="30"/>
        <v>-1.2062777777777818</v>
      </c>
    </row>
    <row r="349" spans="1:27" x14ac:dyDescent="0.25">
      <c r="A349" s="11">
        <v>8.82</v>
      </c>
      <c r="Z349" s="12">
        <f t="shared" ca="1" si="29"/>
        <v>-1.196277777777782</v>
      </c>
      <c r="AA349" s="12">
        <f t="shared" ca="1" si="30"/>
        <v>-1.196277777777782</v>
      </c>
    </row>
    <row r="350" spans="1:27" x14ac:dyDescent="0.25">
      <c r="A350" s="11">
        <v>8.84</v>
      </c>
      <c r="Z350" s="12">
        <f t="shared" ca="1" si="29"/>
        <v>-1.1762777777777824</v>
      </c>
      <c r="AA350" s="12">
        <f t="shared" ca="1" si="30"/>
        <v>-1.1762777777777824</v>
      </c>
    </row>
    <row r="351" spans="1:27" x14ac:dyDescent="0.25">
      <c r="A351" s="11">
        <v>8.84</v>
      </c>
      <c r="Z351" s="12">
        <f t="shared" ca="1" si="29"/>
        <v>-1.1762777777777824</v>
      </c>
      <c r="AA351" s="12">
        <f t="shared" ca="1" si="30"/>
        <v>-1.1762777777777824</v>
      </c>
    </row>
    <row r="352" spans="1:27" x14ac:dyDescent="0.25">
      <c r="A352" s="11">
        <v>8.84</v>
      </c>
      <c r="Z352" s="12">
        <f t="shared" ca="1" si="29"/>
        <v>-1.1762777777777824</v>
      </c>
      <c r="AA352" s="12">
        <f t="shared" ca="1" si="30"/>
        <v>-1.1762777777777824</v>
      </c>
    </row>
    <row r="353" spans="1:27" x14ac:dyDescent="0.25">
      <c r="A353" s="11">
        <v>8.85</v>
      </c>
      <c r="Z353" s="12">
        <f t="shared" ca="1" si="29"/>
        <v>-1.1662777777777826</v>
      </c>
      <c r="AA353" s="12">
        <f t="shared" ca="1" si="30"/>
        <v>-1.1662777777777826</v>
      </c>
    </row>
    <row r="354" spans="1:27" x14ac:dyDescent="0.25">
      <c r="A354" s="11">
        <v>8.85</v>
      </c>
      <c r="Z354" s="12">
        <f t="shared" ca="1" si="29"/>
        <v>-1.1662777777777826</v>
      </c>
      <c r="AA354" s="12">
        <f t="shared" ca="1" si="30"/>
        <v>-1.1662777777777826</v>
      </c>
    </row>
    <row r="355" spans="1:27" x14ac:dyDescent="0.25">
      <c r="A355" s="11">
        <v>8.89</v>
      </c>
      <c r="Z355" s="12">
        <f t="shared" ca="1" si="29"/>
        <v>-1.1262777777777817</v>
      </c>
      <c r="AA355" s="12">
        <f t="shared" ca="1" si="30"/>
        <v>-1.1262777777777817</v>
      </c>
    </row>
    <row r="356" spans="1:27" x14ac:dyDescent="0.25">
      <c r="A356" s="11">
        <v>8.9</v>
      </c>
      <c r="Z356" s="12">
        <f t="shared" ca="1" si="29"/>
        <v>-1.1162777777777819</v>
      </c>
      <c r="AA356" s="12">
        <f t="shared" ca="1" si="30"/>
        <v>-1.1162777777777819</v>
      </c>
    </row>
    <row r="357" spans="1:27" x14ac:dyDescent="0.25">
      <c r="A357" s="11">
        <v>8.9</v>
      </c>
      <c r="Z357" s="12">
        <f t="shared" ca="1" si="29"/>
        <v>-1.1162777777777819</v>
      </c>
      <c r="AA357" s="12">
        <f t="shared" ca="1" si="30"/>
        <v>-1.1162777777777819</v>
      </c>
    </row>
    <row r="358" spans="1:27" x14ac:dyDescent="0.25">
      <c r="A358" s="11">
        <v>8.91</v>
      </c>
      <c r="Z358" s="12">
        <f t="shared" ca="1" si="29"/>
        <v>-1.1062777777777821</v>
      </c>
      <c r="AA358" s="12">
        <f t="shared" ca="1" si="30"/>
        <v>-1.1062777777777821</v>
      </c>
    </row>
    <row r="359" spans="1:27" x14ac:dyDescent="0.25">
      <c r="A359" s="11">
        <v>8.91</v>
      </c>
      <c r="Z359" s="12">
        <f t="shared" ca="1" si="29"/>
        <v>-1.1062777777777821</v>
      </c>
      <c r="AA359" s="12">
        <f t="shared" ca="1" si="30"/>
        <v>-1.1062777777777821</v>
      </c>
    </row>
    <row r="360" spans="1:27" x14ac:dyDescent="0.25">
      <c r="A360" s="11">
        <v>8.93</v>
      </c>
      <c r="Z360" s="12">
        <f t="shared" ca="1" si="29"/>
        <v>-1.0862777777777826</v>
      </c>
      <c r="AA360" s="12">
        <f t="shared" ca="1" si="30"/>
        <v>-1.0862777777777826</v>
      </c>
    </row>
    <row r="361" spans="1:27" x14ac:dyDescent="0.25">
      <c r="A361" s="11">
        <v>8.93</v>
      </c>
      <c r="Z361" s="12">
        <f t="shared" ca="1" si="29"/>
        <v>-1.0862777777777826</v>
      </c>
      <c r="AA361" s="12">
        <f t="shared" ca="1" si="30"/>
        <v>-1.0862777777777826</v>
      </c>
    </row>
    <row r="362" spans="1:27" x14ac:dyDescent="0.25">
      <c r="A362" s="11">
        <v>8.94</v>
      </c>
      <c r="Z362" s="12">
        <f t="shared" ca="1" si="29"/>
        <v>-1.0762777777777828</v>
      </c>
      <c r="AA362" s="12">
        <f t="shared" ca="1" si="30"/>
        <v>-1.0762777777777828</v>
      </c>
    </row>
    <row r="363" spans="1:27" x14ac:dyDescent="0.25">
      <c r="A363" s="11">
        <v>8.9499999999999993</v>
      </c>
      <c r="Z363" s="12">
        <f t="shared" ca="1" si="29"/>
        <v>-1.066277777777783</v>
      </c>
      <c r="AA363" s="12">
        <f t="shared" ca="1" si="30"/>
        <v>-1.066277777777783</v>
      </c>
    </row>
    <row r="364" spans="1:27" x14ac:dyDescent="0.25">
      <c r="A364" s="11">
        <v>8.9600000000000009</v>
      </c>
      <c r="Z364" s="12">
        <f t="shared" ca="1" si="29"/>
        <v>-1.0562777777777814</v>
      </c>
      <c r="AA364" s="12">
        <f t="shared" ca="1" si="30"/>
        <v>-1.0562777777777814</v>
      </c>
    </row>
    <row r="365" spans="1:27" x14ac:dyDescent="0.25">
      <c r="A365" s="11">
        <v>8.9600000000000009</v>
      </c>
      <c r="Z365" s="12">
        <f t="shared" ca="1" si="29"/>
        <v>-1.0562777777777814</v>
      </c>
      <c r="AA365" s="12">
        <f t="shared" ca="1" si="30"/>
        <v>-1.0562777777777814</v>
      </c>
    </row>
    <row r="366" spans="1:27" x14ac:dyDescent="0.25">
      <c r="A366" s="11">
        <v>8.9700000000000006</v>
      </c>
      <c r="Z366" s="12">
        <f t="shared" ca="1" si="29"/>
        <v>-1.0462777777777816</v>
      </c>
      <c r="AA366" s="12">
        <f t="shared" ca="1" si="30"/>
        <v>-1.0462777777777816</v>
      </c>
    </row>
    <row r="367" spans="1:27" x14ac:dyDescent="0.25">
      <c r="A367" s="11">
        <v>8.98</v>
      </c>
      <c r="Z367" s="12">
        <f t="shared" ca="1" si="29"/>
        <v>-1.0362777777777818</v>
      </c>
      <c r="AA367" s="12">
        <f t="shared" ca="1" si="30"/>
        <v>-1.0362777777777818</v>
      </c>
    </row>
    <row r="368" spans="1:27" x14ac:dyDescent="0.25">
      <c r="A368" s="11">
        <v>9.01</v>
      </c>
      <c r="Z368" s="12">
        <f t="shared" ca="1" si="29"/>
        <v>-1.0062777777777825</v>
      </c>
      <c r="AA368" s="12">
        <f t="shared" ca="1" si="30"/>
        <v>-1.0062777777777825</v>
      </c>
    </row>
    <row r="369" spans="1:27" x14ac:dyDescent="0.25">
      <c r="A369" s="11">
        <v>9.02</v>
      </c>
      <c r="Z369" s="12">
        <f t="shared" ca="1" si="29"/>
        <v>-0.9962777777777827</v>
      </c>
      <c r="AA369" s="12">
        <f t="shared" ca="1" si="30"/>
        <v>-0.9962777777777827</v>
      </c>
    </row>
    <row r="370" spans="1:27" x14ac:dyDescent="0.25">
      <c r="A370" s="11">
        <v>9.0399999999999991</v>
      </c>
      <c r="Z370" s="12">
        <f t="shared" ca="1" si="29"/>
        <v>-0.97627777777778313</v>
      </c>
      <c r="AA370" s="12">
        <f t="shared" ca="1" si="30"/>
        <v>-0.97627777777778313</v>
      </c>
    </row>
    <row r="371" spans="1:27" x14ac:dyDescent="0.25">
      <c r="A371" s="11">
        <v>9.0500000000000007</v>
      </c>
      <c r="Z371" s="12">
        <f t="shared" ca="1" si="29"/>
        <v>-0.96627777777778157</v>
      </c>
      <c r="AA371" s="12">
        <f t="shared" ca="1" si="30"/>
        <v>-0.96627777777778157</v>
      </c>
    </row>
    <row r="372" spans="1:27" x14ac:dyDescent="0.25">
      <c r="A372" s="11">
        <v>9.0500000000000007</v>
      </c>
      <c r="Z372" s="12">
        <f t="shared" ca="1" si="29"/>
        <v>-0.96627777777778157</v>
      </c>
      <c r="AA372" s="12">
        <f t="shared" ca="1" si="30"/>
        <v>-0.96627777777778157</v>
      </c>
    </row>
    <row r="373" spans="1:27" x14ac:dyDescent="0.25">
      <c r="A373" s="11">
        <v>9.06</v>
      </c>
      <c r="Z373" s="12">
        <f t="shared" ca="1" si="29"/>
        <v>-0.95627777777778178</v>
      </c>
      <c r="AA373" s="12">
        <f t="shared" ca="1" si="30"/>
        <v>-0.95627777777778178</v>
      </c>
    </row>
    <row r="374" spans="1:27" x14ac:dyDescent="0.25">
      <c r="A374" s="11">
        <v>9.06</v>
      </c>
      <c r="Z374" s="12">
        <f t="shared" ca="1" si="29"/>
        <v>-0.95627777777778178</v>
      </c>
      <c r="AA374" s="12">
        <f t="shared" ca="1" si="30"/>
        <v>-0.95627777777778178</v>
      </c>
    </row>
    <row r="375" spans="1:27" x14ac:dyDescent="0.25">
      <c r="A375" s="11">
        <v>9.07</v>
      </c>
      <c r="Z375" s="12">
        <f t="shared" ca="1" si="29"/>
        <v>-0.94627777777778199</v>
      </c>
      <c r="AA375" s="12">
        <f t="shared" ca="1" si="30"/>
        <v>-0.94627777777778199</v>
      </c>
    </row>
    <row r="376" spans="1:27" x14ac:dyDescent="0.25">
      <c r="A376" s="11">
        <v>9.08</v>
      </c>
      <c r="Z376" s="12">
        <f t="shared" ca="1" si="29"/>
        <v>-0.93627777777778221</v>
      </c>
      <c r="AA376" s="12">
        <f t="shared" ca="1" si="30"/>
        <v>-0.93627777777778221</v>
      </c>
    </row>
    <row r="377" spans="1:27" x14ac:dyDescent="0.25">
      <c r="A377" s="11">
        <v>9.1</v>
      </c>
      <c r="Z377" s="12">
        <f t="shared" ca="1" si="29"/>
        <v>-0.91627777777778263</v>
      </c>
      <c r="AA377" s="12">
        <f t="shared" ca="1" si="30"/>
        <v>-0.91627777777778263</v>
      </c>
    </row>
    <row r="378" spans="1:27" x14ac:dyDescent="0.25">
      <c r="A378" s="11">
        <v>9.1300000000000008</v>
      </c>
      <c r="Z378" s="12">
        <f t="shared" ca="1" si="29"/>
        <v>-0.88627777777778149</v>
      </c>
      <c r="AA378" s="12">
        <f t="shared" ca="1" si="30"/>
        <v>-0.88627777777778149</v>
      </c>
    </row>
    <row r="379" spans="1:27" x14ac:dyDescent="0.25">
      <c r="A379" s="11">
        <v>9.14</v>
      </c>
      <c r="Z379" s="12">
        <f t="shared" ca="1" si="29"/>
        <v>-0.87627777777778171</v>
      </c>
      <c r="AA379" s="12">
        <f t="shared" ca="1" si="30"/>
        <v>-0.87627777777778171</v>
      </c>
    </row>
    <row r="380" spans="1:27" x14ac:dyDescent="0.25">
      <c r="A380" s="11">
        <v>9.16</v>
      </c>
      <c r="Z380" s="12">
        <f t="shared" ca="1" si="29"/>
        <v>-0.85627777777778213</v>
      </c>
      <c r="AA380" s="12">
        <f t="shared" ca="1" si="30"/>
        <v>-0.85627777777778213</v>
      </c>
    </row>
    <row r="381" spans="1:27" x14ac:dyDescent="0.25">
      <c r="A381" s="11">
        <v>9.17</v>
      </c>
      <c r="Z381" s="12">
        <f t="shared" ca="1" si="29"/>
        <v>-0.84627777777778235</v>
      </c>
      <c r="AA381" s="12">
        <f t="shared" ca="1" si="30"/>
        <v>-0.84627777777778235</v>
      </c>
    </row>
    <row r="382" spans="1:27" x14ac:dyDescent="0.25">
      <c r="A382" s="11">
        <v>9.18</v>
      </c>
      <c r="Z382" s="12">
        <f t="shared" ca="1" si="29"/>
        <v>-0.83627777777778256</v>
      </c>
      <c r="AA382" s="12">
        <f t="shared" ca="1" si="30"/>
        <v>-0.83627777777778256</v>
      </c>
    </row>
    <row r="383" spans="1:27" x14ac:dyDescent="0.25">
      <c r="A383" s="11">
        <v>9.18</v>
      </c>
      <c r="Z383" s="12">
        <f t="shared" ca="1" si="29"/>
        <v>-0.83627777777778256</v>
      </c>
      <c r="AA383" s="12">
        <f t="shared" ca="1" si="30"/>
        <v>-0.83627777777778256</v>
      </c>
    </row>
    <row r="384" spans="1:27" x14ac:dyDescent="0.25">
      <c r="A384" s="11">
        <v>9.19</v>
      </c>
      <c r="Z384" s="12">
        <f t="shared" ca="1" si="29"/>
        <v>-0.82627777777778277</v>
      </c>
      <c r="AA384" s="12">
        <f t="shared" ca="1" si="30"/>
        <v>-0.82627777777778277</v>
      </c>
    </row>
    <row r="385" spans="1:27" x14ac:dyDescent="0.25">
      <c r="A385" s="11">
        <v>9.2100000000000009</v>
      </c>
      <c r="Z385" s="12">
        <f t="shared" ca="1" si="29"/>
        <v>-0.80627777777778142</v>
      </c>
      <c r="AA385" s="12">
        <f t="shared" ca="1" si="30"/>
        <v>-0.80627777777778142</v>
      </c>
    </row>
    <row r="386" spans="1:27" x14ac:dyDescent="0.25">
      <c r="A386" s="11">
        <v>9.2100000000000009</v>
      </c>
      <c r="Z386" s="12">
        <f t="shared" ref="Z386:Z449" ca="1" si="31">IF($A386&lt;&gt;"",($A386-$D$77),"")</f>
        <v>-0.80627777777778142</v>
      </c>
      <c r="AA386" s="12">
        <f t="shared" ref="AA386:AA449" ca="1" si="32">IF($A386&lt;&gt;"",($A386-$D$77+$J$118),"")</f>
        <v>-0.80627777777778142</v>
      </c>
    </row>
    <row r="387" spans="1:27" x14ac:dyDescent="0.25">
      <c r="A387" s="11">
        <v>9.25</v>
      </c>
      <c r="Z387" s="12">
        <f t="shared" ca="1" si="31"/>
        <v>-0.76627777777778228</v>
      </c>
      <c r="AA387" s="12">
        <f t="shared" ca="1" si="32"/>
        <v>-0.76627777777778228</v>
      </c>
    </row>
    <row r="388" spans="1:27" x14ac:dyDescent="0.25">
      <c r="A388" s="11">
        <v>9.27</v>
      </c>
      <c r="Z388" s="12">
        <f t="shared" ca="1" si="31"/>
        <v>-0.7462777777777827</v>
      </c>
      <c r="AA388" s="12">
        <f t="shared" ca="1" si="32"/>
        <v>-0.7462777777777827</v>
      </c>
    </row>
    <row r="389" spans="1:27" x14ac:dyDescent="0.25">
      <c r="A389" s="11">
        <v>9.2799999999999994</v>
      </c>
      <c r="Z389" s="12">
        <f t="shared" ca="1" si="31"/>
        <v>-0.73627777777778292</v>
      </c>
      <c r="AA389" s="12">
        <f t="shared" ca="1" si="32"/>
        <v>-0.73627777777778292</v>
      </c>
    </row>
    <row r="390" spans="1:27" x14ac:dyDescent="0.25">
      <c r="A390" s="11">
        <v>9.2799999999999994</v>
      </c>
      <c r="Z390" s="12">
        <f t="shared" ca="1" si="31"/>
        <v>-0.73627777777778292</v>
      </c>
      <c r="AA390" s="12">
        <f t="shared" ca="1" si="32"/>
        <v>-0.73627777777778292</v>
      </c>
    </row>
    <row r="391" spans="1:27" x14ac:dyDescent="0.25">
      <c r="A391" s="11">
        <v>9.2899999999999991</v>
      </c>
      <c r="Z391" s="12">
        <f t="shared" ca="1" si="31"/>
        <v>-0.72627777777778313</v>
      </c>
      <c r="AA391" s="12">
        <f t="shared" ca="1" si="32"/>
        <v>-0.72627777777778313</v>
      </c>
    </row>
    <row r="392" spans="1:27" x14ac:dyDescent="0.25">
      <c r="A392" s="11">
        <v>9.3000000000000007</v>
      </c>
      <c r="Z392" s="12">
        <f t="shared" ca="1" si="31"/>
        <v>-0.71627777777778157</v>
      </c>
      <c r="AA392" s="12">
        <f t="shared" ca="1" si="32"/>
        <v>-0.71627777777778157</v>
      </c>
    </row>
    <row r="393" spans="1:27" x14ac:dyDescent="0.25">
      <c r="A393" s="11">
        <v>9.31</v>
      </c>
      <c r="Z393" s="12">
        <f t="shared" ca="1" si="31"/>
        <v>-0.70627777777778178</v>
      </c>
      <c r="AA393" s="12">
        <f t="shared" ca="1" si="32"/>
        <v>-0.70627777777778178</v>
      </c>
    </row>
    <row r="394" spans="1:27" x14ac:dyDescent="0.25">
      <c r="A394" s="11">
        <v>9.33</v>
      </c>
      <c r="Z394" s="12">
        <f t="shared" ca="1" si="31"/>
        <v>-0.68627777777778221</v>
      </c>
      <c r="AA394" s="12">
        <f t="shared" ca="1" si="32"/>
        <v>-0.68627777777778221</v>
      </c>
    </row>
    <row r="395" spans="1:27" x14ac:dyDescent="0.25">
      <c r="A395" s="11">
        <v>9.33</v>
      </c>
      <c r="Z395" s="12">
        <f t="shared" ca="1" si="31"/>
        <v>-0.68627777777778221</v>
      </c>
      <c r="AA395" s="12">
        <f t="shared" ca="1" si="32"/>
        <v>-0.68627777777778221</v>
      </c>
    </row>
    <row r="396" spans="1:27" x14ac:dyDescent="0.25">
      <c r="A396" s="11">
        <v>9.33</v>
      </c>
      <c r="Z396" s="12">
        <f t="shared" ca="1" si="31"/>
        <v>-0.68627777777778221</v>
      </c>
      <c r="AA396" s="12">
        <f t="shared" ca="1" si="32"/>
        <v>-0.68627777777778221</v>
      </c>
    </row>
    <row r="397" spans="1:27" x14ac:dyDescent="0.25">
      <c r="A397" s="11">
        <v>9.35</v>
      </c>
      <c r="Z397" s="12">
        <f t="shared" ca="1" si="31"/>
        <v>-0.66627777777778263</v>
      </c>
      <c r="AA397" s="12">
        <f t="shared" ca="1" si="32"/>
        <v>-0.66627777777778263</v>
      </c>
    </row>
    <row r="398" spans="1:27" x14ac:dyDescent="0.25">
      <c r="A398" s="11">
        <v>9.39</v>
      </c>
      <c r="Z398" s="12">
        <f t="shared" ca="1" si="31"/>
        <v>-0.62627777777778171</v>
      </c>
      <c r="AA398" s="12">
        <f t="shared" ca="1" si="32"/>
        <v>-0.62627777777778171</v>
      </c>
    </row>
    <row r="399" spans="1:27" x14ac:dyDescent="0.25">
      <c r="A399" s="11">
        <v>9.42</v>
      </c>
      <c r="Z399" s="12">
        <f t="shared" ca="1" si="31"/>
        <v>-0.59627777777778235</v>
      </c>
      <c r="AA399" s="12">
        <f t="shared" ca="1" si="32"/>
        <v>-0.59627777777778235</v>
      </c>
    </row>
    <row r="400" spans="1:27" x14ac:dyDescent="0.25">
      <c r="A400" s="11">
        <v>9.43</v>
      </c>
      <c r="Z400" s="12">
        <f t="shared" ca="1" si="31"/>
        <v>-0.58627777777778256</v>
      </c>
      <c r="AA400" s="12">
        <f t="shared" ca="1" si="32"/>
        <v>-0.58627777777778256</v>
      </c>
    </row>
    <row r="401" spans="1:27" x14ac:dyDescent="0.25">
      <c r="A401" s="11">
        <v>9.4499999999999993</v>
      </c>
      <c r="Z401" s="12">
        <f t="shared" ca="1" si="31"/>
        <v>-0.56627777777778299</v>
      </c>
      <c r="AA401" s="12">
        <f t="shared" ca="1" si="32"/>
        <v>-0.56627777777778299</v>
      </c>
    </row>
    <row r="402" spans="1:27" x14ac:dyDescent="0.25">
      <c r="A402" s="11">
        <v>9.4700000000000006</v>
      </c>
      <c r="Z402" s="12">
        <f t="shared" ca="1" si="31"/>
        <v>-0.54627777777778164</v>
      </c>
      <c r="AA402" s="12">
        <f t="shared" ca="1" si="32"/>
        <v>-0.54627777777778164</v>
      </c>
    </row>
    <row r="403" spans="1:27" x14ac:dyDescent="0.25">
      <c r="A403" s="11">
        <v>9.5</v>
      </c>
      <c r="Z403" s="12">
        <f t="shared" ca="1" si="31"/>
        <v>-0.51627777777778228</v>
      </c>
      <c r="AA403" s="12">
        <f t="shared" ca="1" si="32"/>
        <v>-0.51627777777778228</v>
      </c>
    </row>
    <row r="404" spans="1:27" x14ac:dyDescent="0.25">
      <c r="A404" s="11">
        <v>9.51</v>
      </c>
      <c r="Z404" s="12">
        <f t="shared" ca="1" si="31"/>
        <v>-0.50627777777778249</v>
      </c>
      <c r="AA404" s="12">
        <f t="shared" ca="1" si="32"/>
        <v>-0.50627777777778249</v>
      </c>
    </row>
    <row r="405" spans="1:27" x14ac:dyDescent="0.25">
      <c r="A405" s="11">
        <v>9.52</v>
      </c>
      <c r="Z405" s="12">
        <f t="shared" ca="1" si="31"/>
        <v>-0.4962777777777827</v>
      </c>
      <c r="AA405" s="12">
        <f t="shared" ca="1" si="32"/>
        <v>-0.4962777777777827</v>
      </c>
    </row>
    <row r="406" spans="1:27" x14ac:dyDescent="0.25">
      <c r="A406" s="11">
        <v>9.5399999999999991</v>
      </c>
      <c r="Z406" s="12">
        <f t="shared" ca="1" si="31"/>
        <v>-0.47627777777778313</v>
      </c>
      <c r="AA406" s="12">
        <f t="shared" ca="1" si="32"/>
        <v>-0.47627777777778313</v>
      </c>
    </row>
    <row r="407" spans="1:27" x14ac:dyDescent="0.25">
      <c r="A407" s="11">
        <v>9.5500000000000007</v>
      </c>
      <c r="Z407" s="12">
        <f t="shared" ca="1" si="31"/>
        <v>-0.46627777777778157</v>
      </c>
      <c r="AA407" s="12">
        <f t="shared" ca="1" si="32"/>
        <v>-0.46627777777778157</v>
      </c>
    </row>
    <row r="408" spans="1:27" x14ac:dyDescent="0.25">
      <c r="A408" s="11">
        <v>9.56</v>
      </c>
      <c r="Z408" s="12">
        <f t="shared" ca="1" si="31"/>
        <v>-0.45627777777778178</v>
      </c>
      <c r="AA408" s="12">
        <f t="shared" ca="1" si="32"/>
        <v>-0.45627777777778178</v>
      </c>
    </row>
    <row r="409" spans="1:27" x14ac:dyDescent="0.25">
      <c r="A409" s="11">
        <v>9.57</v>
      </c>
      <c r="Z409" s="12">
        <f t="shared" ca="1" si="31"/>
        <v>-0.44627777777778199</v>
      </c>
      <c r="AA409" s="12">
        <f t="shared" ca="1" si="32"/>
        <v>-0.44627777777778199</v>
      </c>
    </row>
    <row r="410" spans="1:27" x14ac:dyDescent="0.25">
      <c r="A410" s="11">
        <v>9.58</v>
      </c>
      <c r="Z410" s="12">
        <f t="shared" ca="1" si="31"/>
        <v>-0.43627777777778221</v>
      </c>
      <c r="AA410" s="12">
        <f t="shared" ca="1" si="32"/>
        <v>-0.43627777777778221</v>
      </c>
    </row>
    <row r="411" spans="1:27" x14ac:dyDescent="0.25">
      <c r="A411" s="11">
        <v>9.6</v>
      </c>
      <c r="Z411" s="12">
        <f t="shared" ca="1" si="31"/>
        <v>-0.41627777777778263</v>
      </c>
      <c r="AA411" s="12">
        <f t="shared" ca="1" si="32"/>
        <v>-0.41627777777778263</v>
      </c>
    </row>
    <row r="412" spans="1:27" x14ac:dyDescent="0.25">
      <c r="A412" s="11">
        <v>9.61</v>
      </c>
      <c r="Z412" s="12">
        <f t="shared" ca="1" si="31"/>
        <v>-0.40627777777778284</v>
      </c>
      <c r="AA412" s="12">
        <f t="shared" ca="1" si="32"/>
        <v>-0.40627777777778284</v>
      </c>
    </row>
    <row r="413" spans="1:27" x14ac:dyDescent="0.25">
      <c r="A413" s="11">
        <v>9.61</v>
      </c>
      <c r="Z413" s="12">
        <f t="shared" ca="1" si="31"/>
        <v>-0.40627777777778284</v>
      </c>
      <c r="AA413" s="12">
        <f t="shared" ca="1" si="32"/>
        <v>-0.40627777777778284</v>
      </c>
    </row>
    <row r="414" spans="1:27" x14ac:dyDescent="0.25">
      <c r="A414" s="11">
        <v>9.6199999999999992</v>
      </c>
      <c r="Z414" s="12">
        <f t="shared" ca="1" si="31"/>
        <v>-0.39627777777778306</v>
      </c>
      <c r="AA414" s="12">
        <f t="shared" ca="1" si="32"/>
        <v>-0.39627777777778306</v>
      </c>
    </row>
    <row r="415" spans="1:27" x14ac:dyDescent="0.25">
      <c r="A415" s="11">
        <v>9.6300000000000008</v>
      </c>
      <c r="Z415" s="12">
        <f t="shared" ca="1" si="31"/>
        <v>-0.38627777777778149</v>
      </c>
      <c r="AA415" s="12">
        <f t="shared" ca="1" si="32"/>
        <v>-0.38627777777778149</v>
      </c>
    </row>
    <row r="416" spans="1:27" x14ac:dyDescent="0.25">
      <c r="A416" s="11">
        <v>9.6300000000000008</v>
      </c>
      <c r="Z416" s="12">
        <f t="shared" ca="1" si="31"/>
        <v>-0.38627777777778149</v>
      </c>
      <c r="AA416" s="12">
        <f t="shared" ca="1" si="32"/>
        <v>-0.38627777777778149</v>
      </c>
    </row>
    <row r="417" spans="1:27" x14ac:dyDescent="0.25">
      <c r="A417" s="11">
        <v>9.64</v>
      </c>
      <c r="Z417" s="12">
        <f t="shared" ca="1" si="31"/>
        <v>-0.37627777777778171</v>
      </c>
      <c r="AA417" s="12">
        <f t="shared" ca="1" si="32"/>
        <v>-0.37627777777778171</v>
      </c>
    </row>
    <row r="418" spans="1:27" x14ac:dyDescent="0.25">
      <c r="A418" s="11">
        <v>9.66</v>
      </c>
      <c r="Z418" s="12">
        <f t="shared" ca="1" si="31"/>
        <v>-0.35627777777778213</v>
      </c>
      <c r="AA418" s="12">
        <f t="shared" ca="1" si="32"/>
        <v>-0.35627777777778213</v>
      </c>
    </row>
    <row r="419" spans="1:27" x14ac:dyDescent="0.25">
      <c r="A419" s="11">
        <v>9.67</v>
      </c>
      <c r="Z419" s="12">
        <f t="shared" ca="1" si="31"/>
        <v>-0.34627777777778235</v>
      </c>
      <c r="AA419" s="12">
        <f t="shared" ca="1" si="32"/>
        <v>-0.34627777777778235</v>
      </c>
    </row>
    <row r="420" spans="1:27" x14ac:dyDescent="0.25">
      <c r="A420" s="11">
        <v>9.67</v>
      </c>
      <c r="Z420" s="12">
        <f t="shared" ca="1" si="31"/>
        <v>-0.34627777777778235</v>
      </c>
      <c r="AA420" s="12">
        <f t="shared" ca="1" si="32"/>
        <v>-0.34627777777778235</v>
      </c>
    </row>
    <row r="421" spans="1:27" x14ac:dyDescent="0.25">
      <c r="A421" s="11">
        <v>9.67</v>
      </c>
      <c r="Z421" s="12">
        <f t="shared" ca="1" si="31"/>
        <v>-0.34627777777778235</v>
      </c>
      <c r="AA421" s="12">
        <f t="shared" ca="1" si="32"/>
        <v>-0.34627777777778235</v>
      </c>
    </row>
    <row r="422" spans="1:27" x14ac:dyDescent="0.25">
      <c r="A422" s="11">
        <v>9.68</v>
      </c>
      <c r="Z422" s="12">
        <f t="shared" ca="1" si="31"/>
        <v>-0.33627777777778256</v>
      </c>
      <c r="AA422" s="12">
        <f t="shared" ca="1" si="32"/>
        <v>-0.33627777777778256</v>
      </c>
    </row>
    <row r="423" spans="1:27" x14ac:dyDescent="0.25">
      <c r="A423" s="11">
        <v>9.69</v>
      </c>
      <c r="Z423" s="12">
        <f t="shared" ca="1" si="31"/>
        <v>-0.32627777777778277</v>
      </c>
      <c r="AA423" s="12">
        <f t="shared" ca="1" si="32"/>
        <v>-0.32627777777778277</v>
      </c>
    </row>
    <row r="424" spans="1:27" x14ac:dyDescent="0.25">
      <c r="A424" s="11">
        <v>9.7100000000000009</v>
      </c>
      <c r="Z424" s="12">
        <f t="shared" ca="1" si="31"/>
        <v>-0.30627777777778142</v>
      </c>
      <c r="AA424" s="12">
        <f t="shared" ca="1" si="32"/>
        <v>-0.30627777777778142</v>
      </c>
    </row>
    <row r="425" spans="1:27" x14ac:dyDescent="0.25">
      <c r="A425" s="11">
        <v>9.7100000000000009</v>
      </c>
      <c r="Z425" s="12">
        <f t="shared" ca="1" si="31"/>
        <v>-0.30627777777778142</v>
      </c>
      <c r="AA425" s="12">
        <f t="shared" ca="1" si="32"/>
        <v>-0.30627777777778142</v>
      </c>
    </row>
    <row r="426" spans="1:27" x14ac:dyDescent="0.25">
      <c r="A426" s="11">
        <v>9.73</v>
      </c>
      <c r="Z426" s="12">
        <f t="shared" ca="1" si="31"/>
        <v>-0.28627777777778185</v>
      </c>
      <c r="AA426" s="12">
        <f t="shared" ca="1" si="32"/>
        <v>-0.28627777777778185</v>
      </c>
    </row>
    <row r="427" spans="1:27" x14ac:dyDescent="0.25">
      <c r="A427" s="11">
        <v>9.73</v>
      </c>
      <c r="Z427" s="12">
        <f t="shared" ca="1" si="31"/>
        <v>-0.28627777777778185</v>
      </c>
      <c r="AA427" s="12">
        <f t="shared" ca="1" si="32"/>
        <v>-0.28627777777778185</v>
      </c>
    </row>
    <row r="428" spans="1:27" x14ac:dyDescent="0.25">
      <c r="A428" s="11">
        <v>9.75</v>
      </c>
      <c r="Z428" s="12">
        <f t="shared" ca="1" si="31"/>
        <v>-0.26627777777778228</v>
      </c>
      <c r="AA428" s="12">
        <f t="shared" ca="1" si="32"/>
        <v>-0.26627777777778228</v>
      </c>
    </row>
    <row r="429" spans="1:27" x14ac:dyDescent="0.25">
      <c r="A429" s="11">
        <v>9.75</v>
      </c>
      <c r="Z429" s="12">
        <f t="shared" ca="1" si="31"/>
        <v>-0.26627777777778228</v>
      </c>
      <c r="AA429" s="12">
        <f t="shared" ca="1" si="32"/>
        <v>-0.26627777777778228</v>
      </c>
    </row>
    <row r="430" spans="1:27" x14ac:dyDescent="0.25">
      <c r="A430" s="11">
        <v>9.77</v>
      </c>
      <c r="Z430" s="12">
        <f t="shared" ca="1" si="31"/>
        <v>-0.2462777777777827</v>
      </c>
      <c r="AA430" s="12">
        <f t="shared" ca="1" si="32"/>
        <v>-0.2462777777777827</v>
      </c>
    </row>
    <row r="431" spans="1:27" x14ac:dyDescent="0.25">
      <c r="A431" s="11">
        <v>9.77</v>
      </c>
      <c r="Z431" s="12">
        <f t="shared" ca="1" si="31"/>
        <v>-0.2462777777777827</v>
      </c>
      <c r="AA431" s="12">
        <f t="shared" ca="1" si="32"/>
        <v>-0.2462777777777827</v>
      </c>
    </row>
    <row r="432" spans="1:27" x14ac:dyDescent="0.25">
      <c r="A432" s="11">
        <v>9.7799999999999994</v>
      </c>
      <c r="Z432" s="12">
        <f t="shared" ca="1" si="31"/>
        <v>-0.23627777777778292</v>
      </c>
      <c r="AA432" s="12">
        <f t="shared" ca="1" si="32"/>
        <v>-0.23627777777778292</v>
      </c>
    </row>
    <row r="433" spans="1:27" x14ac:dyDescent="0.25">
      <c r="A433" s="11">
        <v>9.8000000000000007</v>
      </c>
      <c r="Z433" s="12">
        <f t="shared" ca="1" si="31"/>
        <v>-0.21627777777778157</v>
      </c>
      <c r="AA433" s="12">
        <f t="shared" ca="1" si="32"/>
        <v>-0.21627777777778157</v>
      </c>
    </row>
    <row r="434" spans="1:27" x14ac:dyDescent="0.25">
      <c r="A434" s="11">
        <v>9.82</v>
      </c>
      <c r="Z434" s="12">
        <f t="shared" ca="1" si="31"/>
        <v>-0.19627777777778199</v>
      </c>
      <c r="AA434" s="12">
        <f t="shared" ca="1" si="32"/>
        <v>-0.19627777777778199</v>
      </c>
    </row>
    <row r="435" spans="1:27" x14ac:dyDescent="0.25">
      <c r="A435" s="11">
        <v>9.82</v>
      </c>
      <c r="Z435" s="12">
        <f t="shared" ca="1" si="31"/>
        <v>-0.19627777777778199</v>
      </c>
      <c r="AA435" s="12">
        <f t="shared" ca="1" si="32"/>
        <v>-0.19627777777778199</v>
      </c>
    </row>
    <row r="436" spans="1:27" x14ac:dyDescent="0.25">
      <c r="A436" s="11">
        <v>9.83</v>
      </c>
      <c r="Z436" s="12">
        <f t="shared" ca="1" si="31"/>
        <v>-0.18627777777778221</v>
      </c>
      <c r="AA436" s="12">
        <f t="shared" ca="1" si="32"/>
        <v>-0.18627777777778221</v>
      </c>
    </row>
    <row r="437" spans="1:27" x14ac:dyDescent="0.25">
      <c r="A437" s="11">
        <v>9.84</v>
      </c>
      <c r="Z437" s="12">
        <f t="shared" ca="1" si="31"/>
        <v>-0.17627777777778242</v>
      </c>
      <c r="AA437" s="12">
        <f t="shared" ca="1" si="32"/>
        <v>-0.17627777777778242</v>
      </c>
    </row>
    <row r="438" spans="1:27" x14ac:dyDescent="0.25">
      <c r="A438" s="11">
        <v>9.8699999999999992</v>
      </c>
      <c r="Z438" s="12">
        <f t="shared" ca="1" si="31"/>
        <v>-0.14627777777778306</v>
      </c>
      <c r="AA438" s="12">
        <f t="shared" ca="1" si="32"/>
        <v>-0.14627777777778306</v>
      </c>
    </row>
    <row r="439" spans="1:27" x14ac:dyDescent="0.25">
      <c r="A439" s="11">
        <v>9.89</v>
      </c>
      <c r="Z439" s="12">
        <f t="shared" ca="1" si="31"/>
        <v>-0.12627777777778171</v>
      </c>
      <c r="AA439" s="12">
        <f t="shared" ca="1" si="32"/>
        <v>-0.12627777777778171</v>
      </c>
    </row>
    <row r="440" spans="1:27" x14ac:dyDescent="0.25">
      <c r="A440" s="11">
        <v>9.89</v>
      </c>
      <c r="Z440" s="12">
        <f t="shared" ca="1" si="31"/>
        <v>-0.12627777777778171</v>
      </c>
      <c r="AA440" s="12">
        <f t="shared" ca="1" si="32"/>
        <v>-0.12627777777778171</v>
      </c>
    </row>
    <row r="441" spans="1:27" x14ac:dyDescent="0.25">
      <c r="A441" s="11">
        <v>9.91</v>
      </c>
      <c r="Z441" s="12">
        <f t="shared" ca="1" si="31"/>
        <v>-0.10627777777778213</v>
      </c>
      <c r="AA441" s="12">
        <f t="shared" ca="1" si="32"/>
        <v>-0.10627777777778213</v>
      </c>
    </row>
    <row r="442" spans="1:27" x14ac:dyDescent="0.25">
      <c r="A442" s="11">
        <v>9.91</v>
      </c>
      <c r="Z442" s="12">
        <f t="shared" ca="1" si="31"/>
        <v>-0.10627777777778213</v>
      </c>
      <c r="AA442" s="12">
        <f t="shared" ca="1" si="32"/>
        <v>-0.10627777777778213</v>
      </c>
    </row>
    <row r="443" spans="1:27" x14ac:dyDescent="0.25">
      <c r="A443" s="11">
        <v>9.91</v>
      </c>
      <c r="Z443" s="12">
        <f t="shared" ca="1" si="31"/>
        <v>-0.10627777777778213</v>
      </c>
      <c r="AA443" s="12">
        <f t="shared" ca="1" si="32"/>
        <v>-0.10627777777778213</v>
      </c>
    </row>
    <row r="444" spans="1:27" x14ac:dyDescent="0.25">
      <c r="A444" s="11">
        <v>9.91</v>
      </c>
      <c r="Z444" s="12">
        <f t="shared" ca="1" si="31"/>
        <v>-0.10627777777778213</v>
      </c>
      <c r="AA444" s="12">
        <f t="shared" ca="1" si="32"/>
        <v>-0.10627777777778213</v>
      </c>
    </row>
    <row r="445" spans="1:27" x14ac:dyDescent="0.25">
      <c r="A445" s="11">
        <v>9.91</v>
      </c>
      <c r="Z445" s="12">
        <f t="shared" ca="1" si="31"/>
        <v>-0.10627777777778213</v>
      </c>
      <c r="AA445" s="12">
        <f t="shared" ca="1" si="32"/>
        <v>-0.10627777777778213</v>
      </c>
    </row>
    <row r="446" spans="1:27" x14ac:dyDescent="0.25">
      <c r="A446" s="11">
        <v>9.94</v>
      </c>
      <c r="Z446" s="12">
        <f t="shared" ca="1" si="31"/>
        <v>-7.6277777777782774E-2</v>
      </c>
      <c r="AA446" s="12">
        <f t="shared" ca="1" si="32"/>
        <v>-7.6277777777782774E-2</v>
      </c>
    </row>
    <row r="447" spans="1:27" x14ac:dyDescent="0.25">
      <c r="A447" s="11">
        <v>9.9499999999999993</v>
      </c>
      <c r="Z447" s="12">
        <f t="shared" ca="1" si="31"/>
        <v>-6.6277777777782987E-2</v>
      </c>
      <c r="AA447" s="12">
        <f t="shared" ca="1" si="32"/>
        <v>-6.6277777777782987E-2</v>
      </c>
    </row>
    <row r="448" spans="1:27" x14ac:dyDescent="0.25">
      <c r="A448" s="11">
        <v>9.9499999999999993</v>
      </c>
      <c r="Z448" s="12">
        <f t="shared" ca="1" si="31"/>
        <v>-6.6277777777782987E-2</v>
      </c>
      <c r="AA448" s="12">
        <f t="shared" ca="1" si="32"/>
        <v>-6.6277777777782987E-2</v>
      </c>
    </row>
    <row r="449" spans="1:27" x14ac:dyDescent="0.25">
      <c r="A449" s="11">
        <v>9.9700000000000006</v>
      </c>
      <c r="Z449" s="12">
        <f t="shared" ca="1" si="31"/>
        <v>-4.6277777777781637E-2</v>
      </c>
      <c r="AA449" s="12">
        <f t="shared" ca="1" si="32"/>
        <v>-4.6277777777781637E-2</v>
      </c>
    </row>
    <row r="450" spans="1:27" x14ac:dyDescent="0.25">
      <c r="A450" s="11">
        <v>9.99</v>
      </c>
      <c r="Z450" s="12">
        <f t="shared" ref="Z450:Z513" ca="1" si="33">IF($A450&lt;&gt;"",($A450-$D$77),"")</f>
        <v>-2.6277777777782063E-2</v>
      </c>
      <c r="AA450" s="12">
        <f t="shared" ref="AA450:AA513" ca="1" si="34">IF($A450&lt;&gt;"",($A450-$D$77+$J$118),"")</f>
        <v>-2.6277777777782063E-2</v>
      </c>
    </row>
    <row r="451" spans="1:27" x14ac:dyDescent="0.25">
      <c r="A451" s="11">
        <v>9.99</v>
      </c>
      <c r="Z451" s="12">
        <f t="shared" ca="1" si="33"/>
        <v>-2.6277777777782063E-2</v>
      </c>
      <c r="AA451" s="12">
        <f t="shared" ca="1" si="34"/>
        <v>-2.6277777777782063E-2</v>
      </c>
    </row>
    <row r="452" spans="1:27" x14ac:dyDescent="0.25">
      <c r="A452" s="11">
        <v>10.029999999999999</v>
      </c>
      <c r="Z452" s="12">
        <f t="shared" ca="1" si="33"/>
        <v>1.3722222222217084E-2</v>
      </c>
      <c r="AA452" s="12">
        <f t="shared" ca="1" si="34"/>
        <v>1.3722222222217084E-2</v>
      </c>
    </row>
    <row r="453" spans="1:27" x14ac:dyDescent="0.25">
      <c r="A453" s="11">
        <v>10.050000000000001</v>
      </c>
      <c r="Z453" s="12">
        <f t="shared" ca="1" si="33"/>
        <v>3.3722222222218434E-2</v>
      </c>
      <c r="AA453" s="12">
        <f t="shared" ca="1" si="34"/>
        <v>3.3722222222218434E-2</v>
      </c>
    </row>
    <row r="454" spans="1:27" x14ac:dyDescent="0.25">
      <c r="A454" s="11">
        <v>10.06</v>
      </c>
      <c r="Z454" s="12">
        <f t="shared" ca="1" si="33"/>
        <v>4.3722222222218221E-2</v>
      </c>
      <c r="AA454" s="12">
        <f t="shared" ca="1" si="34"/>
        <v>4.3722222222218221E-2</v>
      </c>
    </row>
    <row r="455" spans="1:27" x14ac:dyDescent="0.25">
      <c r="A455" s="11">
        <v>10.07</v>
      </c>
      <c r="Z455" s="12">
        <f t="shared" ca="1" si="33"/>
        <v>5.3722222222218008E-2</v>
      </c>
      <c r="AA455" s="12">
        <f t="shared" ca="1" si="34"/>
        <v>5.3722222222218008E-2</v>
      </c>
    </row>
    <row r="456" spans="1:27" x14ac:dyDescent="0.25">
      <c r="A456" s="11">
        <v>10.07</v>
      </c>
      <c r="Z456" s="12">
        <f t="shared" ca="1" si="33"/>
        <v>5.3722222222218008E-2</v>
      </c>
      <c r="AA456" s="12">
        <f t="shared" ca="1" si="34"/>
        <v>5.3722222222218008E-2</v>
      </c>
    </row>
    <row r="457" spans="1:27" x14ac:dyDescent="0.25">
      <c r="A457" s="11">
        <v>10.08</v>
      </c>
      <c r="Z457" s="12">
        <f t="shared" ca="1" si="33"/>
        <v>6.3722222222217795E-2</v>
      </c>
      <c r="AA457" s="12">
        <f t="shared" ca="1" si="34"/>
        <v>6.3722222222217795E-2</v>
      </c>
    </row>
    <row r="458" spans="1:27" x14ac:dyDescent="0.25">
      <c r="A458" s="11">
        <v>10.08</v>
      </c>
      <c r="Z458" s="12">
        <f t="shared" ca="1" si="33"/>
        <v>6.3722222222217795E-2</v>
      </c>
      <c r="AA458" s="12">
        <f t="shared" ca="1" si="34"/>
        <v>6.3722222222217795E-2</v>
      </c>
    </row>
    <row r="459" spans="1:27" x14ac:dyDescent="0.25">
      <c r="A459" s="11">
        <v>10.09</v>
      </c>
      <c r="Z459" s="12">
        <f t="shared" ca="1" si="33"/>
        <v>7.3722222222217582E-2</v>
      </c>
      <c r="AA459" s="12">
        <f t="shared" ca="1" si="34"/>
        <v>7.3722222222217582E-2</v>
      </c>
    </row>
    <row r="460" spans="1:27" x14ac:dyDescent="0.25">
      <c r="A460" s="11">
        <v>10.09</v>
      </c>
      <c r="Z460" s="12">
        <f t="shared" ca="1" si="33"/>
        <v>7.3722222222217582E-2</v>
      </c>
      <c r="AA460" s="12">
        <f t="shared" ca="1" si="34"/>
        <v>7.3722222222217582E-2</v>
      </c>
    </row>
    <row r="461" spans="1:27" x14ac:dyDescent="0.25">
      <c r="A461" s="11">
        <v>10.1</v>
      </c>
      <c r="Z461" s="12">
        <f t="shared" ca="1" si="33"/>
        <v>8.3722222222217368E-2</v>
      </c>
      <c r="AA461" s="12">
        <f t="shared" ca="1" si="34"/>
        <v>8.3722222222217368E-2</v>
      </c>
    </row>
    <row r="462" spans="1:27" x14ac:dyDescent="0.25">
      <c r="A462" s="11">
        <v>10.119999999999999</v>
      </c>
      <c r="Z462" s="12">
        <f t="shared" ca="1" si="33"/>
        <v>0.10372222222221694</v>
      </c>
      <c r="AA462" s="12">
        <f t="shared" ca="1" si="34"/>
        <v>0.10372222222221694</v>
      </c>
    </row>
    <row r="463" spans="1:27" x14ac:dyDescent="0.25">
      <c r="A463" s="11">
        <v>10.15</v>
      </c>
      <c r="Z463" s="12">
        <f t="shared" ca="1" si="33"/>
        <v>0.13372222222221808</v>
      </c>
      <c r="AA463" s="12">
        <f t="shared" ca="1" si="34"/>
        <v>0.13372222222221808</v>
      </c>
    </row>
    <row r="464" spans="1:27" x14ac:dyDescent="0.25">
      <c r="A464" s="11">
        <v>10.210000000000001</v>
      </c>
      <c r="Z464" s="12">
        <f t="shared" ca="1" si="33"/>
        <v>0.19372222222221858</v>
      </c>
      <c r="AA464" s="12">
        <f t="shared" ca="1" si="34"/>
        <v>0.19372222222221858</v>
      </c>
    </row>
    <row r="465" spans="1:27" x14ac:dyDescent="0.25">
      <c r="A465" s="11">
        <v>10.210000000000001</v>
      </c>
      <c r="Z465" s="12">
        <f t="shared" ca="1" si="33"/>
        <v>0.19372222222221858</v>
      </c>
      <c r="AA465" s="12">
        <f t="shared" ca="1" si="34"/>
        <v>0.19372222222221858</v>
      </c>
    </row>
    <row r="466" spans="1:27" x14ac:dyDescent="0.25">
      <c r="A466" s="11">
        <v>10.220000000000001</v>
      </c>
      <c r="Z466" s="12">
        <f t="shared" ca="1" si="33"/>
        <v>0.20372222222221836</v>
      </c>
      <c r="AA466" s="12">
        <f t="shared" ca="1" si="34"/>
        <v>0.20372222222221836</v>
      </c>
    </row>
    <row r="467" spans="1:27" x14ac:dyDescent="0.25">
      <c r="A467" s="11">
        <v>10.23</v>
      </c>
      <c r="Z467" s="12">
        <f t="shared" ca="1" si="33"/>
        <v>0.21372222222221815</v>
      </c>
      <c r="AA467" s="12">
        <f t="shared" ca="1" si="34"/>
        <v>0.21372222222221815</v>
      </c>
    </row>
    <row r="468" spans="1:27" x14ac:dyDescent="0.25">
      <c r="A468" s="11">
        <v>10.23</v>
      </c>
      <c r="Z468" s="12">
        <f t="shared" ca="1" si="33"/>
        <v>0.21372222222221815</v>
      </c>
      <c r="AA468" s="12">
        <f t="shared" ca="1" si="34"/>
        <v>0.21372222222221815</v>
      </c>
    </row>
    <row r="469" spans="1:27" x14ac:dyDescent="0.25">
      <c r="A469" s="11">
        <v>10.24</v>
      </c>
      <c r="Z469" s="12">
        <f t="shared" ca="1" si="33"/>
        <v>0.22372222222221794</v>
      </c>
      <c r="AA469" s="12">
        <f t="shared" ca="1" si="34"/>
        <v>0.22372222222221794</v>
      </c>
    </row>
    <row r="470" spans="1:27" x14ac:dyDescent="0.25">
      <c r="A470" s="11">
        <v>10.26</v>
      </c>
      <c r="Z470" s="12">
        <f t="shared" ca="1" si="33"/>
        <v>0.24372222222221751</v>
      </c>
      <c r="AA470" s="12">
        <f t="shared" ca="1" si="34"/>
        <v>0.24372222222221751</v>
      </c>
    </row>
    <row r="471" spans="1:27" x14ac:dyDescent="0.25">
      <c r="A471" s="11">
        <v>10.27</v>
      </c>
      <c r="Z471" s="12">
        <f t="shared" ca="1" si="33"/>
        <v>0.2537222222222173</v>
      </c>
      <c r="AA471" s="12">
        <f t="shared" ca="1" si="34"/>
        <v>0.2537222222222173</v>
      </c>
    </row>
    <row r="472" spans="1:27" x14ac:dyDescent="0.25">
      <c r="A472" s="11">
        <v>10.29</v>
      </c>
      <c r="Z472" s="12">
        <f t="shared" ca="1" si="33"/>
        <v>0.27372222222221687</v>
      </c>
      <c r="AA472" s="12">
        <f t="shared" ca="1" si="34"/>
        <v>0.27372222222221687</v>
      </c>
    </row>
    <row r="473" spans="1:27" x14ac:dyDescent="0.25">
      <c r="A473" s="11">
        <v>10.31</v>
      </c>
      <c r="Z473" s="12">
        <f t="shared" ca="1" si="33"/>
        <v>0.29372222222221822</v>
      </c>
      <c r="AA473" s="12">
        <f t="shared" ca="1" si="34"/>
        <v>0.29372222222221822</v>
      </c>
    </row>
    <row r="474" spans="1:27" x14ac:dyDescent="0.25">
      <c r="A474" s="11">
        <v>10.32</v>
      </c>
      <c r="Z474" s="12">
        <f t="shared" ca="1" si="33"/>
        <v>0.30372222222221801</v>
      </c>
      <c r="AA474" s="12">
        <f t="shared" ca="1" si="34"/>
        <v>0.30372222222221801</v>
      </c>
    </row>
    <row r="475" spans="1:27" x14ac:dyDescent="0.25">
      <c r="A475" s="11">
        <v>10.33</v>
      </c>
      <c r="Z475" s="12">
        <f t="shared" ca="1" si="33"/>
        <v>0.31372222222221779</v>
      </c>
      <c r="AA475" s="12">
        <f t="shared" ca="1" si="34"/>
        <v>0.31372222222221779</v>
      </c>
    </row>
    <row r="476" spans="1:27" x14ac:dyDescent="0.25">
      <c r="A476" s="11">
        <v>10.33</v>
      </c>
      <c r="Z476" s="12">
        <f t="shared" ca="1" si="33"/>
        <v>0.31372222222221779</v>
      </c>
      <c r="AA476" s="12">
        <f t="shared" ca="1" si="34"/>
        <v>0.31372222222221779</v>
      </c>
    </row>
    <row r="477" spans="1:27" x14ac:dyDescent="0.25">
      <c r="A477" s="11">
        <v>10.34</v>
      </c>
      <c r="Z477" s="12">
        <f t="shared" ca="1" si="33"/>
        <v>0.32372222222221758</v>
      </c>
      <c r="AA477" s="12">
        <f t="shared" ca="1" si="34"/>
        <v>0.32372222222221758</v>
      </c>
    </row>
    <row r="478" spans="1:27" x14ac:dyDescent="0.25">
      <c r="A478" s="11">
        <v>10.34</v>
      </c>
      <c r="Z478" s="12">
        <f t="shared" ca="1" si="33"/>
        <v>0.32372222222221758</v>
      </c>
      <c r="AA478" s="12">
        <f t="shared" ca="1" si="34"/>
        <v>0.32372222222221758</v>
      </c>
    </row>
    <row r="479" spans="1:27" x14ac:dyDescent="0.25">
      <c r="A479" s="11">
        <v>10.34</v>
      </c>
      <c r="Z479" s="12">
        <f t="shared" ca="1" si="33"/>
        <v>0.32372222222221758</v>
      </c>
      <c r="AA479" s="12">
        <f t="shared" ca="1" si="34"/>
        <v>0.32372222222221758</v>
      </c>
    </row>
    <row r="480" spans="1:27" x14ac:dyDescent="0.25">
      <c r="A480" s="11">
        <v>10.36</v>
      </c>
      <c r="Z480" s="12">
        <f t="shared" ca="1" si="33"/>
        <v>0.34372222222221716</v>
      </c>
      <c r="AA480" s="12">
        <f t="shared" ca="1" si="34"/>
        <v>0.34372222222221716</v>
      </c>
    </row>
    <row r="481" spans="1:27" x14ac:dyDescent="0.25">
      <c r="A481" s="11">
        <v>10.36</v>
      </c>
      <c r="Z481" s="12">
        <f t="shared" ca="1" si="33"/>
        <v>0.34372222222221716</v>
      </c>
      <c r="AA481" s="12">
        <f t="shared" ca="1" si="34"/>
        <v>0.34372222222221716</v>
      </c>
    </row>
    <row r="482" spans="1:27" x14ac:dyDescent="0.25">
      <c r="A482" s="11">
        <v>10.36</v>
      </c>
      <c r="Z482" s="12">
        <f t="shared" ca="1" si="33"/>
        <v>0.34372222222221716</v>
      </c>
      <c r="AA482" s="12">
        <f t="shared" ca="1" si="34"/>
        <v>0.34372222222221716</v>
      </c>
    </row>
    <row r="483" spans="1:27" x14ac:dyDescent="0.25">
      <c r="A483" s="11">
        <v>10.38</v>
      </c>
      <c r="Z483" s="12">
        <f t="shared" ca="1" si="33"/>
        <v>0.36372222222221851</v>
      </c>
      <c r="AA483" s="12">
        <f t="shared" ca="1" si="34"/>
        <v>0.36372222222221851</v>
      </c>
    </row>
    <row r="484" spans="1:27" x14ac:dyDescent="0.25">
      <c r="A484" s="11">
        <v>10.41</v>
      </c>
      <c r="Z484" s="12">
        <f t="shared" ca="1" si="33"/>
        <v>0.39372222222221787</v>
      </c>
      <c r="AA484" s="12">
        <f t="shared" ca="1" si="34"/>
        <v>0.39372222222221787</v>
      </c>
    </row>
    <row r="485" spans="1:27" x14ac:dyDescent="0.25">
      <c r="A485" s="11">
        <v>10.41</v>
      </c>
      <c r="Z485" s="12">
        <f t="shared" ca="1" si="33"/>
        <v>0.39372222222221787</v>
      </c>
      <c r="AA485" s="12">
        <f t="shared" ca="1" si="34"/>
        <v>0.39372222222221787</v>
      </c>
    </row>
    <row r="486" spans="1:27" x14ac:dyDescent="0.25">
      <c r="A486" s="11">
        <v>10.46</v>
      </c>
      <c r="Z486" s="12">
        <f t="shared" ca="1" si="33"/>
        <v>0.44372222222221858</v>
      </c>
      <c r="AA486" s="12">
        <f t="shared" ca="1" si="34"/>
        <v>0.44372222222221858</v>
      </c>
    </row>
    <row r="487" spans="1:27" x14ac:dyDescent="0.25">
      <c r="A487" s="11">
        <v>10.47</v>
      </c>
      <c r="Z487" s="12">
        <f t="shared" ca="1" si="33"/>
        <v>0.45372222222221836</v>
      </c>
      <c r="AA487" s="12">
        <f t="shared" ca="1" si="34"/>
        <v>0.45372222222221836</v>
      </c>
    </row>
    <row r="488" spans="1:27" x14ac:dyDescent="0.25">
      <c r="A488" s="11">
        <v>10.49</v>
      </c>
      <c r="Z488" s="12">
        <f t="shared" ca="1" si="33"/>
        <v>0.47372222222221794</v>
      </c>
      <c r="AA488" s="12">
        <f t="shared" ca="1" si="34"/>
        <v>0.47372222222221794</v>
      </c>
    </row>
    <row r="489" spans="1:27" x14ac:dyDescent="0.25">
      <c r="A489" s="11">
        <v>10.49</v>
      </c>
      <c r="Z489" s="12">
        <f t="shared" ca="1" si="33"/>
        <v>0.47372222222221794</v>
      </c>
      <c r="AA489" s="12">
        <f t="shared" ca="1" si="34"/>
        <v>0.47372222222221794</v>
      </c>
    </row>
    <row r="490" spans="1:27" x14ac:dyDescent="0.25">
      <c r="A490" s="11">
        <v>10.5</v>
      </c>
      <c r="Z490" s="12">
        <f t="shared" ca="1" si="33"/>
        <v>0.48372222222221772</v>
      </c>
      <c r="AA490" s="12">
        <f t="shared" ca="1" si="34"/>
        <v>0.48372222222221772</v>
      </c>
    </row>
    <row r="491" spans="1:27" x14ac:dyDescent="0.25">
      <c r="A491" s="11">
        <v>10.5</v>
      </c>
      <c r="Z491" s="12">
        <f t="shared" ca="1" si="33"/>
        <v>0.48372222222221772</v>
      </c>
      <c r="AA491" s="12">
        <f t="shared" ca="1" si="34"/>
        <v>0.48372222222221772</v>
      </c>
    </row>
    <row r="492" spans="1:27" x14ac:dyDescent="0.25">
      <c r="A492" s="11">
        <v>10.51</v>
      </c>
      <c r="Z492" s="12">
        <f t="shared" ca="1" si="33"/>
        <v>0.49372222222221751</v>
      </c>
      <c r="AA492" s="12">
        <f t="shared" ca="1" si="34"/>
        <v>0.49372222222221751</v>
      </c>
    </row>
    <row r="493" spans="1:27" x14ac:dyDescent="0.25">
      <c r="A493" s="11">
        <v>10.51</v>
      </c>
      <c r="Z493" s="12">
        <f t="shared" ca="1" si="33"/>
        <v>0.49372222222221751</v>
      </c>
      <c r="AA493" s="12">
        <f t="shared" ca="1" si="34"/>
        <v>0.49372222222221751</v>
      </c>
    </row>
    <row r="494" spans="1:27" x14ac:dyDescent="0.25">
      <c r="A494" s="11">
        <v>10.52</v>
      </c>
      <c r="Z494" s="12">
        <f t="shared" ca="1" si="33"/>
        <v>0.5037222222222173</v>
      </c>
      <c r="AA494" s="12">
        <f t="shared" ca="1" si="34"/>
        <v>0.5037222222222173</v>
      </c>
    </row>
    <row r="495" spans="1:27" x14ac:dyDescent="0.25">
      <c r="A495" s="11">
        <v>10.53</v>
      </c>
      <c r="Z495" s="12">
        <f t="shared" ca="1" si="33"/>
        <v>0.51372222222221708</v>
      </c>
      <c r="AA495" s="12">
        <f t="shared" ca="1" si="34"/>
        <v>0.51372222222221708</v>
      </c>
    </row>
    <row r="496" spans="1:27" x14ac:dyDescent="0.25">
      <c r="A496" s="11">
        <v>10.54</v>
      </c>
      <c r="Z496" s="12">
        <f t="shared" ca="1" si="33"/>
        <v>0.52372222222221687</v>
      </c>
      <c r="AA496" s="12">
        <f t="shared" ca="1" si="34"/>
        <v>0.52372222222221687</v>
      </c>
    </row>
    <row r="497" spans="1:27" x14ac:dyDescent="0.25">
      <c r="A497" s="11">
        <v>10.6</v>
      </c>
      <c r="Z497" s="12">
        <f t="shared" ca="1" si="33"/>
        <v>0.58372222222221737</v>
      </c>
      <c r="AA497" s="12">
        <f t="shared" ca="1" si="34"/>
        <v>0.58372222222221737</v>
      </c>
    </row>
    <row r="498" spans="1:27" x14ac:dyDescent="0.25">
      <c r="A498" s="11">
        <v>10.6</v>
      </c>
      <c r="Z498" s="12">
        <f t="shared" ca="1" si="33"/>
        <v>0.58372222222221737</v>
      </c>
      <c r="AA498" s="12">
        <f t="shared" ca="1" si="34"/>
        <v>0.58372222222221737</v>
      </c>
    </row>
    <row r="499" spans="1:27" x14ac:dyDescent="0.25">
      <c r="A499" s="11">
        <v>10.62</v>
      </c>
      <c r="Z499" s="12">
        <f t="shared" ca="1" si="33"/>
        <v>0.60372222222221694</v>
      </c>
      <c r="AA499" s="12">
        <f t="shared" ca="1" si="34"/>
        <v>0.60372222222221694</v>
      </c>
    </row>
    <row r="500" spans="1:27" x14ac:dyDescent="0.25">
      <c r="A500" s="11">
        <v>10.64</v>
      </c>
      <c r="Z500" s="12">
        <f t="shared" ca="1" si="33"/>
        <v>0.62372222222221829</v>
      </c>
      <c r="AA500" s="12">
        <f t="shared" ca="1" si="34"/>
        <v>0.62372222222221829</v>
      </c>
    </row>
    <row r="501" spans="1:27" x14ac:dyDescent="0.25">
      <c r="A501" s="11">
        <v>10.65</v>
      </c>
      <c r="Z501" s="12">
        <f t="shared" ca="1" si="33"/>
        <v>0.63372222222221808</v>
      </c>
      <c r="AA501" s="12">
        <f t="shared" ca="1" si="34"/>
        <v>0.63372222222221808</v>
      </c>
    </row>
    <row r="502" spans="1:27" x14ac:dyDescent="0.25">
      <c r="A502" s="11">
        <v>10.65</v>
      </c>
      <c r="Z502" s="12">
        <f t="shared" ca="1" si="33"/>
        <v>0.63372222222221808</v>
      </c>
      <c r="AA502" s="12">
        <f t="shared" ca="1" si="34"/>
        <v>0.63372222222221808</v>
      </c>
    </row>
    <row r="503" spans="1:27" x14ac:dyDescent="0.25">
      <c r="A503" s="11">
        <v>10.65</v>
      </c>
      <c r="Z503" s="12">
        <f t="shared" ca="1" si="33"/>
        <v>0.63372222222221808</v>
      </c>
      <c r="AA503" s="12">
        <f t="shared" ca="1" si="34"/>
        <v>0.63372222222221808</v>
      </c>
    </row>
    <row r="504" spans="1:27" x14ac:dyDescent="0.25">
      <c r="A504" s="11">
        <v>10.67</v>
      </c>
      <c r="Z504" s="12">
        <f t="shared" ca="1" si="33"/>
        <v>0.65372222222221765</v>
      </c>
      <c r="AA504" s="12">
        <f t="shared" ca="1" si="34"/>
        <v>0.65372222222221765</v>
      </c>
    </row>
    <row r="505" spans="1:27" x14ac:dyDescent="0.25">
      <c r="A505" s="11">
        <v>10.67</v>
      </c>
      <c r="Z505" s="12">
        <f t="shared" ca="1" si="33"/>
        <v>0.65372222222221765</v>
      </c>
      <c r="AA505" s="12">
        <f t="shared" ca="1" si="34"/>
        <v>0.65372222222221765</v>
      </c>
    </row>
    <row r="506" spans="1:27" x14ac:dyDescent="0.25">
      <c r="A506" s="11">
        <v>10.68</v>
      </c>
      <c r="Z506" s="12">
        <f t="shared" ca="1" si="33"/>
        <v>0.66372222222221744</v>
      </c>
      <c r="AA506" s="12">
        <f t="shared" ca="1" si="34"/>
        <v>0.66372222222221744</v>
      </c>
    </row>
    <row r="507" spans="1:27" x14ac:dyDescent="0.25">
      <c r="A507" s="11">
        <v>10.7</v>
      </c>
      <c r="Z507" s="12">
        <f t="shared" ca="1" si="33"/>
        <v>0.68372222222221701</v>
      </c>
      <c r="AA507" s="12">
        <f t="shared" ca="1" si="34"/>
        <v>0.68372222222221701</v>
      </c>
    </row>
    <row r="508" spans="1:27" x14ac:dyDescent="0.25">
      <c r="A508" s="11">
        <v>10.71</v>
      </c>
      <c r="Z508" s="12">
        <f t="shared" ca="1" si="33"/>
        <v>0.69372222222221858</v>
      </c>
      <c r="AA508" s="12">
        <f t="shared" ca="1" si="34"/>
        <v>0.69372222222221858</v>
      </c>
    </row>
    <row r="509" spans="1:27" x14ac:dyDescent="0.25">
      <c r="A509" s="11">
        <v>10.72</v>
      </c>
      <c r="Z509" s="12">
        <f t="shared" ca="1" si="33"/>
        <v>0.70372222222221836</v>
      </c>
      <c r="AA509" s="12">
        <f t="shared" ca="1" si="34"/>
        <v>0.70372222222221836</v>
      </c>
    </row>
    <row r="510" spans="1:27" x14ac:dyDescent="0.25">
      <c r="A510" s="11">
        <v>10.73</v>
      </c>
      <c r="Z510" s="12">
        <f t="shared" ca="1" si="33"/>
        <v>0.71372222222221815</v>
      </c>
      <c r="AA510" s="12">
        <f t="shared" ca="1" si="34"/>
        <v>0.71372222222221815</v>
      </c>
    </row>
    <row r="511" spans="1:27" x14ac:dyDescent="0.25">
      <c r="A511" s="11">
        <v>10.73</v>
      </c>
      <c r="Z511" s="12">
        <f t="shared" ca="1" si="33"/>
        <v>0.71372222222221815</v>
      </c>
      <c r="AA511" s="12">
        <f t="shared" ca="1" si="34"/>
        <v>0.71372222222221815</v>
      </c>
    </row>
    <row r="512" spans="1:27" x14ac:dyDescent="0.25">
      <c r="A512" s="11">
        <v>10.74</v>
      </c>
      <c r="Z512" s="12">
        <f t="shared" ca="1" si="33"/>
        <v>0.72372222222221794</v>
      </c>
      <c r="AA512" s="12">
        <f t="shared" ca="1" si="34"/>
        <v>0.72372222222221794</v>
      </c>
    </row>
    <row r="513" spans="1:27" x14ac:dyDescent="0.25">
      <c r="A513" s="11">
        <v>10.74</v>
      </c>
      <c r="Z513" s="12">
        <f t="shared" ca="1" si="33"/>
        <v>0.72372222222221794</v>
      </c>
      <c r="AA513" s="12">
        <f t="shared" ca="1" si="34"/>
        <v>0.72372222222221794</v>
      </c>
    </row>
    <row r="514" spans="1:27" x14ac:dyDescent="0.25">
      <c r="A514" s="11">
        <v>10.75</v>
      </c>
      <c r="Z514" s="12">
        <f t="shared" ref="Z514:Z577" ca="1" si="35">IF($A514&lt;&gt;"",($A514-$D$77),"")</f>
        <v>0.73372222222221772</v>
      </c>
      <c r="AA514" s="12">
        <f t="shared" ref="AA514:AA577" ca="1" si="36">IF($A514&lt;&gt;"",($A514-$D$77+$J$118),"")</f>
        <v>0.73372222222221772</v>
      </c>
    </row>
    <row r="515" spans="1:27" x14ac:dyDescent="0.25">
      <c r="A515" s="11">
        <v>10.76</v>
      </c>
      <c r="Z515" s="12">
        <f t="shared" ca="1" si="35"/>
        <v>0.74372222222221751</v>
      </c>
      <c r="AA515" s="12">
        <f t="shared" ca="1" si="36"/>
        <v>0.74372222222221751</v>
      </c>
    </row>
    <row r="516" spans="1:27" x14ac:dyDescent="0.25">
      <c r="A516" s="11">
        <v>10.78</v>
      </c>
      <c r="Z516" s="12">
        <f t="shared" ca="1" si="35"/>
        <v>0.76372222222221708</v>
      </c>
      <c r="AA516" s="12">
        <f t="shared" ca="1" si="36"/>
        <v>0.76372222222221708</v>
      </c>
    </row>
    <row r="517" spans="1:27" x14ac:dyDescent="0.25">
      <c r="A517" s="11">
        <v>10.8</v>
      </c>
      <c r="Z517" s="12">
        <f t="shared" ca="1" si="35"/>
        <v>0.78372222222221843</v>
      </c>
      <c r="AA517" s="12">
        <f t="shared" ca="1" si="36"/>
        <v>0.78372222222221843</v>
      </c>
    </row>
    <row r="518" spans="1:27" x14ac:dyDescent="0.25">
      <c r="A518" s="11">
        <v>10.8</v>
      </c>
      <c r="Z518" s="12">
        <f t="shared" ca="1" si="35"/>
        <v>0.78372222222221843</v>
      </c>
      <c r="AA518" s="12">
        <f t="shared" ca="1" si="36"/>
        <v>0.78372222222221843</v>
      </c>
    </row>
    <row r="519" spans="1:27" x14ac:dyDescent="0.25">
      <c r="A519" s="11">
        <v>10.81</v>
      </c>
      <c r="Z519" s="12">
        <f t="shared" ca="1" si="35"/>
        <v>0.79372222222221822</v>
      </c>
      <c r="AA519" s="12">
        <f t="shared" ca="1" si="36"/>
        <v>0.79372222222221822</v>
      </c>
    </row>
    <row r="520" spans="1:27" x14ac:dyDescent="0.25">
      <c r="A520" s="11">
        <v>10.83</v>
      </c>
      <c r="Z520" s="12">
        <f t="shared" ca="1" si="35"/>
        <v>0.81372222222221779</v>
      </c>
      <c r="AA520" s="12">
        <f t="shared" ca="1" si="36"/>
        <v>0.81372222222221779</v>
      </c>
    </row>
    <row r="521" spans="1:27" x14ac:dyDescent="0.25">
      <c r="A521" s="11">
        <v>10.85</v>
      </c>
      <c r="Z521" s="12">
        <f t="shared" ca="1" si="35"/>
        <v>0.83372222222221737</v>
      </c>
      <c r="AA521" s="12">
        <f t="shared" ca="1" si="36"/>
        <v>0.83372222222221737</v>
      </c>
    </row>
    <row r="522" spans="1:27" x14ac:dyDescent="0.25">
      <c r="A522" s="11">
        <v>10.86</v>
      </c>
      <c r="Z522" s="12">
        <f t="shared" ca="1" si="35"/>
        <v>0.84372222222221716</v>
      </c>
      <c r="AA522" s="12">
        <f t="shared" ca="1" si="36"/>
        <v>0.84372222222221716</v>
      </c>
    </row>
    <row r="523" spans="1:27" x14ac:dyDescent="0.25">
      <c r="A523" s="11">
        <v>10.87</v>
      </c>
      <c r="Z523" s="12">
        <f t="shared" ca="1" si="35"/>
        <v>0.85372222222221694</v>
      </c>
      <c r="AA523" s="12">
        <f t="shared" ca="1" si="36"/>
        <v>0.85372222222221694</v>
      </c>
    </row>
    <row r="524" spans="1:27" x14ac:dyDescent="0.25">
      <c r="A524" s="11">
        <v>10.88</v>
      </c>
      <c r="Z524" s="12">
        <f t="shared" ca="1" si="35"/>
        <v>0.86372222222221851</v>
      </c>
      <c r="AA524" s="12">
        <f t="shared" ca="1" si="36"/>
        <v>0.86372222222221851</v>
      </c>
    </row>
    <row r="525" spans="1:27" x14ac:dyDescent="0.25">
      <c r="A525" s="11">
        <v>10.89</v>
      </c>
      <c r="Z525" s="12">
        <f t="shared" ca="1" si="35"/>
        <v>0.87372222222221829</v>
      </c>
      <c r="AA525" s="12">
        <f t="shared" ca="1" si="36"/>
        <v>0.87372222222221829</v>
      </c>
    </row>
    <row r="526" spans="1:27" x14ac:dyDescent="0.25">
      <c r="A526" s="11">
        <v>10.9</v>
      </c>
      <c r="Z526" s="12">
        <f t="shared" ca="1" si="35"/>
        <v>0.88372222222221808</v>
      </c>
      <c r="AA526" s="12">
        <f t="shared" ca="1" si="36"/>
        <v>0.88372222222221808</v>
      </c>
    </row>
    <row r="527" spans="1:27" x14ac:dyDescent="0.25">
      <c r="A527" s="11">
        <v>10.9</v>
      </c>
      <c r="Z527" s="12">
        <f t="shared" ca="1" si="35"/>
        <v>0.88372222222221808</v>
      </c>
      <c r="AA527" s="12">
        <f t="shared" ca="1" si="36"/>
        <v>0.88372222222221808</v>
      </c>
    </row>
    <row r="528" spans="1:27" x14ac:dyDescent="0.25">
      <c r="A528" s="11">
        <v>10.9</v>
      </c>
      <c r="Z528" s="12">
        <f t="shared" ca="1" si="35"/>
        <v>0.88372222222221808</v>
      </c>
      <c r="AA528" s="12">
        <f t="shared" ca="1" si="36"/>
        <v>0.88372222222221808</v>
      </c>
    </row>
    <row r="529" spans="1:27" x14ac:dyDescent="0.25">
      <c r="A529" s="11">
        <v>10.91</v>
      </c>
      <c r="Z529" s="12">
        <f t="shared" ca="1" si="35"/>
        <v>0.89372222222221787</v>
      </c>
      <c r="AA529" s="12">
        <f t="shared" ca="1" si="36"/>
        <v>0.89372222222221787</v>
      </c>
    </row>
    <row r="530" spans="1:27" x14ac:dyDescent="0.25">
      <c r="A530" s="11">
        <v>10.92</v>
      </c>
      <c r="Z530" s="12">
        <f t="shared" ca="1" si="35"/>
        <v>0.90372222222221765</v>
      </c>
      <c r="AA530" s="12">
        <f t="shared" ca="1" si="36"/>
        <v>0.90372222222221765</v>
      </c>
    </row>
    <row r="531" spans="1:27" x14ac:dyDescent="0.25">
      <c r="A531" s="11">
        <v>10.92</v>
      </c>
      <c r="Z531" s="12">
        <f t="shared" ca="1" si="35"/>
        <v>0.90372222222221765</v>
      </c>
      <c r="AA531" s="12">
        <f t="shared" ca="1" si="36"/>
        <v>0.90372222222221765</v>
      </c>
    </row>
    <row r="532" spans="1:27" x14ac:dyDescent="0.25">
      <c r="A532" s="11">
        <v>10.96</v>
      </c>
      <c r="Z532" s="12">
        <f t="shared" ca="1" si="35"/>
        <v>0.94372222222221858</v>
      </c>
      <c r="AA532" s="12">
        <f t="shared" ca="1" si="36"/>
        <v>0.94372222222221858</v>
      </c>
    </row>
    <row r="533" spans="1:27" x14ac:dyDescent="0.25">
      <c r="A533" s="11">
        <v>10.96</v>
      </c>
      <c r="Z533" s="12">
        <f t="shared" ca="1" si="35"/>
        <v>0.94372222222221858</v>
      </c>
      <c r="AA533" s="12">
        <f t="shared" ca="1" si="36"/>
        <v>0.94372222222221858</v>
      </c>
    </row>
    <row r="534" spans="1:27" x14ac:dyDescent="0.25">
      <c r="A534" s="11">
        <v>10.98</v>
      </c>
      <c r="Z534" s="12">
        <f t="shared" ca="1" si="35"/>
        <v>0.96372222222221815</v>
      </c>
      <c r="AA534" s="12">
        <f t="shared" ca="1" si="36"/>
        <v>0.96372222222221815</v>
      </c>
    </row>
    <row r="535" spans="1:27" x14ac:dyDescent="0.25">
      <c r="A535" s="11">
        <v>11</v>
      </c>
      <c r="Z535" s="12">
        <f t="shared" ca="1" si="35"/>
        <v>0.98372222222221772</v>
      </c>
      <c r="AA535" s="12">
        <f t="shared" ca="1" si="36"/>
        <v>0.98372222222221772</v>
      </c>
    </row>
    <row r="536" spans="1:27" x14ac:dyDescent="0.25">
      <c r="A536" s="11">
        <v>11.02</v>
      </c>
      <c r="Z536" s="12">
        <f t="shared" ca="1" si="35"/>
        <v>1.0037222222222173</v>
      </c>
      <c r="AA536" s="12">
        <f t="shared" ca="1" si="36"/>
        <v>1.0037222222222173</v>
      </c>
    </row>
    <row r="537" spans="1:27" x14ac:dyDescent="0.25">
      <c r="A537" s="11">
        <v>11.03</v>
      </c>
      <c r="Z537" s="12">
        <f t="shared" ca="1" si="35"/>
        <v>1.0137222222222171</v>
      </c>
      <c r="AA537" s="12">
        <f t="shared" ca="1" si="36"/>
        <v>1.0137222222222171</v>
      </c>
    </row>
    <row r="538" spans="1:27" x14ac:dyDescent="0.25">
      <c r="A538" s="11">
        <v>11.04</v>
      </c>
      <c r="Z538" s="12">
        <f t="shared" ca="1" si="35"/>
        <v>1.0237222222222169</v>
      </c>
      <c r="AA538" s="12">
        <f t="shared" ca="1" si="36"/>
        <v>1.0237222222222169</v>
      </c>
    </row>
    <row r="539" spans="1:27" x14ac:dyDescent="0.25">
      <c r="A539" s="11">
        <v>11.06</v>
      </c>
      <c r="Z539" s="12">
        <f t="shared" ca="1" si="35"/>
        <v>1.0437222222222182</v>
      </c>
      <c r="AA539" s="12">
        <f t="shared" ca="1" si="36"/>
        <v>1.0437222222222182</v>
      </c>
    </row>
    <row r="540" spans="1:27" x14ac:dyDescent="0.25">
      <c r="A540" s="11">
        <v>11.07</v>
      </c>
      <c r="Z540" s="12">
        <f t="shared" ca="1" si="35"/>
        <v>1.053722222222218</v>
      </c>
      <c r="AA540" s="12">
        <f t="shared" ca="1" si="36"/>
        <v>1.053722222222218</v>
      </c>
    </row>
    <row r="541" spans="1:27" x14ac:dyDescent="0.25">
      <c r="A541" s="11">
        <v>11.09</v>
      </c>
      <c r="Z541" s="12">
        <f t="shared" ca="1" si="35"/>
        <v>1.0737222222222176</v>
      </c>
      <c r="AA541" s="12">
        <f t="shared" ca="1" si="36"/>
        <v>1.0737222222222176</v>
      </c>
    </row>
    <row r="542" spans="1:27" x14ac:dyDescent="0.25">
      <c r="A542" s="11">
        <v>11.11</v>
      </c>
      <c r="Z542" s="12">
        <f t="shared" ca="1" si="35"/>
        <v>1.0937222222222172</v>
      </c>
      <c r="AA542" s="12">
        <f t="shared" ca="1" si="36"/>
        <v>1.0937222222222172</v>
      </c>
    </row>
    <row r="543" spans="1:27" x14ac:dyDescent="0.25">
      <c r="A543" s="11">
        <v>11.13</v>
      </c>
      <c r="Z543" s="12">
        <f t="shared" ca="1" si="35"/>
        <v>1.1137222222222185</v>
      </c>
      <c r="AA543" s="12">
        <f t="shared" ca="1" si="36"/>
        <v>1.1137222222222185</v>
      </c>
    </row>
    <row r="544" spans="1:27" x14ac:dyDescent="0.25">
      <c r="A544" s="11">
        <v>11.14</v>
      </c>
      <c r="Z544" s="12">
        <f t="shared" ca="1" si="35"/>
        <v>1.1237222222222183</v>
      </c>
      <c r="AA544" s="12">
        <f t="shared" ca="1" si="36"/>
        <v>1.1237222222222183</v>
      </c>
    </row>
    <row r="545" spans="1:27" x14ac:dyDescent="0.25">
      <c r="A545" s="11">
        <v>11.17</v>
      </c>
      <c r="Z545" s="12">
        <f t="shared" ca="1" si="35"/>
        <v>1.1537222222222177</v>
      </c>
      <c r="AA545" s="12">
        <f t="shared" ca="1" si="36"/>
        <v>1.1537222222222177</v>
      </c>
    </row>
    <row r="546" spans="1:27" x14ac:dyDescent="0.25">
      <c r="A546" s="11">
        <v>11.18</v>
      </c>
      <c r="Z546" s="12">
        <f t="shared" ca="1" si="35"/>
        <v>1.1637222222222174</v>
      </c>
      <c r="AA546" s="12">
        <f t="shared" ca="1" si="36"/>
        <v>1.1637222222222174</v>
      </c>
    </row>
    <row r="547" spans="1:27" x14ac:dyDescent="0.25">
      <c r="A547" s="11">
        <v>11.18</v>
      </c>
      <c r="Z547" s="12">
        <f t="shared" ca="1" si="35"/>
        <v>1.1637222222222174</v>
      </c>
      <c r="AA547" s="12">
        <f t="shared" ca="1" si="36"/>
        <v>1.1637222222222174</v>
      </c>
    </row>
    <row r="548" spans="1:27" x14ac:dyDescent="0.25">
      <c r="A548" s="11">
        <v>11.19</v>
      </c>
      <c r="Z548" s="12">
        <f t="shared" ca="1" si="35"/>
        <v>1.1737222222222172</v>
      </c>
      <c r="AA548" s="12">
        <f t="shared" ca="1" si="36"/>
        <v>1.1737222222222172</v>
      </c>
    </row>
    <row r="549" spans="1:27" x14ac:dyDescent="0.25">
      <c r="A549" s="11">
        <v>11.2</v>
      </c>
      <c r="Z549" s="12">
        <f t="shared" ca="1" si="35"/>
        <v>1.183722222222217</v>
      </c>
      <c r="AA549" s="12">
        <f t="shared" ca="1" si="36"/>
        <v>1.183722222222217</v>
      </c>
    </row>
    <row r="550" spans="1:27" x14ac:dyDescent="0.25">
      <c r="A550" s="11">
        <v>11.2</v>
      </c>
      <c r="Z550" s="12">
        <f t="shared" ca="1" si="35"/>
        <v>1.183722222222217</v>
      </c>
      <c r="AA550" s="12">
        <f t="shared" ca="1" si="36"/>
        <v>1.183722222222217</v>
      </c>
    </row>
    <row r="551" spans="1:27" x14ac:dyDescent="0.25">
      <c r="A551" s="11">
        <v>11.22</v>
      </c>
      <c r="Z551" s="12">
        <f t="shared" ca="1" si="35"/>
        <v>1.2037222222222184</v>
      </c>
      <c r="AA551" s="12">
        <f t="shared" ca="1" si="36"/>
        <v>1.2037222222222184</v>
      </c>
    </row>
    <row r="552" spans="1:27" x14ac:dyDescent="0.25">
      <c r="A552" s="11">
        <v>11.27</v>
      </c>
      <c r="Z552" s="12">
        <f t="shared" ca="1" si="35"/>
        <v>1.2537222222222173</v>
      </c>
      <c r="AA552" s="12">
        <f t="shared" ca="1" si="36"/>
        <v>1.2537222222222173</v>
      </c>
    </row>
    <row r="553" spans="1:27" x14ac:dyDescent="0.25">
      <c r="A553" s="11">
        <v>11.27</v>
      </c>
      <c r="Z553" s="12">
        <f t="shared" ca="1" si="35"/>
        <v>1.2537222222222173</v>
      </c>
      <c r="AA553" s="12">
        <f t="shared" ca="1" si="36"/>
        <v>1.2537222222222173</v>
      </c>
    </row>
    <row r="554" spans="1:27" x14ac:dyDescent="0.25">
      <c r="A554" s="11">
        <v>11.27</v>
      </c>
      <c r="Z554" s="12">
        <f t="shared" ca="1" si="35"/>
        <v>1.2537222222222173</v>
      </c>
      <c r="AA554" s="12">
        <f t="shared" ca="1" si="36"/>
        <v>1.2537222222222173</v>
      </c>
    </row>
    <row r="555" spans="1:27" x14ac:dyDescent="0.25">
      <c r="A555" s="11">
        <v>11.3</v>
      </c>
      <c r="Z555" s="12">
        <f t="shared" ca="1" si="35"/>
        <v>1.2837222222222184</v>
      </c>
      <c r="AA555" s="12">
        <f t="shared" ca="1" si="36"/>
        <v>1.2837222222222184</v>
      </c>
    </row>
    <row r="556" spans="1:27" x14ac:dyDescent="0.25">
      <c r="A556" s="11">
        <v>11.3</v>
      </c>
      <c r="Z556" s="12">
        <f t="shared" ca="1" si="35"/>
        <v>1.2837222222222184</v>
      </c>
      <c r="AA556" s="12">
        <f t="shared" ca="1" si="36"/>
        <v>1.2837222222222184</v>
      </c>
    </row>
    <row r="557" spans="1:27" x14ac:dyDescent="0.25">
      <c r="A557" s="11">
        <v>11.31</v>
      </c>
      <c r="Z557" s="12">
        <f t="shared" ca="1" si="35"/>
        <v>1.2937222222222182</v>
      </c>
      <c r="AA557" s="12">
        <f t="shared" ca="1" si="36"/>
        <v>1.2937222222222182</v>
      </c>
    </row>
    <row r="558" spans="1:27" x14ac:dyDescent="0.25">
      <c r="A558" s="11">
        <v>11.31</v>
      </c>
      <c r="Z558" s="12">
        <f t="shared" ca="1" si="35"/>
        <v>1.2937222222222182</v>
      </c>
      <c r="AA558" s="12">
        <f t="shared" ca="1" si="36"/>
        <v>1.2937222222222182</v>
      </c>
    </row>
    <row r="559" spans="1:27" x14ac:dyDescent="0.25">
      <c r="A559" s="11">
        <v>11.34</v>
      </c>
      <c r="Z559" s="12">
        <f t="shared" ca="1" si="35"/>
        <v>1.3237222222222176</v>
      </c>
      <c r="AA559" s="12">
        <f t="shared" ca="1" si="36"/>
        <v>1.3237222222222176</v>
      </c>
    </row>
    <row r="560" spans="1:27" x14ac:dyDescent="0.25">
      <c r="A560" s="11">
        <v>11.34</v>
      </c>
      <c r="Z560" s="12">
        <f t="shared" ca="1" si="35"/>
        <v>1.3237222222222176</v>
      </c>
      <c r="AA560" s="12">
        <f t="shared" ca="1" si="36"/>
        <v>1.3237222222222176</v>
      </c>
    </row>
    <row r="561" spans="1:27" x14ac:dyDescent="0.25">
      <c r="A561" s="11">
        <v>11.34</v>
      </c>
      <c r="Z561" s="12">
        <f t="shared" ca="1" si="35"/>
        <v>1.3237222222222176</v>
      </c>
      <c r="AA561" s="12">
        <f t="shared" ca="1" si="36"/>
        <v>1.3237222222222176</v>
      </c>
    </row>
    <row r="562" spans="1:27" x14ac:dyDescent="0.25">
      <c r="A562" s="11">
        <v>11.37</v>
      </c>
      <c r="Z562" s="12">
        <f t="shared" ca="1" si="35"/>
        <v>1.3537222222222169</v>
      </c>
      <c r="AA562" s="12">
        <f t="shared" ca="1" si="36"/>
        <v>1.3537222222222169</v>
      </c>
    </row>
    <row r="563" spans="1:27" x14ac:dyDescent="0.25">
      <c r="A563" s="11">
        <v>11.37</v>
      </c>
      <c r="Z563" s="12">
        <f t="shared" ca="1" si="35"/>
        <v>1.3537222222222169</v>
      </c>
      <c r="AA563" s="12">
        <f t="shared" ca="1" si="36"/>
        <v>1.3537222222222169</v>
      </c>
    </row>
    <row r="564" spans="1:27" x14ac:dyDescent="0.25">
      <c r="A564" s="11">
        <v>11.37</v>
      </c>
      <c r="Z564" s="12">
        <f t="shared" ca="1" si="35"/>
        <v>1.3537222222222169</v>
      </c>
      <c r="AA564" s="12">
        <f t="shared" ca="1" si="36"/>
        <v>1.3537222222222169</v>
      </c>
    </row>
    <row r="565" spans="1:27" x14ac:dyDescent="0.25">
      <c r="A565" s="11">
        <v>11.37</v>
      </c>
      <c r="Z565" s="12">
        <f t="shared" ca="1" si="35"/>
        <v>1.3537222222222169</v>
      </c>
      <c r="AA565" s="12">
        <f t="shared" ca="1" si="36"/>
        <v>1.3537222222222169</v>
      </c>
    </row>
    <row r="566" spans="1:27" x14ac:dyDescent="0.25">
      <c r="A566" s="11">
        <v>11.43</v>
      </c>
      <c r="Z566" s="12">
        <f t="shared" ca="1" si="35"/>
        <v>1.4137222222222174</v>
      </c>
      <c r="AA566" s="12">
        <f t="shared" ca="1" si="36"/>
        <v>1.4137222222222174</v>
      </c>
    </row>
    <row r="567" spans="1:27" x14ac:dyDescent="0.25">
      <c r="A567" s="11">
        <v>11.43</v>
      </c>
      <c r="Z567" s="12">
        <f t="shared" ca="1" si="35"/>
        <v>1.4137222222222174</v>
      </c>
      <c r="AA567" s="12">
        <f t="shared" ca="1" si="36"/>
        <v>1.4137222222222174</v>
      </c>
    </row>
    <row r="568" spans="1:27" x14ac:dyDescent="0.25">
      <c r="A568" s="11">
        <v>11.44</v>
      </c>
      <c r="Z568" s="12">
        <f t="shared" ca="1" si="35"/>
        <v>1.4237222222222172</v>
      </c>
      <c r="AA568" s="12">
        <f t="shared" ca="1" si="36"/>
        <v>1.4237222222222172</v>
      </c>
    </row>
    <row r="569" spans="1:27" x14ac:dyDescent="0.25">
      <c r="A569" s="11">
        <v>11.44</v>
      </c>
      <c r="Z569" s="12">
        <f t="shared" ca="1" si="35"/>
        <v>1.4237222222222172</v>
      </c>
      <c r="AA569" s="12">
        <f t="shared" ca="1" si="36"/>
        <v>1.4237222222222172</v>
      </c>
    </row>
    <row r="570" spans="1:27" x14ac:dyDescent="0.25">
      <c r="A570" s="11">
        <v>11.45</v>
      </c>
      <c r="Z570" s="12">
        <f t="shared" ca="1" si="35"/>
        <v>1.433722222222217</v>
      </c>
      <c r="AA570" s="12">
        <f t="shared" ca="1" si="36"/>
        <v>1.433722222222217</v>
      </c>
    </row>
    <row r="571" spans="1:27" x14ac:dyDescent="0.25">
      <c r="A571" s="11">
        <v>11.47</v>
      </c>
      <c r="Z571" s="12">
        <f t="shared" ca="1" si="35"/>
        <v>1.4537222222222184</v>
      </c>
      <c r="AA571" s="12">
        <f t="shared" ca="1" si="36"/>
        <v>1.4537222222222184</v>
      </c>
    </row>
    <row r="572" spans="1:27" x14ac:dyDescent="0.25">
      <c r="A572" s="11">
        <v>11.47</v>
      </c>
      <c r="Z572" s="12">
        <f t="shared" ca="1" si="35"/>
        <v>1.4537222222222184</v>
      </c>
      <c r="AA572" s="12">
        <f t="shared" ca="1" si="36"/>
        <v>1.4537222222222184</v>
      </c>
    </row>
    <row r="573" spans="1:27" x14ac:dyDescent="0.25">
      <c r="A573" s="11">
        <v>11.5</v>
      </c>
      <c r="Z573" s="12">
        <f t="shared" ca="1" si="35"/>
        <v>1.4837222222222177</v>
      </c>
      <c r="AA573" s="12">
        <f t="shared" ca="1" si="36"/>
        <v>1.4837222222222177</v>
      </c>
    </row>
    <row r="574" spans="1:27" x14ac:dyDescent="0.25">
      <c r="A574" s="11">
        <v>11.5</v>
      </c>
      <c r="Z574" s="12">
        <f t="shared" ca="1" si="35"/>
        <v>1.4837222222222177</v>
      </c>
      <c r="AA574" s="12">
        <f t="shared" ca="1" si="36"/>
        <v>1.4837222222222177</v>
      </c>
    </row>
    <row r="575" spans="1:27" x14ac:dyDescent="0.25">
      <c r="A575" s="11">
        <v>11.51</v>
      </c>
      <c r="Z575" s="12">
        <f t="shared" ca="1" si="35"/>
        <v>1.4937222222222175</v>
      </c>
      <c r="AA575" s="12">
        <f t="shared" ca="1" si="36"/>
        <v>1.4937222222222175</v>
      </c>
    </row>
    <row r="576" spans="1:27" x14ac:dyDescent="0.25">
      <c r="A576" s="11">
        <v>11.52</v>
      </c>
      <c r="Z576" s="12">
        <f t="shared" ca="1" si="35"/>
        <v>1.5037222222222173</v>
      </c>
      <c r="AA576" s="12">
        <f t="shared" ca="1" si="36"/>
        <v>1.5037222222222173</v>
      </c>
    </row>
    <row r="577" spans="1:27" x14ac:dyDescent="0.25">
      <c r="A577" s="11">
        <v>11.53</v>
      </c>
      <c r="Z577" s="12">
        <f t="shared" ca="1" si="35"/>
        <v>1.5137222222222171</v>
      </c>
      <c r="AA577" s="12">
        <f t="shared" ca="1" si="36"/>
        <v>1.5137222222222171</v>
      </c>
    </row>
    <row r="578" spans="1:27" x14ac:dyDescent="0.25">
      <c r="A578" s="11">
        <v>11.55</v>
      </c>
      <c r="Z578" s="12">
        <f t="shared" ref="Z578:Z641" ca="1" si="37">IF($A578&lt;&gt;"",($A578-$D$77),"")</f>
        <v>1.5337222222222184</v>
      </c>
      <c r="AA578" s="12">
        <f t="shared" ref="AA578:AA641" ca="1" si="38">IF($A578&lt;&gt;"",($A578-$D$77+$J$118),"")</f>
        <v>1.5337222222222184</v>
      </c>
    </row>
    <row r="579" spans="1:27" x14ac:dyDescent="0.25">
      <c r="A579" s="11">
        <v>11.57</v>
      </c>
      <c r="Z579" s="12">
        <f t="shared" ca="1" si="37"/>
        <v>1.553722222222218</v>
      </c>
      <c r="AA579" s="12">
        <f t="shared" ca="1" si="38"/>
        <v>1.553722222222218</v>
      </c>
    </row>
    <row r="580" spans="1:27" x14ac:dyDescent="0.25">
      <c r="A580" s="11">
        <v>11.58</v>
      </c>
      <c r="Z580" s="12">
        <f t="shared" ca="1" si="37"/>
        <v>1.5637222222222178</v>
      </c>
      <c r="AA580" s="12">
        <f t="shared" ca="1" si="38"/>
        <v>1.5637222222222178</v>
      </c>
    </row>
    <row r="581" spans="1:27" x14ac:dyDescent="0.25">
      <c r="A581" s="11">
        <v>11.58</v>
      </c>
      <c r="Z581" s="12">
        <f t="shared" ca="1" si="37"/>
        <v>1.5637222222222178</v>
      </c>
      <c r="AA581" s="12">
        <f t="shared" ca="1" si="38"/>
        <v>1.5637222222222178</v>
      </c>
    </row>
    <row r="582" spans="1:27" x14ac:dyDescent="0.25">
      <c r="A582" s="11">
        <v>11.59</v>
      </c>
      <c r="Z582" s="12">
        <f t="shared" ca="1" si="37"/>
        <v>1.5737222222222176</v>
      </c>
      <c r="AA582" s="12">
        <f t="shared" ca="1" si="38"/>
        <v>1.5737222222222176</v>
      </c>
    </row>
    <row r="583" spans="1:27" x14ac:dyDescent="0.25">
      <c r="A583" s="11">
        <v>11.59</v>
      </c>
      <c r="Z583" s="12">
        <f t="shared" ca="1" si="37"/>
        <v>1.5737222222222176</v>
      </c>
      <c r="AA583" s="12">
        <f t="shared" ca="1" si="38"/>
        <v>1.5737222222222176</v>
      </c>
    </row>
    <row r="584" spans="1:27" x14ac:dyDescent="0.25">
      <c r="A584" s="11">
        <v>11.62</v>
      </c>
      <c r="Z584" s="12">
        <f t="shared" ca="1" si="37"/>
        <v>1.6037222222222169</v>
      </c>
      <c r="AA584" s="12">
        <f t="shared" ca="1" si="38"/>
        <v>1.6037222222222169</v>
      </c>
    </row>
    <row r="585" spans="1:27" x14ac:dyDescent="0.25">
      <c r="A585" s="11">
        <v>11.63</v>
      </c>
      <c r="Z585" s="12">
        <f t="shared" ca="1" si="37"/>
        <v>1.6137222222222185</v>
      </c>
      <c r="AA585" s="12">
        <f t="shared" ca="1" si="38"/>
        <v>1.6137222222222185</v>
      </c>
    </row>
    <row r="586" spans="1:27" x14ac:dyDescent="0.25">
      <c r="A586" s="11">
        <v>11.7</v>
      </c>
      <c r="Z586" s="12">
        <f t="shared" ca="1" si="37"/>
        <v>1.683722222222217</v>
      </c>
      <c r="AA586" s="12">
        <f t="shared" ca="1" si="38"/>
        <v>1.683722222222217</v>
      </c>
    </row>
    <row r="587" spans="1:27" x14ac:dyDescent="0.25">
      <c r="A587" s="11">
        <v>11.7</v>
      </c>
      <c r="Z587" s="12">
        <f t="shared" ca="1" si="37"/>
        <v>1.683722222222217</v>
      </c>
      <c r="AA587" s="12">
        <f t="shared" ca="1" si="38"/>
        <v>1.683722222222217</v>
      </c>
    </row>
    <row r="588" spans="1:27" x14ac:dyDescent="0.25">
      <c r="A588" s="11">
        <v>11.71</v>
      </c>
      <c r="Z588" s="12">
        <f t="shared" ca="1" si="37"/>
        <v>1.6937222222222186</v>
      </c>
      <c r="AA588" s="12">
        <f t="shared" ca="1" si="38"/>
        <v>1.6937222222222186</v>
      </c>
    </row>
    <row r="589" spans="1:27" x14ac:dyDescent="0.25">
      <c r="A589" s="11">
        <v>11.72</v>
      </c>
      <c r="Z589" s="12">
        <f t="shared" ca="1" si="37"/>
        <v>1.7037222222222184</v>
      </c>
      <c r="AA589" s="12">
        <f t="shared" ca="1" si="38"/>
        <v>1.7037222222222184</v>
      </c>
    </row>
    <row r="590" spans="1:27" x14ac:dyDescent="0.25">
      <c r="A590" s="11">
        <v>11.73</v>
      </c>
      <c r="Z590" s="12">
        <f t="shared" ca="1" si="37"/>
        <v>1.7137222222222182</v>
      </c>
      <c r="AA590" s="12">
        <f t="shared" ca="1" si="38"/>
        <v>1.7137222222222182</v>
      </c>
    </row>
    <row r="591" spans="1:27" x14ac:dyDescent="0.25">
      <c r="A591" s="11">
        <v>11.73</v>
      </c>
      <c r="Z591" s="12">
        <f t="shared" ca="1" si="37"/>
        <v>1.7137222222222182</v>
      </c>
      <c r="AA591" s="12">
        <f t="shared" ca="1" si="38"/>
        <v>1.7137222222222182</v>
      </c>
    </row>
    <row r="592" spans="1:27" x14ac:dyDescent="0.25">
      <c r="A592" s="11">
        <v>11.73</v>
      </c>
      <c r="Z592" s="12">
        <f t="shared" ca="1" si="37"/>
        <v>1.7137222222222182</v>
      </c>
      <c r="AA592" s="12">
        <f t="shared" ca="1" si="38"/>
        <v>1.7137222222222182</v>
      </c>
    </row>
    <row r="593" spans="1:27" x14ac:dyDescent="0.25">
      <c r="A593" s="11">
        <v>11.73</v>
      </c>
      <c r="Z593" s="12">
        <f t="shared" ca="1" si="37"/>
        <v>1.7137222222222182</v>
      </c>
      <c r="AA593" s="12">
        <f t="shared" ca="1" si="38"/>
        <v>1.7137222222222182</v>
      </c>
    </row>
    <row r="594" spans="1:27" x14ac:dyDescent="0.25">
      <c r="A594" s="11">
        <v>11.74</v>
      </c>
      <c r="Z594" s="12">
        <f t="shared" ca="1" si="37"/>
        <v>1.7237222222222179</v>
      </c>
      <c r="AA594" s="12">
        <f t="shared" ca="1" si="38"/>
        <v>1.7237222222222179</v>
      </c>
    </row>
    <row r="595" spans="1:27" x14ac:dyDescent="0.25">
      <c r="A595" s="11">
        <v>11.77</v>
      </c>
      <c r="Z595" s="12">
        <f t="shared" ca="1" si="37"/>
        <v>1.7537222222222173</v>
      </c>
      <c r="AA595" s="12">
        <f t="shared" ca="1" si="38"/>
        <v>1.7537222222222173</v>
      </c>
    </row>
    <row r="596" spans="1:27" x14ac:dyDescent="0.25">
      <c r="A596" s="11">
        <v>11.77</v>
      </c>
      <c r="Z596" s="12">
        <f t="shared" ca="1" si="37"/>
        <v>1.7537222222222173</v>
      </c>
      <c r="AA596" s="12">
        <f t="shared" ca="1" si="38"/>
        <v>1.7537222222222173</v>
      </c>
    </row>
    <row r="597" spans="1:27" x14ac:dyDescent="0.25">
      <c r="A597" s="11">
        <v>11.77</v>
      </c>
      <c r="Z597" s="12">
        <f t="shared" ca="1" si="37"/>
        <v>1.7537222222222173</v>
      </c>
      <c r="AA597" s="12">
        <f t="shared" ca="1" si="38"/>
        <v>1.7537222222222173</v>
      </c>
    </row>
    <row r="598" spans="1:27" x14ac:dyDescent="0.25">
      <c r="A598" s="11">
        <v>11.82</v>
      </c>
      <c r="Z598" s="12">
        <f t="shared" ca="1" si="37"/>
        <v>1.803722222222218</v>
      </c>
      <c r="AA598" s="12">
        <f t="shared" ca="1" si="38"/>
        <v>1.803722222222218</v>
      </c>
    </row>
    <row r="599" spans="1:27" x14ac:dyDescent="0.25">
      <c r="A599" s="11">
        <v>11.82</v>
      </c>
      <c r="Z599" s="12">
        <f t="shared" ca="1" si="37"/>
        <v>1.803722222222218</v>
      </c>
      <c r="AA599" s="12">
        <f t="shared" ca="1" si="38"/>
        <v>1.803722222222218</v>
      </c>
    </row>
    <row r="600" spans="1:27" x14ac:dyDescent="0.25">
      <c r="A600" s="11">
        <v>11.84</v>
      </c>
      <c r="Z600" s="12">
        <f t="shared" ca="1" si="37"/>
        <v>1.8237222222222176</v>
      </c>
      <c r="AA600" s="12">
        <f t="shared" ca="1" si="38"/>
        <v>1.8237222222222176</v>
      </c>
    </row>
    <row r="601" spans="1:27" x14ac:dyDescent="0.25">
      <c r="A601" s="11">
        <v>11.85</v>
      </c>
      <c r="Z601" s="12">
        <f t="shared" ca="1" si="37"/>
        <v>1.8337222222222174</v>
      </c>
      <c r="AA601" s="12">
        <f t="shared" ca="1" si="38"/>
        <v>1.8337222222222174</v>
      </c>
    </row>
    <row r="602" spans="1:27" x14ac:dyDescent="0.25">
      <c r="A602" s="11">
        <v>11.87</v>
      </c>
      <c r="Z602" s="12">
        <f t="shared" ca="1" si="37"/>
        <v>1.8537222222222169</v>
      </c>
      <c r="AA602" s="12">
        <f t="shared" ca="1" si="38"/>
        <v>1.8537222222222169</v>
      </c>
    </row>
    <row r="603" spans="1:27" x14ac:dyDescent="0.25">
      <c r="A603" s="11">
        <v>11.87</v>
      </c>
      <c r="Z603" s="12">
        <f t="shared" ca="1" si="37"/>
        <v>1.8537222222222169</v>
      </c>
      <c r="AA603" s="12">
        <f t="shared" ca="1" si="38"/>
        <v>1.8537222222222169</v>
      </c>
    </row>
    <row r="604" spans="1:27" x14ac:dyDescent="0.25">
      <c r="A604" s="11">
        <v>11.89</v>
      </c>
      <c r="Z604" s="12">
        <f t="shared" ca="1" si="37"/>
        <v>1.8737222222222183</v>
      </c>
      <c r="AA604" s="12">
        <f t="shared" ca="1" si="38"/>
        <v>1.8737222222222183</v>
      </c>
    </row>
    <row r="605" spans="1:27" x14ac:dyDescent="0.25">
      <c r="A605" s="11">
        <v>11.91</v>
      </c>
      <c r="Z605" s="12">
        <f t="shared" ca="1" si="37"/>
        <v>1.8937222222222179</v>
      </c>
      <c r="AA605" s="12">
        <f t="shared" ca="1" si="38"/>
        <v>1.8937222222222179</v>
      </c>
    </row>
    <row r="606" spans="1:27" x14ac:dyDescent="0.25">
      <c r="A606" s="11">
        <v>11.95</v>
      </c>
      <c r="Z606" s="12">
        <f t="shared" ca="1" si="37"/>
        <v>1.933722222222217</v>
      </c>
      <c r="AA606" s="12">
        <f t="shared" ca="1" si="38"/>
        <v>1.933722222222217</v>
      </c>
    </row>
    <row r="607" spans="1:27" x14ac:dyDescent="0.25">
      <c r="A607" s="11">
        <v>11.97</v>
      </c>
      <c r="Z607" s="12">
        <f t="shared" ca="1" si="37"/>
        <v>1.9537222222222184</v>
      </c>
      <c r="AA607" s="12">
        <f t="shared" ca="1" si="38"/>
        <v>1.9537222222222184</v>
      </c>
    </row>
    <row r="608" spans="1:27" x14ac:dyDescent="0.25">
      <c r="A608" s="11">
        <v>11.99</v>
      </c>
      <c r="Z608" s="12">
        <f t="shared" ca="1" si="37"/>
        <v>1.9737222222222179</v>
      </c>
      <c r="AA608" s="12">
        <f t="shared" ca="1" si="38"/>
        <v>1.9737222222222179</v>
      </c>
    </row>
    <row r="609" spans="1:27" x14ac:dyDescent="0.25">
      <c r="A609" s="11">
        <v>12.01</v>
      </c>
      <c r="Z609" s="12">
        <f t="shared" ca="1" si="37"/>
        <v>1.9937222222222175</v>
      </c>
      <c r="AA609" s="12">
        <f t="shared" ca="1" si="38"/>
        <v>1.9937222222222175</v>
      </c>
    </row>
    <row r="610" spans="1:27" x14ac:dyDescent="0.25">
      <c r="A610" s="11">
        <v>12.05</v>
      </c>
      <c r="Z610" s="12">
        <f t="shared" ca="1" si="37"/>
        <v>2.0337222222222184</v>
      </c>
      <c r="AA610" s="12">
        <f t="shared" ca="1" si="38"/>
        <v>2.0337222222222184</v>
      </c>
    </row>
    <row r="611" spans="1:27" x14ac:dyDescent="0.25">
      <c r="A611" s="11">
        <v>12.06</v>
      </c>
      <c r="Z611" s="12">
        <f t="shared" ca="1" si="37"/>
        <v>2.0437222222222182</v>
      </c>
      <c r="AA611" s="12">
        <f t="shared" ca="1" si="38"/>
        <v>2.0437222222222182</v>
      </c>
    </row>
    <row r="612" spans="1:27" x14ac:dyDescent="0.25">
      <c r="A612" s="11">
        <v>12.1</v>
      </c>
      <c r="Z612" s="12">
        <f t="shared" ca="1" si="37"/>
        <v>2.0837222222222174</v>
      </c>
      <c r="AA612" s="12">
        <f t="shared" ca="1" si="38"/>
        <v>2.0837222222222174</v>
      </c>
    </row>
    <row r="613" spans="1:27" x14ac:dyDescent="0.25">
      <c r="A613" s="11">
        <v>12.11</v>
      </c>
      <c r="Z613" s="12">
        <f t="shared" ca="1" si="37"/>
        <v>2.0937222222222172</v>
      </c>
      <c r="AA613" s="12">
        <f t="shared" ca="1" si="38"/>
        <v>2.0937222222222172</v>
      </c>
    </row>
    <row r="614" spans="1:27" x14ac:dyDescent="0.25">
      <c r="A614" s="11">
        <v>12.14</v>
      </c>
      <c r="Z614" s="12">
        <f t="shared" ca="1" si="37"/>
        <v>2.1237222222222183</v>
      </c>
      <c r="AA614" s="12">
        <f t="shared" ca="1" si="38"/>
        <v>2.1237222222222183</v>
      </c>
    </row>
    <row r="615" spans="1:27" x14ac:dyDescent="0.25">
      <c r="A615" s="11">
        <v>12.17</v>
      </c>
      <c r="Z615" s="12">
        <f t="shared" ca="1" si="37"/>
        <v>2.1537222222222177</v>
      </c>
      <c r="AA615" s="12">
        <f t="shared" ca="1" si="38"/>
        <v>2.1537222222222177</v>
      </c>
    </row>
    <row r="616" spans="1:27" x14ac:dyDescent="0.25">
      <c r="A616" s="11">
        <v>12.17</v>
      </c>
      <c r="Z616" s="12">
        <f t="shared" ca="1" si="37"/>
        <v>2.1537222222222177</v>
      </c>
      <c r="AA616" s="12">
        <f t="shared" ca="1" si="38"/>
        <v>2.1537222222222177</v>
      </c>
    </row>
    <row r="617" spans="1:27" x14ac:dyDescent="0.25">
      <c r="A617" s="11">
        <v>12.18</v>
      </c>
      <c r="Z617" s="12">
        <f t="shared" ca="1" si="37"/>
        <v>2.1637222222222174</v>
      </c>
      <c r="AA617" s="12">
        <f t="shared" ca="1" si="38"/>
        <v>2.1637222222222174</v>
      </c>
    </row>
    <row r="618" spans="1:27" x14ac:dyDescent="0.25">
      <c r="A618" s="11">
        <v>12.19</v>
      </c>
      <c r="Z618" s="12">
        <f t="shared" ca="1" si="37"/>
        <v>2.1737222222222172</v>
      </c>
      <c r="AA618" s="12">
        <f t="shared" ca="1" si="38"/>
        <v>2.1737222222222172</v>
      </c>
    </row>
    <row r="619" spans="1:27" x14ac:dyDescent="0.25">
      <c r="A619" s="11">
        <v>12.21</v>
      </c>
      <c r="Z619" s="12">
        <f t="shared" ca="1" si="37"/>
        <v>2.1937222222222186</v>
      </c>
      <c r="AA619" s="12">
        <f t="shared" ca="1" si="38"/>
        <v>2.1937222222222186</v>
      </c>
    </row>
    <row r="620" spans="1:27" x14ac:dyDescent="0.25">
      <c r="A620" s="11">
        <v>12.26</v>
      </c>
      <c r="Z620" s="12">
        <f t="shared" ca="1" si="37"/>
        <v>2.2437222222222175</v>
      </c>
      <c r="AA620" s="12">
        <f t="shared" ca="1" si="38"/>
        <v>2.2437222222222175</v>
      </c>
    </row>
    <row r="621" spans="1:27" x14ac:dyDescent="0.25">
      <c r="A621" s="11">
        <v>12.28</v>
      </c>
      <c r="Z621" s="12">
        <f t="shared" ca="1" si="37"/>
        <v>2.2637222222222171</v>
      </c>
      <c r="AA621" s="12">
        <f t="shared" ca="1" si="38"/>
        <v>2.2637222222222171</v>
      </c>
    </row>
    <row r="622" spans="1:27" x14ac:dyDescent="0.25">
      <c r="A622" s="11">
        <v>12.28</v>
      </c>
      <c r="Z622" s="12">
        <f t="shared" ca="1" si="37"/>
        <v>2.2637222222222171</v>
      </c>
      <c r="AA622" s="12">
        <f t="shared" ca="1" si="38"/>
        <v>2.2637222222222171</v>
      </c>
    </row>
    <row r="623" spans="1:27" x14ac:dyDescent="0.25">
      <c r="A623" s="11">
        <v>12.28</v>
      </c>
      <c r="Z623" s="12">
        <f t="shared" ca="1" si="37"/>
        <v>2.2637222222222171</v>
      </c>
      <c r="AA623" s="12">
        <f t="shared" ca="1" si="38"/>
        <v>2.2637222222222171</v>
      </c>
    </row>
    <row r="624" spans="1:27" x14ac:dyDescent="0.25">
      <c r="A624" s="11">
        <v>12.29</v>
      </c>
      <c r="Z624" s="12">
        <f t="shared" ca="1" si="37"/>
        <v>2.2737222222222169</v>
      </c>
      <c r="AA624" s="12">
        <f t="shared" ca="1" si="38"/>
        <v>2.2737222222222169</v>
      </c>
    </row>
    <row r="625" spans="1:27" x14ac:dyDescent="0.25">
      <c r="A625" s="11">
        <v>12.32</v>
      </c>
      <c r="Z625" s="12">
        <f t="shared" ca="1" si="37"/>
        <v>2.303722222222218</v>
      </c>
      <c r="AA625" s="12">
        <f t="shared" ca="1" si="38"/>
        <v>2.303722222222218</v>
      </c>
    </row>
    <row r="626" spans="1:27" x14ac:dyDescent="0.25">
      <c r="A626" s="11">
        <v>12.32</v>
      </c>
      <c r="Z626" s="12">
        <f t="shared" ca="1" si="37"/>
        <v>2.303722222222218</v>
      </c>
      <c r="AA626" s="12">
        <f t="shared" ca="1" si="38"/>
        <v>2.303722222222218</v>
      </c>
    </row>
    <row r="627" spans="1:27" x14ac:dyDescent="0.25">
      <c r="A627" s="11">
        <v>12.35</v>
      </c>
      <c r="Z627" s="12">
        <f t="shared" ca="1" si="37"/>
        <v>2.3337222222222174</v>
      </c>
      <c r="AA627" s="12">
        <f t="shared" ca="1" si="38"/>
        <v>2.3337222222222174</v>
      </c>
    </row>
    <row r="628" spans="1:27" x14ac:dyDescent="0.25">
      <c r="A628" s="11">
        <v>12.38</v>
      </c>
      <c r="Z628" s="12">
        <f t="shared" ca="1" si="37"/>
        <v>2.3637222222222185</v>
      </c>
      <c r="AA628" s="12">
        <f t="shared" ca="1" si="38"/>
        <v>2.3637222222222185</v>
      </c>
    </row>
    <row r="629" spans="1:27" x14ac:dyDescent="0.25">
      <c r="A629" s="11">
        <v>12.39</v>
      </c>
      <c r="Z629" s="12">
        <f t="shared" ca="1" si="37"/>
        <v>2.3737222222222183</v>
      </c>
      <c r="AA629" s="12">
        <f t="shared" ca="1" si="38"/>
        <v>2.3737222222222183</v>
      </c>
    </row>
    <row r="630" spans="1:27" x14ac:dyDescent="0.25">
      <c r="A630" s="11">
        <v>12.41</v>
      </c>
      <c r="Z630" s="12">
        <f t="shared" ca="1" si="37"/>
        <v>2.3937222222222179</v>
      </c>
      <c r="AA630" s="12">
        <f t="shared" ca="1" si="38"/>
        <v>2.3937222222222179</v>
      </c>
    </row>
    <row r="631" spans="1:27" x14ac:dyDescent="0.25">
      <c r="A631" s="11">
        <v>12.45</v>
      </c>
      <c r="Z631" s="12">
        <f t="shared" ca="1" si="37"/>
        <v>2.433722222222217</v>
      </c>
      <c r="AA631" s="12">
        <f t="shared" ca="1" si="38"/>
        <v>2.433722222222217</v>
      </c>
    </row>
    <row r="632" spans="1:27" x14ac:dyDescent="0.25">
      <c r="A632" s="11">
        <v>12.47</v>
      </c>
      <c r="Z632" s="12">
        <f t="shared" ca="1" si="37"/>
        <v>2.4537222222222184</v>
      </c>
      <c r="AA632" s="12">
        <f t="shared" ca="1" si="38"/>
        <v>2.4537222222222184</v>
      </c>
    </row>
    <row r="633" spans="1:27" x14ac:dyDescent="0.25">
      <c r="A633" s="11">
        <v>12.47</v>
      </c>
      <c r="Z633" s="12">
        <f t="shared" ca="1" si="37"/>
        <v>2.4537222222222184</v>
      </c>
      <c r="AA633" s="12">
        <f t="shared" ca="1" si="38"/>
        <v>2.4537222222222184</v>
      </c>
    </row>
    <row r="634" spans="1:27" x14ac:dyDescent="0.25">
      <c r="A634" s="11">
        <v>12.52</v>
      </c>
      <c r="Z634" s="12">
        <f t="shared" ca="1" si="37"/>
        <v>2.5037222222222173</v>
      </c>
      <c r="AA634" s="12">
        <f t="shared" ca="1" si="38"/>
        <v>2.5037222222222173</v>
      </c>
    </row>
    <row r="635" spans="1:27" x14ac:dyDescent="0.25">
      <c r="A635" s="11">
        <v>12.54</v>
      </c>
      <c r="Z635" s="12">
        <f t="shared" ca="1" si="37"/>
        <v>2.5237222222222169</v>
      </c>
      <c r="AA635" s="12">
        <f t="shared" ca="1" si="38"/>
        <v>2.5237222222222169</v>
      </c>
    </row>
    <row r="636" spans="1:27" x14ac:dyDescent="0.25">
      <c r="A636" s="11">
        <v>12.55</v>
      </c>
      <c r="Z636" s="12">
        <f t="shared" ca="1" si="37"/>
        <v>2.5337222222222184</v>
      </c>
      <c r="AA636" s="12">
        <f t="shared" ca="1" si="38"/>
        <v>2.5337222222222184</v>
      </c>
    </row>
    <row r="637" spans="1:27" x14ac:dyDescent="0.25">
      <c r="A637" s="11">
        <v>12.56</v>
      </c>
      <c r="Z637" s="12">
        <f t="shared" ca="1" si="37"/>
        <v>2.5437222222222182</v>
      </c>
      <c r="AA637" s="12">
        <f t="shared" ca="1" si="38"/>
        <v>2.5437222222222182</v>
      </c>
    </row>
    <row r="638" spans="1:27" x14ac:dyDescent="0.25">
      <c r="A638" s="11">
        <v>12.59</v>
      </c>
      <c r="Z638" s="12">
        <f t="shared" ca="1" si="37"/>
        <v>2.5737222222222176</v>
      </c>
      <c r="AA638" s="12">
        <f t="shared" ca="1" si="38"/>
        <v>2.5737222222222176</v>
      </c>
    </row>
    <row r="639" spans="1:27" x14ac:dyDescent="0.25">
      <c r="A639" s="11">
        <v>12.6</v>
      </c>
      <c r="Z639" s="12">
        <f t="shared" ca="1" si="37"/>
        <v>2.5837222222222174</v>
      </c>
      <c r="AA639" s="12">
        <f t="shared" ca="1" si="38"/>
        <v>2.5837222222222174</v>
      </c>
    </row>
    <row r="640" spans="1:27" x14ac:dyDescent="0.25">
      <c r="A640" s="11">
        <v>12.61</v>
      </c>
      <c r="Z640" s="12">
        <f t="shared" ca="1" si="37"/>
        <v>2.5937222222222172</v>
      </c>
      <c r="AA640" s="12">
        <f t="shared" ca="1" si="38"/>
        <v>2.5937222222222172</v>
      </c>
    </row>
    <row r="641" spans="1:27" x14ac:dyDescent="0.25">
      <c r="A641" s="11">
        <v>12.62</v>
      </c>
      <c r="Z641" s="12">
        <f t="shared" ca="1" si="37"/>
        <v>2.6037222222222169</v>
      </c>
      <c r="AA641" s="12">
        <f t="shared" ca="1" si="38"/>
        <v>2.6037222222222169</v>
      </c>
    </row>
    <row r="642" spans="1:27" x14ac:dyDescent="0.25">
      <c r="A642" s="11">
        <v>12.62</v>
      </c>
      <c r="Z642" s="12">
        <f t="shared" ref="Z642:Z705" ca="1" si="39">IF($A642&lt;&gt;"",($A642-$D$77),"")</f>
        <v>2.6037222222222169</v>
      </c>
      <c r="AA642" s="12">
        <f t="shared" ref="AA642:AA705" ca="1" si="40">IF($A642&lt;&gt;"",($A642-$D$77+$J$118),"")</f>
        <v>2.6037222222222169</v>
      </c>
    </row>
    <row r="643" spans="1:27" x14ac:dyDescent="0.25">
      <c r="A643" s="11">
        <v>12.65</v>
      </c>
      <c r="Z643" s="12">
        <f t="shared" ca="1" si="39"/>
        <v>2.6337222222222181</v>
      </c>
      <c r="AA643" s="12">
        <f t="shared" ca="1" si="40"/>
        <v>2.6337222222222181</v>
      </c>
    </row>
    <row r="644" spans="1:27" x14ac:dyDescent="0.25">
      <c r="A644" s="11">
        <v>12.65</v>
      </c>
      <c r="Z644" s="12">
        <f t="shared" ca="1" si="39"/>
        <v>2.6337222222222181</v>
      </c>
      <c r="AA644" s="12">
        <f t="shared" ca="1" si="40"/>
        <v>2.6337222222222181</v>
      </c>
    </row>
    <row r="645" spans="1:27" x14ac:dyDescent="0.25">
      <c r="A645" s="11">
        <v>12.66</v>
      </c>
      <c r="Z645" s="12">
        <f t="shared" ca="1" si="39"/>
        <v>2.6437222222222179</v>
      </c>
      <c r="AA645" s="12">
        <f t="shared" ca="1" si="40"/>
        <v>2.6437222222222179</v>
      </c>
    </row>
    <row r="646" spans="1:27" x14ac:dyDescent="0.25">
      <c r="A646" s="11">
        <v>12.67</v>
      </c>
      <c r="Z646" s="12">
        <f t="shared" ca="1" si="39"/>
        <v>2.6537222222222177</v>
      </c>
      <c r="AA646" s="12">
        <f t="shared" ca="1" si="40"/>
        <v>2.6537222222222177</v>
      </c>
    </row>
    <row r="647" spans="1:27" x14ac:dyDescent="0.25">
      <c r="A647" s="11">
        <v>12.68</v>
      </c>
      <c r="Z647" s="12">
        <f t="shared" ca="1" si="39"/>
        <v>2.6637222222222174</v>
      </c>
      <c r="AA647" s="12">
        <f t="shared" ca="1" si="40"/>
        <v>2.6637222222222174</v>
      </c>
    </row>
    <row r="648" spans="1:27" x14ac:dyDescent="0.25">
      <c r="A648" s="11">
        <v>12.68</v>
      </c>
      <c r="Z648" s="12">
        <f t="shared" ca="1" si="39"/>
        <v>2.6637222222222174</v>
      </c>
      <c r="AA648" s="12">
        <f t="shared" ca="1" si="40"/>
        <v>2.6637222222222174</v>
      </c>
    </row>
    <row r="649" spans="1:27" x14ac:dyDescent="0.25">
      <c r="A649" s="11">
        <v>12.68</v>
      </c>
      <c r="Z649" s="12">
        <f t="shared" ca="1" si="39"/>
        <v>2.6637222222222174</v>
      </c>
      <c r="AA649" s="12">
        <f t="shared" ca="1" si="40"/>
        <v>2.6637222222222174</v>
      </c>
    </row>
    <row r="650" spans="1:27" x14ac:dyDescent="0.25">
      <c r="A650" s="11">
        <v>12.69</v>
      </c>
      <c r="Z650" s="12">
        <f t="shared" ca="1" si="39"/>
        <v>2.6737222222222172</v>
      </c>
      <c r="AA650" s="12">
        <f t="shared" ca="1" si="40"/>
        <v>2.6737222222222172</v>
      </c>
    </row>
    <row r="651" spans="1:27" x14ac:dyDescent="0.25">
      <c r="A651" s="11">
        <v>12.69</v>
      </c>
      <c r="Z651" s="12">
        <f t="shared" ca="1" si="39"/>
        <v>2.6737222222222172</v>
      </c>
      <c r="AA651" s="12">
        <f t="shared" ca="1" si="40"/>
        <v>2.6737222222222172</v>
      </c>
    </row>
    <row r="652" spans="1:27" x14ac:dyDescent="0.25">
      <c r="A652" s="11">
        <v>12.69</v>
      </c>
      <c r="Z652" s="12">
        <f t="shared" ca="1" si="39"/>
        <v>2.6737222222222172</v>
      </c>
      <c r="AA652" s="12">
        <f t="shared" ca="1" si="40"/>
        <v>2.6737222222222172</v>
      </c>
    </row>
    <row r="653" spans="1:27" x14ac:dyDescent="0.25">
      <c r="A653" s="11">
        <v>12.7</v>
      </c>
      <c r="Z653" s="12">
        <f t="shared" ca="1" si="39"/>
        <v>2.683722222222217</v>
      </c>
      <c r="AA653" s="12">
        <f t="shared" ca="1" si="40"/>
        <v>2.683722222222217</v>
      </c>
    </row>
    <row r="654" spans="1:27" x14ac:dyDescent="0.25">
      <c r="A654" s="11">
        <v>12.71</v>
      </c>
      <c r="Z654" s="12">
        <f t="shared" ca="1" si="39"/>
        <v>2.6937222222222186</v>
      </c>
      <c r="AA654" s="12">
        <f t="shared" ca="1" si="40"/>
        <v>2.6937222222222186</v>
      </c>
    </row>
    <row r="655" spans="1:27" x14ac:dyDescent="0.25">
      <c r="A655" s="11">
        <v>12.71</v>
      </c>
      <c r="Z655" s="12">
        <f t="shared" ca="1" si="39"/>
        <v>2.6937222222222186</v>
      </c>
      <c r="AA655" s="12">
        <f t="shared" ca="1" si="40"/>
        <v>2.6937222222222186</v>
      </c>
    </row>
    <row r="656" spans="1:27" x14ac:dyDescent="0.25">
      <c r="A656" s="11">
        <v>12.71</v>
      </c>
      <c r="Z656" s="12">
        <f t="shared" ca="1" si="39"/>
        <v>2.6937222222222186</v>
      </c>
      <c r="AA656" s="12">
        <f t="shared" ca="1" si="40"/>
        <v>2.6937222222222186</v>
      </c>
    </row>
    <row r="657" spans="1:27" x14ac:dyDescent="0.25">
      <c r="A657" s="11">
        <v>12.71</v>
      </c>
      <c r="Z657" s="12">
        <f t="shared" ca="1" si="39"/>
        <v>2.6937222222222186</v>
      </c>
      <c r="AA657" s="12">
        <f t="shared" ca="1" si="40"/>
        <v>2.6937222222222186</v>
      </c>
    </row>
    <row r="658" spans="1:27" x14ac:dyDescent="0.25">
      <c r="A658" s="11">
        <v>12.72</v>
      </c>
      <c r="Z658" s="12">
        <f t="shared" ca="1" si="39"/>
        <v>2.7037222222222184</v>
      </c>
      <c r="AA658" s="12">
        <f t="shared" ca="1" si="40"/>
        <v>2.7037222222222184</v>
      </c>
    </row>
    <row r="659" spans="1:27" x14ac:dyDescent="0.25">
      <c r="A659" s="11">
        <v>12.73</v>
      </c>
      <c r="Z659" s="12">
        <f t="shared" ca="1" si="39"/>
        <v>2.7137222222222182</v>
      </c>
      <c r="AA659" s="12">
        <f t="shared" ca="1" si="40"/>
        <v>2.7137222222222182</v>
      </c>
    </row>
    <row r="660" spans="1:27" x14ac:dyDescent="0.25">
      <c r="A660" s="11">
        <v>12.73</v>
      </c>
      <c r="Z660" s="12">
        <f t="shared" ca="1" si="39"/>
        <v>2.7137222222222182</v>
      </c>
      <c r="AA660" s="12">
        <f t="shared" ca="1" si="40"/>
        <v>2.7137222222222182</v>
      </c>
    </row>
    <row r="661" spans="1:27" x14ac:dyDescent="0.25">
      <c r="A661" s="11">
        <v>12.75</v>
      </c>
      <c r="Z661" s="12">
        <f t="shared" ca="1" si="39"/>
        <v>2.7337222222222177</v>
      </c>
      <c r="AA661" s="12">
        <f t="shared" ca="1" si="40"/>
        <v>2.7337222222222177</v>
      </c>
    </row>
    <row r="662" spans="1:27" x14ac:dyDescent="0.25">
      <c r="A662" s="11">
        <v>12.76</v>
      </c>
      <c r="Z662" s="12">
        <f t="shared" ca="1" si="39"/>
        <v>2.7437222222222175</v>
      </c>
      <c r="AA662" s="12">
        <f t="shared" ca="1" si="40"/>
        <v>2.7437222222222175</v>
      </c>
    </row>
    <row r="663" spans="1:27" x14ac:dyDescent="0.25">
      <c r="A663" s="11">
        <v>12.79</v>
      </c>
      <c r="Z663" s="12">
        <f t="shared" ca="1" si="39"/>
        <v>2.7737222222222169</v>
      </c>
      <c r="AA663" s="12">
        <f t="shared" ca="1" si="40"/>
        <v>2.7737222222222169</v>
      </c>
    </row>
    <row r="664" spans="1:27" x14ac:dyDescent="0.25">
      <c r="A664" s="11">
        <v>12.79</v>
      </c>
      <c r="Z664" s="12">
        <f t="shared" ca="1" si="39"/>
        <v>2.7737222222222169</v>
      </c>
      <c r="AA664" s="12">
        <f t="shared" ca="1" si="40"/>
        <v>2.7737222222222169</v>
      </c>
    </row>
    <row r="665" spans="1:27" x14ac:dyDescent="0.25">
      <c r="A665" s="11">
        <v>12.81</v>
      </c>
      <c r="Z665" s="12">
        <f t="shared" ca="1" si="39"/>
        <v>2.7937222222222182</v>
      </c>
      <c r="AA665" s="12">
        <f t="shared" ca="1" si="40"/>
        <v>2.7937222222222182</v>
      </c>
    </row>
    <row r="666" spans="1:27" x14ac:dyDescent="0.25">
      <c r="A666" s="11">
        <v>12.81</v>
      </c>
      <c r="Z666" s="12">
        <f t="shared" ca="1" si="39"/>
        <v>2.7937222222222182</v>
      </c>
      <c r="AA666" s="12">
        <f t="shared" ca="1" si="40"/>
        <v>2.7937222222222182</v>
      </c>
    </row>
    <row r="667" spans="1:27" x14ac:dyDescent="0.25">
      <c r="A667" s="11">
        <v>12.86</v>
      </c>
      <c r="Z667" s="12">
        <f t="shared" ca="1" si="39"/>
        <v>2.8437222222222172</v>
      </c>
      <c r="AA667" s="12">
        <f t="shared" ca="1" si="40"/>
        <v>2.8437222222222172</v>
      </c>
    </row>
    <row r="668" spans="1:27" x14ac:dyDescent="0.25">
      <c r="A668" s="11">
        <v>12.87</v>
      </c>
      <c r="Z668" s="12">
        <f t="shared" ca="1" si="39"/>
        <v>2.8537222222222169</v>
      </c>
      <c r="AA668" s="12">
        <f t="shared" ca="1" si="40"/>
        <v>2.8537222222222169</v>
      </c>
    </row>
    <row r="669" spans="1:27" x14ac:dyDescent="0.25">
      <c r="A669" s="11">
        <v>12.88</v>
      </c>
      <c r="Z669" s="12">
        <f t="shared" ca="1" si="39"/>
        <v>2.8637222222222185</v>
      </c>
      <c r="AA669" s="12">
        <f t="shared" ca="1" si="40"/>
        <v>2.8637222222222185</v>
      </c>
    </row>
    <row r="670" spans="1:27" x14ac:dyDescent="0.25">
      <c r="A670" s="11">
        <v>12.91</v>
      </c>
      <c r="Z670" s="12">
        <f t="shared" ca="1" si="39"/>
        <v>2.8937222222222179</v>
      </c>
      <c r="AA670" s="12">
        <f t="shared" ca="1" si="40"/>
        <v>2.8937222222222179</v>
      </c>
    </row>
    <row r="671" spans="1:27" x14ac:dyDescent="0.25">
      <c r="A671" s="11">
        <v>12.91</v>
      </c>
      <c r="Z671" s="12">
        <f t="shared" ca="1" si="39"/>
        <v>2.8937222222222179</v>
      </c>
      <c r="AA671" s="12">
        <f t="shared" ca="1" si="40"/>
        <v>2.8937222222222179</v>
      </c>
    </row>
    <row r="672" spans="1:27" x14ac:dyDescent="0.25">
      <c r="A672" s="11">
        <v>12.92</v>
      </c>
      <c r="Z672" s="12">
        <f t="shared" ca="1" si="39"/>
        <v>2.9037222222222177</v>
      </c>
      <c r="AA672" s="12">
        <f t="shared" ca="1" si="40"/>
        <v>2.9037222222222177</v>
      </c>
    </row>
    <row r="673" spans="1:27" x14ac:dyDescent="0.25">
      <c r="A673" s="11">
        <v>12.93</v>
      </c>
      <c r="Z673" s="12">
        <f t="shared" ca="1" si="39"/>
        <v>2.9137222222222174</v>
      </c>
      <c r="AA673" s="12">
        <f t="shared" ca="1" si="40"/>
        <v>2.9137222222222174</v>
      </c>
    </row>
    <row r="674" spans="1:27" x14ac:dyDescent="0.25">
      <c r="A674" s="11">
        <v>12.96</v>
      </c>
      <c r="Z674" s="12">
        <f t="shared" ca="1" si="39"/>
        <v>2.9437222222222186</v>
      </c>
      <c r="AA674" s="12">
        <f t="shared" ca="1" si="40"/>
        <v>2.9437222222222186</v>
      </c>
    </row>
    <row r="675" spans="1:27" x14ac:dyDescent="0.25">
      <c r="A675" s="11">
        <v>12.96</v>
      </c>
      <c r="Z675" s="12">
        <f t="shared" ca="1" si="39"/>
        <v>2.9437222222222186</v>
      </c>
      <c r="AA675" s="12">
        <f t="shared" ca="1" si="40"/>
        <v>2.9437222222222186</v>
      </c>
    </row>
    <row r="676" spans="1:27" x14ac:dyDescent="0.25">
      <c r="A676" s="11">
        <v>12.98</v>
      </c>
      <c r="Z676" s="12">
        <f t="shared" ca="1" si="39"/>
        <v>2.9637222222222182</v>
      </c>
      <c r="AA676" s="12">
        <f t="shared" ca="1" si="40"/>
        <v>2.9637222222222182</v>
      </c>
    </row>
    <row r="677" spans="1:27" x14ac:dyDescent="0.25">
      <c r="A677" s="11">
        <v>13.01</v>
      </c>
      <c r="Z677" s="12">
        <f t="shared" ca="1" si="39"/>
        <v>2.9937222222222175</v>
      </c>
      <c r="AA677" s="12">
        <f t="shared" ca="1" si="40"/>
        <v>2.9937222222222175</v>
      </c>
    </row>
    <row r="678" spans="1:27" x14ac:dyDescent="0.25">
      <c r="A678" s="11">
        <v>13.01</v>
      </c>
      <c r="Z678" s="12">
        <f t="shared" ca="1" si="39"/>
        <v>2.9937222222222175</v>
      </c>
      <c r="AA678" s="12">
        <f t="shared" ca="1" si="40"/>
        <v>2.9937222222222175</v>
      </c>
    </row>
    <row r="679" spans="1:27" x14ac:dyDescent="0.25">
      <c r="A679" s="11">
        <v>13.04</v>
      </c>
      <c r="Z679" s="12">
        <f t="shared" ca="1" si="39"/>
        <v>3.0237222222222169</v>
      </c>
      <c r="AA679" s="12">
        <f t="shared" ca="1" si="40"/>
        <v>3.0237222222222169</v>
      </c>
    </row>
    <row r="680" spans="1:27" x14ac:dyDescent="0.25">
      <c r="A680" s="11">
        <v>13.06</v>
      </c>
      <c r="Z680" s="12">
        <f t="shared" ca="1" si="39"/>
        <v>3.0437222222222182</v>
      </c>
      <c r="AA680" s="12">
        <f t="shared" ca="1" si="40"/>
        <v>3.0437222222222182</v>
      </c>
    </row>
    <row r="681" spans="1:27" x14ac:dyDescent="0.25">
      <c r="A681" s="11">
        <v>13.06</v>
      </c>
      <c r="Z681" s="12">
        <f t="shared" ca="1" si="39"/>
        <v>3.0437222222222182</v>
      </c>
      <c r="AA681" s="12">
        <f t="shared" ca="1" si="40"/>
        <v>3.0437222222222182</v>
      </c>
    </row>
    <row r="682" spans="1:27" x14ac:dyDescent="0.25">
      <c r="A682" s="11">
        <v>13.06</v>
      </c>
      <c r="Z682" s="12">
        <f t="shared" ca="1" si="39"/>
        <v>3.0437222222222182</v>
      </c>
      <c r="AA682" s="12">
        <f t="shared" ca="1" si="40"/>
        <v>3.0437222222222182</v>
      </c>
    </row>
    <row r="683" spans="1:27" x14ac:dyDescent="0.25">
      <c r="A683" s="11">
        <v>13.07</v>
      </c>
      <c r="Z683" s="12">
        <f t="shared" ca="1" si="39"/>
        <v>3.053722222222218</v>
      </c>
      <c r="AA683" s="12">
        <f t="shared" ca="1" si="40"/>
        <v>3.053722222222218</v>
      </c>
    </row>
    <row r="684" spans="1:27" x14ac:dyDescent="0.25">
      <c r="A684" s="11">
        <v>13.07</v>
      </c>
      <c r="Z684" s="12">
        <f t="shared" ca="1" si="39"/>
        <v>3.053722222222218</v>
      </c>
      <c r="AA684" s="12">
        <f t="shared" ca="1" si="40"/>
        <v>3.053722222222218</v>
      </c>
    </row>
    <row r="685" spans="1:27" x14ac:dyDescent="0.25">
      <c r="A685" s="11">
        <v>13.08</v>
      </c>
      <c r="Z685" s="12">
        <f t="shared" ca="1" si="39"/>
        <v>3.0637222222222178</v>
      </c>
      <c r="AA685" s="12">
        <f t="shared" ca="1" si="40"/>
        <v>3.0637222222222178</v>
      </c>
    </row>
    <row r="686" spans="1:27" x14ac:dyDescent="0.25">
      <c r="A686" s="11">
        <v>13.13</v>
      </c>
      <c r="Z686" s="12">
        <f t="shared" ca="1" si="39"/>
        <v>3.1137222222222185</v>
      </c>
      <c r="AA686" s="12">
        <f t="shared" ca="1" si="40"/>
        <v>3.1137222222222185</v>
      </c>
    </row>
    <row r="687" spans="1:27" x14ac:dyDescent="0.25">
      <c r="A687" s="11">
        <v>13.13</v>
      </c>
      <c r="Z687" s="12">
        <f t="shared" ca="1" si="39"/>
        <v>3.1137222222222185</v>
      </c>
      <c r="AA687" s="12">
        <f t="shared" ca="1" si="40"/>
        <v>3.1137222222222185</v>
      </c>
    </row>
    <row r="688" spans="1:27" x14ac:dyDescent="0.25">
      <c r="A688" s="11">
        <v>13.13</v>
      </c>
      <c r="Z688" s="12">
        <f t="shared" ca="1" si="39"/>
        <v>3.1137222222222185</v>
      </c>
      <c r="AA688" s="12">
        <f t="shared" ca="1" si="40"/>
        <v>3.1137222222222185</v>
      </c>
    </row>
    <row r="689" spans="1:27" x14ac:dyDescent="0.25">
      <c r="A689" s="11">
        <v>13.14</v>
      </c>
      <c r="Z689" s="12">
        <f t="shared" ca="1" si="39"/>
        <v>3.1237222222222183</v>
      </c>
      <c r="AA689" s="12">
        <f t="shared" ca="1" si="40"/>
        <v>3.1237222222222183</v>
      </c>
    </row>
    <row r="690" spans="1:27" x14ac:dyDescent="0.25">
      <c r="A690" s="11">
        <v>13.15</v>
      </c>
      <c r="Z690" s="12">
        <f t="shared" ca="1" si="39"/>
        <v>3.1337222222222181</v>
      </c>
      <c r="AA690" s="12">
        <f t="shared" ca="1" si="40"/>
        <v>3.1337222222222181</v>
      </c>
    </row>
    <row r="691" spans="1:27" x14ac:dyDescent="0.25">
      <c r="A691" s="11">
        <v>13.17</v>
      </c>
      <c r="Z691" s="12">
        <f t="shared" ca="1" si="39"/>
        <v>3.1537222222222177</v>
      </c>
      <c r="AA691" s="12">
        <f t="shared" ca="1" si="40"/>
        <v>3.1537222222222177</v>
      </c>
    </row>
    <row r="692" spans="1:27" x14ac:dyDescent="0.25">
      <c r="A692" s="11">
        <v>13.17</v>
      </c>
      <c r="Z692" s="12">
        <f t="shared" ca="1" si="39"/>
        <v>3.1537222222222177</v>
      </c>
      <c r="AA692" s="12">
        <f t="shared" ca="1" si="40"/>
        <v>3.1537222222222177</v>
      </c>
    </row>
    <row r="693" spans="1:27" x14ac:dyDescent="0.25">
      <c r="A693" s="11">
        <v>13.17</v>
      </c>
      <c r="Z693" s="12">
        <f t="shared" ca="1" si="39"/>
        <v>3.1537222222222177</v>
      </c>
      <c r="AA693" s="12">
        <f t="shared" ca="1" si="40"/>
        <v>3.1537222222222177</v>
      </c>
    </row>
    <row r="694" spans="1:27" x14ac:dyDescent="0.25">
      <c r="A694" s="11">
        <v>13.19</v>
      </c>
      <c r="Z694" s="12">
        <f t="shared" ca="1" si="39"/>
        <v>3.1737222222222172</v>
      </c>
      <c r="AA694" s="12">
        <f t="shared" ca="1" si="40"/>
        <v>3.1737222222222172</v>
      </c>
    </row>
    <row r="695" spans="1:27" x14ac:dyDescent="0.25">
      <c r="A695" s="11">
        <v>13.2</v>
      </c>
      <c r="Z695" s="12">
        <f t="shared" ca="1" si="39"/>
        <v>3.183722222222217</v>
      </c>
      <c r="AA695" s="12">
        <f t="shared" ca="1" si="40"/>
        <v>3.183722222222217</v>
      </c>
    </row>
    <row r="696" spans="1:27" x14ac:dyDescent="0.25">
      <c r="A696" s="11">
        <v>13.2</v>
      </c>
      <c r="Z696" s="12">
        <f t="shared" ca="1" si="39"/>
        <v>3.183722222222217</v>
      </c>
      <c r="AA696" s="12">
        <f t="shared" ca="1" si="40"/>
        <v>3.183722222222217</v>
      </c>
    </row>
    <row r="697" spans="1:27" x14ac:dyDescent="0.25">
      <c r="A697" s="11">
        <v>13.21</v>
      </c>
      <c r="Z697" s="12">
        <f t="shared" ca="1" si="39"/>
        <v>3.1937222222222186</v>
      </c>
      <c r="AA697" s="12">
        <f t="shared" ca="1" si="40"/>
        <v>3.1937222222222186</v>
      </c>
    </row>
    <row r="698" spans="1:27" x14ac:dyDescent="0.25">
      <c r="A698" s="11">
        <v>13.23</v>
      </c>
      <c r="Z698" s="12">
        <f t="shared" ca="1" si="39"/>
        <v>3.2137222222222182</v>
      </c>
      <c r="AA698" s="12">
        <f t="shared" ca="1" si="40"/>
        <v>3.2137222222222182</v>
      </c>
    </row>
    <row r="699" spans="1:27" x14ac:dyDescent="0.25">
      <c r="A699" s="11">
        <v>13.23</v>
      </c>
      <c r="Z699" s="12">
        <f t="shared" ca="1" si="39"/>
        <v>3.2137222222222182</v>
      </c>
      <c r="AA699" s="12">
        <f t="shared" ca="1" si="40"/>
        <v>3.2137222222222182</v>
      </c>
    </row>
    <row r="700" spans="1:27" x14ac:dyDescent="0.25">
      <c r="A700" s="11">
        <v>13.23</v>
      </c>
      <c r="Z700" s="12">
        <f t="shared" ca="1" si="39"/>
        <v>3.2137222222222182</v>
      </c>
      <c r="AA700" s="12">
        <f t="shared" ca="1" si="40"/>
        <v>3.2137222222222182</v>
      </c>
    </row>
    <row r="701" spans="1:27" x14ac:dyDescent="0.25">
      <c r="A701" s="11">
        <v>13.24</v>
      </c>
      <c r="Z701" s="12">
        <f t="shared" ca="1" si="39"/>
        <v>3.2237222222222179</v>
      </c>
      <c r="AA701" s="12">
        <f t="shared" ca="1" si="40"/>
        <v>3.2237222222222179</v>
      </c>
    </row>
    <row r="702" spans="1:27" x14ac:dyDescent="0.25">
      <c r="A702" s="11">
        <v>13.26</v>
      </c>
      <c r="Z702" s="12">
        <f t="shared" ca="1" si="39"/>
        <v>3.2437222222222175</v>
      </c>
      <c r="AA702" s="12">
        <f t="shared" ca="1" si="40"/>
        <v>3.2437222222222175</v>
      </c>
    </row>
    <row r="703" spans="1:27" x14ac:dyDescent="0.25">
      <c r="A703" s="11">
        <v>13.26</v>
      </c>
      <c r="Z703" s="12">
        <f t="shared" ca="1" si="39"/>
        <v>3.2437222222222175</v>
      </c>
      <c r="AA703" s="12">
        <f t="shared" ca="1" si="40"/>
        <v>3.2437222222222175</v>
      </c>
    </row>
    <row r="704" spans="1:27" x14ac:dyDescent="0.25">
      <c r="A704" s="11">
        <v>13.27</v>
      </c>
      <c r="Z704" s="12">
        <f t="shared" ca="1" si="39"/>
        <v>3.2537222222222173</v>
      </c>
      <c r="AA704" s="12">
        <f t="shared" ca="1" si="40"/>
        <v>3.2537222222222173</v>
      </c>
    </row>
    <row r="705" spans="1:27" x14ac:dyDescent="0.25">
      <c r="A705" s="11">
        <v>13.31</v>
      </c>
      <c r="Z705" s="12">
        <f t="shared" ca="1" si="39"/>
        <v>3.2937222222222182</v>
      </c>
      <c r="AA705" s="12">
        <f t="shared" ca="1" si="40"/>
        <v>3.2937222222222182</v>
      </c>
    </row>
    <row r="706" spans="1:27" x14ac:dyDescent="0.25">
      <c r="A706" s="11">
        <v>13.31</v>
      </c>
      <c r="Z706" s="12">
        <f t="shared" ref="Z706:Z769" ca="1" si="41">IF($A706&lt;&gt;"",($A706-$D$77),"")</f>
        <v>3.2937222222222182</v>
      </c>
      <c r="AA706" s="12">
        <f t="shared" ref="AA706:AA769" ca="1" si="42">IF($A706&lt;&gt;"",($A706-$D$77+$J$118),"")</f>
        <v>3.2937222222222182</v>
      </c>
    </row>
    <row r="707" spans="1:27" x14ac:dyDescent="0.25">
      <c r="A707" s="11">
        <v>13.31</v>
      </c>
      <c r="Z707" s="12">
        <f t="shared" ca="1" si="41"/>
        <v>3.2937222222222182</v>
      </c>
      <c r="AA707" s="12">
        <f t="shared" ca="1" si="42"/>
        <v>3.2937222222222182</v>
      </c>
    </row>
    <row r="708" spans="1:27" x14ac:dyDescent="0.25">
      <c r="A708" s="11">
        <v>13.33</v>
      </c>
      <c r="Z708" s="12">
        <f t="shared" ca="1" si="41"/>
        <v>3.3137222222222178</v>
      </c>
      <c r="AA708" s="12">
        <f t="shared" ca="1" si="42"/>
        <v>3.3137222222222178</v>
      </c>
    </row>
    <row r="709" spans="1:27" x14ac:dyDescent="0.25">
      <c r="A709" s="11">
        <v>13.35</v>
      </c>
      <c r="Z709" s="12">
        <f t="shared" ca="1" si="41"/>
        <v>3.3337222222222174</v>
      </c>
      <c r="AA709" s="12">
        <f t="shared" ca="1" si="42"/>
        <v>3.3337222222222174</v>
      </c>
    </row>
    <row r="710" spans="1:27" x14ac:dyDescent="0.25">
      <c r="A710" s="11">
        <v>13.35</v>
      </c>
      <c r="Z710" s="12">
        <f t="shared" ca="1" si="41"/>
        <v>3.3337222222222174</v>
      </c>
      <c r="AA710" s="12">
        <f t="shared" ca="1" si="42"/>
        <v>3.3337222222222174</v>
      </c>
    </row>
    <row r="711" spans="1:27" x14ac:dyDescent="0.25">
      <c r="A711" s="11">
        <v>13.35</v>
      </c>
      <c r="Z711" s="12">
        <f t="shared" ca="1" si="41"/>
        <v>3.3337222222222174</v>
      </c>
      <c r="AA711" s="12">
        <f t="shared" ca="1" si="42"/>
        <v>3.3337222222222174</v>
      </c>
    </row>
    <row r="712" spans="1:27" x14ac:dyDescent="0.25">
      <c r="A712" s="11">
        <v>13.35</v>
      </c>
      <c r="Z712" s="12">
        <f t="shared" ca="1" si="41"/>
        <v>3.3337222222222174</v>
      </c>
      <c r="AA712" s="12">
        <f t="shared" ca="1" si="42"/>
        <v>3.3337222222222174</v>
      </c>
    </row>
    <row r="713" spans="1:27" x14ac:dyDescent="0.25">
      <c r="A713" s="11">
        <v>13.37</v>
      </c>
      <c r="Z713" s="12">
        <f t="shared" ca="1" si="41"/>
        <v>3.3537222222222169</v>
      </c>
      <c r="AA713" s="12">
        <f t="shared" ca="1" si="42"/>
        <v>3.3537222222222169</v>
      </c>
    </row>
    <row r="714" spans="1:27" x14ac:dyDescent="0.25">
      <c r="A714" s="11">
        <v>13.38</v>
      </c>
      <c r="Z714" s="12">
        <f t="shared" ca="1" si="41"/>
        <v>3.3637222222222185</v>
      </c>
      <c r="AA714" s="12">
        <f t="shared" ca="1" si="42"/>
        <v>3.3637222222222185</v>
      </c>
    </row>
    <row r="715" spans="1:27" x14ac:dyDescent="0.25">
      <c r="A715" s="11">
        <v>13.38</v>
      </c>
      <c r="Z715" s="12">
        <f t="shared" ca="1" si="41"/>
        <v>3.3637222222222185</v>
      </c>
      <c r="AA715" s="12">
        <f t="shared" ca="1" si="42"/>
        <v>3.3637222222222185</v>
      </c>
    </row>
    <row r="716" spans="1:27" x14ac:dyDescent="0.25">
      <c r="A716" s="11">
        <v>13.39</v>
      </c>
      <c r="Z716" s="12">
        <f t="shared" ca="1" si="41"/>
        <v>3.3737222222222183</v>
      </c>
      <c r="AA716" s="12">
        <f t="shared" ca="1" si="42"/>
        <v>3.3737222222222183</v>
      </c>
    </row>
    <row r="717" spans="1:27" x14ac:dyDescent="0.25">
      <c r="A717" s="11">
        <v>13.41</v>
      </c>
      <c r="Z717" s="12">
        <f t="shared" ca="1" si="41"/>
        <v>3.3937222222222179</v>
      </c>
      <c r="AA717" s="12">
        <f t="shared" ca="1" si="42"/>
        <v>3.3937222222222179</v>
      </c>
    </row>
    <row r="718" spans="1:27" x14ac:dyDescent="0.25">
      <c r="A718" s="11">
        <v>13.42</v>
      </c>
      <c r="Z718" s="12">
        <f t="shared" ca="1" si="41"/>
        <v>3.4037222222222177</v>
      </c>
      <c r="AA718" s="12">
        <f t="shared" ca="1" si="42"/>
        <v>3.4037222222222177</v>
      </c>
    </row>
    <row r="719" spans="1:27" x14ac:dyDescent="0.25">
      <c r="A719" s="11">
        <v>13.42</v>
      </c>
      <c r="Z719" s="12">
        <f t="shared" ca="1" si="41"/>
        <v>3.4037222222222177</v>
      </c>
      <c r="AA719" s="12">
        <f t="shared" ca="1" si="42"/>
        <v>3.4037222222222177</v>
      </c>
    </row>
    <row r="720" spans="1:27" x14ac:dyDescent="0.25">
      <c r="A720" s="11">
        <v>13.42</v>
      </c>
      <c r="Z720" s="12">
        <f t="shared" ca="1" si="41"/>
        <v>3.4037222222222177</v>
      </c>
      <c r="AA720" s="12">
        <f t="shared" ca="1" si="42"/>
        <v>3.4037222222222177</v>
      </c>
    </row>
    <row r="721" spans="1:27" x14ac:dyDescent="0.25">
      <c r="A721" s="11">
        <v>13.43</v>
      </c>
      <c r="Z721" s="12">
        <f t="shared" ca="1" si="41"/>
        <v>3.4137222222222174</v>
      </c>
      <c r="AA721" s="12">
        <f t="shared" ca="1" si="42"/>
        <v>3.4137222222222174</v>
      </c>
    </row>
    <row r="722" spans="1:27" x14ac:dyDescent="0.25">
      <c r="A722" s="11">
        <v>13.44</v>
      </c>
      <c r="Z722" s="12">
        <f t="shared" ca="1" si="41"/>
        <v>3.4237222222222172</v>
      </c>
      <c r="AA722" s="12">
        <f t="shared" ca="1" si="42"/>
        <v>3.4237222222222172</v>
      </c>
    </row>
    <row r="723" spans="1:27" x14ac:dyDescent="0.25">
      <c r="A723" s="11">
        <v>13.48</v>
      </c>
      <c r="Z723" s="12">
        <f t="shared" ca="1" si="41"/>
        <v>3.4637222222222182</v>
      </c>
      <c r="AA723" s="12">
        <f t="shared" ca="1" si="42"/>
        <v>3.4637222222222182</v>
      </c>
    </row>
    <row r="724" spans="1:27" x14ac:dyDescent="0.25">
      <c r="A724" s="11">
        <v>13.49</v>
      </c>
      <c r="Z724" s="12">
        <f t="shared" ca="1" si="41"/>
        <v>3.4737222222222179</v>
      </c>
      <c r="AA724" s="12">
        <f t="shared" ca="1" si="42"/>
        <v>3.4737222222222179</v>
      </c>
    </row>
    <row r="725" spans="1:27" x14ac:dyDescent="0.25">
      <c r="A725" s="11">
        <v>13.51</v>
      </c>
      <c r="Z725" s="12">
        <f t="shared" ca="1" si="41"/>
        <v>3.4937222222222175</v>
      </c>
      <c r="AA725" s="12">
        <f t="shared" ca="1" si="42"/>
        <v>3.4937222222222175</v>
      </c>
    </row>
    <row r="726" spans="1:27" x14ac:dyDescent="0.25">
      <c r="A726" s="11">
        <v>13.52</v>
      </c>
      <c r="Z726" s="12">
        <f t="shared" ca="1" si="41"/>
        <v>3.5037222222222173</v>
      </c>
      <c r="AA726" s="12">
        <f t="shared" ca="1" si="42"/>
        <v>3.5037222222222173</v>
      </c>
    </row>
    <row r="727" spans="1:27" x14ac:dyDescent="0.25">
      <c r="A727" s="11">
        <v>13.52</v>
      </c>
      <c r="Z727" s="12">
        <f t="shared" ca="1" si="41"/>
        <v>3.5037222222222173</v>
      </c>
      <c r="AA727" s="12">
        <f t="shared" ca="1" si="42"/>
        <v>3.5037222222222173</v>
      </c>
    </row>
    <row r="728" spans="1:27" x14ac:dyDescent="0.25">
      <c r="A728" s="11">
        <v>13.52</v>
      </c>
      <c r="Z728" s="12">
        <f t="shared" ca="1" si="41"/>
        <v>3.5037222222222173</v>
      </c>
      <c r="AA728" s="12">
        <f t="shared" ca="1" si="42"/>
        <v>3.5037222222222173</v>
      </c>
    </row>
    <row r="729" spans="1:27" x14ac:dyDescent="0.25">
      <c r="A729" s="11">
        <v>13.53</v>
      </c>
      <c r="Z729" s="12">
        <f t="shared" ca="1" si="41"/>
        <v>3.5137222222222171</v>
      </c>
      <c r="AA729" s="12">
        <f t="shared" ca="1" si="42"/>
        <v>3.5137222222222171</v>
      </c>
    </row>
    <row r="730" spans="1:27" x14ac:dyDescent="0.25">
      <c r="A730" s="11">
        <v>13.55</v>
      </c>
      <c r="Z730" s="12">
        <f t="shared" ca="1" si="41"/>
        <v>3.5337222222222184</v>
      </c>
      <c r="AA730" s="12">
        <f t="shared" ca="1" si="42"/>
        <v>3.5337222222222184</v>
      </c>
    </row>
    <row r="731" spans="1:27" x14ac:dyDescent="0.25">
      <c r="A731" s="11">
        <v>13.55</v>
      </c>
      <c r="Z731" s="12">
        <f t="shared" ca="1" si="41"/>
        <v>3.5337222222222184</v>
      </c>
      <c r="AA731" s="12">
        <f t="shared" ca="1" si="42"/>
        <v>3.5337222222222184</v>
      </c>
    </row>
    <row r="732" spans="1:27" x14ac:dyDescent="0.25">
      <c r="A732" s="11">
        <v>13.56</v>
      </c>
      <c r="Z732" s="12">
        <f t="shared" ca="1" si="41"/>
        <v>3.5437222222222182</v>
      </c>
      <c r="AA732" s="12">
        <f t="shared" ca="1" si="42"/>
        <v>3.5437222222222182</v>
      </c>
    </row>
    <row r="733" spans="1:27" x14ac:dyDescent="0.25">
      <c r="A733" s="11">
        <v>13.56</v>
      </c>
      <c r="Z733" s="12">
        <f t="shared" ca="1" si="41"/>
        <v>3.5437222222222182</v>
      </c>
      <c r="AA733" s="12">
        <f t="shared" ca="1" si="42"/>
        <v>3.5437222222222182</v>
      </c>
    </row>
    <row r="734" spans="1:27" x14ac:dyDescent="0.25">
      <c r="A734" s="11">
        <v>13.56</v>
      </c>
      <c r="Z734" s="12">
        <f t="shared" ca="1" si="41"/>
        <v>3.5437222222222182</v>
      </c>
      <c r="AA734" s="12">
        <f t="shared" ca="1" si="42"/>
        <v>3.5437222222222182</v>
      </c>
    </row>
    <row r="735" spans="1:27" x14ac:dyDescent="0.25">
      <c r="A735" s="11">
        <v>13.57</v>
      </c>
      <c r="Z735" s="12">
        <f t="shared" ca="1" si="41"/>
        <v>3.553722222222218</v>
      </c>
      <c r="AA735" s="12">
        <f t="shared" ca="1" si="42"/>
        <v>3.553722222222218</v>
      </c>
    </row>
    <row r="736" spans="1:27" x14ac:dyDescent="0.25">
      <c r="A736" s="11">
        <v>13.58</v>
      </c>
      <c r="Z736" s="12">
        <f t="shared" ca="1" si="41"/>
        <v>3.5637222222222178</v>
      </c>
      <c r="AA736" s="12">
        <f t="shared" ca="1" si="42"/>
        <v>3.5637222222222178</v>
      </c>
    </row>
    <row r="737" spans="1:27" x14ac:dyDescent="0.25">
      <c r="A737" s="11">
        <v>13.67</v>
      </c>
      <c r="Z737" s="12">
        <f t="shared" ca="1" si="41"/>
        <v>3.6537222222222177</v>
      </c>
      <c r="AA737" s="12">
        <f t="shared" ca="1" si="42"/>
        <v>3.6537222222222177</v>
      </c>
    </row>
    <row r="738" spans="1:27" x14ac:dyDescent="0.25">
      <c r="A738" s="11">
        <v>13.68</v>
      </c>
      <c r="Z738" s="12">
        <f t="shared" ca="1" si="41"/>
        <v>3.6637222222222174</v>
      </c>
      <c r="AA738" s="12">
        <f t="shared" ca="1" si="42"/>
        <v>3.6637222222222174</v>
      </c>
    </row>
    <row r="739" spans="1:27" x14ac:dyDescent="0.25">
      <c r="A739" s="11">
        <v>13.69</v>
      </c>
      <c r="Z739" s="12">
        <f t="shared" ca="1" si="41"/>
        <v>3.6737222222222172</v>
      </c>
      <c r="AA739" s="12">
        <f t="shared" ca="1" si="42"/>
        <v>3.6737222222222172</v>
      </c>
    </row>
    <row r="740" spans="1:27" x14ac:dyDescent="0.25">
      <c r="A740" s="11">
        <v>13.69</v>
      </c>
      <c r="Z740" s="12">
        <f t="shared" ca="1" si="41"/>
        <v>3.6737222222222172</v>
      </c>
      <c r="AA740" s="12">
        <f t="shared" ca="1" si="42"/>
        <v>3.6737222222222172</v>
      </c>
    </row>
    <row r="741" spans="1:27" x14ac:dyDescent="0.25">
      <c r="A741" s="11">
        <v>13.7</v>
      </c>
      <c r="Z741" s="12">
        <f t="shared" ca="1" si="41"/>
        <v>3.683722222222217</v>
      </c>
      <c r="AA741" s="12">
        <f t="shared" ca="1" si="42"/>
        <v>3.683722222222217</v>
      </c>
    </row>
    <row r="742" spans="1:27" x14ac:dyDescent="0.25">
      <c r="A742" s="11">
        <v>13.71</v>
      </c>
      <c r="Z742" s="12">
        <f t="shared" ca="1" si="41"/>
        <v>3.6937222222222186</v>
      </c>
      <c r="AA742" s="12">
        <f t="shared" ca="1" si="42"/>
        <v>3.6937222222222186</v>
      </c>
    </row>
    <row r="743" spans="1:27" x14ac:dyDescent="0.25">
      <c r="A743" s="11">
        <v>13.73</v>
      </c>
      <c r="Z743" s="12">
        <f t="shared" ca="1" si="41"/>
        <v>3.7137222222222182</v>
      </c>
      <c r="AA743" s="12">
        <f t="shared" ca="1" si="42"/>
        <v>3.7137222222222182</v>
      </c>
    </row>
    <row r="744" spans="1:27" x14ac:dyDescent="0.25">
      <c r="A744" s="11">
        <v>13.73</v>
      </c>
      <c r="Z744" s="12">
        <f t="shared" ca="1" si="41"/>
        <v>3.7137222222222182</v>
      </c>
      <c r="AA744" s="12">
        <f t="shared" ca="1" si="42"/>
        <v>3.7137222222222182</v>
      </c>
    </row>
    <row r="745" spans="1:27" x14ac:dyDescent="0.25">
      <c r="A745" s="11">
        <v>13.73</v>
      </c>
      <c r="Z745" s="12">
        <f t="shared" ca="1" si="41"/>
        <v>3.7137222222222182</v>
      </c>
      <c r="AA745" s="12">
        <f t="shared" ca="1" si="42"/>
        <v>3.7137222222222182</v>
      </c>
    </row>
    <row r="746" spans="1:27" x14ac:dyDescent="0.25">
      <c r="A746" s="11">
        <v>13.75</v>
      </c>
      <c r="Z746" s="12">
        <f t="shared" ca="1" si="41"/>
        <v>3.7337222222222177</v>
      </c>
      <c r="AA746" s="12">
        <f t="shared" ca="1" si="42"/>
        <v>3.7337222222222177</v>
      </c>
    </row>
    <row r="747" spans="1:27" x14ac:dyDescent="0.25">
      <c r="A747" s="11">
        <v>13.78</v>
      </c>
      <c r="Z747" s="12">
        <f t="shared" ca="1" si="41"/>
        <v>3.7637222222222171</v>
      </c>
      <c r="AA747" s="12">
        <f t="shared" ca="1" si="42"/>
        <v>3.7637222222222171</v>
      </c>
    </row>
    <row r="748" spans="1:27" x14ac:dyDescent="0.25">
      <c r="A748" s="11">
        <v>13.81</v>
      </c>
      <c r="Z748" s="12">
        <f t="shared" ca="1" si="41"/>
        <v>3.7937222222222182</v>
      </c>
      <c r="AA748" s="12">
        <f t="shared" ca="1" si="42"/>
        <v>3.7937222222222182</v>
      </c>
    </row>
    <row r="749" spans="1:27" x14ac:dyDescent="0.25">
      <c r="A749" s="11">
        <v>13.82</v>
      </c>
      <c r="Z749" s="12">
        <f t="shared" ca="1" si="41"/>
        <v>3.803722222222218</v>
      </c>
      <c r="AA749" s="12">
        <f t="shared" ca="1" si="42"/>
        <v>3.803722222222218</v>
      </c>
    </row>
    <row r="750" spans="1:27" x14ac:dyDescent="0.25">
      <c r="A750" s="11">
        <v>13.85</v>
      </c>
      <c r="Z750" s="12">
        <f t="shared" ca="1" si="41"/>
        <v>3.8337222222222174</v>
      </c>
      <c r="AA750" s="12">
        <f t="shared" ca="1" si="42"/>
        <v>3.8337222222222174</v>
      </c>
    </row>
    <row r="751" spans="1:27" x14ac:dyDescent="0.25">
      <c r="A751" s="11">
        <v>13.85</v>
      </c>
      <c r="Z751" s="12">
        <f t="shared" ca="1" si="41"/>
        <v>3.8337222222222174</v>
      </c>
      <c r="AA751" s="12">
        <f t="shared" ca="1" si="42"/>
        <v>3.8337222222222174</v>
      </c>
    </row>
    <row r="752" spans="1:27" x14ac:dyDescent="0.25">
      <c r="A752" s="11">
        <v>13.88</v>
      </c>
      <c r="Z752" s="12">
        <f t="shared" ca="1" si="41"/>
        <v>3.8637222222222185</v>
      </c>
      <c r="AA752" s="12">
        <f t="shared" ca="1" si="42"/>
        <v>3.8637222222222185</v>
      </c>
    </row>
    <row r="753" spans="1:27" x14ac:dyDescent="0.25">
      <c r="A753" s="11">
        <v>13.89</v>
      </c>
      <c r="Z753" s="12">
        <f t="shared" ca="1" si="41"/>
        <v>3.8737222222222183</v>
      </c>
      <c r="AA753" s="12">
        <f t="shared" ca="1" si="42"/>
        <v>3.8737222222222183</v>
      </c>
    </row>
    <row r="754" spans="1:27" x14ac:dyDescent="0.25">
      <c r="A754" s="11">
        <v>13.91</v>
      </c>
      <c r="Z754" s="12">
        <f t="shared" ca="1" si="41"/>
        <v>3.8937222222222179</v>
      </c>
      <c r="AA754" s="12">
        <f t="shared" ca="1" si="42"/>
        <v>3.8937222222222179</v>
      </c>
    </row>
    <row r="755" spans="1:27" x14ac:dyDescent="0.25">
      <c r="A755" s="11">
        <v>13.93</v>
      </c>
      <c r="Z755" s="12">
        <f t="shared" ca="1" si="41"/>
        <v>3.9137222222222174</v>
      </c>
      <c r="AA755" s="12">
        <f t="shared" ca="1" si="42"/>
        <v>3.9137222222222174</v>
      </c>
    </row>
    <row r="756" spans="1:27" x14ac:dyDescent="0.25">
      <c r="A756" s="11">
        <v>13.93</v>
      </c>
      <c r="Z756" s="12">
        <f t="shared" ca="1" si="41"/>
        <v>3.9137222222222174</v>
      </c>
      <c r="AA756" s="12">
        <f t="shared" ca="1" si="42"/>
        <v>3.9137222222222174</v>
      </c>
    </row>
    <row r="757" spans="1:27" x14ac:dyDescent="0.25">
      <c r="A757" s="11">
        <v>13.94</v>
      </c>
      <c r="Z757" s="12">
        <f t="shared" ca="1" si="41"/>
        <v>3.9237222222222172</v>
      </c>
      <c r="AA757" s="12">
        <f t="shared" ca="1" si="42"/>
        <v>3.9237222222222172</v>
      </c>
    </row>
    <row r="758" spans="1:27" x14ac:dyDescent="0.25">
      <c r="A758" s="11">
        <v>13.94</v>
      </c>
      <c r="Z758" s="12">
        <f t="shared" ca="1" si="41"/>
        <v>3.9237222222222172</v>
      </c>
      <c r="AA758" s="12">
        <f t="shared" ca="1" si="42"/>
        <v>3.9237222222222172</v>
      </c>
    </row>
    <row r="759" spans="1:27" x14ac:dyDescent="0.25">
      <c r="A759" s="11">
        <v>13.94</v>
      </c>
      <c r="Z759" s="12">
        <f t="shared" ca="1" si="41"/>
        <v>3.9237222222222172</v>
      </c>
      <c r="AA759" s="12">
        <f t="shared" ca="1" si="42"/>
        <v>3.9237222222222172</v>
      </c>
    </row>
    <row r="760" spans="1:27" x14ac:dyDescent="0.25">
      <c r="A760" s="11">
        <v>13.96</v>
      </c>
      <c r="Z760" s="12">
        <f t="shared" ca="1" si="41"/>
        <v>3.9437222222222186</v>
      </c>
      <c r="AA760" s="12">
        <f t="shared" ca="1" si="42"/>
        <v>3.9437222222222186</v>
      </c>
    </row>
    <row r="761" spans="1:27" x14ac:dyDescent="0.25">
      <c r="A761" s="11">
        <v>13.97</v>
      </c>
      <c r="Z761" s="12">
        <f t="shared" ca="1" si="41"/>
        <v>3.9537222222222184</v>
      </c>
      <c r="AA761" s="12">
        <f t="shared" ca="1" si="42"/>
        <v>3.9537222222222184</v>
      </c>
    </row>
    <row r="762" spans="1:27" x14ac:dyDescent="0.25">
      <c r="A762" s="11">
        <v>13.97</v>
      </c>
      <c r="Z762" s="12">
        <f t="shared" ca="1" si="41"/>
        <v>3.9537222222222184</v>
      </c>
      <c r="AA762" s="12">
        <f t="shared" ca="1" si="42"/>
        <v>3.9537222222222184</v>
      </c>
    </row>
    <row r="763" spans="1:27" x14ac:dyDescent="0.25">
      <c r="A763" s="11">
        <v>13.98</v>
      </c>
      <c r="Z763" s="12">
        <f t="shared" ca="1" si="41"/>
        <v>3.9637222222222182</v>
      </c>
      <c r="AA763" s="12">
        <f t="shared" ca="1" si="42"/>
        <v>3.9637222222222182</v>
      </c>
    </row>
    <row r="764" spans="1:27" x14ac:dyDescent="0.25">
      <c r="A764" s="11">
        <v>14.04</v>
      </c>
      <c r="Z764" s="12">
        <f t="shared" ca="1" si="41"/>
        <v>4.0237222222222169</v>
      </c>
      <c r="AA764" s="12">
        <f t="shared" ca="1" si="42"/>
        <v>4.0237222222222169</v>
      </c>
    </row>
    <row r="765" spans="1:27" x14ac:dyDescent="0.25">
      <c r="A765" s="11">
        <v>14.05</v>
      </c>
      <c r="Z765" s="12">
        <f t="shared" ca="1" si="41"/>
        <v>4.0337222222222184</v>
      </c>
      <c r="AA765" s="12">
        <f t="shared" ca="1" si="42"/>
        <v>4.0337222222222184</v>
      </c>
    </row>
    <row r="766" spans="1:27" x14ac:dyDescent="0.25">
      <c r="A766" s="11">
        <v>14.06</v>
      </c>
      <c r="Z766" s="12">
        <f t="shared" ca="1" si="41"/>
        <v>4.0437222222222182</v>
      </c>
      <c r="AA766" s="12">
        <f t="shared" ca="1" si="42"/>
        <v>4.0437222222222182</v>
      </c>
    </row>
    <row r="767" spans="1:27" x14ac:dyDescent="0.25">
      <c r="A767" s="11">
        <v>14.06</v>
      </c>
      <c r="Z767" s="12">
        <f t="shared" ca="1" si="41"/>
        <v>4.0437222222222182</v>
      </c>
      <c r="AA767" s="12">
        <f t="shared" ca="1" si="42"/>
        <v>4.0437222222222182</v>
      </c>
    </row>
    <row r="768" spans="1:27" x14ac:dyDescent="0.25">
      <c r="A768" s="11">
        <v>14.06</v>
      </c>
      <c r="Z768" s="12">
        <f t="shared" ca="1" si="41"/>
        <v>4.0437222222222182</v>
      </c>
      <c r="AA768" s="12">
        <f t="shared" ca="1" si="42"/>
        <v>4.0437222222222182</v>
      </c>
    </row>
    <row r="769" spans="1:27" x14ac:dyDescent="0.25">
      <c r="A769" s="11">
        <v>14.1</v>
      </c>
      <c r="Z769" s="12">
        <f t="shared" ca="1" si="41"/>
        <v>4.0837222222222174</v>
      </c>
      <c r="AA769" s="12">
        <f t="shared" ca="1" si="42"/>
        <v>4.0837222222222174</v>
      </c>
    </row>
    <row r="770" spans="1:27" x14ac:dyDescent="0.25">
      <c r="A770" s="11">
        <v>14.12</v>
      </c>
      <c r="Z770" s="12">
        <f t="shared" ref="Z770:Z833" ca="1" si="43">IF($A770&lt;&gt;"",($A770-$D$77),"")</f>
        <v>4.1037222222222169</v>
      </c>
      <c r="AA770" s="12">
        <f t="shared" ref="AA770:AA833" ca="1" si="44">IF($A770&lt;&gt;"",($A770-$D$77+$J$118),"")</f>
        <v>4.1037222222222169</v>
      </c>
    </row>
    <row r="771" spans="1:27" x14ac:dyDescent="0.25">
      <c r="A771" s="11">
        <v>14.13</v>
      </c>
      <c r="Z771" s="12">
        <f t="shared" ca="1" si="43"/>
        <v>4.1137222222222185</v>
      </c>
      <c r="AA771" s="12">
        <f t="shared" ca="1" si="44"/>
        <v>4.1137222222222185</v>
      </c>
    </row>
    <row r="772" spans="1:27" x14ac:dyDescent="0.25">
      <c r="A772" s="11">
        <v>14.14</v>
      </c>
      <c r="Z772" s="12">
        <f t="shared" ca="1" si="43"/>
        <v>4.1237222222222183</v>
      </c>
      <c r="AA772" s="12">
        <f t="shared" ca="1" si="44"/>
        <v>4.1237222222222183</v>
      </c>
    </row>
    <row r="773" spans="1:27" x14ac:dyDescent="0.25">
      <c r="A773" s="11">
        <v>14.18</v>
      </c>
      <c r="Z773" s="12">
        <f t="shared" ca="1" si="43"/>
        <v>4.1637222222222174</v>
      </c>
      <c r="AA773" s="12">
        <f t="shared" ca="1" si="44"/>
        <v>4.1637222222222174</v>
      </c>
    </row>
    <row r="774" spans="1:27" x14ac:dyDescent="0.25">
      <c r="A774" s="11">
        <v>14.23</v>
      </c>
      <c r="Z774" s="12">
        <f t="shared" ca="1" si="43"/>
        <v>4.2137222222222182</v>
      </c>
      <c r="AA774" s="12">
        <f t="shared" ca="1" si="44"/>
        <v>4.2137222222222182</v>
      </c>
    </row>
    <row r="775" spans="1:27" x14ac:dyDescent="0.25">
      <c r="A775" s="11">
        <v>14.23</v>
      </c>
      <c r="Z775" s="12">
        <f t="shared" ca="1" si="43"/>
        <v>4.2137222222222182</v>
      </c>
      <c r="AA775" s="12">
        <f t="shared" ca="1" si="44"/>
        <v>4.2137222222222182</v>
      </c>
    </row>
    <row r="776" spans="1:27" x14ac:dyDescent="0.25">
      <c r="A776" s="11">
        <v>14.24</v>
      </c>
      <c r="Z776" s="12">
        <f t="shared" ca="1" si="43"/>
        <v>4.2237222222222179</v>
      </c>
      <c r="AA776" s="12">
        <f t="shared" ca="1" si="44"/>
        <v>4.2237222222222179</v>
      </c>
    </row>
    <row r="777" spans="1:27" x14ac:dyDescent="0.25">
      <c r="A777" s="11">
        <v>14.24</v>
      </c>
      <c r="Z777" s="12">
        <f t="shared" ca="1" si="43"/>
        <v>4.2237222222222179</v>
      </c>
      <c r="AA777" s="12">
        <f t="shared" ca="1" si="44"/>
        <v>4.2237222222222179</v>
      </c>
    </row>
    <row r="778" spans="1:27" x14ac:dyDescent="0.25">
      <c r="A778" s="11">
        <v>14.25</v>
      </c>
      <c r="Z778" s="12">
        <f t="shared" ca="1" si="43"/>
        <v>4.2337222222222177</v>
      </c>
      <c r="AA778" s="12">
        <f t="shared" ca="1" si="44"/>
        <v>4.2337222222222177</v>
      </c>
    </row>
    <row r="779" spans="1:27" x14ac:dyDescent="0.25">
      <c r="A779" s="11">
        <v>14.27</v>
      </c>
      <c r="Z779" s="12">
        <f t="shared" ca="1" si="43"/>
        <v>4.2537222222222173</v>
      </c>
      <c r="AA779" s="12">
        <f t="shared" ca="1" si="44"/>
        <v>4.2537222222222173</v>
      </c>
    </row>
    <row r="780" spans="1:27" x14ac:dyDescent="0.25">
      <c r="A780" s="11">
        <v>14.27</v>
      </c>
      <c r="Z780" s="12">
        <f t="shared" ca="1" si="43"/>
        <v>4.2537222222222173</v>
      </c>
      <c r="AA780" s="12">
        <f t="shared" ca="1" si="44"/>
        <v>4.2537222222222173</v>
      </c>
    </row>
    <row r="781" spans="1:27" x14ac:dyDescent="0.25">
      <c r="A781" s="11">
        <v>14.27</v>
      </c>
      <c r="Z781" s="12">
        <f t="shared" ca="1" si="43"/>
        <v>4.2537222222222173</v>
      </c>
      <c r="AA781" s="12">
        <f t="shared" ca="1" si="44"/>
        <v>4.2537222222222173</v>
      </c>
    </row>
    <row r="782" spans="1:27" x14ac:dyDescent="0.25">
      <c r="A782" s="11">
        <v>14.29</v>
      </c>
      <c r="Z782" s="12">
        <f t="shared" ca="1" si="43"/>
        <v>4.2737222222222169</v>
      </c>
      <c r="AA782" s="12">
        <f t="shared" ca="1" si="44"/>
        <v>4.2737222222222169</v>
      </c>
    </row>
    <row r="783" spans="1:27" x14ac:dyDescent="0.25">
      <c r="A783" s="11">
        <v>14.29</v>
      </c>
      <c r="Z783" s="12">
        <f t="shared" ca="1" si="43"/>
        <v>4.2737222222222169</v>
      </c>
      <c r="AA783" s="12">
        <f t="shared" ca="1" si="44"/>
        <v>4.2737222222222169</v>
      </c>
    </row>
    <row r="784" spans="1:27" x14ac:dyDescent="0.25">
      <c r="A784" s="11">
        <v>14.3</v>
      </c>
      <c r="Z784" s="12">
        <f t="shared" ca="1" si="43"/>
        <v>4.2837222222222184</v>
      </c>
      <c r="AA784" s="12">
        <f t="shared" ca="1" si="44"/>
        <v>4.2837222222222184</v>
      </c>
    </row>
    <row r="785" spans="1:27" x14ac:dyDescent="0.25">
      <c r="A785" s="11">
        <v>14.31</v>
      </c>
      <c r="Z785" s="12">
        <f t="shared" ca="1" si="43"/>
        <v>4.2937222222222182</v>
      </c>
      <c r="AA785" s="12">
        <f t="shared" ca="1" si="44"/>
        <v>4.2937222222222182</v>
      </c>
    </row>
    <row r="786" spans="1:27" x14ac:dyDescent="0.25">
      <c r="A786" s="11">
        <v>14.31</v>
      </c>
      <c r="Z786" s="12">
        <f t="shared" ca="1" si="43"/>
        <v>4.2937222222222182</v>
      </c>
      <c r="AA786" s="12">
        <f t="shared" ca="1" si="44"/>
        <v>4.2937222222222182</v>
      </c>
    </row>
    <row r="787" spans="1:27" x14ac:dyDescent="0.25">
      <c r="A787" s="11">
        <v>14.32</v>
      </c>
      <c r="Z787" s="12">
        <f t="shared" ca="1" si="43"/>
        <v>4.303722222222218</v>
      </c>
      <c r="AA787" s="12">
        <f t="shared" ca="1" si="44"/>
        <v>4.303722222222218</v>
      </c>
    </row>
    <row r="788" spans="1:27" x14ac:dyDescent="0.25">
      <c r="A788" s="11">
        <v>14.32</v>
      </c>
      <c r="Z788" s="12">
        <f t="shared" ca="1" si="43"/>
        <v>4.303722222222218</v>
      </c>
      <c r="AA788" s="12">
        <f t="shared" ca="1" si="44"/>
        <v>4.303722222222218</v>
      </c>
    </row>
    <row r="789" spans="1:27" x14ac:dyDescent="0.25">
      <c r="A789" s="11">
        <v>14.32</v>
      </c>
      <c r="Z789" s="12">
        <f t="shared" ca="1" si="43"/>
        <v>4.303722222222218</v>
      </c>
      <c r="AA789" s="12">
        <f t="shared" ca="1" si="44"/>
        <v>4.303722222222218</v>
      </c>
    </row>
    <row r="790" spans="1:27" x14ac:dyDescent="0.25">
      <c r="A790" s="11">
        <v>14.34</v>
      </c>
      <c r="Z790" s="12">
        <f t="shared" ca="1" si="43"/>
        <v>4.3237222222222176</v>
      </c>
      <c r="AA790" s="12">
        <f t="shared" ca="1" si="44"/>
        <v>4.3237222222222176</v>
      </c>
    </row>
    <row r="791" spans="1:27" x14ac:dyDescent="0.25">
      <c r="A791" s="11">
        <v>14.36</v>
      </c>
      <c r="Z791" s="12">
        <f t="shared" ca="1" si="43"/>
        <v>4.3437222222222172</v>
      </c>
      <c r="AA791" s="12">
        <f t="shared" ca="1" si="44"/>
        <v>4.3437222222222172</v>
      </c>
    </row>
    <row r="792" spans="1:27" x14ac:dyDescent="0.25">
      <c r="A792" s="11">
        <v>14.36</v>
      </c>
      <c r="Z792" s="12">
        <f t="shared" ca="1" si="43"/>
        <v>4.3437222222222172</v>
      </c>
      <c r="AA792" s="12">
        <f t="shared" ca="1" si="44"/>
        <v>4.3437222222222172</v>
      </c>
    </row>
    <row r="793" spans="1:27" x14ac:dyDescent="0.25">
      <c r="A793" s="11">
        <v>14.4</v>
      </c>
      <c r="Z793" s="12">
        <f t="shared" ca="1" si="43"/>
        <v>4.3837222222222181</v>
      </c>
      <c r="AA793" s="12">
        <f t="shared" ca="1" si="44"/>
        <v>4.3837222222222181</v>
      </c>
    </row>
    <row r="794" spans="1:27" x14ac:dyDescent="0.25">
      <c r="A794" s="11">
        <v>14.41</v>
      </c>
      <c r="Z794" s="12">
        <f t="shared" ca="1" si="43"/>
        <v>4.3937222222222179</v>
      </c>
      <c r="AA794" s="12">
        <f t="shared" ca="1" si="44"/>
        <v>4.3937222222222179</v>
      </c>
    </row>
    <row r="795" spans="1:27" x14ac:dyDescent="0.25">
      <c r="A795" s="11">
        <v>14.43</v>
      </c>
      <c r="Z795" s="12">
        <f t="shared" ca="1" si="43"/>
        <v>4.4137222222222174</v>
      </c>
      <c r="AA795" s="12">
        <f t="shared" ca="1" si="44"/>
        <v>4.4137222222222174</v>
      </c>
    </row>
    <row r="796" spans="1:27" x14ac:dyDescent="0.25">
      <c r="A796" s="11">
        <v>14.43</v>
      </c>
      <c r="Z796" s="12">
        <f t="shared" ca="1" si="43"/>
        <v>4.4137222222222174</v>
      </c>
      <c r="AA796" s="12">
        <f t="shared" ca="1" si="44"/>
        <v>4.4137222222222174</v>
      </c>
    </row>
    <row r="797" spans="1:27" x14ac:dyDescent="0.25">
      <c r="A797" s="11">
        <v>14.44</v>
      </c>
      <c r="Z797" s="12">
        <f t="shared" ca="1" si="43"/>
        <v>4.4237222222222172</v>
      </c>
      <c r="AA797" s="12">
        <f t="shared" ca="1" si="44"/>
        <v>4.4237222222222172</v>
      </c>
    </row>
    <row r="798" spans="1:27" x14ac:dyDescent="0.25">
      <c r="A798" s="11">
        <v>14.45</v>
      </c>
      <c r="Z798" s="12">
        <f t="shared" ca="1" si="43"/>
        <v>4.433722222222217</v>
      </c>
      <c r="AA798" s="12">
        <f t="shared" ca="1" si="44"/>
        <v>4.433722222222217</v>
      </c>
    </row>
    <row r="799" spans="1:27" x14ac:dyDescent="0.25">
      <c r="A799" s="11">
        <v>14.48</v>
      </c>
      <c r="Z799" s="12">
        <f t="shared" ca="1" si="43"/>
        <v>4.4637222222222182</v>
      </c>
      <c r="AA799" s="12">
        <f t="shared" ca="1" si="44"/>
        <v>4.4637222222222182</v>
      </c>
    </row>
    <row r="800" spans="1:27" x14ac:dyDescent="0.25">
      <c r="A800" s="11">
        <v>14.48</v>
      </c>
      <c r="Z800" s="12">
        <f t="shared" ca="1" si="43"/>
        <v>4.4637222222222182</v>
      </c>
      <c r="AA800" s="12">
        <f t="shared" ca="1" si="44"/>
        <v>4.4637222222222182</v>
      </c>
    </row>
    <row r="801" spans="1:27" x14ac:dyDescent="0.25">
      <c r="A801" s="11">
        <v>14.49</v>
      </c>
      <c r="Z801" s="12">
        <f t="shared" ca="1" si="43"/>
        <v>4.4737222222222179</v>
      </c>
      <c r="AA801" s="12">
        <f t="shared" ca="1" si="44"/>
        <v>4.4737222222222179</v>
      </c>
    </row>
    <row r="802" spans="1:27" x14ac:dyDescent="0.25">
      <c r="A802" s="11">
        <v>14.49</v>
      </c>
      <c r="Z802" s="12">
        <f t="shared" ca="1" si="43"/>
        <v>4.4737222222222179</v>
      </c>
      <c r="AA802" s="12">
        <f t="shared" ca="1" si="44"/>
        <v>4.4737222222222179</v>
      </c>
    </row>
    <row r="803" spans="1:27" x14ac:dyDescent="0.25">
      <c r="A803" s="11">
        <v>14.49</v>
      </c>
      <c r="Z803" s="12">
        <f t="shared" ca="1" si="43"/>
        <v>4.4737222222222179</v>
      </c>
      <c r="AA803" s="12">
        <f t="shared" ca="1" si="44"/>
        <v>4.4737222222222179</v>
      </c>
    </row>
    <row r="804" spans="1:27" x14ac:dyDescent="0.25">
      <c r="A804" s="11">
        <v>14.51</v>
      </c>
      <c r="Z804" s="12">
        <f t="shared" ca="1" si="43"/>
        <v>4.4937222222222175</v>
      </c>
      <c r="AA804" s="12">
        <f t="shared" ca="1" si="44"/>
        <v>4.4937222222222175</v>
      </c>
    </row>
    <row r="805" spans="1:27" x14ac:dyDescent="0.25">
      <c r="A805" s="11">
        <v>14.51</v>
      </c>
      <c r="Z805" s="12">
        <f t="shared" ca="1" si="43"/>
        <v>4.4937222222222175</v>
      </c>
      <c r="AA805" s="12">
        <f t="shared" ca="1" si="44"/>
        <v>4.4937222222222175</v>
      </c>
    </row>
    <row r="806" spans="1:27" x14ac:dyDescent="0.25">
      <c r="A806" s="11">
        <v>14.53</v>
      </c>
      <c r="Z806" s="12">
        <f t="shared" ca="1" si="43"/>
        <v>4.5137222222222171</v>
      </c>
      <c r="AA806" s="12">
        <f t="shared" ca="1" si="44"/>
        <v>4.5137222222222171</v>
      </c>
    </row>
    <row r="807" spans="1:27" x14ac:dyDescent="0.25">
      <c r="A807" s="11">
        <v>14.53</v>
      </c>
      <c r="Z807" s="12">
        <f t="shared" ca="1" si="43"/>
        <v>4.5137222222222171</v>
      </c>
      <c r="AA807" s="12">
        <f t="shared" ca="1" si="44"/>
        <v>4.5137222222222171</v>
      </c>
    </row>
    <row r="808" spans="1:27" x14ac:dyDescent="0.25">
      <c r="A808" s="11">
        <v>14.53</v>
      </c>
      <c r="Z808" s="12">
        <f t="shared" ca="1" si="43"/>
        <v>4.5137222222222171</v>
      </c>
      <c r="AA808" s="12">
        <f t="shared" ca="1" si="44"/>
        <v>4.5137222222222171</v>
      </c>
    </row>
    <row r="809" spans="1:27" x14ac:dyDescent="0.25">
      <c r="A809" s="11">
        <v>14.53</v>
      </c>
      <c r="Z809" s="12">
        <f t="shared" ca="1" si="43"/>
        <v>4.5137222222222171</v>
      </c>
      <c r="AA809" s="12">
        <f t="shared" ca="1" si="44"/>
        <v>4.5137222222222171</v>
      </c>
    </row>
    <row r="810" spans="1:27" x14ac:dyDescent="0.25">
      <c r="A810" s="11">
        <v>14.54</v>
      </c>
      <c r="Z810" s="12">
        <f t="shared" ca="1" si="43"/>
        <v>4.5237222222222169</v>
      </c>
      <c r="AA810" s="12">
        <f t="shared" ca="1" si="44"/>
        <v>4.5237222222222169</v>
      </c>
    </row>
    <row r="811" spans="1:27" x14ac:dyDescent="0.25">
      <c r="A811" s="11">
        <v>14.56</v>
      </c>
      <c r="Z811" s="12">
        <f t="shared" ca="1" si="43"/>
        <v>4.5437222222222182</v>
      </c>
      <c r="AA811" s="12">
        <f t="shared" ca="1" si="44"/>
        <v>4.5437222222222182</v>
      </c>
    </row>
    <row r="812" spans="1:27" x14ac:dyDescent="0.25">
      <c r="A812" s="11">
        <v>14.57</v>
      </c>
      <c r="Z812" s="12">
        <f t="shared" ca="1" si="43"/>
        <v>4.553722222222218</v>
      </c>
      <c r="AA812" s="12">
        <f t="shared" ca="1" si="44"/>
        <v>4.553722222222218</v>
      </c>
    </row>
    <row r="813" spans="1:27" x14ac:dyDescent="0.25">
      <c r="A813" s="11">
        <v>14.59</v>
      </c>
      <c r="Z813" s="12">
        <f t="shared" ca="1" si="43"/>
        <v>4.5737222222222176</v>
      </c>
      <c r="AA813" s="12">
        <f t="shared" ca="1" si="44"/>
        <v>4.5737222222222176</v>
      </c>
    </row>
    <row r="814" spans="1:27" x14ac:dyDescent="0.25">
      <c r="A814" s="11">
        <v>14.59</v>
      </c>
      <c r="Z814" s="12">
        <f t="shared" ca="1" si="43"/>
        <v>4.5737222222222176</v>
      </c>
      <c r="AA814" s="12">
        <f t="shared" ca="1" si="44"/>
        <v>4.5737222222222176</v>
      </c>
    </row>
    <row r="815" spans="1:27" x14ac:dyDescent="0.25">
      <c r="A815" s="11">
        <v>14.62</v>
      </c>
      <c r="Z815" s="12">
        <f t="shared" ca="1" si="43"/>
        <v>4.6037222222222169</v>
      </c>
      <c r="AA815" s="12">
        <f t="shared" ca="1" si="44"/>
        <v>4.6037222222222169</v>
      </c>
    </row>
    <row r="816" spans="1:27" x14ac:dyDescent="0.25">
      <c r="A816" s="11">
        <v>14.64</v>
      </c>
      <c r="Z816" s="12">
        <f t="shared" ca="1" si="43"/>
        <v>4.6237222222222183</v>
      </c>
      <c r="AA816" s="12">
        <f t="shared" ca="1" si="44"/>
        <v>4.6237222222222183</v>
      </c>
    </row>
    <row r="817" spans="1:27" x14ac:dyDescent="0.25">
      <c r="A817" s="11">
        <v>14.64</v>
      </c>
      <c r="Z817" s="12">
        <f t="shared" ca="1" si="43"/>
        <v>4.6237222222222183</v>
      </c>
      <c r="AA817" s="12">
        <f t="shared" ca="1" si="44"/>
        <v>4.6237222222222183</v>
      </c>
    </row>
    <row r="818" spans="1:27" x14ac:dyDescent="0.25">
      <c r="A818" s="11">
        <v>14.65</v>
      </c>
      <c r="Z818" s="12">
        <f t="shared" ca="1" si="43"/>
        <v>4.6337222222222181</v>
      </c>
      <c r="AA818" s="12">
        <f t="shared" ca="1" si="44"/>
        <v>4.6337222222222181</v>
      </c>
    </row>
    <row r="819" spans="1:27" x14ac:dyDescent="0.25">
      <c r="A819" s="11">
        <v>14.66</v>
      </c>
      <c r="Z819" s="12">
        <f t="shared" ca="1" si="43"/>
        <v>4.6437222222222179</v>
      </c>
      <c r="AA819" s="12">
        <f t="shared" ca="1" si="44"/>
        <v>4.6437222222222179</v>
      </c>
    </row>
    <row r="820" spans="1:27" x14ac:dyDescent="0.25">
      <c r="A820" s="11">
        <v>14.68</v>
      </c>
      <c r="Z820" s="12">
        <f t="shared" ca="1" si="43"/>
        <v>4.6637222222222174</v>
      </c>
      <c r="AA820" s="12">
        <f t="shared" ca="1" si="44"/>
        <v>4.6637222222222174</v>
      </c>
    </row>
    <row r="821" spans="1:27" x14ac:dyDescent="0.25">
      <c r="A821" s="11">
        <v>14.7</v>
      </c>
      <c r="Z821" s="12">
        <f t="shared" ca="1" si="43"/>
        <v>4.683722222222217</v>
      </c>
      <c r="AA821" s="12">
        <f t="shared" ca="1" si="44"/>
        <v>4.683722222222217</v>
      </c>
    </row>
    <row r="822" spans="1:27" x14ac:dyDescent="0.25">
      <c r="A822" s="11">
        <v>14.71</v>
      </c>
      <c r="Z822" s="12">
        <f t="shared" ca="1" si="43"/>
        <v>4.6937222222222186</v>
      </c>
      <c r="AA822" s="12">
        <f t="shared" ca="1" si="44"/>
        <v>4.6937222222222186</v>
      </c>
    </row>
    <row r="823" spans="1:27" x14ac:dyDescent="0.25">
      <c r="A823" s="11">
        <v>14.72</v>
      </c>
      <c r="Z823" s="12">
        <f t="shared" ca="1" si="43"/>
        <v>4.7037222222222184</v>
      </c>
      <c r="AA823" s="12">
        <f t="shared" ca="1" si="44"/>
        <v>4.7037222222222184</v>
      </c>
    </row>
    <row r="824" spans="1:27" x14ac:dyDescent="0.25">
      <c r="A824" s="11">
        <v>14.72</v>
      </c>
      <c r="Z824" s="12">
        <f t="shared" ca="1" si="43"/>
        <v>4.7037222222222184</v>
      </c>
      <c r="AA824" s="12">
        <f t="shared" ca="1" si="44"/>
        <v>4.7037222222222184</v>
      </c>
    </row>
    <row r="825" spans="1:27" x14ac:dyDescent="0.25">
      <c r="A825" s="11">
        <v>14.74</v>
      </c>
      <c r="Z825" s="12">
        <f t="shared" ca="1" si="43"/>
        <v>4.7237222222222179</v>
      </c>
      <c r="AA825" s="12">
        <f t="shared" ca="1" si="44"/>
        <v>4.7237222222222179</v>
      </c>
    </row>
    <row r="826" spans="1:27" x14ac:dyDescent="0.25">
      <c r="A826" s="11">
        <v>14.74</v>
      </c>
      <c r="Z826" s="12">
        <f t="shared" ca="1" si="43"/>
        <v>4.7237222222222179</v>
      </c>
      <c r="AA826" s="12">
        <f t="shared" ca="1" si="44"/>
        <v>4.7237222222222179</v>
      </c>
    </row>
    <row r="827" spans="1:27" x14ac:dyDescent="0.25">
      <c r="A827" s="11">
        <v>14.75</v>
      </c>
      <c r="Z827" s="12">
        <f t="shared" ca="1" si="43"/>
        <v>4.7337222222222177</v>
      </c>
      <c r="AA827" s="12">
        <f t="shared" ca="1" si="44"/>
        <v>4.7337222222222177</v>
      </c>
    </row>
    <row r="828" spans="1:27" x14ac:dyDescent="0.25">
      <c r="A828" s="11">
        <v>14.75</v>
      </c>
      <c r="Z828" s="12">
        <f t="shared" ca="1" si="43"/>
        <v>4.7337222222222177</v>
      </c>
      <c r="AA828" s="12">
        <f t="shared" ca="1" si="44"/>
        <v>4.7337222222222177</v>
      </c>
    </row>
    <row r="829" spans="1:27" x14ac:dyDescent="0.25">
      <c r="A829" s="11">
        <v>14.77</v>
      </c>
      <c r="Z829" s="12">
        <f t="shared" ca="1" si="43"/>
        <v>4.7537222222222173</v>
      </c>
      <c r="AA829" s="12">
        <f t="shared" ca="1" si="44"/>
        <v>4.7537222222222173</v>
      </c>
    </row>
    <row r="830" spans="1:27" x14ac:dyDescent="0.25">
      <c r="A830" s="11">
        <v>14.78</v>
      </c>
      <c r="Z830" s="12">
        <f t="shared" ca="1" si="43"/>
        <v>4.7637222222222171</v>
      </c>
      <c r="AA830" s="12">
        <f t="shared" ca="1" si="44"/>
        <v>4.7637222222222171</v>
      </c>
    </row>
    <row r="831" spans="1:27" x14ac:dyDescent="0.25">
      <c r="A831" s="11">
        <v>14.79</v>
      </c>
      <c r="Z831" s="12">
        <f t="shared" ca="1" si="43"/>
        <v>4.7737222222222169</v>
      </c>
      <c r="AA831" s="12">
        <f t="shared" ca="1" si="44"/>
        <v>4.7737222222222169</v>
      </c>
    </row>
    <row r="832" spans="1:27" x14ac:dyDescent="0.25">
      <c r="A832" s="11">
        <v>14.8</v>
      </c>
      <c r="Z832" s="12">
        <f t="shared" ca="1" si="43"/>
        <v>4.7837222222222184</v>
      </c>
      <c r="AA832" s="12">
        <f t="shared" ca="1" si="44"/>
        <v>4.7837222222222184</v>
      </c>
    </row>
    <row r="833" spans="1:27" x14ac:dyDescent="0.25">
      <c r="A833" s="11">
        <v>14.82</v>
      </c>
      <c r="Z833" s="12">
        <f t="shared" ca="1" si="43"/>
        <v>4.803722222222218</v>
      </c>
      <c r="AA833" s="12">
        <f t="shared" ca="1" si="44"/>
        <v>4.803722222222218</v>
      </c>
    </row>
    <row r="834" spans="1:27" x14ac:dyDescent="0.25">
      <c r="A834" s="11">
        <v>14.83</v>
      </c>
      <c r="Z834" s="12">
        <f t="shared" ref="Z834:Z897" ca="1" si="45">IF($A834&lt;&gt;"",($A834-$D$77),"")</f>
        <v>4.8137222222222178</v>
      </c>
      <c r="AA834" s="12">
        <f t="shared" ref="AA834:AA897" ca="1" si="46">IF($A834&lt;&gt;"",($A834-$D$77+$J$118),"")</f>
        <v>4.8137222222222178</v>
      </c>
    </row>
    <row r="835" spans="1:27" x14ac:dyDescent="0.25">
      <c r="A835" s="11">
        <v>14.83</v>
      </c>
      <c r="Z835" s="12">
        <f t="shared" ca="1" si="45"/>
        <v>4.8137222222222178</v>
      </c>
      <c r="AA835" s="12">
        <f t="shared" ca="1" si="46"/>
        <v>4.8137222222222178</v>
      </c>
    </row>
    <row r="836" spans="1:27" x14ac:dyDescent="0.25">
      <c r="A836" s="11">
        <v>14.84</v>
      </c>
      <c r="Z836" s="12">
        <f t="shared" ca="1" si="45"/>
        <v>4.8237222222222176</v>
      </c>
      <c r="AA836" s="12">
        <f t="shared" ca="1" si="46"/>
        <v>4.8237222222222176</v>
      </c>
    </row>
    <row r="837" spans="1:27" x14ac:dyDescent="0.25">
      <c r="A837" s="11">
        <v>14.87</v>
      </c>
      <c r="Z837" s="12">
        <f t="shared" ca="1" si="45"/>
        <v>4.8537222222222169</v>
      </c>
      <c r="AA837" s="12">
        <f t="shared" ca="1" si="46"/>
        <v>4.8537222222222169</v>
      </c>
    </row>
    <row r="838" spans="1:27" x14ac:dyDescent="0.25">
      <c r="A838" s="11">
        <v>14.87</v>
      </c>
      <c r="Z838" s="12">
        <f t="shared" ca="1" si="45"/>
        <v>4.8537222222222169</v>
      </c>
      <c r="AA838" s="12">
        <f t="shared" ca="1" si="46"/>
        <v>4.8537222222222169</v>
      </c>
    </row>
    <row r="839" spans="1:27" x14ac:dyDescent="0.25">
      <c r="A839" s="11">
        <v>14.87</v>
      </c>
      <c r="Z839" s="12">
        <f t="shared" ca="1" si="45"/>
        <v>4.8537222222222169</v>
      </c>
      <c r="AA839" s="12">
        <f t="shared" ca="1" si="46"/>
        <v>4.8537222222222169</v>
      </c>
    </row>
    <row r="840" spans="1:27" x14ac:dyDescent="0.25">
      <c r="A840" s="11">
        <v>14.9</v>
      </c>
      <c r="Z840" s="12">
        <f t="shared" ca="1" si="45"/>
        <v>4.8837222222222181</v>
      </c>
      <c r="AA840" s="12">
        <f t="shared" ca="1" si="46"/>
        <v>4.8837222222222181</v>
      </c>
    </row>
    <row r="841" spans="1:27" x14ac:dyDescent="0.25">
      <c r="A841" s="11">
        <v>14.91</v>
      </c>
      <c r="Z841" s="12">
        <f t="shared" ca="1" si="45"/>
        <v>4.8937222222222179</v>
      </c>
      <c r="AA841" s="12">
        <f t="shared" ca="1" si="46"/>
        <v>4.8937222222222179</v>
      </c>
    </row>
    <row r="842" spans="1:27" x14ac:dyDescent="0.25">
      <c r="A842" s="11">
        <v>14.92</v>
      </c>
      <c r="Z842" s="12">
        <f t="shared" ca="1" si="45"/>
        <v>4.9037222222222177</v>
      </c>
      <c r="AA842" s="12">
        <f t="shared" ca="1" si="46"/>
        <v>4.9037222222222177</v>
      </c>
    </row>
    <row r="843" spans="1:27" x14ac:dyDescent="0.25">
      <c r="A843" s="11">
        <v>14.92</v>
      </c>
      <c r="Z843" s="12">
        <f t="shared" ca="1" si="45"/>
        <v>4.9037222222222177</v>
      </c>
      <c r="AA843" s="12">
        <f t="shared" ca="1" si="46"/>
        <v>4.9037222222222177</v>
      </c>
    </row>
    <row r="844" spans="1:27" x14ac:dyDescent="0.25">
      <c r="A844" s="11">
        <v>14.96</v>
      </c>
      <c r="Z844" s="12">
        <f t="shared" ca="1" si="45"/>
        <v>4.9437222222222186</v>
      </c>
      <c r="AA844" s="12">
        <f t="shared" ca="1" si="46"/>
        <v>4.9437222222222186</v>
      </c>
    </row>
    <row r="845" spans="1:27" x14ac:dyDescent="0.25">
      <c r="A845" s="11">
        <v>14.97</v>
      </c>
      <c r="Z845" s="12">
        <f t="shared" ca="1" si="45"/>
        <v>4.9537222222222184</v>
      </c>
      <c r="AA845" s="12">
        <f t="shared" ca="1" si="46"/>
        <v>4.9537222222222184</v>
      </c>
    </row>
    <row r="846" spans="1:27" x14ac:dyDescent="0.25">
      <c r="A846" s="11">
        <v>14.97</v>
      </c>
      <c r="Z846" s="12">
        <f t="shared" ca="1" si="45"/>
        <v>4.9537222222222184</v>
      </c>
      <c r="AA846" s="12">
        <f t="shared" ca="1" si="46"/>
        <v>4.9537222222222184</v>
      </c>
    </row>
    <row r="847" spans="1:27" x14ac:dyDescent="0.25">
      <c r="A847" s="11">
        <v>14.98</v>
      </c>
      <c r="Z847" s="12">
        <f t="shared" ca="1" si="45"/>
        <v>4.9637222222222182</v>
      </c>
      <c r="AA847" s="12">
        <f t="shared" ca="1" si="46"/>
        <v>4.9637222222222182</v>
      </c>
    </row>
    <row r="848" spans="1:27" x14ac:dyDescent="0.25">
      <c r="A848" s="11">
        <v>15.03</v>
      </c>
      <c r="Z848" s="12">
        <f t="shared" ca="1" si="45"/>
        <v>5.0137222222222171</v>
      </c>
      <c r="AA848" s="12">
        <f t="shared" ca="1" si="46"/>
        <v>5.0137222222222171</v>
      </c>
    </row>
    <row r="849" spans="1:27" x14ac:dyDescent="0.25">
      <c r="A849" s="11">
        <v>15.04</v>
      </c>
      <c r="Z849" s="12">
        <f t="shared" ca="1" si="45"/>
        <v>5.0237222222222169</v>
      </c>
      <c r="AA849" s="12">
        <f t="shared" ca="1" si="46"/>
        <v>5.0237222222222169</v>
      </c>
    </row>
    <row r="850" spans="1:27" x14ac:dyDescent="0.25">
      <c r="A850" s="11">
        <v>15.04</v>
      </c>
      <c r="Z850" s="12">
        <f t="shared" ca="1" si="45"/>
        <v>5.0237222222222169</v>
      </c>
      <c r="AA850" s="12">
        <f t="shared" ca="1" si="46"/>
        <v>5.0237222222222169</v>
      </c>
    </row>
    <row r="851" spans="1:27" x14ac:dyDescent="0.25">
      <c r="A851" s="11">
        <v>15.05</v>
      </c>
      <c r="Z851" s="12">
        <f t="shared" ca="1" si="45"/>
        <v>5.0337222222222184</v>
      </c>
      <c r="AA851" s="12">
        <f t="shared" ca="1" si="46"/>
        <v>5.0337222222222184</v>
      </c>
    </row>
    <row r="852" spans="1:27" x14ac:dyDescent="0.25">
      <c r="A852" s="11">
        <v>15.06</v>
      </c>
      <c r="Z852" s="12">
        <f t="shared" ca="1" si="45"/>
        <v>5.0437222222222182</v>
      </c>
      <c r="AA852" s="12">
        <f t="shared" ca="1" si="46"/>
        <v>5.0437222222222182</v>
      </c>
    </row>
    <row r="853" spans="1:27" x14ac:dyDescent="0.25">
      <c r="A853" s="11">
        <v>15.1</v>
      </c>
      <c r="Z853" s="12">
        <f t="shared" ca="1" si="45"/>
        <v>5.0837222222222174</v>
      </c>
      <c r="AA853" s="12">
        <f t="shared" ca="1" si="46"/>
        <v>5.0837222222222174</v>
      </c>
    </row>
    <row r="854" spans="1:27" x14ac:dyDescent="0.25">
      <c r="A854" s="11">
        <v>15.11</v>
      </c>
      <c r="Z854" s="12">
        <f t="shared" ca="1" si="45"/>
        <v>5.0937222222222172</v>
      </c>
      <c r="AA854" s="12">
        <f t="shared" ca="1" si="46"/>
        <v>5.0937222222222172</v>
      </c>
    </row>
    <row r="855" spans="1:27" x14ac:dyDescent="0.25">
      <c r="A855" s="11">
        <v>15.11</v>
      </c>
      <c r="Z855" s="12">
        <f t="shared" ca="1" si="45"/>
        <v>5.0937222222222172</v>
      </c>
      <c r="AA855" s="12">
        <f t="shared" ca="1" si="46"/>
        <v>5.0937222222222172</v>
      </c>
    </row>
    <row r="856" spans="1:27" x14ac:dyDescent="0.25">
      <c r="A856" s="11">
        <v>15.11</v>
      </c>
      <c r="Z856" s="12">
        <f t="shared" ca="1" si="45"/>
        <v>5.0937222222222172</v>
      </c>
      <c r="AA856" s="12">
        <f t="shared" ca="1" si="46"/>
        <v>5.0937222222222172</v>
      </c>
    </row>
    <row r="857" spans="1:27" x14ac:dyDescent="0.25">
      <c r="A857" s="11">
        <v>15.11</v>
      </c>
      <c r="Z857" s="12">
        <f t="shared" ca="1" si="45"/>
        <v>5.0937222222222172</v>
      </c>
      <c r="AA857" s="12">
        <f t="shared" ca="1" si="46"/>
        <v>5.0937222222222172</v>
      </c>
    </row>
    <row r="858" spans="1:27" x14ac:dyDescent="0.25">
      <c r="A858" s="11">
        <v>15.12</v>
      </c>
      <c r="Z858" s="12">
        <f t="shared" ca="1" si="45"/>
        <v>5.1037222222222169</v>
      </c>
      <c r="AA858" s="12">
        <f t="shared" ca="1" si="46"/>
        <v>5.1037222222222169</v>
      </c>
    </row>
    <row r="859" spans="1:27" x14ac:dyDescent="0.25">
      <c r="A859" s="11">
        <v>15.12</v>
      </c>
      <c r="Z859" s="12">
        <f t="shared" ca="1" si="45"/>
        <v>5.1037222222222169</v>
      </c>
      <c r="AA859" s="12">
        <f t="shared" ca="1" si="46"/>
        <v>5.1037222222222169</v>
      </c>
    </row>
    <row r="860" spans="1:27" x14ac:dyDescent="0.25">
      <c r="A860" s="11">
        <v>15.17</v>
      </c>
      <c r="Z860" s="12">
        <f t="shared" ca="1" si="45"/>
        <v>5.1537222222222177</v>
      </c>
      <c r="AA860" s="12">
        <f t="shared" ca="1" si="46"/>
        <v>5.1537222222222177</v>
      </c>
    </row>
    <row r="861" spans="1:27" x14ac:dyDescent="0.25">
      <c r="A861" s="11">
        <v>15.17</v>
      </c>
      <c r="Z861" s="12">
        <f t="shared" ca="1" si="45"/>
        <v>5.1537222222222177</v>
      </c>
      <c r="AA861" s="12">
        <f t="shared" ca="1" si="46"/>
        <v>5.1537222222222177</v>
      </c>
    </row>
    <row r="862" spans="1:27" x14ac:dyDescent="0.25">
      <c r="A862" s="11">
        <v>15.17</v>
      </c>
      <c r="Z862" s="12">
        <f t="shared" ca="1" si="45"/>
        <v>5.1537222222222177</v>
      </c>
      <c r="AA862" s="12">
        <f t="shared" ca="1" si="46"/>
        <v>5.1537222222222177</v>
      </c>
    </row>
    <row r="863" spans="1:27" x14ac:dyDescent="0.25">
      <c r="A863" s="11">
        <v>15.21</v>
      </c>
      <c r="Z863" s="12">
        <f t="shared" ca="1" si="45"/>
        <v>5.1937222222222186</v>
      </c>
      <c r="AA863" s="12">
        <f t="shared" ca="1" si="46"/>
        <v>5.1937222222222186</v>
      </c>
    </row>
    <row r="864" spans="1:27" x14ac:dyDescent="0.25">
      <c r="A864" s="11">
        <v>15.24</v>
      </c>
      <c r="Z864" s="12">
        <f t="shared" ca="1" si="45"/>
        <v>5.2237222222222179</v>
      </c>
      <c r="AA864" s="12">
        <f t="shared" ca="1" si="46"/>
        <v>5.2237222222222179</v>
      </c>
    </row>
    <row r="865" spans="1:27" x14ac:dyDescent="0.25">
      <c r="A865" s="11">
        <v>15.26</v>
      </c>
      <c r="Z865" s="12">
        <f t="shared" ca="1" si="45"/>
        <v>5.2437222222222175</v>
      </c>
      <c r="AA865" s="12">
        <f t="shared" ca="1" si="46"/>
        <v>5.2437222222222175</v>
      </c>
    </row>
    <row r="866" spans="1:27" x14ac:dyDescent="0.25">
      <c r="A866" s="11">
        <v>15.3</v>
      </c>
      <c r="Z866" s="12">
        <f t="shared" ca="1" si="45"/>
        <v>5.2837222222222184</v>
      </c>
      <c r="AA866" s="12">
        <f t="shared" ca="1" si="46"/>
        <v>5.2837222222222184</v>
      </c>
    </row>
    <row r="867" spans="1:27" x14ac:dyDescent="0.25">
      <c r="A867" s="11">
        <v>15.3</v>
      </c>
      <c r="Z867" s="12">
        <f t="shared" ca="1" si="45"/>
        <v>5.2837222222222184</v>
      </c>
      <c r="AA867" s="12">
        <f t="shared" ca="1" si="46"/>
        <v>5.2837222222222184</v>
      </c>
    </row>
    <row r="868" spans="1:27" x14ac:dyDescent="0.25">
      <c r="A868" s="11">
        <v>15.33</v>
      </c>
      <c r="Z868" s="12">
        <f t="shared" ca="1" si="45"/>
        <v>5.3137222222222178</v>
      </c>
      <c r="AA868" s="12">
        <f t="shared" ca="1" si="46"/>
        <v>5.3137222222222178</v>
      </c>
    </row>
    <row r="869" spans="1:27" x14ac:dyDescent="0.25">
      <c r="A869" s="11">
        <v>15.35</v>
      </c>
      <c r="Z869" s="12">
        <f t="shared" ca="1" si="45"/>
        <v>5.3337222222222174</v>
      </c>
      <c r="AA869" s="12">
        <f t="shared" ca="1" si="46"/>
        <v>5.3337222222222174</v>
      </c>
    </row>
    <row r="870" spans="1:27" x14ac:dyDescent="0.25">
      <c r="A870" s="11">
        <v>15.36</v>
      </c>
      <c r="Z870" s="12">
        <f t="shared" ca="1" si="45"/>
        <v>5.3437222222222172</v>
      </c>
      <c r="AA870" s="12">
        <f t="shared" ca="1" si="46"/>
        <v>5.3437222222222172</v>
      </c>
    </row>
    <row r="871" spans="1:27" x14ac:dyDescent="0.25">
      <c r="A871" s="11">
        <v>15.38</v>
      </c>
      <c r="Z871" s="12">
        <f t="shared" ca="1" si="45"/>
        <v>5.3637222222222185</v>
      </c>
      <c r="AA871" s="12">
        <f t="shared" ca="1" si="46"/>
        <v>5.3637222222222185</v>
      </c>
    </row>
    <row r="872" spans="1:27" x14ac:dyDescent="0.25">
      <c r="A872" s="11">
        <v>15.39</v>
      </c>
      <c r="Z872" s="12">
        <f t="shared" ca="1" si="45"/>
        <v>5.3737222222222183</v>
      </c>
      <c r="AA872" s="12">
        <f t="shared" ca="1" si="46"/>
        <v>5.3737222222222183</v>
      </c>
    </row>
    <row r="873" spans="1:27" x14ac:dyDescent="0.25">
      <c r="A873" s="11">
        <v>15.39</v>
      </c>
      <c r="Z873" s="12">
        <f t="shared" ca="1" si="45"/>
        <v>5.3737222222222183</v>
      </c>
      <c r="AA873" s="12">
        <f t="shared" ca="1" si="46"/>
        <v>5.3737222222222183</v>
      </c>
    </row>
    <row r="874" spans="1:27" x14ac:dyDescent="0.25">
      <c r="A874" s="11">
        <v>15.41</v>
      </c>
      <c r="Z874" s="12">
        <f t="shared" ca="1" si="45"/>
        <v>5.3937222222222179</v>
      </c>
      <c r="AA874" s="12">
        <f t="shared" ca="1" si="46"/>
        <v>5.3937222222222179</v>
      </c>
    </row>
    <row r="875" spans="1:27" x14ac:dyDescent="0.25">
      <c r="A875" s="11">
        <v>15.41</v>
      </c>
      <c r="Z875" s="12">
        <f t="shared" ca="1" si="45"/>
        <v>5.3937222222222179</v>
      </c>
      <c r="AA875" s="12">
        <f t="shared" ca="1" si="46"/>
        <v>5.3937222222222179</v>
      </c>
    </row>
    <row r="876" spans="1:27" x14ac:dyDescent="0.25">
      <c r="A876" s="11">
        <v>15.42</v>
      </c>
      <c r="Z876" s="12">
        <f t="shared" ca="1" si="45"/>
        <v>5.4037222222222177</v>
      </c>
      <c r="AA876" s="12">
        <f t="shared" ca="1" si="46"/>
        <v>5.4037222222222177</v>
      </c>
    </row>
    <row r="877" spans="1:27" x14ac:dyDescent="0.25">
      <c r="A877" s="11">
        <v>15.44</v>
      </c>
      <c r="Z877" s="12">
        <f t="shared" ca="1" si="45"/>
        <v>5.4237222222222172</v>
      </c>
      <c r="AA877" s="12">
        <f t="shared" ca="1" si="46"/>
        <v>5.4237222222222172</v>
      </c>
    </row>
    <row r="878" spans="1:27" x14ac:dyDescent="0.25">
      <c r="A878" s="11">
        <v>15.46</v>
      </c>
      <c r="Z878" s="12">
        <f t="shared" ca="1" si="45"/>
        <v>5.4437222222222186</v>
      </c>
      <c r="AA878" s="12">
        <f t="shared" ca="1" si="46"/>
        <v>5.4437222222222186</v>
      </c>
    </row>
    <row r="879" spans="1:27" x14ac:dyDescent="0.25">
      <c r="A879" s="11">
        <v>15.47</v>
      </c>
      <c r="Z879" s="12">
        <f t="shared" ca="1" si="45"/>
        <v>5.4537222222222184</v>
      </c>
      <c r="AA879" s="12">
        <f t="shared" ca="1" si="46"/>
        <v>5.4537222222222184</v>
      </c>
    </row>
    <row r="880" spans="1:27" x14ac:dyDescent="0.25">
      <c r="A880" s="11">
        <v>15.48</v>
      </c>
      <c r="Z880" s="12">
        <f t="shared" ca="1" si="45"/>
        <v>5.4637222222222182</v>
      </c>
      <c r="AA880" s="12">
        <f t="shared" ca="1" si="46"/>
        <v>5.4637222222222182</v>
      </c>
    </row>
    <row r="881" spans="1:27" x14ac:dyDescent="0.25">
      <c r="A881" s="11">
        <v>15.48</v>
      </c>
      <c r="Z881" s="12">
        <f t="shared" ca="1" si="45"/>
        <v>5.4637222222222182</v>
      </c>
      <c r="AA881" s="12">
        <f t="shared" ca="1" si="46"/>
        <v>5.4637222222222182</v>
      </c>
    </row>
    <row r="882" spans="1:27" x14ac:dyDescent="0.25">
      <c r="A882" s="11">
        <v>15.49</v>
      </c>
      <c r="Z882" s="12">
        <f t="shared" ca="1" si="45"/>
        <v>5.4737222222222179</v>
      </c>
      <c r="AA882" s="12">
        <f t="shared" ca="1" si="46"/>
        <v>5.4737222222222179</v>
      </c>
    </row>
    <row r="883" spans="1:27" x14ac:dyDescent="0.25">
      <c r="A883" s="11">
        <v>15.49</v>
      </c>
      <c r="Z883" s="12">
        <f t="shared" ca="1" si="45"/>
        <v>5.4737222222222179</v>
      </c>
      <c r="AA883" s="12">
        <f t="shared" ca="1" si="46"/>
        <v>5.4737222222222179</v>
      </c>
    </row>
    <row r="884" spans="1:27" x14ac:dyDescent="0.25">
      <c r="A884" s="11">
        <v>15.5</v>
      </c>
      <c r="Z884" s="12">
        <f t="shared" ca="1" si="45"/>
        <v>5.4837222222222177</v>
      </c>
      <c r="AA884" s="12">
        <f t="shared" ca="1" si="46"/>
        <v>5.4837222222222177</v>
      </c>
    </row>
    <row r="885" spans="1:27" x14ac:dyDescent="0.25">
      <c r="A885" s="11">
        <v>15.53</v>
      </c>
      <c r="Z885" s="12">
        <f t="shared" ca="1" si="45"/>
        <v>5.5137222222222171</v>
      </c>
      <c r="AA885" s="12">
        <f t="shared" ca="1" si="46"/>
        <v>5.5137222222222171</v>
      </c>
    </row>
    <row r="886" spans="1:27" x14ac:dyDescent="0.25">
      <c r="A886" s="11">
        <v>15.53</v>
      </c>
      <c r="Z886" s="12">
        <f t="shared" ca="1" si="45"/>
        <v>5.5137222222222171</v>
      </c>
      <c r="AA886" s="12">
        <f t="shared" ca="1" si="46"/>
        <v>5.5137222222222171</v>
      </c>
    </row>
    <row r="887" spans="1:27" x14ac:dyDescent="0.25">
      <c r="A887" s="11">
        <v>15.55</v>
      </c>
      <c r="Z887" s="12">
        <f t="shared" ca="1" si="45"/>
        <v>5.5337222222222184</v>
      </c>
      <c r="AA887" s="12">
        <f t="shared" ca="1" si="46"/>
        <v>5.5337222222222184</v>
      </c>
    </row>
    <row r="888" spans="1:27" x14ac:dyDescent="0.25">
      <c r="A888" s="11">
        <v>15.55</v>
      </c>
      <c r="Z888" s="12">
        <f t="shared" ca="1" si="45"/>
        <v>5.5337222222222184</v>
      </c>
      <c r="AA888" s="12">
        <f t="shared" ca="1" si="46"/>
        <v>5.5337222222222184</v>
      </c>
    </row>
    <row r="889" spans="1:27" x14ac:dyDescent="0.25">
      <c r="A889" s="11">
        <v>15.57</v>
      </c>
      <c r="Z889" s="12">
        <f t="shared" ca="1" si="45"/>
        <v>5.553722222222218</v>
      </c>
      <c r="AA889" s="12">
        <f t="shared" ca="1" si="46"/>
        <v>5.553722222222218</v>
      </c>
    </row>
    <row r="890" spans="1:27" x14ac:dyDescent="0.25">
      <c r="A890" s="11">
        <v>15.58</v>
      </c>
      <c r="Z890" s="12">
        <f t="shared" ca="1" si="45"/>
        <v>5.5637222222222178</v>
      </c>
      <c r="AA890" s="12">
        <f t="shared" ca="1" si="46"/>
        <v>5.5637222222222178</v>
      </c>
    </row>
    <row r="891" spans="1:27" x14ac:dyDescent="0.25">
      <c r="A891" s="11">
        <v>15.6</v>
      </c>
      <c r="Z891" s="12">
        <f t="shared" ca="1" si="45"/>
        <v>5.5837222222222174</v>
      </c>
      <c r="AA891" s="12">
        <f t="shared" ca="1" si="46"/>
        <v>5.5837222222222174</v>
      </c>
    </row>
    <row r="892" spans="1:27" x14ac:dyDescent="0.25">
      <c r="A892" s="11">
        <v>15.61</v>
      </c>
      <c r="Z892" s="12">
        <f t="shared" ca="1" si="45"/>
        <v>5.5937222222222172</v>
      </c>
      <c r="AA892" s="12">
        <f t="shared" ca="1" si="46"/>
        <v>5.5937222222222172</v>
      </c>
    </row>
    <row r="893" spans="1:27" x14ac:dyDescent="0.25">
      <c r="A893" s="11">
        <v>15.62</v>
      </c>
      <c r="Z893" s="12">
        <f t="shared" ca="1" si="45"/>
        <v>5.6037222222222169</v>
      </c>
      <c r="AA893" s="12">
        <f t="shared" ca="1" si="46"/>
        <v>5.6037222222222169</v>
      </c>
    </row>
    <row r="894" spans="1:27" x14ac:dyDescent="0.25">
      <c r="A894" s="11">
        <v>15.63</v>
      </c>
      <c r="Z894" s="12">
        <f t="shared" ca="1" si="45"/>
        <v>5.6137222222222185</v>
      </c>
      <c r="AA894" s="12">
        <f t="shared" ca="1" si="46"/>
        <v>5.6137222222222185</v>
      </c>
    </row>
    <row r="895" spans="1:27" x14ac:dyDescent="0.25">
      <c r="A895" s="11">
        <v>15.64</v>
      </c>
      <c r="Z895" s="12">
        <f t="shared" ca="1" si="45"/>
        <v>5.6237222222222183</v>
      </c>
      <c r="AA895" s="12">
        <f t="shared" ca="1" si="46"/>
        <v>5.6237222222222183</v>
      </c>
    </row>
    <row r="896" spans="1:27" x14ac:dyDescent="0.25">
      <c r="A896" s="11">
        <v>15.67</v>
      </c>
      <c r="Z896" s="12">
        <f t="shared" ca="1" si="45"/>
        <v>5.6537222222222177</v>
      </c>
      <c r="AA896" s="12">
        <f t="shared" ca="1" si="46"/>
        <v>5.6537222222222177</v>
      </c>
    </row>
    <row r="897" spans="1:27" x14ac:dyDescent="0.25">
      <c r="A897" s="11">
        <v>15.67</v>
      </c>
      <c r="Z897" s="12">
        <f t="shared" ca="1" si="45"/>
        <v>5.6537222222222177</v>
      </c>
      <c r="AA897" s="12">
        <f t="shared" ca="1" si="46"/>
        <v>5.6537222222222177</v>
      </c>
    </row>
    <row r="898" spans="1:27" x14ac:dyDescent="0.25">
      <c r="A898" s="11">
        <v>15.67</v>
      </c>
      <c r="Z898" s="12">
        <f t="shared" ref="Z898:Z961" ca="1" si="47">IF($A898&lt;&gt;"",($A898-$D$77),"")</f>
        <v>5.6537222222222177</v>
      </c>
      <c r="AA898" s="12">
        <f t="shared" ref="AA898:AA961" ca="1" si="48">IF($A898&lt;&gt;"",($A898-$D$77+$J$118),"")</f>
        <v>5.6537222222222177</v>
      </c>
    </row>
    <row r="899" spans="1:27" x14ac:dyDescent="0.25">
      <c r="A899" s="11">
        <v>15.67</v>
      </c>
      <c r="Z899" s="12">
        <f t="shared" ca="1" si="47"/>
        <v>5.6537222222222177</v>
      </c>
      <c r="AA899" s="12">
        <f t="shared" ca="1" si="48"/>
        <v>5.6537222222222177</v>
      </c>
    </row>
    <row r="900" spans="1:27" x14ac:dyDescent="0.25">
      <c r="A900" s="11">
        <v>15.71</v>
      </c>
      <c r="Z900" s="12">
        <f t="shared" ca="1" si="47"/>
        <v>5.6937222222222186</v>
      </c>
      <c r="AA900" s="12">
        <f t="shared" ca="1" si="48"/>
        <v>5.6937222222222186</v>
      </c>
    </row>
    <row r="901" spans="1:27" x14ac:dyDescent="0.25">
      <c r="A901" s="11">
        <v>15.71</v>
      </c>
      <c r="Z901" s="12">
        <f t="shared" ca="1" si="47"/>
        <v>5.6937222222222186</v>
      </c>
      <c r="AA901" s="12">
        <f t="shared" ca="1" si="48"/>
        <v>5.6937222222222186</v>
      </c>
    </row>
    <row r="902" spans="1:27" x14ac:dyDescent="0.25">
      <c r="Z902" s="12" t="str">
        <f t="shared" si="47"/>
        <v/>
      </c>
      <c r="AA902" s="12" t="str">
        <f t="shared" si="48"/>
        <v/>
      </c>
    </row>
    <row r="903" spans="1:27" x14ac:dyDescent="0.25">
      <c r="Z903" s="12" t="str">
        <f t="shared" si="47"/>
        <v/>
      </c>
      <c r="AA903" s="12" t="str">
        <f t="shared" si="48"/>
        <v/>
      </c>
    </row>
    <row r="904" spans="1:27" x14ac:dyDescent="0.25">
      <c r="Z904" s="12" t="str">
        <f t="shared" si="47"/>
        <v/>
      </c>
      <c r="AA904" s="12" t="str">
        <f t="shared" si="48"/>
        <v/>
      </c>
    </row>
    <row r="905" spans="1:27" x14ac:dyDescent="0.25">
      <c r="Z905" s="12" t="str">
        <f t="shared" si="47"/>
        <v/>
      </c>
      <c r="AA905" s="12" t="str">
        <f t="shared" si="48"/>
        <v/>
      </c>
    </row>
    <row r="906" spans="1:27" x14ac:dyDescent="0.25">
      <c r="Z906" s="12" t="str">
        <f t="shared" si="47"/>
        <v/>
      </c>
      <c r="AA906" s="12" t="str">
        <f t="shared" si="48"/>
        <v/>
      </c>
    </row>
    <row r="907" spans="1:27" x14ac:dyDescent="0.25">
      <c r="Z907" s="12" t="str">
        <f t="shared" si="47"/>
        <v/>
      </c>
      <c r="AA907" s="12" t="str">
        <f t="shared" si="48"/>
        <v/>
      </c>
    </row>
    <row r="908" spans="1:27" x14ac:dyDescent="0.25">
      <c r="Z908" s="12" t="str">
        <f t="shared" si="47"/>
        <v/>
      </c>
      <c r="AA908" s="12" t="str">
        <f t="shared" si="48"/>
        <v/>
      </c>
    </row>
    <row r="909" spans="1:27" x14ac:dyDescent="0.25">
      <c r="Z909" s="12" t="str">
        <f t="shared" si="47"/>
        <v/>
      </c>
      <c r="AA909" s="12" t="str">
        <f t="shared" si="48"/>
        <v/>
      </c>
    </row>
    <row r="910" spans="1:27" x14ac:dyDescent="0.25">
      <c r="Z910" s="12" t="str">
        <f t="shared" si="47"/>
        <v/>
      </c>
      <c r="AA910" s="12" t="str">
        <f t="shared" si="48"/>
        <v/>
      </c>
    </row>
    <row r="911" spans="1:27" x14ac:dyDescent="0.25">
      <c r="Z911" s="12" t="str">
        <f t="shared" si="47"/>
        <v/>
      </c>
      <c r="AA911" s="12" t="str">
        <f t="shared" si="48"/>
        <v/>
      </c>
    </row>
    <row r="912" spans="1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9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T1001"/>
  <sheetViews>
    <sheetView topLeftCell="I96" zoomScale="121" zoomScaleNormal="68" workbookViewId="0">
      <selection activeCell="N127" sqref="N127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162</v>
      </c>
      <c r="Z1" s="10" t="str">
        <f>""&amp;$A$1&amp;"-m*"</f>
        <v>Xi-m*</v>
      </c>
      <c r="AA1" s="10" t="str">
        <f>""&amp;$A$1&amp;"-m*+Δ"</f>
        <v>Xi-m*+Δ</v>
      </c>
    </row>
    <row r="2" spans="1:27" x14ac:dyDescent="0.25">
      <c r="A2" s="11">
        <v>4.22</v>
      </c>
      <c r="Z2" s="12">
        <f t="shared" ref="Z2:Z65" ca="1" si="0">IF($A2&lt;&gt;"",($A2-$D$77),"")</f>
        <v>-5.9775099999999926</v>
      </c>
      <c r="AA2" s="12">
        <f t="shared" ref="AA2:AA65" ca="1" si="1">IF($A2&lt;&gt;"",($A2-$D$77+$J$118),"")</f>
        <v>-5.9775099999999926</v>
      </c>
    </row>
    <row r="3" spans="1:27" x14ac:dyDescent="0.25">
      <c r="A3" s="11">
        <v>4.2300000000000004</v>
      </c>
      <c r="Z3" s="12">
        <f t="shared" ca="1" si="0"/>
        <v>-5.9675099999999919</v>
      </c>
      <c r="AA3" s="12">
        <f t="shared" ca="1" si="1"/>
        <v>-5.9675099999999919</v>
      </c>
    </row>
    <row r="4" spans="1:27" x14ac:dyDescent="0.25">
      <c r="A4" s="11">
        <v>4.25</v>
      </c>
      <c r="C4" s="10" t="s">
        <v>0</v>
      </c>
      <c r="D4" s="13">
        <v>10</v>
      </c>
      <c r="F4" s="30" t="str">
        <f>"A["&amp;A1&amp;"]"</f>
        <v>A[Xi]</v>
      </c>
      <c r="G4" s="31" t="str">
        <f>"A2:A"&amp;$D$5+1</f>
        <v>A2:A1001</v>
      </c>
      <c r="Z4" s="12">
        <f t="shared" ca="1" si="0"/>
        <v>-5.9475099999999923</v>
      </c>
      <c r="AA4" s="12">
        <f t="shared" ca="1" si="1"/>
        <v>-5.9475099999999923</v>
      </c>
    </row>
    <row r="5" spans="1:27" x14ac:dyDescent="0.25">
      <c r="A5" s="11">
        <v>4.25</v>
      </c>
      <c r="C5" s="10" t="s">
        <v>1</v>
      </c>
      <c r="D5" s="13">
        <v>1000</v>
      </c>
      <c r="Z5" s="12">
        <f t="shared" ca="1" si="0"/>
        <v>-5.9475099999999923</v>
      </c>
      <c r="AA5" s="12">
        <f t="shared" ca="1" si="1"/>
        <v>-5.9475099999999923</v>
      </c>
    </row>
    <row r="6" spans="1:27" x14ac:dyDescent="0.25">
      <c r="A6" s="11">
        <v>4.2699999999999996</v>
      </c>
      <c r="D6" s="29" t="s">
        <v>150</v>
      </c>
      <c r="Z6" s="12">
        <f t="shared" ca="1" si="0"/>
        <v>-5.9275099999999927</v>
      </c>
      <c r="AA6" s="12">
        <f t="shared" ca="1" si="1"/>
        <v>-5.9275099999999927</v>
      </c>
    </row>
    <row r="7" spans="1:27" x14ac:dyDescent="0.25">
      <c r="A7" s="11">
        <v>4.28</v>
      </c>
      <c r="Z7" s="12">
        <f t="shared" ca="1" si="0"/>
        <v>-5.9175099999999921</v>
      </c>
      <c r="AA7" s="12">
        <f t="shared" ca="1" si="1"/>
        <v>-5.9175099999999921</v>
      </c>
    </row>
    <row r="8" spans="1:27" x14ac:dyDescent="0.25">
      <c r="A8" s="11">
        <v>4.3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-5.8975099999999925</v>
      </c>
      <c r="AA8" s="12">
        <f t="shared" ca="1" si="1"/>
        <v>-5.8975099999999925</v>
      </c>
    </row>
    <row r="9" spans="1:27" x14ac:dyDescent="0.25">
      <c r="A9" s="11">
        <v>4.3099999999999996</v>
      </c>
      <c r="Z9" s="12">
        <f t="shared" ca="1" si="0"/>
        <v>-5.8875099999999927</v>
      </c>
      <c r="AA9" s="12">
        <f t="shared" ca="1" si="1"/>
        <v>-5.8875099999999927</v>
      </c>
    </row>
    <row r="10" spans="1:27" ht="15" customHeight="1" x14ac:dyDescent="0.25">
      <c r="A10" s="11">
        <v>4.34</v>
      </c>
      <c r="Z10" s="12">
        <f t="shared" ca="1" si="0"/>
        <v>-5.8575099999999924</v>
      </c>
      <c r="AA10" s="12">
        <f t="shared" ca="1" si="1"/>
        <v>-5.8575099999999924</v>
      </c>
    </row>
    <row r="11" spans="1:27" x14ac:dyDescent="0.25">
      <c r="A11" s="11">
        <v>4.3600000000000003</v>
      </c>
      <c r="C11" s="10" t="s">
        <v>2</v>
      </c>
      <c r="D11" s="15">
        <f ca="1">MIN(INDIRECT($G$4))</f>
        <v>4.22</v>
      </c>
      <c r="E11" s="9" t="s">
        <v>7</v>
      </c>
      <c r="Z11" s="12">
        <f t="shared" ca="1" si="0"/>
        <v>-5.837509999999992</v>
      </c>
      <c r="AA11" s="12">
        <f t="shared" ca="1" si="1"/>
        <v>-5.837509999999992</v>
      </c>
    </row>
    <row r="12" spans="1:27" x14ac:dyDescent="0.25">
      <c r="A12" s="11">
        <v>4.37</v>
      </c>
      <c r="C12" s="10" t="s">
        <v>3</v>
      </c>
      <c r="D12" s="15">
        <f ca="1">MAX(INDIRECT($G$4))</f>
        <v>15.76</v>
      </c>
      <c r="E12" s="9" t="s">
        <v>8</v>
      </c>
      <c r="Z12" s="12">
        <f t="shared" ca="1" si="0"/>
        <v>-5.8275099999999922</v>
      </c>
      <c r="AA12" s="12">
        <f t="shared" ca="1" si="1"/>
        <v>-5.8275099999999922</v>
      </c>
    </row>
    <row r="13" spans="1:27" x14ac:dyDescent="0.25">
      <c r="A13" s="11">
        <v>4.37</v>
      </c>
      <c r="Z13" s="12">
        <f t="shared" ca="1" si="0"/>
        <v>-5.8275099999999922</v>
      </c>
      <c r="AA13" s="12">
        <f t="shared" ca="1" si="1"/>
        <v>-5.8275099999999922</v>
      </c>
    </row>
    <row r="14" spans="1:27" x14ac:dyDescent="0.25">
      <c r="A14" s="11">
        <v>4.38</v>
      </c>
      <c r="C14" s="10" t="s">
        <v>4</v>
      </c>
      <c r="D14" s="38">
        <f ca="1">D12-D11</f>
        <v>11.54</v>
      </c>
      <c r="E14" s="9" t="s">
        <v>9</v>
      </c>
      <c r="Z14" s="12">
        <f t="shared" ca="1" si="0"/>
        <v>-5.8175099999999924</v>
      </c>
      <c r="AA14" s="12">
        <f t="shared" ca="1" si="1"/>
        <v>-5.8175099999999924</v>
      </c>
    </row>
    <row r="15" spans="1:27" x14ac:dyDescent="0.25">
      <c r="A15" s="11">
        <v>4.38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-5.8175099999999924</v>
      </c>
      <c r="AA15" s="12">
        <f t="shared" ca="1" si="1"/>
        <v>-5.8175099999999924</v>
      </c>
    </row>
    <row r="16" spans="1:27" x14ac:dyDescent="0.25">
      <c r="A16" s="11">
        <v>4.3899999999999997</v>
      </c>
      <c r="C16" s="10" t="s">
        <v>6</v>
      </c>
      <c r="D16" s="15">
        <f ca="1">$D$14/$D$15</f>
        <v>1.0490909090909091</v>
      </c>
      <c r="E16" s="9" t="s">
        <v>11</v>
      </c>
      <c r="Z16" s="12">
        <f t="shared" ca="1" si="0"/>
        <v>-5.8075099999999926</v>
      </c>
      <c r="AA16" s="12">
        <f t="shared" ca="1" si="1"/>
        <v>-5.8075099999999926</v>
      </c>
    </row>
    <row r="17" spans="1:46" x14ac:dyDescent="0.25">
      <c r="A17" s="11">
        <v>4.4400000000000004</v>
      </c>
      <c r="Z17" s="12">
        <f t="shared" ca="1" si="0"/>
        <v>-5.7575099999999919</v>
      </c>
      <c r="AA17" s="12">
        <f t="shared" ca="1" si="1"/>
        <v>-5.7575099999999919</v>
      </c>
    </row>
    <row r="18" spans="1:46" x14ac:dyDescent="0.25">
      <c r="A18" s="11">
        <v>4.46</v>
      </c>
      <c r="Z18" s="12">
        <f t="shared" ca="1" si="0"/>
        <v>-5.7375099999999923</v>
      </c>
      <c r="AA18" s="12">
        <f t="shared" ca="1" si="1"/>
        <v>-5.7375099999999923</v>
      </c>
    </row>
    <row r="19" spans="1:46" x14ac:dyDescent="0.25">
      <c r="A19" s="11">
        <v>4.4800000000000004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-5.7175099999999919</v>
      </c>
      <c r="AA19" s="12">
        <f t="shared" ca="1" si="1"/>
        <v>-5.7175099999999919</v>
      </c>
    </row>
    <row r="20" spans="1:46" x14ac:dyDescent="0.25">
      <c r="A20" s="11">
        <v>4.49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-5.7075099999999921</v>
      </c>
      <c r="AA20" s="12">
        <f t="shared" ca="1" si="1"/>
        <v>-5.7075099999999921</v>
      </c>
    </row>
    <row r="21" spans="1:46" x14ac:dyDescent="0.25">
      <c r="A21" s="11">
        <v>4.53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-5.6675099999999921</v>
      </c>
      <c r="AA21" s="12">
        <f t="shared" ca="1" si="1"/>
        <v>-5.6675099999999921</v>
      </c>
    </row>
    <row r="22" spans="1:46" x14ac:dyDescent="0.25">
      <c r="A22" s="11">
        <v>4.53</v>
      </c>
      <c r="C22" s="17">
        <v>1</v>
      </c>
      <c r="D22" s="38">
        <f t="shared" ref="D22:D32" ca="1" si="2">IF($C22&gt;$D$15,"-",$D$11+($C22-1)*$D$16)</f>
        <v>4.22</v>
      </c>
      <c r="E22" s="38">
        <f t="shared" ref="E22:E32" ca="1" si="3">IF($C22&gt;$D$15,"-",$D22+$D$16)</f>
        <v>5.2690909090909086</v>
      </c>
      <c r="F22" s="38">
        <f t="shared" ref="F22:F32" ca="1" si="4">IF($C22&gt;$D$15,"-",($E22+$D22)/2)</f>
        <v>4.7445454545454542</v>
      </c>
      <c r="G22" s="18">
        <f t="shared" ref="G22:G32" ca="1" si="5">IF($C22&gt;$D$15,"-",COUNTIFS(INDIRECT($G$4),"&gt;="&amp;$D22,INDIRECT($G$4),IF($C22&lt;&gt;$D$15,"&lt;","&lt;=")&amp;$E22))</f>
        <v>71</v>
      </c>
      <c r="H22" s="38">
        <f t="shared" ref="H22:H32" ca="1" si="6">IF($C22&gt;$D$15,"-",IF($C22&gt;$D$15,"-",$G22/$D$5))</f>
        <v>7.0999999999999994E-2</v>
      </c>
      <c r="J22" s="38">
        <f t="shared" ref="J22:J32" ca="1" si="7">IF($C22&gt;$D$15,"-",$H22/$D$16)</f>
        <v>6.767764298093587E-2</v>
      </c>
      <c r="K22" s="38">
        <f ca="1">IF($C22&gt;$D$15,"-",IF($C22=1,$G22,$K21+$G22))</f>
        <v>71</v>
      </c>
      <c r="L22" s="38">
        <f ca="1">IF($C22&gt;$D$15,"-",IF($C22=1,$H22,$L21+$H22))</f>
        <v>7.0999999999999994E-2</v>
      </c>
      <c r="N22" s="38">
        <f ca="1">IF($C22&gt;$D$15,"-",$F22*$H22)</f>
        <v>0.3368627272727272</v>
      </c>
      <c r="O22" s="38">
        <f t="shared" ref="O22:O32" ca="1" si="8">IF($C22&gt;$D$15,"-",$H22*($F22-$K$77)^2)</f>
        <v>2.1153987716443989</v>
      </c>
      <c r="P22" s="38">
        <f t="shared" ref="P22:P32" ca="1" si="9">IF($C22&gt;$D$15,"-",$H22*($F22-$K$77)^3)</f>
        <v>-11.546734963119215</v>
      </c>
      <c r="Q22" s="38">
        <f t="shared" ref="Q22:Q32" ca="1" si="10">IF($C22&gt;$D$15,"-",$H22*($F22-$K$77)^4)</f>
        <v>63.026929057389175</v>
      </c>
      <c r="Z22" s="12">
        <f t="shared" ca="1" si="0"/>
        <v>-5.6675099999999921</v>
      </c>
      <c r="AA22" s="12">
        <f t="shared" ca="1" si="1"/>
        <v>-5.6675099999999921</v>
      </c>
    </row>
    <row r="23" spans="1:46" x14ac:dyDescent="0.25">
      <c r="A23" s="11">
        <v>4.54</v>
      </c>
      <c r="C23" s="17">
        <v>2</v>
      </c>
      <c r="D23" s="38">
        <f t="shared" ca="1" si="2"/>
        <v>5.2690909090909086</v>
      </c>
      <c r="E23" s="38">
        <f t="shared" ca="1" si="3"/>
        <v>6.3181818181818175</v>
      </c>
      <c r="F23" s="38">
        <f t="shared" ca="1" si="4"/>
        <v>5.793636363636363</v>
      </c>
      <c r="G23" s="18">
        <f t="shared" ca="1" si="5"/>
        <v>94</v>
      </c>
      <c r="H23" s="38">
        <f t="shared" ca="1" si="6"/>
        <v>9.4E-2</v>
      </c>
      <c r="J23" s="38">
        <f t="shared" ca="1" si="7"/>
        <v>8.9601386481802422E-2</v>
      </c>
      <c r="K23" s="38">
        <f t="shared" ref="K23:K32" ca="1" si="11">IF($C23&gt;$D$15,"-",IF($C23=1,$G23,$K22+$G23))</f>
        <v>165</v>
      </c>
      <c r="L23" s="38">
        <f t="shared" ref="L23:L32" ca="1" si="12">IF($C23&gt;$D$15,"-",IF($C23=1,$H23,$L22+$H23))</f>
        <v>0.16499999999999998</v>
      </c>
      <c r="N23" s="38">
        <f t="shared" ref="N23:N32" ca="1" si="13">IF($C23&gt;$D$15,"-",$F23*$H23)</f>
        <v>0.54460181818181808</v>
      </c>
      <c r="O23" s="38">
        <f t="shared" ca="1" si="8"/>
        <v>1.827565205002095</v>
      </c>
      <c r="P23" s="38">
        <f t="shared" ca="1" si="9"/>
        <v>-8.0583364239489708</v>
      </c>
      <c r="Q23" s="38">
        <f t="shared" ca="1" si="10"/>
        <v>35.531857218450526</v>
      </c>
      <c r="Z23" s="12">
        <f t="shared" ca="1" si="0"/>
        <v>-5.6575099999999923</v>
      </c>
      <c r="AA23" s="12">
        <f t="shared" ca="1" si="1"/>
        <v>-5.6575099999999923</v>
      </c>
    </row>
    <row r="24" spans="1:46" x14ac:dyDescent="0.25">
      <c r="A24" s="11">
        <v>4.5599999999999996</v>
      </c>
      <c r="C24" s="17">
        <v>3</v>
      </c>
      <c r="D24" s="38">
        <f t="shared" ca="1" si="2"/>
        <v>6.3181818181818183</v>
      </c>
      <c r="E24" s="38">
        <f t="shared" ca="1" si="3"/>
        <v>7.3672727272727272</v>
      </c>
      <c r="F24" s="38">
        <f t="shared" ca="1" si="4"/>
        <v>6.8427272727272728</v>
      </c>
      <c r="G24" s="18">
        <f t="shared" ca="1" si="5"/>
        <v>82</v>
      </c>
      <c r="H24" s="38">
        <f t="shared" ca="1" si="6"/>
        <v>8.2000000000000003E-2</v>
      </c>
      <c r="J24" s="38">
        <f t="shared" ca="1" si="7"/>
        <v>7.8162911611785096E-2</v>
      </c>
      <c r="K24" s="38">
        <f t="shared" ca="1" si="11"/>
        <v>247</v>
      </c>
      <c r="L24" s="38">
        <f t="shared" ca="1" si="12"/>
        <v>0.247</v>
      </c>
      <c r="N24" s="38">
        <f t="shared" ca="1" si="13"/>
        <v>0.56110363636363636</v>
      </c>
      <c r="O24" s="38">
        <f t="shared" ca="1" si="8"/>
        <v>0.92587845236099742</v>
      </c>
      <c r="P24" s="38">
        <f t="shared" ca="1" si="9"/>
        <v>-3.1111721273461481</v>
      </c>
      <c r="Q24" s="38">
        <f t="shared" ca="1" si="10"/>
        <v>10.45427937251702</v>
      </c>
      <c r="Z24" s="12">
        <f t="shared" ca="1" si="0"/>
        <v>-5.6375099999999927</v>
      </c>
      <c r="AA24" s="12">
        <f t="shared" ca="1" si="1"/>
        <v>-5.6375099999999927</v>
      </c>
    </row>
    <row r="25" spans="1:46" x14ac:dyDescent="0.25">
      <c r="A25" s="11">
        <v>4.57</v>
      </c>
      <c r="C25" s="17">
        <v>4</v>
      </c>
      <c r="D25" s="38">
        <f t="shared" ca="1" si="2"/>
        <v>7.3672727272727272</v>
      </c>
      <c r="E25" s="38">
        <f t="shared" ca="1" si="3"/>
        <v>8.416363636363636</v>
      </c>
      <c r="F25" s="38">
        <f t="shared" ca="1" si="4"/>
        <v>7.8918181818181816</v>
      </c>
      <c r="G25" s="18">
        <f t="shared" ca="1" si="5"/>
        <v>90</v>
      </c>
      <c r="H25" s="38">
        <f t="shared" ca="1" si="6"/>
        <v>0.09</v>
      </c>
      <c r="J25" s="38">
        <f t="shared" ca="1" si="7"/>
        <v>8.578856152512998E-2</v>
      </c>
      <c r="K25" s="38">
        <f t="shared" ca="1" si="11"/>
        <v>337</v>
      </c>
      <c r="L25" s="38">
        <f t="shared" ca="1" si="12"/>
        <v>0.33699999999999997</v>
      </c>
      <c r="N25" s="38">
        <f t="shared" ca="1" si="13"/>
        <v>0.71026363636363632</v>
      </c>
      <c r="O25" s="38">
        <f t="shared" ca="1" si="8"/>
        <v>0.48072615446112327</v>
      </c>
      <c r="P25" s="38">
        <f t="shared" ca="1" si="9"/>
        <v>-1.1110289408114939</v>
      </c>
      <c r="Q25" s="38">
        <f t="shared" ca="1" si="10"/>
        <v>2.5677515064775527</v>
      </c>
      <c r="Z25" s="12">
        <f t="shared" ca="1" si="0"/>
        <v>-5.627509999999992</v>
      </c>
      <c r="AA25" s="12">
        <f t="shared" ca="1" si="1"/>
        <v>-5.627509999999992</v>
      </c>
    </row>
    <row r="26" spans="1:46" x14ac:dyDescent="0.25">
      <c r="A26" s="11">
        <v>4.58</v>
      </c>
      <c r="C26" s="17">
        <v>5</v>
      </c>
      <c r="D26" s="38">
        <f t="shared" ca="1" si="2"/>
        <v>8.416363636363636</v>
      </c>
      <c r="E26" s="38">
        <f t="shared" ca="1" si="3"/>
        <v>9.4654545454545449</v>
      </c>
      <c r="F26" s="38">
        <f t="shared" ca="1" si="4"/>
        <v>8.9409090909090914</v>
      </c>
      <c r="G26" s="18">
        <f t="shared" ca="1" si="5"/>
        <v>89</v>
      </c>
      <c r="H26" s="38">
        <f t="shared" ca="1" si="6"/>
        <v>8.8999999999999996E-2</v>
      </c>
      <c r="J26" s="38">
        <f t="shared" ca="1" si="7"/>
        <v>8.4835355285961866E-2</v>
      </c>
      <c r="K26" s="38">
        <f t="shared" ca="1" si="11"/>
        <v>426</v>
      </c>
      <c r="L26" s="38">
        <f t="shared" ca="1" si="12"/>
        <v>0.42599999999999993</v>
      </c>
      <c r="N26" s="38">
        <f t="shared" ca="1" si="13"/>
        <v>0.79574090909090911</v>
      </c>
      <c r="O26" s="38">
        <f t="shared" ca="1" si="8"/>
        <v>0.14175797758455816</v>
      </c>
      <c r="P26" s="38">
        <f t="shared" ca="1" si="9"/>
        <v>-0.17890655770681227</v>
      </c>
      <c r="Q26" s="38">
        <f t="shared" ca="1" si="10"/>
        <v>0.22579015965015833</v>
      </c>
      <c r="Z26" s="12">
        <f t="shared" ca="1" si="0"/>
        <v>-5.6175099999999922</v>
      </c>
      <c r="AA26" s="12">
        <f t="shared" ca="1" si="1"/>
        <v>-5.6175099999999922</v>
      </c>
    </row>
    <row r="27" spans="1:46" x14ac:dyDescent="0.25">
      <c r="A27" s="11">
        <v>4.58</v>
      </c>
      <c r="C27" s="17">
        <v>6</v>
      </c>
      <c r="D27" s="38">
        <f t="shared" ca="1" si="2"/>
        <v>9.4654545454545449</v>
      </c>
      <c r="E27" s="38">
        <f t="shared" ca="1" si="3"/>
        <v>10.514545454545454</v>
      </c>
      <c r="F27" s="38">
        <f t="shared" ca="1" si="4"/>
        <v>9.9899999999999984</v>
      </c>
      <c r="G27" s="18">
        <f t="shared" ca="1" si="5"/>
        <v>84</v>
      </c>
      <c r="H27" s="38">
        <f t="shared" ca="1" si="6"/>
        <v>8.4000000000000005E-2</v>
      </c>
      <c r="J27" s="38">
        <f t="shared" ca="1" si="7"/>
        <v>8.0069324090121324E-2</v>
      </c>
      <c r="K27" s="38">
        <f t="shared" ca="1" si="11"/>
        <v>510</v>
      </c>
      <c r="L27" s="38">
        <f t="shared" ca="1" si="12"/>
        <v>0.5099999999999999</v>
      </c>
      <c r="N27" s="38">
        <f t="shared" ca="1" si="13"/>
        <v>0.83915999999999991</v>
      </c>
      <c r="O27" s="38">
        <f t="shared" ca="1" si="8"/>
        <v>3.809759925699163E-3</v>
      </c>
      <c r="P27" s="38">
        <f t="shared" ca="1" si="9"/>
        <v>-8.1134725428557808E-4</v>
      </c>
      <c r="Q27" s="38">
        <f t="shared" ca="1" si="10"/>
        <v>1.7278893680313439E-4</v>
      </c>
      <c r="Z27" s="12">
        <f t="shared" ca="1" si="0"/>
        <v>-5.6175099999999922</v>
      </c>
      <c r="AA27" s="12">
        <f t="shared" ca="1" si="1"/>
        <v>-5.6175099999999922</v>
      </c>
    </row>
    <row r="28" spans="1:46" x14ac:dyDescent="0.25">
      <c r="A28" s="11">
        <v>4.58</v>
      </c>
      <c r="C28" s="17">
        <v>7</v>
      </c>
      <c r="D28" s="38">
        <f t="shared" ca="1" si="2"/>
        <v>10.514545454545456</v>
      </c>
      <c r="E28" s="38">
        <f t="shared" ca="1" si="3"/>
        <v>11.563636363636364</v>
      </c>
      <c r="F28" s="38">
        <f t="shared" ca="1" si="4"/>
        <v>11.039090909090909</v>
      </c>
      <c r="G28" s="18">
        <f t="shared" ca="1" si="5"/>
        <v>99</v>
      </c>
      <c r="H28" s="38">
        <f t="shared" ca="1" si="6"/>
        <v>9.9000000000000005E-2</v>
      </c>
      <c r="J28" s="38">
        <f t="shared" ca="1" si="7"/>
        <v>9.4367417677642992E-2</v>
      </c>
      <c r="K28" s="38">
        <f t="shared" ca="1" si="11"/>
        <v>609</v>
      </c>
      <c r="L28" s="38">
        <f t="shared" ca="1" si="12"/>
        <v>0.60899999999999987</v>
      </c>
      <c r="N28" s="38">
        <f t="shared" ca="1" si="13"/>
        <v>1.09287</v>
      </c>
      <c r="O28" s="38">
        <f t="shared" ca="1" si="8"/>
        <v>6.9211471798145754E-2</v>
      </c>
      <c r="P28" s="38">
        <f t="shared" ca="1" si="9"/>
        <v>5.7869473316984658E-2</v>
      </c>
      <c r="Q28" s="38">
        <f t="shared" ca="1" si="10"/>
        <v>4.8386139681469958E-2</v>
      </c>
      <c r="Z28" s="12">
        <f t="shared" ca="1" si="0"/>
        <v>-5.6175099999999922</v>
      </c>
      <c r="AA28" s="12">
        <f t="shared" ca="1" si="1"/>
        <v>-5.6175099999999922</v>
      </c>
    </row>
    <row r="29" spans="1:46" x14ac:dyDescent="0.25">
      <c r="A29" s="11">
        <v>4.59</v>
      </c>
      <c r="C29" s="17">
        <v>8</v>
      </c>
      <c r="D29" s="38">
        <f t="shared" ca="1" si="2"/>
        <v>11.563636363636363</v>
      </c>
      <c r="E29" s="38">
        <f t="shared" ca="1" si="3"/>
        <v>12.612727272727271</v>
      </c>
      <c r="F29" s="38">
        <f t="shared" ca="1" si="4"/>
        <v>12.088181818181816</v>
      </c>
      <c r="G29" s="18">
        <f t="shared" ca="1" si="5"/>
        <v>95</v>
      </c>
      <c r="H29" s="38">
        <f t="shared" ca="1" si="6"/>
        <v>9.5000000000000001E-2</v>
      </c>
      <c r="J29" s="38">
        <f t="shared" ca="1" si="7"/>
        <v>9.0554592720970536E-2</v>
      </c>
      <c r="K29" s="38">
        <f t="shared" ca="1" si="11"/>
        <v>704</v>
      </c>
      <c r="L29" s="38">
        <f t="shared" ca="1" si="12"/>
        <v>0.70399999999999985</v>
      </c>
      <c r="N29" s="38">
        <f t="shared" ca="1" si="13"/>
        <v>1.1483772727272725</v>
      </c>
      <c r="O29" s="38">
        <f t="shared" ca="1" si="8"/>
        <v>0.33763387008361978</v>
      </c>
      <c r="P29" s="38">
        <f t="shared" ca="1" si="9"/>
        <v>0.63651289679951406</v>
      </c>
      <c r="Q29" s="38">
        <f t="shared" ca="1" si="10"/>
        <v>1.1999645287120277</v>
      </c>
      <c r="Z29" s="12">
        <f t="shared" ca="1" si="0"/>
        <v>-5.6075099999999924</v>
      </c>
      <c r="AA29" s="12">
        <f t="shared" ca="1" si="1"/>
        <v>-5.6075099999999924</v>
      </c>
    </row>
    <row r="30" spans="1:46" x14ac:dyDescent="0.25">
      <c r="A30" s="11">
        <v>4.59</v>
      </c>
      <c r="C30" s="17">
        <v>9</v>
      </c>
      <c r="D30" s="38">
        <f t="shared" ca="1" si="2"/>
        <v>12.612727272727273</v>
      </c>
      <c r="E30" s="38">
        <f t="shared" ca="1" si="3"/>
        <v>13.661818181818182</v>
      </c>
      <c r="F30" s="38">
        <f t="shared" ca="1" si="4"/>
        <v>13.137272727272727</v>
      </c>
      <c r="G30" s="18">
        <f t="shared" ca="1" si="5"/>
        <v>105</v>
      </c>
      <c r="H30" s="38">
        <f t="shared" ca="1" si="6"/>
        <v>0.105</v>
      </c>
      <c r="J30" s="38">
        <f t="shared" ca="1" si="7"/>
        <v>0.10008665511265165</v>
      </c>
      <c r="K30" s="38">
        <f t="shared" ca="1" si="11"/>
        <v>809</v>
      </c>
      <c r="L30" s="38">
        <f t="shared" ca="1" si="12"/>
        <v>0.80899999999999983</v>
      </c>
      <c r="N30" s="38">
        <f t="shared" ca="1" si="13"/>
        <v>1.3794136363636362</v>
      </c>
      <c r="O30" s="38">
        <f t="shared" ca="1" si="8"/>
        <v>0.9040667129319182</v>
      </c>
      <c r="P30" s="38">
        <f t="shared" ca="1" si="9"/>
        <v>2.6528095307867683</v>
      </c>
      <c r="Q30" s="38">
        <f t="shared" ca="1" si="10"/>
        <v>7.7841582993478422</v>
      </c>
      <c r="Z30" s="12">
        <f t="shared" ca="1" si="0"/>
        <v>-5.6075099999999924</v>
      </c>
      <c r="AA30" s="12">
        <f t="shared" ca="1" si="1"/>
        <v>-5.6075099999999924</v>
      </c>
    </row>
    <row r="31" spans="1:46" x14ac:dyDescent="0.25">
      <c r="A31" s="11">
        <v>4.59</v>
      </c>
      <c r="C31" s="17">
        <v>10</v>
      </c>
      <c r="D31" s="38">
        <f t="shared" ca="1" si="2"/>
        <v>13.66181818181818</v>
      </c>
      <c r="E31" s="38">
        <f t="shared" ca="1" si="3"/>
        <v>14.710909090909089</v>
      </c>
      <c r="F31" s="38">
        <f t="shared" ca="1" si="4"/>
        <v>14.186363636363634</v>
      </c>
      <c r="G31" s="18">
        <f t="shared" ca="1" si="5"/>
        <v>110</v>
      </c>
      <c r="H31" s="38">
        <f t="shared" ca="1" si="6"/>
        <v>0.11</v>
      </c>
      <c r="J31" s="38">
        <f t="shared" ca="1" si="7"/>
        <v>0.1048526863084922</v>
      </c>
      <c r="K31" s="38">
        <f t="shared" ca="1" si="11"/>
        <v>919</v>
      </c>
      <c r="L31" s="38">
        <f t="shared" ca="1" si="12"/>
        <v>0.91899999999999982</v>
      </c>
      <c r="N31" s="38">
        <f t="shared" ca="1" si="13"/>
        <v>1.5604999999999998</v>
      </c>
      <c r="O31" s="38">
        <f t="shared" ca="1" si="8"/>
        <v>1.7454207182403632</v>
      </c>
      <c r="P31" s="38">
        <f t="shared" ca="1" si="9"/>
        <v>6.952705715546446</v>
      </c>
      <c r="Q31" s="38">
        <f t="shared" ca="1" si="10"/>
        <v>27.69539530602459</v>
      </c>
      <c r="Z31" s="12">
        <f t="shared" ca="1" si="0"/>
        <v>-5.6075099999999924</v>
      </c>
      <c r="AA31" s="12">
        <f t="shared" ca="1" si="1"/>
        <v>-5.6075099999999924</v>
      </c>
    </row>
    <row r="32" spans="1:46" x14ac:dyDescent="0.25">
      <c r="A32" s="11">
        <v>4.5999999999999996</v>
      </c>
      <c r="C32" s="17">
        <v>11</v>
      </c>
      <c r="D32" s="38">
        <f t="shared" ca="1" si="2"/>
        <v>14.710909090909091</v>
      </c>
      <c r="E32" s="38">
        <f t="shared" ca="1" si="3"/>
        <v>15.76</v>
      </c>
      <c r="F32" s="38">
        <f t="shared" ca="1" si="4"/>
        <v>15.235454545454544</v>
      </c>
      <c r="G32" s="18">
        <f t="shared" ca="1" si="5"/>
        <v>81</v>
      </c>
      <c r="H32" s="38">
        <f t="shared" ca="1" si="6"/>
        <v>8.1000000000000003E-2</v>
      </c>
      <c r="J32" s="38">
        <f t="shared" ca="1" si="7"/>
        <v>7.7209705372616982E-2</v>
      </c>
      <c r="K32" s="38">
        <f t="shared" ca="1" si="11"/>
        <v>1000</v>
      </c>
      <c r="L32" s="38">
        <f t="shared" ca="1" si="12"/>
        <v>0.99999999999999978</v>
      </c>
      <c r="N32" s="38">
        <f t="shared" ca="1" si="13"/>
        <v>1.2340718181818182</v>
      </c>
      <c r="O32" s="38">
        <f t="shared" ca="1" si="8"/>
        <v>2.0514016624596403</v>
      </c>
      <c r="P32" s="38">
        <f t="shared" ca="1" si="9"/>
        <v>10.323656487400916</v>
      </c>
      <c r="Q32" s="38">
        <f t="shared" ca="1" si="10"/>
        <v>51.953688651137973</v>
      </c>
      <c r="Z32" s="12">
        <f t="shared" ca="1" si="0"/>
        <v>-5.5975099999999927</v>
      </c>
      <c r="AA32" s="12">
        <f t="shared" ca="1" si="1"/>
        <v>-5.5975099999999927</v>
      </c>
      <c r="AT32" s="20"/>
    </row>
    <row r="33" spans="1:46" x14ac:dyDescent="0.25">
      <c r="A33" s="11">
        <v>4.6100000000000003</v>
      </c>
      <c r="C33" s="16" t="s">
        <v>23</v>
      </c>
      <c r="D33" s="17"/>
      <c r="E33" s="17"/>
      <c r="F33" s="17"/>
      <c r="G33" s="43">
        <f ca="1">SUM(G22:G32)</f>
        <v>1000</v>
      </c>
      <c r="H33" s="43">
        <f ca="1">SUM(H22:H32)</f>
        <v>0.99999999999999978</v>
      </c>
      <c r="J33" s="17"/>
      <c r="K33" s="17"/>
      <c r="L33" s="17"/>
      <c r="N33" s="17"/>
      <c r="O33" s="17"/>
      <c r="P33" s="17"/>
      <c r="Q33" s="17"/>
      <c r="Z33" s="12">
        <f t="shared" ca="1" si="0"/>
        <v>-5.587509999999992</v>
      </c>
      <c r="AA33" s="12">
        <f t="shared" ca="1" si="1"/>
        <v>-5.587509999999992</v>
      </c>
    </row>
    <row r="34" spans="1:46" x14ac:dyDescent="0.25">
      <c r="A34" s="11">
        <v>4.62</v>
      </c>
      <c r="Z34" s="12">
        <f t="shared" ca="1" si="0"/>
        <v>-5.5775099999999922</v>
      </c>
      <c r="AA34" s="12">
        <f t="shared" ca="1" si="1"/>
        <v>-5.5775099999999922</v>
      </c>
    </row>
    <row r="35" spans="1:46" x14ac:dyDescent="0.25">
      <c r="A35" s="11">
        <v>4.62</v>
      </c>
      <c r="Z35" s="12">
        <f t="shared" ca="1" si="0"/>
        <v>-5.5775099999999922</v>
      </c>
      <c r="AA35" s="12">
        <f t="shared" ca="1" si="1"/>
        <v>-5.5775099999999922</v>
      </c>
    </row>
    <row r="36" spans="1:46" x14ac:dyDescent="0.25">
      <c r="A36" s="11">
        <v>4.63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-5.5675099999999924</v>
      </c>
      <c r="AA36" s="12">
        <f t="shared" ca="1" si="1"/>
        <v>-5.5675099999999924</v>
      </c>
      <c r="AT36" s="20"/>
    </row>
    <row r="37" spans="1:46" x14ac:dyDescent="0.25">
      <c r="A37" s="11">
        <v>4.63</v>
      </c>
      <c r="Z37" s="12">
        <f t="shared" ca="1" si="0"/>
        <v>-5.5675099999999924</v>
      </c>
      <c r="AA37" s="12">
        <f t="shared" ca="1" si="1"/>
        <v>-5.5675099999999924</v>
      </c>
    </row>
    <row r="38" spans="1:46" x14ac:dyDescent="0.25">
      <c r="A38" s="11">
        <v>4.63</v>
      </c>
      <c r="Z38" s="12">
        <f t="shared" ca="1" si="0"/>
        <v>-5.5675099999999924</v>
      </c>
      <c r="AA38" s="12">
        <f t="shared" ca="1" si="1"/>
        <v>-5.5675099999999924</v>
      </c>
    </row>
    <row r="39" spans="1:46" x14ac:dyDescent="0.25">
      <c r="A39" s="11">
        <v>4.66</v>
      </c>
      <c r="Z39" s="12">
        <f t="shared" ca="1" si="0"/>
        <v>-5.5375099999999922</v>
      </c>
      <c r="AA39" s="12">
        <f t="shared" ca="1" si="1"/>
        <v>-5.5375099999999922</v>
      </c>
    </row>
    <row r="40" spans="1:46" x14ac:dyDescent="0.25">
      <c r="A40" s="11">
        <v>4.66</v>
      </c>
      <c r="Z40" s="12">
        <f t="shared" ca="1" si="0"/>
        <v>-5.5375099999999922</v>
      </c>
      <c r="AA40" s="12">
        <f t="shared" ca="1" si="1"/>
        <v>-5.5375099999999922</v>
      </c>
    </row>
    <row r="41" spans="1:46" x14ac:dyDescent="0.25">
      <c r="A41" s="11">
        <v>4.67</v>
      </c>
      <c r="Z41" s="12">
        <f t="shared" ca="1" si="0"/>
        <v>-5.5275099999999924</v>
      </c>
      <c r="AA41" s="12">
        <f t="shared" ca="1" si="1"/>
        <v>-5.5275099999999924</v>
      </c>
    </row>
    <row r="42" spans="1:46" x14ac:dyDescent="0.25">
      <c r="A42" s="11">
        <v>4.67</v>
      </c>
      <c r="Z42" s="12">
        <f t="shared" ca="1" si="0"/>
        <v>-5.5275099999999924</v>
      </c>
      <c r="AA42" s="12">
        <f t="shared" ca="1" si="1"/>
        <v>-5.5275099999999924</v>
      </c>
    </row>
    <row r="43" spans="1:46" x14ac:dyDescent="0.25">
      <c r="A43" s="11">
        <v>4.71</v>
      </c>
      <c r="Z43" s="12">
        <f t="shared" ca="1" si="0"/>
        <v>-5.4875099999999923</v>
      </c>
      <c r="AA43" s="12">
        <f t="shared" ca="1" si="1"/>
        <v>-5.4875099999999923</v>
      </c>
    </row>
    <row r="44" spans="1:46" x14ac:dyDescent="0.25">
      <c r="A44" s="11">
        <v>4.72</v>
      </c>
      <c r="Z44" s="12">
        <f t="shared" ca="1" si="0"/>
        <v>-5.4775099999999926</v>
      </c>
      <c r="AA44" s="12">
        <f t="shared" ca="1" si="1"/>
        <v>-5.4775099999999926</v>
      </c>
    </row>
    <row r="45" spans="1:46" x14ac:dyDescent="0.25">
      <c r="A45" s="11">
        <v>4.7699999999999996</v>
      </c>
      <c r="Z45" s="12">
        <f t="shared" ca="1" si="0"/>
        <v>-5.4275099999999927</v>
      </c>
      <c r="AA45" s="12">
        <f t="shared" ca="1" si="1"/>
        <v>-5.4275099999999927</v>
      </c>
    </row>
    <row r="46" spans="1:46" x14ac:dyDescent="0.25">
      <c r="A46" s="11">
        <v>4.78</v>
      </c>
      <c r="Z46" s="12">
        <f t="shared" ca="1" si="0"/>
        <v>-5.4175099999999921</v>
      </c>
      <c r="AA46" s="12">
        <f t="shared" ca="1" si="1"/>
        <v>-5.4175099999999921</v>
      </c>
    </row>
    <row r="47" spans="1:46" x14ac:dyDescent="0.25">
      <c r="A47" s="11">
        <v>4.79</v>
      </c>
      <c r="Z47" s="12">
        <f t="shared" ca="1" si="0"/>
        <v>-5.4075099999999923</v>
      </c>
      <c r="AA47" s="12">
        <f t="shared" ca="1" si="1"/>
        <v>-5.4075099999999923</v>
      </c>
    </row>
    <row r="48" spans="1:46" x14ac:dyDescent="0.25">
      <c r="A48" s="11">
        <v>4.8099999999999996</v>
      </c>
      <c r="Z48" s="12">
        <f t="shared" ca="1" si="0"/>
        <v>-5.3875099999999927</v>
      </c>
      <c r="AA48" s="12">
        <f t="shared" ca="1" si="1"/>
        <v>-5.3875099999999927</v>
      </c>
    </row>
    <row r="49" spans="1:27" x14ac:dyDescent="0.25">
      <c r="A49" s="11">
        <v>4.82</v>
      </c>
      <c r="Z49" s="12">
        <f t="shared" ca="1" si="0"/>
        <v>-5.377509999999992</v>
      </c>
      <c r="AA49" s="12">
        <f t="shared" ca="1" si="1"/>
        <v>-5.377509999999992</v>
      </c>
    </row>
    <row r="50" spans="1:27" x14ac:dyDescent="0.25">
      <c r="A50" s="11">
        <v>4.8600000000000003</v>
      </c>
      <c r="Z50" s="12">
        <f t="shared" ca="1" si="0"/>
        <v>-5.337509999999992</v>
      </c>
      <c r="AA50" s="12">
        <f t="shared" ca="1" si="1"/>
        <v>-5.337509999999992</v>
      </c>
    </row>
    <row r="51" spans="1:27" x14ac:dyDescent="0.25">
      <c r="A51" s="11">
        <v>4.8899999999999997</v>
      </c>
      <c r="Z51" s="12">
        <f t="shared" ca="1" si="0"/>
        <v>-5.3075099999999926</v>
      </c>
      <c r="AA51" s="12">
        <f t="shared" ca="1" si="1"/>
        <v>-5.3075099999999926</v>
      </c>
    </row>
    <row r="52" spans="1:27" x14ac:dyDescent="0.25">
      <c r="A52" s="11">
        <v>4.8899999999999997</v>
      </c>
      <c r="Z52" s="12">
        <f t="shared" ca="1" si="0"/>
        <v>-5.3075099999999926</v>
      </c>
      <c r="AA52" s="12">
        <f t="shared" ca="1" si="1"/>
        <v>-5.3075099999999926</v>
      </c>
    </row>
    <row r="53" spans="1:27" x14ac:dyDescent="0.25">
      <c r="A53" s="11">
        <v>4.91</v>
      </c>
      <c r="Z53" s="12">
        <f t="shared" ca="1" si="0"/>
        <v>-5.2875099999999922</v>
      </c>
      <c r="AA53" s="12">
        <f t="shared" ca="1" si="1"/>
        <v>-5.2875099999999922</v>
      </c>
    </row>
    <row r="54" spans="1:27" x14ac:dyDescent="0.25">
      <c r="A54" s="11">
        <v>4.92</v>
      </c>
      <c r="Z54" s="12">
        <f t="shared" ca="1" si="0"/>
        <v>-5.2775099999999924</v>
      </c>
      <c r="AA54" s="12">
        <f t="shared" ca="1" si="1"/>
        <v>-5.2775099999999924</v>
      </c>
    </row>
    <row r="55" spans="1:27" x14ac:dyDescent="0.25">
      <c r="A55" s="11">
        <v>4.92</v>
      </c>
      <c r="Z55" s="12">
        <f t="shared" ca="1" si="0"/>
        <v>-5.2775099999999924</v>
      </c>
      <c r="AA55" s="12">
        <f t="shared" ca="1" si="1"/>
        <v>-5.2775099999999924</v>
      </c>
    </row>
    <row r="56" spans="1:27" x14ac:dyDescent="0.25">
      <c r="A56" s="11">
        <v>4.93</v>
      </c>
      <c r="Z56" s="12">
        <f t="shared" ca="1" si="0"/>
        <v>-5.2675099999999926</v>
      </c>
      <c r="AA56" s="12">
        <f t="shared" ca="1" si="1"/>
        <v>-5.2675099999999926</v>
      </c>
    </row>
    <row r="57" spans="1:27" x14ac:dyDescent="0.25">
      <c r="A57" s="11">
        <v>4.96</v>
      </c>
      <c r="Z57" s="12">
        <f t="shared" ca="1" si="0"/>
        <v>-5.2375099999999923</v>
      </c>
      <c r="AA57" s="12">
        <f t="shared" ca="1" si="1"/>
        <v>-5.2375099999999923</v>
      </c>
    </row>
    <row r="58" spans="1:27" x14ac:dyDescent="0.25">
      <c r="A58" s="11">
        <v>5</v>
      </c>
      <c r="Z58" s="12">
        <f t="shared" ca="1" si="0"/>
        <v>-5.1975099999999923</v>
      </c>
      <c r="AA58" s="12">
        <f t="shared" ca="1" si="1"/>
        <v>-5.1975099999999923</v>
      </c>
    </row>
    <row r="59" spans="1:27" x14ac:dyDescent="0.25">
      <c r="A59" s="11">
        <v>5.0199999999999996</v>
      </c>
      <c r="Z59" s="12">
        <f t="shared" ca="1" si="0"/>
        <v>-5.1775099999999927</v>
      </c>
      <c r="AA59" s="12">
        <f t="shared" ca="1" si="1"/>
        <v>-5.1775099999999927</v>
      </c>
    </row>
    <row r="60" spans="1:27" x14ac:dyDescent="0.25">
      <c r="A60" s="11">
        <v>5.0599999999999996</v>
      </c>
      <c r="Z60" s="12">
        <f t="shared" ca="1" si="0"/>
        <v>-5.1375099999999927</v>
      </c>
      <c r="AA60" s="12">
        <f t="shared" ca="1" si="1"/>
        <v>-5.1375099999999927</v>
      </c>
    </row>
    <row r="61" spans="1:27" x14ac:dyDescent="0.25">
      <c r="A61" s="11">
        <v>5.09</v>
      </c>
      <c r="Z61" s="12">
        <f t="shared" ca="1" si="0"/>
        <v>-5.1075099999999924</v>
      </c>
      <c r="AA61" s="12">
        <f t="shared" ca="1" si="1"/>
        <v>-5.1075099999999924</v>
      </c>
    </row>
    <row r="62" spans="1:27" x14ac:dyDescent="0.25">
      <c r="A62" s="11">
        <v>5.09</v>
      </c>
      <c r="Z62" s="12">
        <f t="shared" ca="1" si="0"/>
        <v>-5.1075099999999924</v>
      </c>
      <c r="AA62" s="12">
        <f t="shared" ca="1" si="1"/>
        <v>-5.1075099999999924</v>
      </c>
    </row>
    <row r="63" spans="1:27" x14ac:dyDescent="0.25">
      <c r="A63" s="11">
        <v>5.0999999999999996</v>
      </c>
      <c r="Z63" s="12">
        <f t="shared" ca="1" si="0"/>
        <v>-5.0975099999999927</v>
      </c>
      <c r="AA63" s="12">
        <f t="shared" ca="1" si="1"/>
        <v>-5.0975099999999927</v>
      </c>
    </row>
    <row r="64" spans="1:27" x14ac:dyDescent="0.25">
      <c r="A64" s="11">
        <v>5.14</v>
      </c>
      <c r="Z64" s="12">
        <f t="shared" ca="1" si="0"/>
        <v>-5.0575099999999926</v>
      </c>
      <c r="AA64" s="12">
        <f t="shared" ca="1" si="1"/>
        <v>-5.0575099999999926</v>
      </c>
    </row>
    <row r="65" spans="1:27" x14ac:dyDescent="0.25">
      <c r="A65" s="11">
        <v>5.16</v>
      </c>
      <c r="Z65" s="12">
        <f t="shared" ca="1" si="0"/>
        <v>-5.0375099999999922</v>
      </c>
      <c r="AA65" s="12">
        <f t="shared" ca="1" si="1"/>
        <v>-5.0375099999999922</v>
      </c>
    </row>
    <row r="66" spans="1:27" x14ac:dyDescent="0.25">
      <c r="A66" s="11">
        <v>5.18</v>
      </c>
      <c r="Z66" s="12">
        <f t="shared" ref="Z66:Z129" ca="1" si="14">IF($A66&lt;&gt;"",($A66-$D$77),"")</f>
        <v>-5.0175099999999926</v>
      </c>
      <c r="AA66" s="12">
        <f t="shared" ref="AA66:AA129" ca="1" si="15">IF($A66&lt;&gt;"",($A66-$D$77+$J$118),"")</f>
        <v>-5.0175099999999926</v>
      </c>
    </row>
    <row r="67" spans="1:27" x14ac:dyDescent="0.25">
      <c r="A67" s="11">
        <v>5.19</v>
      </c>
      <c r="Z67" s="12">
        <f t="shared" ca="1" si="14"/>
        <v>-5.0075099999999919</v>
      </c>
      <c r="AA67" s="12">
        <f t="shared" ca="1" si="15"/>
        <v>-5.0075099999999919</v>
      </c>
    </row>
    <row r="68" spans="1:27" x14ac:dyDescent="0.25">
      <c r="A68" s="11">
        <v>5.19</v>
      </c>
      <c r="Z68" s="12">
        <f t="shared" ca="1" si="14"/>
        <v>-5.0075099999999919</v>
      </c>
      <c r="AA68" s="12">
        <f t="shared" ca="1" si="15"/>
        <v>-5.0075099999999919</v>
      </c>
    </row>
    <row r="69" spans="1:27" x14ac:dyDescent="0.25">
      <c r="A69" s="11">
        <v>5.19</v>
      </c>
      <c r="Z69" s="12">
        <f t="shared" ca="1" si="14"/>
        <v>-5.0075099999999919</v>
      </c>
      <c r="AA69" s="12">
        <f t="shared" ca="1" si="15"/>
        <v>-5.0075099999999919</v>
      </c>
    </row>
    <row r="70" spans="1:27" x14ac:dyDescent="0.25">
      <c r="A70" s="11">
        <v>5.2</v>
      </c>
      <c r="Z70" s="12">
        <f t="shared" ca="1" si="14"/>
        <v>-4.9975099999999921</v>
      </c>
      <c r="AA70" s="12">
        <f t="shared" ca="1" si="15"/>
        <v>-4.9975099999999921</v>
      </c>
    </row>
    <row r="71" spans="1:27" x14ac:dyDescent="0.25">
      <c r="A71" s="11">
        <v>5.23</v>
      </c>
      <c r="Z71" s="12">
        <f t="shared" ca="1" si="14"/>
        <v>-4.9675099999999919</v>
      </c>
      <c r="AA71" s="12">
        <f t="shared" ca="1" si="15"/>
        <v>-4.9675099999999919</v>
      </c>
    </row>
    <row r="72" spans="1:27" x14ac:dyDescent="0.25">
      <c r="A72" s="11">
        <v>5.25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-4.9475099999999923</v>
      </c>
      <c r="AA72" s="12">
        <f t="shared" ca="1" si="15"/>
        <v>-4.9475099999999923</v>
      </c>
    </row>
    <row r="73" spans="1:27" x14ac:dyDescent="0.25">
      <c r="A73" s="11">
        <v>5.27</v>
      </c>
      <c r="Z73" s="12">
        <f t="shared" ca="1" si="14"/>
        <v>-4.9275099999999927</v>
      </c>
      <c r="AA73" s="12">
        <f t="shared" ca="1" si="15"/>
        <v>-4.9275099999999927</v>
      </c>
    </row>
    <row r="74" spans="1:27" x14ac:dyDescent="0.25">
      <c r="A74" s="11">
        <v>5.29</v>
      </c>
      <c r="Z74" s="12">
        <f t="shared" ca="1" si="14"/>
        <v>-4.9075099999999923</v>
      </c>
      <c r="AA74" s="12">
        <f t="shared" ca="1" si="15"/>
        <v>-4.9075099999999923</v>
      </c>
    </row>
    <row r="75" spans="1:27" x14ac:dyDescent="0.25">
      <c r="A75" s="11">
        <v>5.31</v>
      </c>
      <c r="C75" s="21" t="s">
        <v>25</v>
      </c>
      <c r="J75" s="21" t="s">
        <v>26</v>
      </c>
      <c r="Z75" s="12">
        <f t="shared" ca="1" si="14"/>
        <v>-4.8875099999999927</v>
      </c>
      <c r="AA75" s="12">
        <f t="shared" ca="1" si="15"/>
        <v>-4.8875099999999927</v>
      </c>
    </row>
    <row r="76" spans="1:27" x14ac:dyDescent="0.25">
      <c r="A76" s="11">
        <v>5.31</v>
      </c>
      <c r="Z76" s="12">
        <f t="shared" ca="1" si="14"/>
        <v>-4.8875099999999927</v>
      </c>
      <c r="AA76" s="12">
        <f t="shared" ca="1" si="15"/>
        <v>-4.8875099999999927</v>
      </c>
    </row>
    <row r="77" spans="1:27" x14ac:dyDescent="0.25">
      <c r="A77" s="11">
        <v>5.32</v>
      </c>
      <c r="C77" s="10" t="s">
        <v>27</v>
      </c>
      <c r="D77" s="15">
        <f ca="1">AVERAGE(INDIRECT($G$4))</f>
        <v>10.197509999999992</v>
      </c>
      <c r="E77" s="9" t="s">
        <v>13</v>
      </c>
      <c r="J77" s="10" t="s">
        <v>27</v>
      </c>
      <c r="K77" s="15">
        <f ca="1">SUMPRODUCT(INDIRECT("$F$22:$F$"&amp;21+$D$15),INDIRECT("$H$22:$H$"&amp;21+$D$15))</f>
        <v>10.202965454545453</v>
      </c>
      <c r="L77" s="9" t="s">
        <v>13</v>
      </c>
      <c r="Z77" s="12">
        <f t="shared" ca="1" si="14"/>
        <v>-4.877509999999992</v>
      </c>
      <c r="AA77" s="12">
        <f t="shared" ca="1" si="15"/>
        <v>-4.877509999999992</v>
      </c>
    </row>
    <row r="78" spans="1:27" x14ac:dyDescent="0.25">
      <c r="A78" s="11">
        <v>5.32</v>
      </c>
      <c r="C78" s="10" t="s">
        <v>28</v>
      </c>
      <c r="D78" s="15">
        <f ca="1">_xlfn.VAR.S(INDIRECT($G$4))</f>
        <v>10.695480180080171</v>
      </c>
      <c r="E78" s="9" t="s">
        <v>14</v>
      </c>
      <c r="J78" s="10" t="s">
        <v>28</v>
      </c>
      <c r="K78" s="15">
        <f ca="1">SUM(INDIRECT("$O$22:$O$"&amp;21+$D$15))</f>
        <v>10.60287075649256</v>
      </c>
      <c r="L78" s="9" t="s">
        <v>14</v>
      </c>
      <c r="Z78" s="12">
        <f t="shared" ca="1" si="14"/>
        <v>-4.877509999999992</v>
      </c>
      <c r="AA78" s="12">
        <f t="shared" ca="1" si="15"/>
        <v>-4.877509999999992</v>
      </c>
    </row>
    <row r="79" spans="1:27" x14ac:dyDescent="0.25">
      <c r="A79" s="11">
        <v>5.33</v>
      </c>
      <c r="C79" s="37" t="s">
        <v>140</v>
      </c>
      <c r="D79" s="15">
        <f ca="1">STDEVA(INDIRECT($G$4))</f>
        <v>3.2703944991514664</v>
      </c>
      <c r="E79" s="9" t="s">
        <v>15</v>
      </c>
      <c r="J79" s="37" t="s">
        <v>140</v>
      </c>
      <c r="K79" s="15">
        <f ca="1">SQRT($K$78)</f>
        <v>3.2562049622977605</v>
      </c>
      <c r="L79" s="9" t="s">
        <v>15</v>
      </c>
      <c r="Z79" s="12">
        <f t="shared" ca="1" si="14"/>
        <v>-4.8675099999999922</v>
      </c>
      <c r="AA79" s="12">
        <f t="shared" ca="1" si="15"/>
        <v>-4.8675099999999922</v>
      </c>
    </row>
    <row r="80" spans="1:27" x14ac:dyDescent="0.25">
      <c r="A80" s="11">
        <v>5.35</v>
      </c>
      <c r="Z80" s="12">
        <f t="shared" ca="1" si="14"/>
        <v>-4.8475099999999927</v>
      </c>
      <c r="AA80" s="12">
        <f t="shared" ca="1" si="15"/>
        <v>-4.8475099999999927</v>
      </c>
    </row>
    <row r="81" spans="1:27" x14ac:dyDescent="0.25">
      <c r="A81" s="11">
        <v>5.38</v>
      </c>
      <c r="C81" s="37" t="s">
        <v>124</v>
      </c>
      <c r="D81" s="19">
        <f ca="1">_xlfn.MODE.SNGL(INDIRECT($G$4))</f>
        <v>6.25</v>
      </c>
      <c r="E81" s="9" t="s">
        <v>29</v>
      </c>
      <c r="Z81" s="12">
        <f t="shared" ca="1" si="14"/>
        <v>-4.8175099999999924</v>
      </c>
      <c r="AA81" s="12">
        <f t="shared" ca="1" si="15"/>
        <v>-4.8175099999999924</v>
      </c>
    </row>
    <row r="82" spans="1:27" x14ac:dyDescent="0.25">
      <c r="A82" s="11">
        <v>5.4</v>
      </c>
      <c r="C82" s="37" t="s">
        <v>125</v>
      </c>
      <c r="D82" s="15">
        <f ca="1">MEDIAN(INDIRECT($G$4))</f>
        <v>10.414999999999999</v>
      </c>
      <c r="E82" s="9" t="s">
        <v>30</v>
      </c>
      <c r="Z82" s="12">
        <f t="shared" ca="1" si="14"/>
        <v>-4.7975099999999919</v>
      </c>
      <c r="AA82" s="12">
        <f t="shared" ca="1" si="15"/>
        <v>-4.7975099999999919</v>
      </c>
    </row>
    <row r="83" spans="1:27" x14ac:dyDescent="0.25">
      <c r="A83" s="11">
        <v>5.41</v>
      </c>
      <c r="Z83" s="12">
        <f t="shared" ca="1" si="14"/>
        <v>-4.7875099999999922</v>
      </c>
      <c r="AA83" s="12">
        <f t="shared" ca="1" si="15"/>
        <v>-4.7875099999999922</v>
      </c>
    </row>
    <row r="84" spans="1:27" x14ac:dyDescent="0.25">
      <c r="A84" s="11">
        <v>5.43</v>
      </c>
      <c r="C84" s="37" t="s">
        <v>18</v>
      </c>
      <c r="D84" s="15">
        <f ca="1">$D$79/$D$77</f>
        <v>0.32070520148070153</v>
      </c>
      <c r="E84" s="9" t="s">
        <v>12</v>
      </c>
      <c r="J84" s="37" t="s">
        <v>18</v>
      </c>
      <c r="K84" s="15">
        <f ca="1">$K$79/$K$77</f>
        <v>0.31914299590685286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є однорідною</v>
      </c>
      <c r="S84" s="73"/>
      <c r="T84" s="73"/>
      <c r="U84" s="74"/>
      <c r="Z84" s="12">
        <f t="shared" ca="1" si="14"/>
        <v>-4.7675099999999926</v>
      </c>
      <c r="AA84" s="12">
        <f t="shared" ca="1" si="15"/>
        <v>-4.7675099999999926</v>
      </c>
    </row>
    <row r="85" spans="1:27" x14ac:dyDescent="0.25">
      <c r="A85" s="11">
        <v>5.44</v>
      </c>
      <c r="Z85" s="12">
        <f t="shared" ca="1" si="14"/>
        <v>-4.7575099999999919</v>
      </c>
      <c r="AA85" s="12">
        <f t="shared" ca="1" si="15"/>
        <v>-4.7575099999999919</v>
      </c>
    </row>
    <row r="86" spans="1:27" ht="15" customHeight="1" x14ac:dyDescent="0.25">
      <c r="A86" s="11">
        <v>5.45</v>
      </c>
      <c r="C86" s="37" t="s">
        <v>16</v>
      </c>
      <c r="D86" s="15">
        <f ca="1">SUMPRODUCT(INDIRECT("$Z$2:$Z$"&amp;$D$5+1)^3)/$D$5</f>
        <v>-3.4141841758532463</v>
      </c>
      <c r="E86" s="9" t="s">
        <v>46</v>
      </c>
      <c r="I86" s="22"/>
      <c r="Z86" s="12">
        <f t="shared" ca="1" si="14"/>
        <v>-4.7475099999999921</v>
      </c>
      <c r="AA86" s="12">
        <f t="shared" ca="1" si="15"/>
        <v>-4.7475099999999921</v>
      </c>
    </row>
    <row r="87" spans="1:27" x14ac:dyDescent="0.25">
      <c r="A87" s="11">
        <v>5.47</v>
      </c>
      <c r="C87" s="37" t="s">
        <v>20</v>
      </c>
      <c r="D87" s="38">
        <f ca="1">KURT(INDIRECT($G$4))</f>
        <v>-1.1944288649751504</v>
      </c>
      <c r="E87" s="9" t="s">
        <v>45</v>
      </c>
      <c r="Z87" s="12">
        <f t="shared" ca="1" si="14"/>
        <v>-4.7275099999999926</v>
      </c>
      <c r="AA87" s="12">
        <f t="shared" ca="1" si="15"/>
        <v>-4.7275099999999926</v>
      </c>
    </row>
    <row r="88" spans="1:27" ht="15" customHeight="1" x14ac:dyDescent="0.25">
      <c r="A88" s="11">
        <v>5.51</v>
      </c>
      <c r="Z88" s="12">
        <f t="shared" ca="1" si="14"/>
        <v>-4.6875099999999925</v>
      </c>
      <c r="AA88" s="12">
        <f t="shared" ca="1" si="15"/>
        <v>-4.6875099999999925</v>
      </c>
    </row>
    <row r="89" spans="1:27" ht="15" customHeight="1" x14ac:dyDescent="0.25">
      <c r="A89" s="11">
        <v>5.52</v>
      </c>
      <c r="C89" s="37" t="s">
        <v>19</v>
      </c>
      <c r="D89" s="15">
        <f ca="1">SKEW(INDIRECT($G$4))</f>
        <v>-9.7901756721171213E-2</v>
      </c>
      <c r="E89" s="9" t="s">
        <v>17</v>
      </c>
      <c r="Z89" s="12">
        <f t="shared" ca="1" si="14"/>
        <v>-4.6775099999999927</v>
      </c>
      <c r="AA89" s="12">
        <f t="shared" ca="1" si="15"/>
        <v>-4.6775099999999927</v>
      </c>
    </row>
    <row r="90" spans="1:27" x14ac:dyDescent="0.25">
      <c r="A90" s="11">
        <v>5.52</v>
      </c>
      <c r="D90" s="15">
        <f ca="1">$D$86/$D$79^3</f>
        <v>-9.7608247254518346E-2</v>
      </c>
      <c r="Z90" s="12">
        <f t="shared" ca="1" si="14"/>
        <v>-4.6775099999999927</v>
      </c>
      <c r="AA90" s="12">
        <f t="shared" ca="1" si="15"/>
        <v>-4.6775099999999927</v>
      </c>
    </row>
    <row r="91" spans="1:27" x14ac:dyDescent="0.25">
      <c r="A91" s="11">
        <v>5.52</v>
      </c>
      <c r="Z91" s="12">
        <f t="shared" ca="1" si="14"/>
        <v>-4.6775099999999927</v>
      </c>
      <c r="AA91" s="12">
        <f t="shared" ca="1" si="15"/>
        <v>-4.6775099999999927</v>
      </c>
    </row>
    <row r="92" spans="1:27" x14ac:dyDescent="0.25">
      <c r="A92" s="11">
        <v>5.53</v>
      </c>
      <c r="Z92" s="12">
        <f t="shared" ca="1" si="14"/>
        <v>-4.6675099999999921</v>
      </c>
      <c r="AA92" s="12">
        <f t="shared" ca="1" si="15"/>
        <v>-4.6675099999999921</v>
      </c>
    </row>
    <row r="93" spans="1:27" x14ac:dyDescent="0.25">
      <c r="A93" s="11">
        <v>5.54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-4.6575099999999923</v>
      </c>
      <c r="AA93" s="12">
        <f t="shared" ca="1" si="15"/>
        <v>-4.6575099999999923</v>
      </c>
    </row>
    <row r="94" spans="1:27" x14ac:dyDescent="0.25">
      <c r="A94" s="11">
        <v>5.56</v>
      </c>
      <c r="Z94" s="12">
        <f t="shared" ca="1" si="14"/>
        <v>-4.6375099999999927</v>
      </c>
      <c r="AA94" s="12">
        <f t="shared" ca="1" si="15"/>
        <v>-4.6375099999999927</v>
      </c>
    </row>
    <row r="95" spans="1:27" x14ac:dyDescent="0.25">
      <c r="A95" s="11">
        <v>5.59</v>
      </c>
      <c r="Z95" s="12">
        <f t="shared" ca="1" si="14"/>
        <v>-4.6075099999999924</v>
      </c>
      <c r="AA95" s="12">
        <f t="shared" ca="1" si="15"/>
        <v>-4.6075099999999924</v>
      </c>
    </row>
    <row r="96" spans="1:27" x14ac:dyDescent="0.25">
      <c r="A96" s="11">
        <v>5.62</v>
      </c>
      <c r="C96" s="75" t="s">
        <v>63</v>
      </c>
      <c r="D96" s="76"/>
      <c r="E96" s="77" t="str">
        <f ca="1">IF($N$109,"Рівномірний",IF($T$109,"Нормальний", "Довільний"))</f>
        <v>Рівномірний</v>
      </c>
      <c r="F96" s="78"/>
      <c r="Z96" s="12">
        <f t="shared" ca="1" si="14"/>
        <v>-4.5775099999999922</v>
      </c>
      <c r="AA96" s="12">
        <f t="shared" ca="1" si="15"/>
        <v>-4.5775099999999922</v>
      </c>
    </row>
    <row r="97" spans="1:27" ht="15" customHeight="1" x14ac:dyDescent="0.25">
      <c r="A97" s="11">
        <v>5.63</v>
      </c>
      <c r="Z97" s="12">
        <f t="shared" ca="1" si="14"/>
        <v>-4.5675099999999924</v>
      </c>
      <c r="AA97" s="12">
        <f t="shared" ca="1" si="15"/>
        <v>-4.5675099999999924</v>
      </c>
    </row>
    <row r="98" spans="1:27" ht="15" customHeight="1" x14ac:dyDescent="0.25">
      <c r="A98" s="11">
        <v>5.64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-4.5575099999999926</v>
      </c>
      <c r="AA98" s="12">
        <f t="shared" ca="1" si="15"/>
        <v>-4.5575099999999926</v>
      </c>
    </row>
    <row r="99" spans="1:27" x14ac:dyDescent="0.25">
      <c r="A99" s="11">
        <v>5.66</v>
      </c>
      <c r="Z99" s="12">
        <f t="shared" ca="1" si="14"/>
        <v>-4.5375099999999922</v>
      </c>
      <c r="AA99" s="12">
        <f t="shared" ca="1" si="15"/>
        <v>-4.5375099999999922</v>
      </c>
    </row>
    <row r="100" spans="1:27" x14ac:dyDescent="0.25">
      <c r="A100" s="11">
        <v>5.66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-4.5375099999999922</v>
      </c>
      <c r="AA100" s="12">
        <f t="shared" ca="1" si="15"/>
        <v>-4.5375099999999922</v>
      </c>
    </row>
    <row r="101" spans="1:27" x14ac:dyDescent="0.25">
      <c r="A101" s="11">
        <v>5.66</v>
      </c>
      <c r="M101" s="37" t="s">
        <v>69</v>
      </c>
      <c r="N101" s="15">
        <v>2</v>
      </c>
      <c r="O101" s="9" t="s">
        <v>68</v>
      </c>
      <c r="Z101" s="12">
        <f t="shared" ca="1" si="14"/>
        <v>-4.5375099999999922</v>
      </c>
      <c r="AA101" s="12">
        <f t="shared" ca="1" si="15"/>
        <v>-4.5375099999999922</v>
      </c>
    </row>
    <row r="102" spans="1:27" x14ac:dyDescent="0.25">
      <c r="A102" s="11">
        <v>5.67</v>
      </c>
      <c r="C102" s="75" t="s">
        <v>38</v>
      </c>
      <c r="D102" s="76"/>
      <c r="E102" s="38">
        <f ca="1">$D$77-$D$79*SQRT(3)</f>
        <v>4.5330205666758809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-4.5275099999999924</v>
      </c>
      <c r="AA102" s="12">
        <f t="shared" ca="1" si="15"/>
        <v>-4.5275099999999924</v>
      </c>
    </row>
    <row r="103" spans="1:27" x14ac:dyDescent="0.25">
      <c r="A103" s="11">
        <v>5.7</v>
      </c>
      <c r="C103" s="75" t="s">
        <v>39</v>
      </c>
      <c r="D103" s="76"/>
      <c r="E103" s="38">
        <f ca="1">$D$77+$D$79*SQRT(3)</f>
        <v>15.861999433324105</v>
      </c>
      <c r="H103" s="37" t="s">
        <v>118</v>
      </c>
      <c r="Z103" s="12">
        <f t="shared" ca="1" si="14"/>
        <v>-4.4975099999999921</v>
      </c>
      <c r="AA103" s="12">
        <f t="shared" ca="1" si="15"/>
        <v>-4.4975099999999921</v>
      </c>
    </row>
    <row r="104" spans="1:27" x14ac:dyDescent="0.25">
      <c r="A104" s="11">
        <v>5.71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-4.4875099999999923</v>
      </c>
      <c r="AA104" s="12">
        <f t="shared" ca="1" si="15"/>
        <v>-4.4875099999999923</v>
      </c>
    </row>
    <row r="105" spans="1:27" x14ac:dyDescent="0.25">
      <c r="A105" s="11">
        <v>5.72</v>
      </c>
      <c r="C105" s="84" t="s">
        <v>116</v>
      </c>
      <c r="D105" s="85"/>
      <c r="E105" s="38">
        <f ca="1">($E$102+$E$103)/2</f>
        <v>10.197509999999992</v>
      </c>
      <c r="Z105" s="12">
        <f t="shared" ca="1" si="14"/>
        <v>-4.4775099999999926</v>
      </c>
      <c r="AA105" s="12">
        <f t="shared" ca="1" si="15"/>
        <v>-4.4775099999999926</v>
      </c>
    </row>
    <row r="106" spans="1:27" ht="15" customHeight="1" x14ac:dyDescent="0.25">
      <c r="A106" s="11">
        <v>5.72</v>
      </c>
      <c r="C106" s="84" t="s">
        <v>117</v>
      </c>
      <c r="D106" s="85"/>
      <c r="E106" s="38">
        <f ca="1">($E$102-$E$103)^2/12</f>
        <v>10.695480180080175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-4.4775099999999926</v>
      </c>
      <c r="AA106" s="12">
        <f t="shared" ca="1" si="15"/>
        <v>-4.4775099999999926</v>
      </c>
    </row>
    <row r="107" spans="1:27" x14ac:dyDescent="0.25">
      <c r="A107" s="11">
        <v>5.73</v>
      </c>
      <c r="Z107" s="12">
        <f t="shared" ca="1" si="14"/>
        <v>-4.4675099999999919</v>
      </c>
      <c r="AA107" s="12">
        <f t="shared" ca="1" si="15"/>
        <v>-4.4675099999999919</v>
      </c>
    </row>
    <row r="108" spans="1:27" x14ac:dyDescent="0.25">
      <c r="A108" s="11">
        <v>5.73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-4.4675099999999919</v>
      </c>
      <c r="AA108" s="12">
        <f t="shared" ca="1" si="15"/>
        <v>-4.4675099999999919</v>
      </c>
    </row>
    <row r="109" spans="1:27" x14ac:dyDescent="0.25">
      <c r="A109" s="11">
        <v>5.79</v>
      </c>
      <c r="M109" s="37" t="s">
        <v>77</v>
      </c>
      <c r="N109" s="72" t="b">
        <f ca="1">$P$110&lt;=$N$104</f>
        <v>1</v>
      </c>
      <c r="O109" s="73"/>
      <c r="P109" s="73"/>
      <c r="Q109" s="74"/>
      <c r="S109" s="37" t="s">
        <v>77</v>
      </c>
      <c r="T109" s="72" t="b">
        <f ca="1">$V$110&lt;=$N$104</f>
        <v>0</v>
      </c>
      <c r="U109" s="73"/>
      <c r="V109" s="73"/>
      <c r="W109" s="74"/>
      <c r="Z109" s="12">
        <f t="shared" ca="1" si="14"/>
        <v>-4.4075099999999923</v>
      </c>
      <c r="AA109" s="12">
        <f t="shared" ca="1" si="15"/>
        <v>-4.4075099999999923</v>
      </c>
    </row>
    <row r="110" spans="1:27" x14ac:dyDescent="0.25">
      <c r="A110" s="11">
        <v>5.8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999.99999999999977</v>
      </c>
      <c r="P110" s="90">
        <f ca="1">SUM(INDIRECT(ADDRESS(ROW()+1,COLUMN())&amp;":"&amp;ADDRESS(ROW()+$D$15,COLUMN())))</f>
        <v>14.09</v>
      </c>
      <c r="Q110" s="91"/>
      <c r="S110" s="16" t="s">
        <v>23</v>
      </c>
      <c r="T110" s="17">
        <f ca="1">SUM(INDIRECT(ADDRESS(ROW()+1,COLUMN())&amp;":"&amp;ADDRESS(ROW()+$D$15,COLUMN())))</f>
        <v>0.99999999999999978</v>
      </c>
      <c r="U110" s="17">
        <f ca="1">SUM(INDIRECT(ADDRESS(ROW()+1,COLUMN())&amp;":"&amp;ADDRESS(ROW()+$D$15,COLUMN())))</f>
        <v>999.99999999999977</v>
      </c>
      <c r="V110" s="90">
        <f ca="1">SUM(INDIRECT(ADDRESS(ROW()+1,COLUMN())&amp;":"&amp;ADDRESS(ROW()+$D$15,COLUMN())))</f>
        <v>108.48570418805097</v>
      </c>
      <c r="W110" s="91"/>
      <c r="Z110" s="12">
        <f t="shared" ca="1" si="14"/>
        <v>-4.3975099999999925</v>
      </c>
      <c r="AA110" s="12">
        <f t="shared" ca="1" si="15"/>
        <v>-4.3975099999999925</v>
      </c>
    </row>
    <row r="111" spans="1:27" x14ac:dyDescent="0.25">
      <c r="A111" s="11">
        <v>5.81</v>
      </c>
      <c r="M111" s="17">
        <v>1</v>
      </c>
      <c r="N111" s="38">
        <f>IF($C22&gt;$D$15,"-",1/$D$15)</f>
        <v>9.0909090909090912E-2</v>
      </c>
      <c r="O111" s="19">
        <f>IF($C22&gt;$D$15,"-",$D$5*N111)</f>
        <v>90.909090909090907</v>
      </c>
      <c r="P111" s="88">
        <f ca="1">IF($C22&gt;$D$15,"-",($G22-$O111)^2/$O111)</f>
        <v>4.3600909090909079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6.5907892320220166E-2</v>
      </c>
      <c r="U111" s="38">
        <f ca="1">IF($C22&gt;$D$15,"-",$D$5*T111)</f>
        <v>65.907892320220171</v>
      </c>
      <c r="V111" s="88">
        <f ca="1">IF($C22&gt;$D$15,"-",($G22-$U111)^2/$U111)</f>
        <v>0.39342117779296176</v>
      </c>
      <c r="W111" s="89"/>
      <c r="Z111" s="12">
        <f t="shared" ca="1" si="14"/>
        <v>-4.3875099999999927</v>
      </c>
      <c r="AA111" s="12">
        <f t="shared" ca="1" si="15"/>
        <v>-4.3875099999999927</v>
      </c>
    </row>
    <row r="112" spans="1:27" ht="15" customHeight="1" x14ac:dyDescent="0.25">
      <c r="A112" s="11">
        <v>5.83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90.909090909090907</v>
      </c>
      <c r="P112" s="88">
        <f t="shared" ref="P112:P121" ca="1" si="18">IF($C23&gt;$D$15,"-",($G23-$O112)^2/$O112)</f>
        <v>0.10509090909090926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5.1864602189705622E-2</v>
      </c>
      <c r="U112" s="38">
        <f t="shared" ref="U112:U121" ca="1" si="20">IF($C23&gt;$D$15,"-",$D$5*T112)</f>
        <v>51.864602189705622</v>
      </c>
      <c r="V112" s="88">
        <f t="shared" ref="V112:V121" ca="1" si="21">IF($C23&gt;$D$15,"-",($G23-$U112)^2/$U112)</f>
        <v>34.231280558904011</v>
      </c>
      <c r="W112" s="89"/>
      <c r="Z112" s="12">
        <f t="shared" ca="1" si="14"/>
        <v>-4.3675099999999922</v>
      </c>
      <c r="AA112" s="12">
        <f t="shared" ca="1" si="15"/>
        <v>-4.3675099999999922</v>
      </c>
    </row>
    <row r="113" spans="1:27" x14ac:dyDescent="0.25">
      <c r="A113" s="11">
        <v>5.83</v>
      </c>
      <c r="M113" s="17">
        <v>3</v>
      </c>
      <c r="N113" s="38">
        <f t="shared" si="16"/>
        <v>9.0909090909090912E-2</v>
      </c>
      <c r="O113" s="19">
        <f t="shared" si="17"/>
        <v>90.909090909090907</v>
      </c>
      <c r="P113" s="88">
        <f t="shared" ca="1" si="18"/>
        <v>0.87309090909090858</v>
      </c>
      <c r="Q113" s="89"/>
      <c r="S113" s="17">
        <v>3</v>
      </c>
      <c r="T113" s="38">
        <f t="shared" ca="1" si="19"/>
        <v>7.5633969017347397E-2</v>
      </c>
      <c r="U113" s="38">
        <f t="shared" ca="1" si="20"/>
        <v>75.633969017347397</v>
      </c>
      <c r="V113" s="88">
        <f t="shared" ca="1" si="21"/>
        <v>0.53582207834151541</v>
      </c>
      <c r="W113" s="89"/>
      <c r="Z113" s="12">
        <f t="shared" ca="1" si="14"/>
        <v>-4.3675099999999922</v>
      </c>
      <c r="AA113" s="12">
        <f t="shared" ca="1" si="15"/>
        <v>-4.3675099999999922</v>
      </c>
    </row>
    <row r="114" spans="1:27" x14ac:dyDescent="0.25">
      <c r="A114" s="11">
        <v>5.84</v>
      </c>
      <c r="C114" s="75" t="s">
        <v>138</v>
      </c>
      <c r="D114" s="76"/>
      <c r="E114" s="38">
        <f ca="1">$D$11</f>
        <v>4.22</v>
      </c>
      <c r="H114" s="92" t="s">
        <v>144</v>
      </c>
      <c r="I114" s="92"/>
      <c r="J114" s="92"/>
      <c r="K114" s="38">
        <f ca="1">SUM(INDIRECT("$AA$2:$AA$"&amp;$D$5+1))/$K$119</f>
        <v>2.1498259383885552E-12</v>
      </c>
      <c r="M114" s="17">
        <v>4</v>
      </c>
      <c r="N114" s="38">
        <f t="shared" si="16"/>
        <v>9.0909090909090912E-2</v>
      </c>
      <c r="O114" s="19">
        <f t="shared" si="17"/>
        <v>90.909090909090907</v>
      </c>
      <c r="P114" s="88">
        <f t="shared" ca="1" si="18"/>
        <v>9.0909090909090384E-3</v>
      </c>
      <c r="Q114" s="89"/>
      <c r="S114" s="17">
        <v>4</v>
      </c>
      <c r="T114" s="38">
        <f t="shared" ca="1" si="19"/>
        <v>9.9598448849327975E-2</v>
      </c>
      <c r="U114" s="38">
        <f t="shared" ca="1" si="20"/>
        <v>99.59844884932798</v>
      </c>
      <c r="V114" s="88">
        <f t="shared" ca="1" si="21"/>
        <v>0.92501661800516333</v>
      </c>
      <c r="W114" s="89"/>
      <c r="Z114" s="12">
        <f t="shared" ca="1" si="14"/>
        <v>-4.3575099999999924</v>
      </c>
      <c r="AA114" s="12">
        <f t="shared" ca="1" si="15"/>
        <v>-4.3575099999999924</v>
      </c>
    </row>
    <row r="115" spans="1:27" x14ac:dyDescent="0.25">
      <c r="A115" s="11">
        <v>5.85</v>
      </c>
      <c r="C115" s="75" t="s">
        <v>139</v>
      </c>
      <c r="D115" s="76"/>
      <c r="E115" s="38">
        <f ca="1">$D$12</f>
        <v>15.76</v>
      </c>
      <c r="H115" s="92" t="s">
        <v>145</v>
      </c>
      <c r="I115" s="92"/>
      <c r="J115" s="92"/>
      <c r="K115" s="38">
        <f ca="1">-$D$5/$K$119+SUMSQ(INDIRECT("$AA$2:$AA$"&amp;$D$5+1))/$K$119^3</f>
        <v>-0.15500197753601697</v>
      </c>
      <c r="M115" s="17">
        <v>5</v>
      </c>
      <c r="N115" s="38">
        <f t="shared" si="16"/>
        <v>9.0909090909090912E-2</v>
      </c>
      <c r="O115" s="19">
        <f t="shared" si="17"/>
        <v>90.909090909090907</v>
      </c>
      <c r="P115" s="88">
        <f t="shared" ca="1" si="18"/>
        <v>4.0090909090908983E-2</v>
      </c>
      <c r="Q115" s="89"/>
      <c r="S115" s="17">
        <v>5</v>
      </c>
      <c r="T115" s="38">
        <f t="shared" ca="1" si="19"/>
        <v>0.11843475835467721</v>
      </c>
      <c r="U115" s="38">
        <f t="shared" ca="1" si="20"/>
        <v>118.4347583546772</v>
      </c>
      <c r="V115" s="88">
        <f t="shared" ca="1" si="21"/>
        <v>7.3154622125677973</v>
      </c>
      <c r="W115" s="89"/>
      <c r="Z115" s="12">
        <f t="shared" ca="1" si="14"/>
        <v>-4.3475099999999927</v>
      </c>
      <c r="AA115" s="12">
        <f t="shared" ca="1" si="15"/>
        <v>-4.3475099999999927</v>
      </c>
    </row>
    <row r="116" spans="1:27" x14ac:dyDescent="0.25">
      <c r="A116" s="11">
        <v>5.85</v>
      </c>
      <c r="M116" s="17">
        <v>6</v>
      </c>
      <c r="N116" s="38">
        <f t="shared" si="16"/>
        <v>9.0909090909090912E-2</v>
      </c>
      <c r="O116" s="19">
        <f t="shared" si="17"/>
        <v>90.909090909090907</v>
      </c>
      <c r="P116" s="88">
        <f t="shared" ca="1" si="18"/>
        <v>0.52509090909090872</v>
      </c>
      <c r="Q116" s="89"/>
      <c r="S116" s="17">
        <v>6</v>
      </c>
      <c r="T116" s="38">
        <f t="shared" ca="1" si="19"/>
        <v>0.12717372202282906</v>
      </c>
      <c r="U116" s="38">
        <f t="shared" ca="1" si="20"/>
        <v>127.17372202282905</v>
      </c>
      <c r="V116" s="88">
        <f t="shared" ca="1" si="21"/>
        <v>14.656882283982469</v>
      </c>
      <c r="W116" s="89"/>
      <c r="Z116" s="12">
        <f t="shared" ca="1" si="14"/>
        <v>-4.3475099999999927</v>
      </c>
      <c r="AA116" s="12">
        <f t="shared" ca="1" si="15"/>
        <v>-4.3475099999999927</v>
      </c>
    </row>
    <row r="117" spans="1:27" x14ac:dyDescent="0.25">
      <c r="A117" s="11">
        <v>5.85</v>
      </c>
      <c r="C117" s="84" t="s">
        <v>116</v>
      </c>
      <c r="D117" s="85"/>
      <c r="E117" s="38">
        <f ca="1">($E$102+$E$103)/2</f>
        <v>10.197509999999992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90.909090909090907</v>
      </c>
      <c r="P117" s="88">
        <f t="shared" ca="1" si="18"/>
        <v>0.72009090909090956</v>
      </c>
      <c r="Q117" s="89"/>
      <c r="S117" s="17">
        <v>7</v>
      </c>
      <c r="T117" s="38">
        <f t="shared" ca="1" si="19"/>
        <v>0.12331260324756554</v>
      </c>
      <c r="U117" s="38">
        <f t="shared" ca="1" si="20"/>
        <v>123.31260324756555</v>
      </c>
      <c r="V117" s="88">
        <f t="shared" ca="1" si="21"/>
        <v>4.7935301105177537</v>
      </c>
      <c r="W117" s="89"/>
      <c r="Z117" s="12">
        <f t="shared" ca="1" si="14"/>
        <v>-4.3475099999999927</v>
      </c>
      <c r="AA117" s="12">
        <f t="shared" ca="1" si="15"/>
        <v>-4.3475099999999927</v>
      </c>
    </row>
    <row r="118" spans="1:27" x14ac:dyDescent="0.25">
      <c r="A118" s="11">
        <v>5.87</v>
      </c>
      <c r="C118" s="84" t="s">
        <v>117</v>
      </c>
      <c r="D118" s="85"/>
      <c r="E118" s="38">
        <f ca="1">($E$102-$E$103)^2/12</f>
        <v>10.695480180080175</v>
      </c>
      <c r="H118" s="37" t="s">
        <v>27</v>
      </c>
      <c r="I118" s="38">
        <f ca="1">D77</f>
        <v>10.197509999999992</v>
      </c>
      <c r="J118" s="38">
        <v>0</v>
      </c>
      <c r="K118" s="38">
        <f ca="1">$I118+$J118</f>
        <v>10.197509999999992</v>
      </c>
      <c r="M118" s="17">
        <v>8</v>
      </c>
      <c r="N118" s="38">
        <f t="shared" si="16"/>
        <v>9.0909090909090912E-2</v>
      </c>
      <c r="O118" s="19">
        <f t="shared" si="17"/>
        <v>90.909090909090907</v>
      </c>
      <c r="P118" s="88">
        <f t="shared" ca="1" si="18"/>
        <v>0.18409090909090933</v>
      </c>
      <c r="Q118" s="89"/>
      <c r="S118" s="17">
        <v>8</v>
      </c>
      <c r="T118" s="38">
        <f t="shared" ca="1" si="19"/>
        <v>0.10797154338789583</v>
      </c>
      <c r="U118" s="38">
        <f t="shared" ca="1" si="20"/>
        <v>107.97154338789584</v>
      </c>
      <c r="V118" s="88">
        <f t="shared" ca="1" si="21"/>
        <v>1.5583822605885531</v>
      </c>
      <c r="W118" s="89"/>
      <c r="Z118" s="12">
        <f t="shared" ca="1" si="14"/>
        <v>-4.3275099999999922</v>
      </c>
      <c r="AA118" s="12">
        <f t="shared" ca="1" si="15"/>
        <v>-4.3275099999999922</v>
      </c>
    </row>
    <row r="119" spans="1:27" x14ac:dyDescent="0.25">
      <c r="A119" s="11">
        <v>5.87</v>
      </c>
      <c r="H119" s="37" t="s">
        <v>140</v>
      </c>
      <c r="I119" s="38">
        <f ca="1">D79</f>
        <v>3.2703944991514664</v>
      </c>
      <c r="J119" s="38">
        <v>-8.0699999999999999E-4</v>
      </c>
      <c r="K119" s="38">
        <f ca="1">$I119+$J119</f>
        <v>3.2695874991514664</v>
      </c>
      <c r="M119" s="17">
        <v>9</v>
      </c>
      <c r="N119" s="38">
        <f t="shared" si="16"/>
        <v>9.0909090909090912E-2</v>
      </c>
      <c r="O119" s="19">
        <f t="shared" si="17"/>
        <v>90.909090909090907</v>
      </c>
      <c r="P119" s="88">
        <f t="shared" ca="1" si="18"/>
        <v>2.18409090909091</v>
      </c>
      <c r="Q119" s="89"/>
      <c r="S119" s="17">
        <v>9</v>
      </c>
      <c r="T119" s="38">
        <f t="shared" ca="1" si="19"/>
        <v>8.5369431508543925E-2</v>
      </c>
      <c r="U119" s="38">
        <f t="shared" ca="1" si="20"/>
        <v>85.369431508543926</v>
      </c>
      <c r="V119" s="88">
        <f t="shared" ca="1" si="21"/>
        <v>4.5140188061247732</v>
      </c>
      <c r="W119" s="89"/>
      <c r="Z119" s="12">
        <f t="shared" ca="1" si="14"/>
        <v>-4.3275099999999922</v>
      </c>
      <c r="AA119" s="12">
        <f t="shared" ca="1" si="15"/>
        <v>-4.3275099999999922</v>
      </c>
    </row>
    <row r="120" spans="1:27" x14ac:dyDescent="0.25">
      <c r="A120" s="11">
        <v>5.88</v>
      </c>
      <c r="M120" s="17">
        <v>10</v>
      </c>
      <c r="N120" s="38">
        <f t="shared" si="16"/>
        <v>9.0909090909090912E-2</v>
      </c>
      <c r="O120" s="19">
        <f t="shared" si="17"/>
        <v>90.909090909090907</v>
      </c>
      <c r="P120" s="88">
        <f t="shared" ca="1" si="18"/>
        <v>4.0090909090909097</v>
      </c>
      <c r="Q120" s="89"/>
      <c r="S120" s="17">
        <v>10</v>
      </c>
      <c r="T120" s="38">
        <f t="shared" ca="1" si="19"/>
        <v>6.0951694770621012E-2</v>
      </c>
      <c r="U120" s="38">
        <f t="shared" ca="1" si="20"/>
        <v>60.95169477062101</v>
      </c>
      <c r="V120" s="88">
        <f t="shared" ca="1" si="21"/>
        <v>39.469554619076845</v>
      </c>
      <c r="W120" s="89"/>
      <c r="Z120" s="12">
        <f t="shared" ca="1" si="14"/>
        <v>-4.3175099999999924</v>
      </c>
      <c r="AA120" s="12">
        <f t="shared" ca="1" si="15"/>
        <v>-4.3175099999999924</v>
      </c>
    </row>
    <row r="121" spans="1:27" ht="15" customHeight="1" x14ac:dyDescent="0.25">
      <c r="A121" s="11">
        <v>5.89</v>
      </c>
      <c r="H121" s="24" t="s">
        <v>146</v>
      </c>
      <c r="I121" s="38">
        <f ca="1">LN(2*PI())*D5/2-LN(K119)*D5-SUMSQ(INDIRECT("$AA$2:$AA$"&amp;$D$5+1))/(2*K119^2)</f>
        <v>-765.47190043475211</v>
      </c>
      <c r="M121" s="17">
        <v>11</v>
      </c>
      <c r="N121" s="38">
        <f t="shared" si="16"/>
        <v>9.0909090909090912E-2</v>
      </c>
      <c r="O121" s="19">
        <f t="shared" si="17"/>
        <v>90.909090909090907</v>
      </c>
      <c r="P121" s="88">
        <f t="shared" ca="1" si="18"/>
        <v>1.0800909090909085</v>
      </c>
      <c r="Q121" s="89"/>
      <c r="S121" s="17">
        <v>11</v>
      </c>
      <c r="T121" s="38">
        <f t="shared" ca="1" si="19"/>
        <v>8.3781334331266E-2</v>
      </c>
      <c r="U121" s="38">
        <f t="shared" ca="1" si="20"/>
        <v>83.781334331265995</v>
      </c>
      <c r="V121" s="88">
        <f t="shared" ca="1" si="21"/>
        <v>9.2333462149121734E-2</v>
      </c>
      <c r="W121" s="89"/>
      <c r="Z121" s="12">
        <f t="shared" ca="1" si="14"/>
        <v>-4.3075099999999926</v>
      </c>
      <c r="AA121" s="12">
        <f t="shared" ca="1" si="15"/>
        <v>-4.3075099999999926</v>
      </c>
    </row>
    <row r="122" spans="1:27" x14ac:dyDescent="0.25">
      <c r="A122" s="11">
        <v>5.92</v>
      </c>
      <c r="Z122" s="12">
        <f t="shared" ca="1" si="14"/>
        <v>-4.2775099999999924</v>
      </c>
      <c r="AA122" s="12">
        <f t="shared" ca="1" si="15"/>
        <v>-4.2775099999999924</v>
      </c>
    </row>
    <row r="123" spans="1:27" ht="15" customHeight="1" x14ac:dyDescent="0.25">
      <c r="A123" s="11">
        <v>5.92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-4.2775099999999924</v>
      </c>
      <c r="AA123" s="12">
        <f t="shared" ca="1" si="15"/>
        <v>-4.2775099999999924</v>
      </c>
    </row>
    <row r="124" spans="1:27" ht="15" customHeight="1" x14ac:dyDescent="0.25">
      <c r="A124" s="11">
        <v>5.93</v>
      </c>
      <c r="Z124" s="12">
        <f t="shared" ca="1" si="14"/>
        <v>-4.2675099999999926</v>
      </c>
      <c r="AA124" s="12">
        <f t="shared" ca="1" si="15"/>
        <v>-4.2675099999999926</v>
      </c>
    </row>
    <row r="125" spans="1:27" x14ac:dyDescent="0.25">
      <c r="A125" s="11">
        <v>5.94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-4.2575099999999919</v>
      </c>
      <c r="AA125" s="12">
        <f t="shared" ca="1" si="15"/>
        <v>-4.2575099999999919</v>
      </c>
    </row>
    <row r="126" spans="1:27" x14ac:dyDescent="0.25">
      <c r="A126" s="11">
        <v>5.96</v>
      </c>
      <c r="Z126" s="12">
        <f t="shared" ca="1" si="14"/>
        <v>-4.2375099999999923</v>
      </c>
      <c r="AA126" s="12">
        <f t="shared" ca="1" si="15"/>
        <v>-4.2375099999999923</v>
      </c>
    </row>
    <row r="127" spans="1:27" ht="15" customHeight="1" x14ac:dyDescent="0.25">
      <c r="A127" s="11">
        <v>5.96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-4.2375099999999923</v>
      </c>
      <c r="AA127" s="12">
        <f t="shared" ca="1" si="15"/>
        <v>-4.2375099999999923</v>
      </c>
    </row>
    <row r="128" spans="1:27" ht="15" customHeight="1" x14ac:dyDescent="0.25">
      <c r="A128" s="11">
        <v>5.97</v>
      </c>
      <c r="C128" s="25">
        <f ca="1">$D$77</f>
        <v>10.197509999999992</v>
      </c>
      <c r="D128" s="25">
        <f ca="1">$D$82</f>
        <v>10.414999999999999</v>
      </c>
      <c r="E128" s="25">
        <f ca="1">$D$89</f>
        <v>-9.7901756721171213E-2</v>
      </c>
      <c r="F128" s="25">
        <f ca="1">$D$87</f>
        <v>-1.1944288649751504</v>
      </c>
      <c r="H128" s="25">
        <f ca="1">$D$77</f>
        <v>10.197509999999992</v>
      </c>
      <c r="I128" s="25">
        <f ca="1">$D$82</f>
        <v>10.414999999999999</v>
      </c>
      <c r="J128" s="25">
        <f ca="1">$D$89</f>
        <v>-9.7901756721171213E-2</v>
      </c>
      <c r="K128" s="25">
        <f ca="1">$D$87</f>
        <v>-1.1944288649751504</v>
      </c>
      <c r="Z128" s="12">
        <f t="shared" ca="1" si="14"/>
        <v>-4.2275099999999926</v>
      </c>
      <c r="AA128" s="12">
        <f t="shared" ca="1" si="15"/>
        <v>-4.2275099999999926</v>
      </c>
    </row>
    <row r="129" spans="1:27" x14ac:dyDescent="0.25">
      <c r="A129" s="11">
        <v>5.97</v>
      </c>
      <c r="Z129" s="12">
        <f t="shared" ca="1" si="14"/>
        <v>-4.2275099999999926</v>
      </c>
      <c r="AA129" s="12">
        <f t="shared" ca="1" si="15"/>
        <v>-4.2275099999999926</v>
      </c>
    </row>
    <row r="130" spans="1:27" x14ac:dyDescent="0.25">
      <c r="A130" s="11">
        <v>5.98</v>
      </c>
      <c r="Z130" s="12">
        <f t="shared" ref="Z130:Z193" ca="1" si="22">IF($A130&lt;&gt;"",($A130-$D$77),"")</f>
        <v>-4.2175099999999919</v>
      </c>
      <c r="AA130" s="12">
        <f t="shared" ref="AA130:AA193" ca="1" si="23">IF($A130&lt;&gt;"",($A130-$D$77+$J$118),"")</f>
        <v>-4.2175099999999919</v>
      </c>
    </row>
    <row r="131" spans="1:27" x14ac:dyDescent="0.25">
      <c r="A131" s="11">
        <v>6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-4.1975099999999923</v>
      </c>
      <c r="AA131" s="12">
        <f t="shared" ca="1" si="23"/>
        <v>-4.1975099999999923</v>
      </c>
    </row>
    <row r="132" spans="1:27" x14ac:dyDescent="0.25">
      <c r="A132" s="11">
        <v>6.01</v>
      </c>
      <c r="Z132" s="12">
        <f t="shared" ca="1" si="22"/>
        <v>-4.1875099999999925</v>
      </c>
      <c r="AA132" s="12">
        <f t="shared" ca="1" si="23"/>
        <v>-4.1875099999999925</v>
      </c>
    </row>
    <row r="133" spans="1:27" x14ac:dyDescent="0.25">
      <c r="A133" s="11">
        <v>6.02</v>
      </c>
      <c r="Z133" s="12">
        <f t="shared" ca="1" si="22"/>
        <v>-4.1775099999999927</v>
      </c>
      <c r="AA133" s="12">
        <f t="shared" ca="1" si="23"/>
        <v>-4.1775099999999927</v>
      </c>
    </row>
    <row r="134" spans="1:27" x14ac:dyDescent="0.25">
      <c r="A134" s="11">
        <v>6.04</v>
      </c>
      <c r="I134" s="37" t="s">
        <v>121</v>
      </c>
      <c r="J134" s="15">
        <f ca="1">'X 1000'!$D$78</f>
        <v>10.695480180080171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-4.1575099999999923</v>
      </c>
      <c r="AA134" s="12">
        <f t="shared" ca="1" si="23"/>
        <v>-4.1575099999999923</v>
      </c>
    </row>
    <row r="135" spans="1:27" ht="15" customHeight="1" x14ac:dyDescent="0.25">
      <c r="A135" s="11">
        <v>6.05</v>
      </c>
      <c r="I135" s="37" t="s">
        <v>120</v>
      </c>
      <c r="J135" s="15">
        <f ca="1">SQRT($J$134/$D$5)</f>
        <v>0.10341895464604238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0.30289214686776439</v>
      </c>
      <c r="Q135" s="95"/>
      <c r="R135" s="95">
        <f ca="1">SQRT(2/($D$5-1)) * $D$78</f>
        <v>0.47855575241882597</v>
      </c>
      <c r="S135" s="95"/>
      <c r="Z135" s="12">
        <f t="shared" ca="1" si="22"/>
        <v>-4.1475099999999925</v>
      </c>
      <c r="AA135" s="12">
        <f t="shared" ca="1" si="23"/>
        <v>-4.1475099999999925</v>
      </c>
    </row>
    <row r="136" spans="1:27" ht="15" customHeight="1" x14ac:dyDescent="0.25">
      <c r="A136" s="11">
        <v>6.06</v>
      </c>
      <c r="Z136" s="12">
        <f t="shared" ca="1" si="22"/>
        <v>-4.1375099999999927</v>
      </c>
      <c r="AA136" s="12">
        <f t="shared" ca="1" si="23"/>
        <v>-4.1375099999999927</v>
      </c>
    </row>
    <row r="137" spans="1:27" x14ac:dyDescent="0.25">
      <c r="A137" s="11">
        <v>6.07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-4.127509999999992</v>
      </c>
      <c r="AA137" s="12">
        <f t="shared" ca="1" si="23"/>
        <v>-4.127509999999992</v>
      </c>
    </row>
    <row r="138" spans="1:27" x14ac:dyDescent="0.25">
      <c r="A138" s="11">
        <v>6.08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-4.1175099999999922</v>
      </c>
      <c r="AA138" s="12">
        <f t="shared" ca="1" si="23"/>
        <v>-4.1175099999999922</v>
      </c>
    </row>
    <row r="139" spans="1:27" x14ac:dyDescent="0.25">
      <c r="A139" s="11">
        <v>6.08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-4.1175099999999922</v>
      </c>
      <c r="AA139" s="12">
        <f t="shared" ca="1" si="23"/>
        <v>-4.1175099999999922</v>
      </c>
    </row>
    <row r="140" spans="1:27" x14ac:dyDescent="0.25">
      <c r="A140" s="11">
        <v>6.09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1.2823995700374347</v>
      </c>
      <c r="I140" s="38">
        <f ca="1">D140*$J$135</f>
        <v>0.13258309985622632</v>
      </c>
      <c r="J140" s="38">
        <f ca="1">G140*$J$135</f>
        <v>0.13262442297180571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0.38830773228447396</v>
      </c>
      <c r="Q140" s="89"/>
      <c r="S140" s="38">
        <f t="shared" ref="S140:T143" si="24">_xlfn.CHISQ.INV(M140,$D$5-1)</f>
        <v>1056.6952292962342</v>
      </c>
      <c r="T140" s="38">
        <f t="shared" si="24"/>
        <v>942.16123439268972</v>
      </c>
      <c r="V140" s="38">
        <f>($D$5-1)/$S140</f>
        <v>0.94540031250575474</v>
      </c>
      <c r="W140" s="38">
        <f>($D$5-1)/$T140</f>
        <v>1.060328066505462</v>
      </c>
      <c r="Z140" s="12">
        <f t="shared" ca="1" si="22"/>
        <v>-4.1075099999999924</v>
      </c>
      <c r="AA140" s="12">
        <f t="shared" ca="1" si="23"/>
        <v>-4.1075099999999924</v>
      </c>
    </row>
    <row r="141" spans="1:27" x14ac:dyDescent="0.25">
      <c r="A141" s="11">
        <v>6.1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1.6463803454274908</v>
      </c>
      <c r="I141" s="38">
        <f ca="1">D141*$J$135</f>
        <v>0.17012418039273972</v>
      </c>
      <c r="J141" s="38">
        <f ca="1">G141*$J$135</f>
        <v>0.17026693427390124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0.49825758159747241</v>
      </c>
      <c r="Q141" s="89"/>
      <c r="S141" s="38">
        <f t="shared" si="24"/>
        <v>1073.6426506574246</v>
      </c>
      <c r="T141" s="38">
        <f t="shared" si="24"/>
        <v>926.63116092043288</v>
      </c>
      <c r="V141" s="38">
        <f>($D$5-1)/$S141</f>
        <v>0.93047719312220079</v>
      </c>
      <c r="W141" s="38">
        <f>($D$5-1)/$T141</f>
        <v>1.0780988619114453</v>
      </c>
      <c r="Z141" s="12">
        <f t="shared" ca="1" si="22"/>
        <v>-4.0975099999999927</v>
      </c>
      <c r="AA141" s="12">
        <f t="shared" ca="1" si="23"/>
        <v>-4.0975099999999927</v>
      </c>
    </row>
    <row r="142" spans="1:27" x14ac:dyDescent="0.25">
      <c r="A142" s="11">
        <v>6.12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1.9623414611334626</v>
      </c>
      <c r="I142" s="38">
        <f ca="1">D142*$J$135</f>
        <v>0.2664072271682052</v>
      </c>
      <c r="J142" s="38">
        <f ca="1">G142*$J$135</f>
        <v>0.20294330256901011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0.78025017033136113</v>
      </c>
      <c r="Q142" s="89"/>
      <c r="S142" s="38">
        <f t="shared" si="24"/>
        <v>1088.4870677259353</v>
      </c>
      <c r="T142" s="38">
        <f t="shared" si="24"/>
        <v>913.30099830211338</v>
      </c>
      <c r="V142" s="38">
        <f>($D$5-1)/$S142</f>
        <v>0.9177876610763126</v>
      </c>
      <c r="W142" s="38">
        <f>($D$5-1)/$T142</f>
        <v>1.093834345804074</v>
      </c>
      <c r="Z142" s="12">
        <f t="shared" ca="1" si="22"/>
        <v>-4.0775099999999922</v>
      </c>
      <c r="AA142" s="12">
        <f t="shared" ca="1" si="23"/>
        <v>-4.0775099999999922</v>
      </c>
    </row>
    <row r="143" spans="1:27" x14ac:dyDescent="0.25">
      <c r="A143" s="11">
        <v>6.12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2.5807596372676254</v>
      </c>
      <c r="I143" s="38">
        <f ca="1">D143*$J$135</f>
        <v>0.31956456985627096</v>
      </c>
      <c r="J143" s="38">
        <f ca="1">G143*$J$135</f>
        <v>0.26689946387891733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0.93593673382139186</v>
      </c>
      <c r="Q143" s="89"/>
      <c r="S143" s="38">
        <f t="shared" si="24"/>
        <v>1117.8904526786409</v>
      </c>
      <c r="T143" s="38">
        <f t="shared" si="24"/>
        <v>887.62113521751871</v>
      </c>
      <c r="V143" s="38">
        <f>($D$5-1)/$S143</f>
        <v>0.89364749256623421</v>
      </c>
      <c r="W143" s="38">
        <f>($D$5-1)/$T143</f>
        <v>1.125480185592006</v>
      </c>
      <c r="Z143" s="12">
        <f t="shared" ca="1" si="22"/>
        <v>-4.0775099999999922</v>
      </c>
      <c r="AA143" s="12">
        <f t="shared" ca="1" si="23"/>
        <v>-4.0775099999999922</v>
      </c>
    </row>
    <row r="144" spans="1:27" x14ac:dyDescent="0.25">
      <c r="A144" s="11">
        <v>6.13</v>
      </c>
      <c r="Z144" s="12">
        <f t="shared" ca="1" si="22"/>
        <v>-4.0675099999999924</v>
      </c>
      <c r="AA144" s="12">
        <f t="shared" ca="1" si="23"/>
        <v>-4.0675099999999924</v>
      </c>
    </row>
    <row r="145" spans="1:27" x14ac:dyDescent="0.25">
      <c r="A145" s="11">
        <v>6.13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-4.0675099999999924</v>
      </c>
      <c r="AA145" s="12">
        <f t="shared" ca="1" si="23"/>
        <v>-4.0675099999999924</v>
      </c>
    </row>
    <row r="146" spans="1:27" x14ac:dyDescent="0.25">
      <c r="A146" s="11">
        <v>6.13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-4.0675099999999924</v>
      </c>
      <c r="AA146" s="12">
        <f t="shared" ca="1" si="23"/>
        <v>-4.0675099999999924</v>
      </c>
    </row>
    <row r="147" spans="1:27" x14ac:dyDescent="0.25">
      <c r="A147" s="11">
        <v>6.14</v>
      </c>
      <c r="C147" s="38">
        <v>0.8</v>
      </c>
      <c r="D147" s="38">
        <f ca="1">$D$77-$I140</f>
        <v>10.064926900143766</v>
      </c>
      <c r="E147" s="38">
        <f ca="1">$D$77+$I140</f>
        <v>10.330093099856219</v>
      </c>
      <c r="F147" s="38">
        <f ca="1">$D$77-$J140</f>
        <v>10.064885577028187</v>
      </c>
      <c r="G147" s="38">
        <f ca="1">$D$77+$J140</f>
        <v>10.330134422971797</v>
      </c>
      <c r="L147" s="38">
        <v>0.8</v>
      </c>
      <c r="M147" s="38">
        <f ca="1">$D$78-$P140</f>
        <v>10.307172447795697</v>
      </c>
      <c r="N147" s="38">
        <f ca="1">$D$78+$P140</f>
        <v>11.083787912364645</v>
      </c>
      <c r="O147" s="38">
        <f ca="1">$D$78*$V140</f>
        <v>10.111510304646899</v>
      </c>
      <c r="P147" s="38">
        <f ca="1">$D$78*$W140</f>
        <v>11.340717819691898</v>
      </c>
      <c r="Z147" s="12">
        <f t="shared" ca="1" si="22"/>
        <v>-4.0575099999999926</v>
      </c>
      <c r="AA147" s="12">
        <f t="shared" ca="1" si="23"/>
        <v>-4.0575099999999926</v>
      </c>
    </row>
    <row r="148" spans="1:27" x14ac:dyDescent="0.25">
      <c r="A148" s="11">
        <v>6.14</v>
      </c>
      <c r="C148" s="38">
        <v>0.9</v>
      </c>
      <c r="D148" s="38">
        <f ca="1">$D$77-$I141</f>
        <v>10.027385819607252</v>
      </c>
      <c r="E148" s="38">
        <f ca="1">$D$77+$I141</f>
        <v>10.367634180392733</v>
      </c>
      <c r="F148" s="38">
        <f ca="1">$D$77-$J141</f>
        <v>10.027243065726092</v>
      </c>
      <c r="G148" s="38">
        <f ca="1">$D$77+$J141</f>
        <v>10.367776934273893</v>
      </c>
      <c r="L148" s="38">
        <v>0.9</v>
      </c>
      <c r="M148" s="38">
        <f ca="1">$D$78-$P141</f>
        <v>10.197222598482698</v>
      </c>
      <c r="N148" s="38">
        <f ca="1">$D$78+$P141</f>
        <v>11.193737761677644</v>
      </c>
      <c r="O148" s="38">
        <f ca="1">$D$78*$V141</f>
        <v>9.9519003770551286</v>
      </c>
      <c r="P148" s="38">
        <f ca="1">$D$78*$W141</f>
        <v>11.530785009740853</v>
      </c>
      <c r="Z148" s="12">
        <f t="shared" ca="1" si="22"/>
        <v>-4.0575099999999926</v>
      </c>
      <c r="AA148" s="12">
        <f t="shared" ca="1" si="23"/>
        <v>-4.0575099999999926</v>
      </c>
    </row>
    <row r="149" spans="1:27" x14ac:dyDescent="0.25">
      <c r="A149" s="11">
        <v>6.15</v>
      </c>
      <c r="C149" s="38">
        <v>0.95</v>
      </c>
      <c r="D149" s="38">
        <f ca="1">$D$77-$I142</f>
        <v>9.9311027728317871</v>
      </c>
      <c r="E149" s="38">
        <f ca="1">$D$77+$I142</f>
        <v>10.463917227168197</v>
      </c>
      <c r="F149" s="38">
        <f ca="1">$D$77-$J142</f>
        <v>9.994566697430983</v>
      </c>
      <c r="G149" s="38">
        <f ca="1">$D$77+$J142</f>
        <v>10.400453302569002</v>
      </c>
      <c r="L149" s="38">
        <v>0.95</v>
      </c>
      <c r="M149" s="38">
        <f ca="1">$D$78-$P142</f>
        <v>9.9152300097488109</v>
      </c>
      <c r="N149" s="38">
        <f ca="1">$D$78+$P142</f>
        <v>11.475730350411531</v>
      </c>
      <c r="O149" s="38">
        <f ca="1">$D$78*$V142</f>
        <v>9.8161797385638394</v>
      </c>
      <c r="P149" s="38">
        <f ca="1">$D$78*$W142</f>
        <v>11.699083565838434</v>
      </c>
      <c r="Z149" s="12">
        <f t="shared" ca="1" si="22"/>
        <v>-4.0475099999999919</v>
      </c>
      <c r="AA149" s="12">
        <f t="shared" ca="1" si="23"/>
        <v>-4.0475099999999919</v>
      </c>
    </row>
    <row r="150" spans="1:27" x14ac:dyDescent="0.25">
      <c r="A150" s="11">
        <v>6.18</v>
      </c>
      <c r="C150" s="38">
        <v>0.99</v>
      </c>
      <c r="D150" s="38">
        <f ca="1">$D$77-$I143</f>
        <v>9.8779454301437219</v>
      </c>
      <c r="E150" s="38">
        <f ca="1">$D$77+$I143</f>
        <v>10.517074569856263</v>
      </c>
      <c r="F150" s="38">
        <f ca="1">$D$77-$J143</f>
        <v>9.9306105361210744</v>
      </c>
      <c r="G150" s="38">
        <f ca="1">$D$77+$J143</f>
        <v>10.46440946387891</v>
      </c>
      <c r="L150" s="38">
        <v>0.99</v>
      </c>
      <c r="M150" s="38">
        <f ca="1">$D$78-$P143</f>
        <v>9.75954344625878</v>
      </c>
      <c r="N150" s="38">
        <f ca="1">$D$78+$P143</f>
        <v>11.631416913901562</v>
      </c>
      <c r="O150" s="38">
        <f ca="1">$D$78*$V143</f>
        <v>9.5579890447205003</v>
      </c>
      <c r="P150" s="38">
        <f ca="1">$D$78*$W143</f>
        <v>12.037551018072254</v>
      </c>
      <c r="Z150" s="12">
        <f t="shared" ca="1" si="22"/>
        <v>-4.0175099999999926</v>
      </c>
      <c r="AA150" s="12">
        <f t="shared" ca="1" si="23"/>
        <v>-4.0175099999999926</v>
      </c>
    </row>
    <row r="151" spans="1:27" x14ac:dyDescent="0.25">
      <c r="A151" s="11">
        <v>6.19</v>
      </c>
      <c r="Z151" s="12">
        <f t="shared" ca="1" si="22"/>
        <v>-4.0075099999999919</v>
      </c>
      <c r="AA151" s="12">
        <f t="shared" ca="1" si="23"/>
        <v>-4.0075099999999919</v>
      </c>
    </row>
    <row r="152" spans="1:27" x14ac:dyDescent="0.25">
      <c r="A152" s="11">
        <v>6.2</v>
      </c>
      <c r="Z152" s="12">
        <f t="shared" ca="1" si="22"/>
        <v>-3.9975099999999921</v>
      </c>
      <c r="AA152" s="12">
        <f t="shared" ca="1" si="23"/>
        <v>-3.9975099999999921</v>
      </c>
    </row>
    <row r="153" spans="1:27" x14ac:dyDescent="0.25">
      <c r="A153" s="11">
        <v>6.21</v>
      </c>
      <c r="Z153" s="12">
        <f t="shared" ca="1" si="22"/>
        <v>-3.9875099999999923</v>
      </c>
      <c r="AA153" s="12">
        <f t="shared" ca="1" si="23"/>
        <v>-3.9875099999999923</v>
      </c>
    </row>
    <row r="154" spans="1:27" x14ac:dyDescent="0.25">
      <c r="A154" s="11">
        <v>6.23</v>
      </c>
      <c r="Z154" s="12">
        <f t="shared" ca="1" si="22"/>
        <v>-3.9675099999999919</v>
      </c>
      <c r="AA154" s="12">
        <f t="shared" ca="1" si="23"/>
        <v>-3.9675099999999919</v>
      </c>
    </row>
    <row r="155" spans="1:27" x14ac:dyDescent="0.25">
      <c r="A155" s="11">
        <v>6.24</v>
      </c>
      <c r="Z155" s="12">
        <f t="shared" ca="1" si="22"/>
        <v>-3.9575099999999921</v>
      </c>
      <c r="AA155" s="12">
        <f t="shared" ca="1" si="23"/>
        <v>-3.9575099999999921</v>
      </c>
    </row>
    <row r="156" spans="1:27" x14ac:dyDescent="0.25">
      <c r="A156" s="11">
        <v>6.25</v>
      </c>
      <c r="Z156" s="12">
        <f t="shared" ca="1" si="22"/>
        <v>-3.9475099999999923</v>
      </c>
      <c r="AA156" s="12">
        <f t="shared" ca="1" si="23"/>
        <v>-3.9475099999999923</v>
      </c>
    </row>
    <row r="157" spans="1:27" x14ac:dyDescent="0.25">
      <c r="A157" s="11">
        <v>6.25</v>
      </c>
      <c r="Z157" s="12">
        <f t="shared" ca="1" si="22"/>
        <v>-3.9475099999999923</v>
      </c>
      <c r="AA157" s="12">
        <f t="shared" ca="1" si="23"/>
        <v>-3.9475099999999923</v>
      </c>
    </row>
    <row r="158" spans="1:27" x14ac:dyDescent="0.25">
      <c r="A158" s="11">
        <v>6.25</v>
      </c>
      <c r="Z158" s="12">
        <f t="shared" ca="1" si="22"/>
        <v>-3.9475099999999923</v>
      </c>
      <c r="AA158" s="12">
        <f t="shared" ca="1" si="23"/>
        <v>-3.9475099999999923</v>
      </c>
    </row>
    <row r="159" spans="1:27" x14ac:dyDescent="0.25">
      <c r="A159" s="11">
        <v>6.25</v>
      </c>
      <c r="Z159" s="12">
        <f t="shared" ca="1" si="22"/>
        <v>-3.9475099999999923</v>
      </c>
      <c r="AA159" s="12">
        <f t="shared" ca="1" si="23"/>
        <v>-3.9475099999999923</v>
      </c>
    </row>
    <row r="160" spans="1:27" x14ac:dyDescent="0.25">
      <c r="A160" s="11">
        <v>6.25</v>
      </c>
      <c r="Z160" s="12">
        <f t="shared" ca="1" si="22"/>
        <v>-3.9475099999999923</v>
      </c>
      <c r="AA160" s="12">
        <f t="shared" ca="1" si="23"/>
        <v>-3.9475099999999923</v>
      </c>
    </row>
    <row r="161" spans="1:27" x14ac:dyDescent="0.25">
      <c r="A161" s="11">
        <v>6.26</v>
      </c>
      <c r="Z161" s="12">
        <f t="shared" ca="1" si="22"/>
        <v>-3.9375099999999925</v>
      </c>
      <c r="AA161" s="12">
        <f t="shared" ca="1" si="23"/>
        <v>-3.9375099999999925</v>
      </c>
    </row>
    <row r="162" spans="1:27" x14ac:dyDescent="0.25">
      <c r="A162" s="11">
        <v>6.28</v>
      </c>
      <c r="Z162" s="12">
        <f t="shared" ca="1" si="22"/>
        <v>-3.9175099999999921</v>
      </c>
      <c r="AA162" s="12">
        <f t="shared" ca="1" si="23"/>
        <v>-3.9175099999999921</v>
      </c>
    </row>
    <row r="163" spans="1:27" x14ac:dyDescent="0.25">
      <c r="A163" s="11">
        <v>6.29</v>
      </c>
      <c r="Z163" s="12">
        <f t="shared" ca="1" si="22"/>
        <v>-3.9075099999999923</v>
      </c>
      <c r="AA163" s="12">
        <f t="shared" ca="1" si="23"/>
        <v>-3.9075099999999923</v>
      </c>
    </row>
    <row r="164" spans="1:27" x14ac:dyDescent="0.25">
      <c r="A164" s="11">
        <v>6.3</v>
      </c>
      <c r="Z164" s="12">
        <f t="shared" ca="1" si="22"/>
        <v>-3.8975099999999925</v>
      </c>
      <c r="AA164" s="12">
        <f t="shared" ca="1" si="23"/>
        <v>-3.8975099999999925</v>
      </c>
    </row>
    <row r="165" spans="1:27" x14ac:dyDescent="0.25">
      <c r="A165" s="11">
        <v>6.31</v>
      </c>
      <c r="Z165" s="12">
        <f t="shared" ca="1" si="22"/>
        <v>-3.8875099999999927</v>
      </c>
      <c r="AA165" s="12">
        <f t="shared" ca="1" si="23"/>
        <v>-3.8875099999999927</v>
      </c>
    </row>
    <row r="166" spans="1:27" x14ac:dyDescent="0.25">
      <c r="A166" s="11">
        <v>6.31</v>
      </c>
      <c r="Z166" s="12">
        <f t="shared" ca="1" si="22"/>
        <v>-3.8875099999999927</v>
      </c>
      <c r="AA166" s="12">
        <f t="shared" ca="1" si="23"/>
        <v>-3.8875099999999927</v>
      </c>
    </row>
    <row r="167" spans="1:27" x14ac:dyDescent="0.25">
      <c r="A167" s="11">
        <v>6.33</v>
      </c>
      <c r="Z167" s="12">
        <f t="shared" ca="1" si="22"/>
        <v>-3.8675099999999922</v>
      </c>
      <c r="AA167" s="12">
        <f t="shared" ca="1" si="23"/>
        <v>-3.8675099999999922</v>
      </c>
    </row>
    <row r="168" spans="1:27" x14ac:dyDescent="0.25">
      <c r="A168" s="11">
        <v>6.35</v>
      </c>
      <c r="Z168" s="12">
        <f t="shared" ca="1" si="22"/>
        <v>-3.8475099999999927</v>
      </c>
      <c r="AA168" s="12">
        <f t="shared" ca="1" si="23"/>
        <v>-3.8475099999999927</v>
      </c>
    </row>
    <row r="169" spans="1:27" x14ac:dyDescent="0.25">
      <c r="A169" s="11">
        <v>6.35</v>
      </c>
      <c r="Z169" s="12">
        <f t="shared" ca="1" si="22"/>
        <v>-3.8475099999999927</v>
      </c>
      <c r="AA169" s="12">
        <f t="shared" ca="1" si="23"/>
        <v>-3.8475099999999927</v>
      </c>
    </row>
    <row r="170" spans="1:27" x14ac:dyDescent="0.25">
      <c r="A170" s="11">
        <v>6.35</v>
      </c>
      <c r="Z170" s="12">
        <f t="shared" ca="1" si="22"/>
        <v>-3.8475099999999927</v>
      </c>
      <c r="AA170" s="12">
        <f t="shared" ca="1" si="23"/>
        <v>-3.8475099999999927</v>
      </c>
    </row>
    <row r="171" spans="1:27" x14ac:dyDescent="0.25">
      <c r="A171" s="11">
        <v>6.36</v>
      </c>
      <c r="Z171" s="12">
        <f t="shared" ca="1" si="22"/>
        <v>-3.837509999999992</v>
      </c>
      <c r="AA171" s="12">
        <f t="shared" ca="1" si="23"/>
        <v>-3.837509999999992</v>
      </c>
    </row>
    <row r="172" spans="1:27" x14ac:dyDescent="0.25">
      <c r="A172" s="11">
        <v>6.37</v>
      </c>
      <c r="Z172" s="12">
        <f t="shared" ca="1" si="22"/>
        <v>-3.8275099999999922</v>
      </c>
      <c r="AA172" s="12">
        <f t="shared" ca="1" si="23"/>
        <v>-3.8275099999999922</v>
      </c>
    </row>
    <row r="173" spans="1:27" x14ac:dyDescent="0.25">
      <c r="A173" s="11">
        <v>6.38</v>
      </c>
      <c r="Z173" s="12">
        <f t="shared" ca="1" si="22"/>
        <v>-3.8175099999999924</v>
      </c>
      <c r="AA173" s="12">
        <f t="shared" ca="1" si="23"/>
        <v>-3.8175099999999924</v>
      </c>
    </row>
    <row r="174" spans="1:27" x14ac:dyDescent="0.25">
      <c r="A174" s="11">
        <v>6.39</v>
      </c>
      <c r="Z174" s="12">
        <f t="shared" ca="1" si="22"/>
        <v>-3.8075099999999926</v>
      </c>
      <c r="AA174" s="12">
        <f t="shared" ca="1" si="23"/>
        <v>-3.8075099999999926</v>
      </c>
    </row>
    <row r="175" spans="1:27" x14ac:dyDescent="0.25">
      <c r="A175" s="11">
        <v>6.39</v>
      </c>
      <c r="Z175" s="12">
        <f t="shared" ca="1" si="22"/>
        <v>-3.8075099999999926</v>
      </c>
      <c r="AA175" s="12">
        <f t="shared" ca="1" si="23"/>
        <v>-3.8075099999999926</v>
      </c>
    </row>
    <row r="176" spans="1:27" x14ac:dyDescent="0.25">
      <c r="A176" s="11">
        <v>6.41</v>
      </c>
      <c r="Z176" s="12">
        <f t="shared" ca="1" si="22"/>
        <v>-3.7875099999999922</v>
      </c>
      <c r="AA176" s="12">
        <f t="shared" ca="1" si="23"/>
        <v>-3.7875099999999922</v>
      </c>
    </row>
    <row r="177" spans="1:27" x14ac:dyDescent="0.25">
      <c r="A177" s="11">
        <v>6.41</v>
      </c>
      <c r="Z177" s="12">
        <f t="shared" ca="1" si="22"/>
        <v>-3.7875099999999922</v>
      </c>
      <c r="AA177" s="12">
        <f t="shared" ca="1" si="23"/>
        <v>-3.7875099999999922</v>
      </c>
    </row>
    <row r="178" spans="1:27" x14ac:dyDescent="0.25">
      <c r="A178" s="11">
        <v>6.44</v>
      </c>
      <c r="Z178" s="12">
        <f t="shared" ca="1" si="22"/>
        <v>-3.7575099999999919</v>
      </c>
      <c r="AA178" s="12">
        <f t="shared" ca="1" si="23"/>
        <v>-3.7575099999999919</v>
      </c>
    </row>
    <row r="179" spans="1:27" x14ac:dyDescent="0.25">
      <c r="A179" s="11">
        <v>6.44</v>
      </c>
      <c r="Z179" s="12">
        <f t="shared" ca="1" si="22"/>
        <v>-3.7575099999999919</v>
      </c>
      <c r="AA179" s="12">
        <f t="shared" ca="1" si="23"/>
        <v>-3.7575099999999919</v>
      </c>
    </row>
    <row r="180" spans="1:27" x14ac:dyDescent="0.25">
      <c r="A180" s="11">
        <v>6.45</v>
      </c>
      <c r="Z180" s="12">
        <f t="shared" ca="1" si="22"/>
        <v>-3.7475099999999921</v>
      </c>
      <c r="AA180" s="12">
        <f t="shared" ca="1" si="23"/>
        <v>-3.7475099999999921</v>
      </c>
    </row>
    <row r="181" spans="1:27" x14ac:dyDescent="0.25">
      <c r="A181" s="11">
        <v>6.46</v>
      </c>
      <c r="Z181" s="12">
        <f t="shared" ca="1" si="22"/>
        <v>-3.7375099999999923</v>
      </c>
      <c r="AA181" s="12">
        <f t="shared" ca="1" si="23"/>
        <v>-3.7375099999999923</v>
      </c>
    </row>
    <row r="182" spans="1:27" x14ac:dyDescent="0.25">
      <c r="A182" s="11">
        <v>6.47</v>
      </c>
      <c r="Z182" s="12">
        <f t="shared" ca="1" si="22"/>
        <v>-3.7275099999999926</v>
      </c>
      <c r="AA182" s="12">
        <f t="shared" ca="1" si="23"/>
        <v>-3.7275099999999926</v>
      </c>
    </row>
    <row r="183" spans="1:27" x14ac:dyDescent="0.25">
      <c r="A183" s="11">
        <v>6.48</v>
      </c>
      <c r="Z183" s="12">
        <f t="shared" ca="1" si="22"/>
        <v>-3.7175099999999919</v>
      </c>
      <c r="AA183" s="12">
        <f t="shared" ca="1" si="23"/>
        <v>-3.7175099999999919</v>
      </c>
    </row>
    <row r="184" spans="1:27" x14ac:dyDescent="0.25">
      <c r="A184" s="11">
        <v>6.49</v>
      </c>
      <c r="Z184" s="12">
        <f t="shared" ca="1" si="22"/>
        <v>-3.7075099999999921</v>
      </c>
      <c r="AA184" s="12">
        <f t="shared" ca="1" si="23"/>
        <v>-3.7075099999999921</v>
      </c>
    </row>
    <row r="185" spans="1:27" x14ac:dyDescent="0.25">
      <c r="A185" s="11">
        <v>6.51</v>
      </c>
      <c r="Z185" s="12">
        <f t="shared" ca="1" si="22"/>
        <v>-3.6875099999999925</v>
      </c>
      <c r="AA185" s="12">
        <f t="shared" ca="1" si="23"/>
        <v>-3.6875099999999925</v>
      </c>
    </row>
    <row r="186" spans="1:27" x14ac:dyDescent="0.25">
      <c r="A186" s="11">
        <v>6.52</v>
      </c>
      <c r="Z186" s="12">
        <f t="shared" ca="1" si="22"/>
        <v>-3.6775099999999927</v>
      </c>
      <c r="AA186" s="12">
        <f t="shared" ca="1" si="23"/>
        <v>-3.6775099999999927</v>
      </c>
    </row>
    <row r="187" spans="1:27" x14ac:dyDescent="0.25">
      <c r="A187" s="11">
        <v>6.53</v>
      </c>
      <c r="Z187" s="12">
        <f t="shared" ca="1" si="22"/>
        <v>-3.6675099999999921</v>
      </c>
      <c r="AA187" s="12">
        <f t="shared" ca="1" si="23"/>
        <v>-3.6675099999999921</v>
      </c>
    </row>
    <row r="188" spans="1:27" x14ac:dyDescent="0.25">
      <c r="A188" s="11">
        <v>6.53</v>
      </c>
      <c r="Z188" s="12">
        <f t="shared" ca="1" si="22"/>
        <v>-3.6675099999999921</v>
      </c>
      <c r="AA188" s="12">
        <f t="shared" ca="1" si="23"/>
        <v>-3.6675099999999921</v>
      </c>
    </row>
    <row r="189" spans="1:27" x14ac:dyDescent="0.25">
      <c r="A189" s="11">
        <v>6.53</v>
      </c>
      <c r="Z189" s="12">
        <f t="shared" ca="1" si="22"/>
        <v>-3.6675099999999921</v>
      </c>
      <c r="AA189" s="12">
        <f t="shared" ca="1" si="23"/>
        <v>-3.6675099999999921</v>
      </c>
    </row>
    <row r="190" spans="1:27" x14ac:dyDescent="0.25">
      <c r="A190" s="11">
        <v>6.54</v>
      </c>
      <c r="Z190" s="12">
        <f t="shared" ca="1" si="22"/>
        <v>-3.6575099999999923</v>
      </c>
      <c r="AA190" s="12">
        <f t="shared" ca="1" si="23"/>
        <v>-3.6575099999999923</v>
      </c>
    </row>
    <row r="191" spans="1:27" x14ac:dyDescent="0.25">
      <c r="A191" s="11">
        <v>6.56</v>
      </c>
      <c r="Z191" s="12">
        <f t="shared" ca="1" si="22"/>
        <v>-3.6375099999999927</v>
      </c>
      <c r="AA191" s="12">
        <f t="shared" ca="1" si="23"/>
        <v>-3.6375099999999927</v>
      </c>
    </row>
    <row r="192" spans="1:27" x14ac:dyDescent="0.25">
      <c r="A192" s="11">
        <v>6.56</v>
      </c>
      <c r="Z192" s="12">
        <f t="shared" ca="1" si="22"/>
        <v>-3.6375099999999927</v>
      </c>
      <c r="AA192" s="12">
        <f t="shared" ca="1" si="23"/>
        <v>-3.6375099999999927</v>
      </c>
    </row>
    <row r="193" spans="1:27" x14ac:dyDescent="0.25">
      <c r="A193" s="11">
        <v>6.57</v>
      </c>
      <c r="Z193" s="12">
        <f t="shared" ca="1" si="22"/>
        <v>-3.627509999999992</v>
      </c>
      <c r="AA193" s="12">
        <f t="shared" ca="1" si="23"/>
        <v>-3.627509999999992</v>
      </c>
    </row>
    <row r="194" spans="1:27" x14ac:dyDescent="0.25">
      <c r="A194" s="11">
        <v>6.62</v>
      </c>
      <c r="Z194" s="12">
        <f t="shared" ref="Z194:Z257" ca="1" si="25">IF($A194&lt;&gt;"",($A194-$D$77),"")</f>
        <v>-3.5775099999999922</v>
      </c>
      <c r="AA194" s="12">
        <f t="shared" ref="AA194:AA257" ca="1" si="26">IF($A194&lt;&gt;"",($A194-$D$77+$J$118),"")</f>
        <v>-3.5775099999999922</v>
      </c>
    </row>
    <row r="195" spans="1:27" x14ac:dyDescent="0.25">
      <c r="A195" s="11">
        <v>6.62</v>
      </c>
      <c r="Z195" s="12">
        <f t="shared" ca="1" si="25"/>
        <v>-3.5775099999999922</v>
      </c>
      <c r="AA195" s="12">
        <f t="shared" ca="1" si="26"/>
        <v>-3.5775099999999922</v>
      </c>
    </row>
    <row r="196" spans="1:27" x14ac:dyDescent="0.25">
      <c r="A196" s="11">
        <v>6.62</v>
      </c>
      <c r="Z196" s="12">
        <f t="shared" ca="1" si="25"/>
        <v>-3.5775099999999922</v>
      </c>
      <c r="AA196" s="12">
        <f t="shared" ca="1" si="26"/>
        <v>-3.5775099999999922</v>
      </c>
    </row>
    <row r="197" spans="1:27" x14ac:dyDescent="0.25">
      <c r="A197" s="11">
        <v>6.71</v>
      </c>
      <c r="Z197" s="12">
        <f t="shared" ca="1" si="25"/>
        <v>-3.4875099999999923</v>
      </c>
      <c r="AA197" s="12">
        <f t="shared" ca="1" si="26"/>
        <v>-3.4875099999999923</v>
      </c>
    </row>
    <row r="198" spans="1:27" x14ac:dyDescent="0.25">
      <c r="A198" s="11">
        <v>6.72</v>
      </c>
      <c r="Z198" s="12">
        <f t="shared" ca="1" si="25"/>
        <v>-3.4775099999999926</v>
      </c>
      <c r="AA198" s="12">
        <f t="shared" ca="1" si="26"/>
        <v>-3.4775099999999926</v>
      </c>
    </row>
    <row r="199" spans="1:27" x14ac:dyDescent="0.25">
      <c r="A199" s="11">
        <v>6.73</v>
      </c>
      <c r="Z199" s="12">
        <f t="shared" ca="1" si="25"/>
        <v>-3.4675099999999919</v>
      </c>
      <c r="AA199" s="12">
        <f t="shared" ca="1" si="26"/>
        <v>-3.4675099999999919</v>
      </c>
    </row>
    <row r="200" spans="1:27" x14ac:dyDescent="0.25">
      <c r="A200" s="11">
        <v>6.73</v>
      </c>
      <c r="Z200" s="12">
        <f t="shared" ca="1" si="25"/>
        <v>-3.4675099999999919</v>
      </c>
      <c r="AA200" s="12">
        <f t="shared" ca="1" si="26"/>
        <v>-3.4675099999999919</v>
      </c>
    </row>
    <row r="201" spans="1:27" x14ac:dyDescent="0.25">
      <c r="A201" s="11">
        <v>6.76</v>
      </c>
      <c r="Z201" s="12">
        <f t="shared" ca="1" si="25"/>
        <v>-3.4375099999999925</v>
      </c>
      <c r="AA201" s="12">
        <f t="shared" ca="1" si="26"/>
        <v>-3.4375099999999925</v>
      </c>
    </row>
    <row r="202" spans="1:27" x14ac:dyDescent="0.25">
      <c r="A202" s="11">
        <v>6.76</v>
      </c>
      <c r="Z202" s="12">
        <f t="shared" ca="1" si="25"/>
        <v>-3.4375099999999925</v>
      </c>
      <c r="AA202" s="12">
        <f t="shared" ca="1" si="26"/>
        <v>-3.4375099999999925</v>
      </c>
    </row>
    <row r="203" spans="1:27" x14ac:dyDescent="0.25">
      <c r="A203" s="11">
        <v>6.78</v>
      </c>
      <c r="Z203" s="12">
        <f t="shared" ca="1" si="25"/>
        <v>-3.4175099999999921</v>
      </c>
      <c r="AA203" s="12">
        <f t="shared" ca="1" si="26"/>
        <v>-3.4175099999999921</v>
      </c>
    </row>
    <row r="204" spans="1:27" x14ac:dyDescent="0.25">
      <c r="A204" s="11">
        <v>6.78</v>
      </c>
      <c r="Z204" s="12">
        <f t="shared" ca="1" si="25"/>
        <v>-3.4175099999999921</v>
      </c>
      <c r="AA204" s="12">
        <f t="shared" ca="1" si="26"/>
        <v>-3.4175099999999921</v>
      </c>
    </row>
    <row r="205" spans="1:27" x14ac:dyDescent="0.25">
      <c r="A205" s="11">
        <v>6.79</v>
      </c>
      <c r="Z205" s="12">
        <f t="shared" ca="1" si="25"/>
        <v>-3.4075099999999923</v>
      </c>
      <c r="AA205" s="12">
        <f t="shared" ca="1" si="26"/>
        <v>-3.4075099999999923</v>
      </c>
    </row>
    <row r="206" spans="1:27" x14ac:dyDescent="0.25">
      <c r="A206" s="11">
        <v>6.79</v>
      </c>
      <c r="Z206" s="12">
        <f t="shared" ca="1" si="25"/>
        <v>-3.4075099999999923</v>
      </c>
      <c r="AA206" s="12">
        <f t="shared" ca="1" si="26"/>
        <v>-3.4075099999999923</v>
      </c>
    </row>
    <row r="207" spans="1:27" x14ac:dyDescent="0.25">
      <c r="A207" s="11">
        <v>6.81</v>
      </c>
      <c r="Z207" s="12">
        <f t="shared" ca="1" si="25"/>
        <v>-3.3875099999999927</v>
      </c>
      <c r="AA207" s="12">
        <f t="shared" ca="1" si="26"/>
        <v>-3.3875099999999927</v>
      </c>
    </row>
    <row r="208" spans="1:27" x14ac:dyDescent="0.25">
      <c r="A208" s="11">
        <v>6.83</v>
      </c>
      <c r="Z208" s="12">
        <f t="shared" ca="1" si="25"/>
        <v>-3.3675099999999922</v>
      </c>
      <c r="AA208" s="12">
        <f t="shared" ca="1" si="26"/>
        <v>-3.3675099999999922</v>
      </c>
    </row>
    <row r="209" spans="1:27" x14ac:dyDescent="0.25">
      <c r="A209" s="11">
        <v>6.83</v>
      </c>
      <c r="Z209" s="12">
        <f t="shared" ca="1" si="25"/>
        <v>-3.3675099999999922</v>
      </c>
      <c r="AA209" s="12">
        <f t="shared" ca="1" si="26"/>
        <v>-3.3675099999999922</v>
      </c>
    </row>
    <row r="210" spans="1:27" x14ac:dyDescent="0.25">
      <c r="A210" s="11">
        <v>6.83</v>
      </c>
      <c r="Z210" s="12">
        <f t="shared" ca="1" si="25"/>
        <v>-3.3675099999999922</v>
      </c>
      <c r="AA210" s="12">
        <f t="shared" ca="1" si="26"/>
        <v>-3.3675099999999922</v>
      </c>
    </row>
    <row r="211" spans="1:27" x14ac:dyDescent="0.25">
      <c r="A211" s="11">
        <v>6.88</v>
      </c>
      <c r="Z211" s="12">
        <f t="shared" ca="1" si="25"/>
        <v>-3.3175099999999924</v>
      </c>
      <c r="AA211" s="12">
        <f t="shared" ca="1" si="26"/>
        <v>-3.3175099999999924</v>
      </c>
    </row>
    <row r="212" spans="1:27" x14ac:dyDescent="0.25">
      <c r="A212" s="11">
        <v>6.9</v>
      </c>
      <c r="Z212" s="12">
        <f t="shared" ca="1" si="25"/>
        <v>-3.2975099999999919</v>
      </c>
      <c r="AA212" s="12">
        <f t="shared" ca="1" si="26"/>
        <v>-3.2975099999999919</v>
      </c>
    </row>
    <row r="213" spans="1:27" x14ac:dyDescent="0.25">
      <c r="A213" s="11">
        <v>6.91</v>
      </c>
      <c r="Z213" s="12">
        <f t="shared" ca="1" si="25"/>
        <v>-3.2875099999999922</v>
      </c>
      <c r="AA213" s="12">
        <f t="shared" ca="1" si="26"/>
        <v>-3.2875099999999922</v>
      </c>
    </row>
    <row r="214" spans="1:27" x14ac:dyDescent="0.25">
      <c r="A214" s="11">
        <v>6.92</v>
      </c>
      <c r="Z214" s="12">
        <f t="shared" ca="1" si="25"/>
        <v>-3.2775099999999924</v>
      </c>
      <c r="AA214" s="12">
        <f t="shared" ca="1" si="26"/>
        <v>-3.2775099999999924</v>
      </c>
    </row>
    <row r="215" spans="1:27" x14ac:dyDescent="0.25">
      <c r="A215" s="11">
        <v>6.94</v>
      </c>
      <c r="Z215" s="12">
        <f t="shared" ca="1" si="25"/>
        <v>-3.2575099999999919</v>
      </c>
      <c r="AA215" s="12">
        <f t="shared" ca="1" si="26"/>
        <v>-3.2575099999999919</v>
      </c>
    </row>
    <row r="216" spans="1:27" x14ac:dyDescent="0.25">
      <c r="A216" s="11">
        <v>6.98</v>
      </c>
      <c r="Z216" s="12">
        <f t="shared" ca="1" si="25"/>
        <v>-3.2175099999999919</v>
      </c>
      <c r="AA216" s="12">
        <f t="shared" ca="1" si="26"/>
        <v>-3.2175099999999919</v>
      </c>
    </row>
    <row r="217" spans="1:27" x14ac:dyDescent="0.25">
      <c r="A217" s="11">
        <v>6.98</v>
      </c>
      <c r="Z217" s="12">
        <f t="shared" ca="1" si="25"/>
        <v>-3.2175099999999919</v>
      </c>
      <c r="AA217" s="12">
        <f t="shared" ca="1" si="26"/>
        <v>-3.2175099999999919</v>
      </c>
    </row>
    <row r="218" spans="1:27" x14ac:dyDescent="0.25">
      <c r="A218" s="11">
        <v>6.98</v>
      </c>
      <c r="Z218" s="12">
        <f t="shared" ca="1" si="25"/>
        <v>-3.2175099999999919</v>
      </c>
      <c r="AA218" s="12">
        <f t="shared" ca="1" si="26"/>
        <v>-3.2175099999999919</v>
      </c>
    </row>
    <row r="219" spans="1:27" x14ac:dyDescent="0.25">
      <c r="A219" s="11">
        <v>7</v>
      </c>
      <c r="Z219" s="12">
        <f t="shared" ca="1" si="25"/>
        <v>-3.1975099999999923</v>
      </c>
      <c r="AA219" s="12">
        <f t="shared" ca="1" si="26"/>
        <v>-3.1975099999999923</v>
      </c>
    </row>
    <row r="220" spans="1:27" x14ac:dyDescent="0.25">
      <c r="A220" s="11">
        <v>7.02</v>
      </c>
      <c r="Z220" s="12">
        <f t="shared" ca="1" si="25"/>
        <v>-3.1775099999999927</v>
      </c>
      <c r="AA220" s="12">
        <f t="shared" ca="1" si="26"/>
        <v>-3.1775099999999927</v>
      </c>
    </row>
    <row r="221" spans="1:27" x14ac:dyDescent="0.25">
      <c r="A221" s="11">
        <v>7.02</v>
      </c>
      <c r="Z221" s="12">
        <f t="shared" ca="1" si="25"/>
        <v>-3.1775099999999927</v>
      </c>
      <c r="AA221" s="12">
        <f t="shared" ca="1" si="26"/>
        <v>-3.1775099999999927</v>
      </c>
    </row>
    <row r="222" spans="1:27" x14ac:dyDescent="0.25">
      <c r="A222" s="11">
        <v>7.03</v>
      </c>
      <c r="Z222" s="12">
        <f t="shared" ca="1" si="25"/>
        <v>-3.1675099999999921</v>
      </c>
      <c r="AA222" s="12">
        <f t="shared" ca="1" si="26"/>
        <v>-3.1675099999999921</v>
      </c>
    </row>
    <row r="223" spans="1:27" x14ac:dyDescent="0.25">
      <c r="A223" s="11">
        <v>7.04</v>
      </c>
      <c r="Z223" s="12">
        <f t="shared" ca="1" si="25"/>
        <v>-3.1575099999999923</v>
      </c>
      <c r="AA223" s="12">
        <f t="shared" ca="1" si="26"/>
        <v>-3.1575099999999923</v>
      </c>
    </row>
    <row r="224" spans="1:27" x14ac:dyDescent="0.25">
      <c r="A224" s="11">
        <v>7.04</v>
      </c>
      <c r="Z224" s="12">
        <f t="shared" ca="1" si="25"/>
        <v>-3.1575099999999923</v>
      </c>
      <c r="AA224" s="12">
        <f t="shared" ca="1" si="26"/>
        <v>-3.1575099999999923</v>
      </c>
    </row>
    <row r="225" spans="1:27" x14ac:dyDescent="0.25">
      <c r="A225" s="11">
        <v>7.04</v>
      </c>
      <c r="Z225" s="12">
        <f t="shared" ca="1" si="25"/>
        <v>-3.1575099999999923</v>
      </c>
      <c r="AA225" s="12">
        <f t="shared" ca="1" si="26"/>
        <v>-3.1575099999999923</v>
      </c>
    </row>
    <row r="226" spans="1:27" x14ac:dyDescent="0.25">
      <c r="A226" s="11">
        <v>7.06</v>
      </c>
      <c r="Z226" s="12">
        <f t="shared" ca="1" si="25"/>
        <v>-3.1375099999999927</v>
      </c>
      <c r="AA226" s="12">
        <f t="shared" ca="1" si="26"/>
        <v>-3.1375099999999927</v>
      </c>
    </row>
    <row r="227" spans="1:27" x14ac:dyDescent="0.25">
      <c r="A227" s="11">
        <v>7.1</v>
      </c>
      <c r="Z227" s="12">
        <f t="shared" ca="1" si="25"/>
        <v>-3.0975099999999927</v>
      </c>
      <c r="AA227" s="12">
        <f t="shared" ca="1" si="26"/>
        <v>-3.0975099999999927</v>
      </c>
    </row>
    <row r="228" spans="1:27" x14ac:dyDescent="0.25">
      <c r="A228" s="11">
        <v>7.12</v>
      </c>
      <c r="Z228" s="12">
        <f t="shared" ca="1" si="25"/>
        <v>-3.0775099999999922</v>
      </c>
      <c r="AA228" s="12">
        <f t="shared" ca="1" si="26"/>
        <v>-3.0775099999999922</v>
      </c>
    </row>
    <row r="229" spans="1:27" x14ac:dyDescent="0.25">
      <c r="A229" s="11">
        <v>7.14</v>
      </c>
      <c r="Z229" s="12">
        <f t="shared" ca="1" si="25"/>
        <v>-3.0575099999999926</v>
      </c>
      <c r="AA229" s="12">
        <f t="shared" ca="1" si="26"/>
        <v>-3.0575099999999926</v>
      </c>
    </row>
    <row r="230" spans="1:27" x14ac:dyDescent="0.25">
      <c r="A230" s="11">
        <v>7.14</v>
      </c>
      <c r="Z230" s="12">
        <f t="shared" ca="1" si="25"/>
        <v>-3.0575099999999926</v>
      </c>
      <c r="AA230" s="12">
        <f t="shared" ca="1" si="26"/>
        <v>-3.0575099999999926</v>
      </c>
    </row>
    <row r="231" spans="1:27" x14ac:dyDescent="0.25">
      <c r="A231" s="11">
        <v>7.15</v>
      </c>
      <c r="Z231" s="12">
        <f t="shared" ca="1" si="25"/>
        <v>-3.0475099999999919</v>
      </c>
      <c r="AA231" s="12">
        <f t="shared" ca="1" si="26"/>
        <v>-3.0475099999999919</v>
      </c>
    </row>
    <row r="232" spans="1:27" x14ac:dyDescent="0.25">
      <c r="A232" s="11">
        <v>7.15</v>
      </c>
      <c r="Z232" s="12">
        <f t="shared" ca="1" si="25"/>
        <v>-3.0475099999999919</v>
      </c>
      <c r="AA232" s="12">
        <f t="shared" ca="1" si="26"/>
        <v>-3.0475099999999919</v>
      </c>
    </row>
    <row r="233" spans="1:27" x14ac:dyDescent="0.25">
      <c r="A233" s="11">
        <v>7.16</v>
      </c>
      <c r="Z233" s="12">
        <f t="shared" ca="1" si="25"/>
        <v>-3.0375099999999922</v>
      </c>
      <c r="AA233" s="12">
        <f t="shared" ca="1" si="26"/>
        <v>-3.0375099999999922</v>
      </c>
    </row>
    <row r="234" spans="1:27" x14ac:dyDescent="0.25">
      <c r="A234" s="11">
        <v>7.18</v>
      </c>
      <c r="Z234" s="12">
        <f t="shared" ca="1" si="25"/>
        <v>-3.0175099999999926</v>
      </c>
      <c r="AA234" s="12">
        <f t="shared" ca="1" si="26"/>
        <v>-3.0175099999999926</v>
      </c>
    </row>
    <row r="235" spans="1:27" x14ac:dyDescent="0.25">
      <c r="A235" s="11">
        <v>7.18</v>
      </c>
      <c r="Z235" s="12">
        <f t="shared" ca="1" si="25"/>
        <v>-3.0175099999999926</v>
      </c>
      <c r="AA235" s="12">
        <f t="shared" ca="1" si="26"/>
        <v>-3.0175099999999926</v>
      </c>
    </row>
    <row r="236" spans="1:27" x14ac:dyDescent="0.25">
      <c r="A236" s="11">
        <v>7.19</v>
      </c>
      <c r="Z236" s="12">
        <f t="shared" ca="1" si="25"/>
        <v>-3.0075099999999919</v>
      </c>
      <c r="AA236" s="12">
        <f t="shared" ca="1" si="26"/>
        <v>-3.0075099999999919</v>
      </c>
    </row>
    <row r="237" spans="1:27" x14ac:dyDescent="0.25">
      <c r="A237" s="11">
        <v>7.2</v>
      </c>
      <c r="Z237" s="12">
        <f t="shared" ca="1" si="25"/>
        <v>-2.9975099999999921</v>
      </c>
      <c r="AA237" s="12">
        <f t="shared" ca="1" si="26"/>
        <v>-2.9975099999999921</v>
      </c>
    </row>
    <row r="238" spans="1:27" x14ac:dyDescent="0.25">
      <c r="A238" s="11">
        <v>7.24</v>
      </c>
      <c r="Z238" s="12">
        <f t="shared" ca="1" si="25"/>
        <v>-2.9575099999999921</v>
      </c>
      <c r="AA238" s="12">
        <f t="shared" ca="1" si="26"/>
        <v>-2.9575099999999921</v>
      </c>
    </row>
    <row r="239" spans="1:27" x14ac:dyDescent="0.25">
      <c r="A239" s="11">
        <v>7.24</v>
      </c>
      <c r="Z239" s="12">
        <f t="shared" ca="1" si="25"/>
        <v>-2.9575099999999921</v>
      </c>
      <c r="AA239" s="12">
        <f t="shared" ca="1" si="26"/>
        <v>-2.9575099999999921</v>
      </c>
    </row>
    <row r="240" spans="1:27" x14ac:dyDescent="0.25">
      <c r="A240" s="11">
        <v>7.25</v>
      </c>
      <c r="Z240" s="12">
        <f t="shared" ca="1" si="25"/>
        <v>-2.9475099999999923</v>
      </c>
      <c r="AA240" s="12">
        <f t="shared" ca="1" si="26"/>
        <v>-2.9475099999999923</v>
      </c>
    </row>
    <row r="241" spans="1:27" x14ac:dyDescent="0.25">
      <c r="A241" s="11">
        <v>7.25</v>
      </c>
      <c r="Z241" s="12">
        <f t="shared" ca="1" si="25"/>
        <v>-2.9475099999999923</v>
      </c>
      <c r="AA241" s="12">
        <f t="shared" ca="1" si="26"/>
        <v>-2.9475099999999923</v>
      </c>
    </row>
    <row r="242" spans="1:27" x14ac:dyDescent="0.25">
      <c r="A242" s="11">
        <v>7.26</v>
      </c>
      <c r="Z242" s="12">
        <f t="shared" ca="1" si="25"/>
        <v>-2.9375099999999925</v>
      </c>
      <c r="AA242" s="12">
        <f t="shared" ca="1" si="26"/>
        <v>-2.9375099999999925</v>
      </c>
    </row>
    <row r="243" spans="1:27" x14ac:dyDescent="0.25">
      <c r="A243" s="11">
        <v>7.31</v>
      </c>
      <c r="Z243" s="12">
        <f t="shared" ca="1" si="25"/>
        <v>-2.8875099999999927</v>
      </c>
      <c r="AA243" s="12">
        <f t="shared" ca="1" si="26"/>
        <v>-2.8875099999999927</v>
      </c>
    </row>
    <row r="244" spans="1:27" x14ac:dyDescent="0.25">
      <c r="A244" s="11">
        <v>7.31</v>
      </c>
      <c r="Z244" s="12">
        <f t="shared" ca="1" si="25"/>
        <v>-2.8875099999999927</v>
      </c>
      <c r="AA244" s="12">
        <f t="shared" ca="1" si="26"/>
        <v>-2.8875099999999927</v>
      </c>
    </row>
    <row r="245" spans="1:27" x14ac:dyDescent="0.25">
      <c r="A245" s="11">
        <v>7.31</v>
      </c>
      <c r="Z245" s="12">
        <f t="shared" ca="1" si="25"/>
        <v>-2.8875099999999927</v>
      </c>
      <c r="AA245" s="12">
        <f t="shared" ca="1" si="26"/>
        <v>-2.8875099999999927</v>
      </c>
    </row>
    <row r="246" spans="1:27" x14ac:dyDescent="0.25">
      <c r="A246" s="11">
        <v>7.33</v>
      </c>
      <c r="Z246" s="12">
        <f t="shared" ca="1" si="25"/>
        <v>-2.8675099999999922</v>
      </c>
      <c r="AA246" s="12">
        <f t="shared" ca="1" si="26"/>
        <v>-2.8675099999999922</v>
      </c>
    </row>
    <row r="247" spans="1:27" x14ac:dyDescent="0.25">
      <c r="A247" s="11">
        <v>7.36</v>
      </c>
      <c r="Z247" s="12">
        <f t="shared" ca="1" si="25"/>
        <v>-2.837509999999992</v>
      </c>
      <c r="AA247" s="12">
        <f t="shared" ca="1" si="26"/>
        <v>-2.837509999999992</v>
      </c>
    </row>
    <row r="248" spans="1:27" x14ac:dyDescent="0.25">
      <c r="A248" s="11">
        <v>7.36</v>
      </c>
      <c r="Z248" s="12">
        <f t="shared" ca="1" si="25"/>
        <v>-2.837509999999992</v>
      </c>
      <c r="AA248" s="12">
        <f t="shared" ca="1" si="26"/>
        <v>-2.837509999999992</v>
      </c>
    </row>
    <row r="249" spans="1:27" x14ac:dyDescent="0.25">
      <c r="A249" s="11">
        <v>7.37</v>
      </c>
      <c r="Z249" s="12">
        <f t="shared" ca="1" si="25"/>
        <v>-2.8275099999999922</v>
      </c>
      <c r="AA249" s="12">
        <f t="shared" ca="1" si="26"/>
        <v>-2.8275099999999922</v>
      </c>
    </row>
    <row r="250" spans="1:27" x14ac:dyDescent="0.25">
      <c r="A250" s="11">
        <v>7.38</v>
      </c>
      <c r="Z250" s="12">
        <f t="shared" ca="1" si="25"/>
        <v>-2.8175099999999924</v>
      </c>
      <c r="AA250" s="12">
        <f t="shared" ca="1" si="26"/>
        <v>-2.8175099999999924</v>
      </c>
    </row>
    <row r="251" spans="1:27" x14ac:dyDescent="0.25">
      <c r="A251" s="11">
        <v>7.38</v>
      </c>
      <c r="Z251" s="12">
        <f t="shared" ca="1" si="25"/>
        <v>-2.8175099999999924</v>
      </c>
      <c r="AA251" s="12">
        <f t="shared" ca="1" si="26"/>
        <v>-2.8175099999999924</v>
      </c>
    </row>
    <row r="252" spans="1:27" x14ac:dyDescent="0.25">
      <c r="A252" s="11">
        <v>7.38</v>
      </c>
      <c r="Z252" s="12">
        <f t="shared" ca="1" si="25"/>
        <v>-2.8175099999999924</v>
      </c>
      <c r="AA252" s="12">
        <f t="shared" ca="1" si="26"/>
        <v>-2.8175099999999924</v>
      </c>
    </row>
    <row r="253" spans="1:27" x14ac:dyDescent="0.25">
      <c r="A253" s="11">
        <v>7.39</v>
      </c>
      <c r="Z253" s="12">
        <f t="shared" ca="1" si="25"/>
        <v>-2.8075099999999926</v>
      </c>
      <c r="AA253" s="12">
        <f t="shared" ca="1" si="26"/>
        <v>-2.8075099999999926</v>
      </c>
    </row>
    <row r="254" spans="1:27" x14ac:dyDescent="0.25">
      <c r="A254" s="11">
        <v>7.4</v>
      </c>
      <c r="Z254" s="12">
        <f t="shared" ca="1" si="25"/>
        <v>-2.7975099999999919</v>
      </c>
      <c r="AA254" s="12">
        <f t="shared" ca="1" si="26"/>
        <v>-2.7975099999999919</v>
      </c>
    </row>
    <row r="255" spans="1:27" x14ac:dyDescent="0.25">
      <c r="A255" s="11">
        <v>7.41</v>
      </c>
      <c r="Z255" s="12">
        <f t="shared" ca="1" si="25"/>
        <v>-2.7875099999999922</v>
      </c>
      <c r="AA255" s="12">
        <f t="shared" ca="1" si="26"/>
        <v>-2.7875099999999922</v>
      </c>
    </row>
    <row r="256" spans="1:27" x14ac:dyDescent="0.25">
      <c r="A256" s="11">
        <v>7.42</v>
      </c>
      <c r="Z256" s="12">
        <f t="shared" ca="1" si="25"/>
        <v>-2.7775099999999924</v>
      </c>
      <c r="AA256" s="12">
        <f t="shared" ca="1" si="26"/>
        <v>-2.7775099999999924</v>
      </c>
    </row>
    <row r="257" spans="1:27" x14ac:dyDescent="0.25">
      <c r="A257" s="11">
        <v>7.43</v>
      </c>
      <c r="Z257" s="12">
        <f t="shared" ca="1" si="25"/>
        <v>-2.7675099999999926</v>
      </c>
      <c r="AA257" s="12">
        <f t="shared" ca="1" si="26"/>
        <v>-2.7675099999999926</v>
      </c>
    </row>
    <row r="258" spans="1:27" x14ac:dyDescent="0.25">
      <c r="A258" s="11">
        <v>7.45</v>
      </c>
      <c r="Z258" s="12">
        <f t="shared" ref="Z258:Z321" ca="1" si="27">IF($A258&lt;&gt;"",($A258-$D$77),"")</f>
        <v>-2.7475099999999921</v>
      </c>
      <c r="AA258" s="12">
        <f t="shared" ref="AA258:AA321" ca="1" si="28">IF($A258&lt;&gt;"",($A258-$D$77+$J$118),"")</f>
        <v>-2.7475099999999921</v>
      </c>
    </row>
    <row r="259" spans="1:27" x14ac:dyDescent="0.25">
      <c r="A259" s="11">
        <v>7.45</v>
      </c>
      <c r="Z259" s="12">
        <f t="shared" ca="1" si="27"/>
        <v>-2.7475099999999921</v>
      </c>
      <c r="AA259" s="12">
        <f t="shared" ca="1" si="28"/>
        <v>-2.7475099999999921</v>
      </c>
    </row>
    <row r="260" spans="1:27" x14ac:dyDescent="0.25">
      <c r="A260" s="11">
        <v>7.45</v>
      </c>
      <c r="Z260" s="12">
        <f t="shared" ca="1" si="27"/>
        <v>-2.7475099999999921</v>
      </c>
      <c r="AA260" s="12">
        <f t="shared" ca="1" si="28"/>
        <v>-2.7475099999999921</v>
      </c>
    </row>
    <row r="261" spans="1:27" x14ac:dyDescent="0.25">
      <c r="A261" s="11">
        <v>7.46</v>
      </c>
      <c r="Z261" s="12">
        <f t="shared" ca="1" si="27"/>
        <v>-2.7375099999999923</v>
      </c>
      <c r="AA261" s="12">
        <f t="shared" ca="1" si="28"/>
        <v>-2.7375099999999923</v>
      </c>
    </row>
    <row r="262" spans="1:27" x14ac:dyDescent="0.25">
      <c r="A262" s="11">
        <v>7.46</v>
      </c>
      <c r="Z262" s="12">
        <f t="shared" ca="1" si="27"/>
        <v>-2.7375099999999923</v>
      </c>
      <c r="AA262" s="12">
        <f t="shared" ca="1" si="28"/>
        <v>-2.7375099999999923</v>
      </c>
    </row>
    <row r="263" spans="1:27" x14ac:dyDescent="0.25">
      <c r="A263" s="11">
        <v>7.47</v>
      </c>
      <c r="Z263" s="12">
        <f t="shared" ca="1" si="27"/>
        <v>-2.7275099999999926</v>
      </c>
      <c r="AA263" s="12">
        <f t="shared" ca="1" si="28"/>
        <v>-2.7275099999999926</v>
      </c>
    </row>
    <row r="264" spans="1:27" x14ac:dyDescent="0.25">
      <c r="A264" s="11">
        <v>7.48</v>
      </c>
      <c r="Z264" s="12">
        <f t="shared" ca="1" si="27"/>
        <v>-2.7175099999999919</v>
      </c>
      <c r="AA264" s="12">
        <f t="shared" ca="1" si="28"/>
        <v>-2.7175099999999919</v>
      </c>
    </row>
    <row r="265" spans="1:27" x14ac:dyDescent="0.25">
      <c r="A265" s="11">
        <v>7.48</v>
      </c>
      <c r="Z265" s="12">
        <f t="shared" ca="1" si="27"/>
        <v>-2.7175099999999919</v>
      </c>
      <c r="AA265" s="12">
        <f t="shared" ca="1" si="28"/>
        <v>-2.7175099999999919</v>
      </c>
    </row>
    <row r="266" spans="1:27" x14ac:dyDescent="0.25">
      <c r="A266" s="11">
        <v>7.48</v>
      </c>
      <c r="Z266" s="12">
        <f t="shared" ca="1" si="27"/>
        <v>-2.7175099999999919</v>
      </c>
      <c r="AA266" s="12">
        <f t="shared" ca="1" si="28"/>
        <v>-2.7175099999999919</v>
      </c>
    </row>
    <row r="267" spans="1:27" x14ac:dyDescent="0.25">
      <c r="A267" s="11">
        <v>7.51</v>
      </c>
      <c r="Z267" s="12">
        <f t="shared" ca="1" si="27"/>
        <v>-2.6875099999999925</v>
      </c>
      <c r="AA267" s="12">
        <f t="shared" ca="1" si="28"/>
        <v>-2.6875099999999925</v>
      </c>
    </row>
    <row r="268" spans="1:27" x14ac:dyDescent="0.25">
      <c r="A268" s="11">
        <v>7.51</v>
      </c>
      <c r="Z268" s="12">
        <f t="shared" ca="1" si="27"/>
        <v>-2.6875099999999925</v>
      </c>
      <c r="AA268" s="12">
        <f t="shared" ca="1" si="28"/>
        <v>-2.6875099999999925</v>
      </c>
    </row>
    <row r="269" spans="1:27" x14ac:dyDescent="0.25">
      <c r="A269" s="11">
        <v>7.53</v>
      </c>
      <c r="Z269" s="12">
        <f t="shared" ca="1" si="27"/>
        <v>-2.6675099999999921</v>
      </c>
      <c r="AA269" s="12">
        <f t="shared" ca="1" si="28"/>
        <v>-2.6675099999999921</v>
      </c>
    </row>
    <row r="270" spans="1:27" x14ac:dyDescent="0.25">
      <c r="A270" s="11">
        <v>7.54</v>
      </c>
      <c r="Z270" s="12">
        <f t="shared" ca="1" si="27"/>
        <v>-2.6575099999999923</v>
      </c>
      <c r="AA270" s="12">
        <f t="shared" ca="1" si="28"/>
        <v>-2.6575099999999923</v>
      </c>
    </row>
    <row r="271" spans="1:27" x14ac:dyDescent="0.25">
      <c r="A271" s="11">
        <v>7.54</v>
      </c>
      <c r="Z271" s="12">
        <f t="shared" ca="1" si="27"/>
        <v>-2.6575099999999923</v>
      </c>
      <c r="AA271" s="12">
        <f t="shared" ca="1" si="28"/>
        <v>-2.6575099999999923</v>
      </c>
    </row>
    <row r="272" spans="1:27" x14ac:dyDescent="0.25">
      <c r="A272" s="11">
        <v>7.56</v>
      </c>
      <c r="Z272" s="12">
        <f t="shared" ca="1" si="27"/>
        <v>-2.6375099999999927</v>
      </c>
      <c r="AA272" s="12">
        <f t="shared" ca="1" si="28"/>
        <v>-2.6375099999999927</v>
      </c>
    </row>
    <row r="273" spans="1:27" x14ac:dyDescent="0.25">
      <c r="A273" s="11">
        <v>7.58</v>
      </c>
      <c r="Z273" s="12">
        <f t="shared" ca="1" si="27"/>
        <v>-2.6175099999999922</v>
      </c>
      <c r="AA273" s="12">
        <f t="shared" ca="1" si="28"/>
        <v>-2.6175099999999922</v>
      </c>
    </row>
    <row r="274" spans="1:27" x14ac:dyDescent="0.25">
      <c r="A274" s="11">
        <v>7.58</v>
      </c>
      <c r="Z274" s="12">
        <f t="shared" ca="1" si="27"/>
        <v>-2.6175099999999922</v>
      </c>
      <c r="AA274" s="12">
        <f t="shared" ca="1" si="28"/>
        <v>-2.6175099999999922</v>
      </c>
    </row>
    <row r="275" spans="1:27" x14ac:dyDescent="0.25">
      <c r="A275" s="11">
        <v>7.59</v>
      </c>
      <c r="Z275" s="12">
        <f t="shared" ca="1" si="27"/>
        <v>-2.6075099999999924</v>
      </c>
      <c r="AA275" s="12">
        <f t="shared" ca="1" si="28"/>
        <v>-2.6075099999999924</v>
      </c>
    </row>
    <row r="276" spans="1:27" x14ac:dyDescent="0.25">
      <c r="A276" s="11">
        <v>7.66</v>
      </c>
      <c r="Z276" s="12">
        <f t="shared" ca="1" si="27"/>
        <v>-2.5375099999999922</v>
      </c>
      <c r="AA276" s="12">
        <f t="shared" ca="1" si="28"/>
        <v>-2.5375099999999922</v>
      </c>
    </row>
    <row r="277" spans="1:27" x14ac:dyDescent="0.25">
      <c r="A277" s="11">
        <v>7.66</v>
      </c>
      <c r="Z277" s="12">
        <f t="shared" ca="1" si="27"/>
        <v>-2.5375099999999922</v>
      </c>
      <c r="AA277" s="12">
        <f t="shared" ca="1" si="28"/>
        <v>-2.5375099999999922</v>
      </c>
    </row>
    <row r="278" spans="1:27" x14ac:dyDescent="0.25">
      <c r="A278" s="11">
        <v>7.66</v>
      </c>
      <c r="Z278" s="12">
        <f t="shared" ca="1" si="27"/>
        <v>-2.5375099999999922</v>
      </c>
      <c r="AA278" s="12">
        <f t="shared" ca="1" si="28"/>
        <v>-2.5375099999999922</v>
      </c>
    </row>
    <row r="279" spans="1:27" x14ac:dyDescent="0.25">
      <c r="A279" s="11">
        <v>7.7</v>
      </c>
      <c r="Z279" s="12">
        <f t="shared" ca="1" si="27"/>
        <v>-2.4975099999999921</v>
      </c>
      <c r="AA279" s="12">
        <f t="shared" ca="1" si="28"/>
        <v>-2.4975099999999921</v>
      </c>
    </row>
    <row r="280" spans="1:27" x14ac:dyDescent="0.25">
      <c r="A280" s="11">
        <v>7.72</v>
      </c>
      <c r="Z280" s="12">
        <f t="shared" ca="1" si="27"/>
        <v>-2.4775099999999926</v>
      </c>
      <c r="AA280" s="12">
        <f t="shared" ca="1" si="28"/>
        <v>-2.4775099999999926</v>
      </c>
    </row>
    <row r="281" spans="1:27" x14ac:dyDescent="0.25">
      <c r="A281" s="11">
        <v>7.74</v>
      </c>
      <c r="Z281" s="12">
        <f t="shared" ca="1" si="27"/>
        <v>-2.4575099999999921</v>
      </c>
      <c r="AA281" s="12">
        <f t="shared" ca="1" si="28"/>
        <v>-2.4575099999999921</v>
      </c>
    </row>
    <row r="282" spans="1:27" x14ac:dyDescent="0.25">
      <c r="A282" s="11">
        <v>7.75</v>
      </c>
      <c r="Z282" s="12">
        <f t="shared" ca="1" si="27"/>
        <v>-2.4475099999999923</v>
      </c>
      <c r="AA282" s="12">
        <f t="shared" ca="1" si="28"/>
        <v>-2.4475099999999923</v>
      </c>
    </row>
    <row r="283" spans="1:27" x14ac:dyDescent="0.25">
      <c r="A283" s="11">
        <v>7.75</v>
      </c>
      <c r="Z283" s="12">
        <f t="shared" ca="1" si="27"/>
        <v>-2.4475099999999923</v>
      </c>
      <c r="AA283" s="12">
        <f t="shared" ca="1" si="28"/>
        <v>-2.4475099999999923</v>
      </c>
    </row>
    <row r="284" spans="1:27" x14ac:dyDescent="0.25">
      <c r="A284" s="11">
        <v>7.77</v>
      </c>
      <c r="Z284" s="12">
        <f t="shared" ca="1" si="27"/>
        <v>-2.4275099999999927</v>
      </c>
      <c r="AA284" s="12">
        <f t="shared" ca="1" si="28"/>
        <v>-2.4275099999999927</v>
      </c>
    </row>
    <row r="285" spans="1:27" x14ac:dyDescent="0.25">
      <c r="A285" s="11">
        <v>7.79</v>
      </c>
      <c r="Z285" s="12">
        <f t="shared" ca="1" si="27"/>
        <v>-2.4075099999999923</v>
      </c>
      <c r="AA285" s="12">
        <f t="shared" ca="1" si="28"/>
        <v>-2.4075099999999923</v>
      </c>
    </row>
    <row r="286" spans="1:27" x14ac:dyDescent="0.25">
      <c r="A286" s="11">
        <v>7.79</v>
      </c>
      <c r="Z286" s="12">
        <f t="shared" ca="1" si="27"/>
        <v>-2.4075099999999923</v>
      </c>
      <c r="AA286" s="12">
        <f t="shared" ca="1" si="28"/>
        <v>-2.4075099999999923</v>
      </c>
    </row>
    <row r="287" spans="1:27" x14ac:dyDescent="0.25">
      <c r="A287" s="11">
        <v>7.81</v>
      </c>
      <c r="Z287" s="12">
        <f t="shared" ca="1" si="27"/>
        <v>-2.3875099999999927</v>
      </c>
      <c r="AA287" s="12">
        <f t="shared" ca="1" si="28"/>
        <v>-2.3875099999999927</v>
      </c>
    </row>
    <row r="288" spans="1:27" x14ac:dyDescent="0.25">
      <c r="A288" s="11">
        <v>7.82</v>
      </c>
      <c r="Z288" s="12">
        <f t="shared" ca="1" si="27"/>
        <v>-2.377509999999992</v>
      </c>
      <c r="AA288" s="12">
        <f t="shared" ca="1" si="28"/>
        <v>-2.377509999999992</v>
      </c>
    </row>
    <row r="289" spans="1:27" x14ac:dyDescent="0.25">
      <c r="A289" s="11">
        <v>7.82</v>
      </c>
      <c r="Z289" s="12">
        <f t="shared" ca="1" si="27"/>
        <v>-2.377509999999992</v>
      </c>
      <c r="AA289" s="12">
        <f t="shared" ca="1" si="28"/>
        <v>-2.377509999999992</v>
      </c>
    </row>
    <row r="290" spans="1:27" x14ac:dyDescent="0.25">
      <c r="A290" s="11">
        <v>7.83</v>
      </c>
      <c r="Z290" s="12">
        <f t="shared" ca="1" si="27"/>
        <v>-2.3675099999999922</v>
      </c>
      <c r="AA290" s="12">
        <f t="shared" ca="1" si="28"/>
        <v>-2.3675099999999922</v>
      </c>
    </row>
    <row r="291" spans="1:27" x14ac:dyDescent="0.25">
      <c r="A291" s="11">
        <v>7.87</v>
      </c>
      <c r="Z291" s="12">
        <f t="shared" ca="1" si="27"/>
        <v>-2.3275099999999922</v>
      </c>
      <c r="AA291" s="12">
        <f t="shared" ca="1" si="28"/>
        <v>-2.3275099999999922</v>
      </c>
    </row>
    <row r="292" spans="1:27" x14ac:dyDescent="0.25">
      <c r="A292" s="11">
        <v>7.89</v>
      </c>
      <c r="Z292" s="12">
        <f t="shared" ca="1" si="27"/>
        <v>-2.3075099999999926</v>
      </c>
      <c r="AA292" s="12">
        <f t="shared" ca="1" si="28"/>
        <v>-2.3075099999999926</v>
      </c>
    </row>
    <row r="293" spans="1:27" x14ac:dyDescent="0.25">
      <c r="A293" s="11">
        <v>7.89</v>
      </c>
      <c r="Z293" s="12">
        <f t="shared" ca="1" si="27"/>
        <v>-2.3075099999999926</v>
      </c>
      <c r="AA293" s="12">
        <f t="shared" ca="1" si="28"/>
        <v>-2.3075099999999926</v>
      </c>
    </row>
    <row r="294" spans="1:27" x14ac:dyDescent="0.25">
      <c r="A294" s="11">
        <v>7.89</v>
      </c>
      <c r="Z294" s="12">
        <f t="shared" ca="1" si="27"/>
        <v>-2.3075099999999926</v>
      </c>
      <c r="AA294" s="12">
        <f t="shared" ca="1" si="28"/>
        <v>-2.3075099999999926</v>
      </c>
    </row>
    <row r="295" spans="1:27" x14ac:dyDescent="0.25">
      <c r="A295" s="11">
        <v>7.91</v>
      </c>
      <c r="Z295" s="12">
        <f t="shared" ca="1" si="27"/>
        <v>-2.2875099999999922</v>
      </c>
      <c r="AA295" s="12">
        <f t="shared" ca="1" si="28"/>
        <v>-2.2875099999999922</v>
      </c>
    </row>
    <row r="296" spans="1:27" x14ac:dyDescent="0.25">
      <c r="A296" s="11">
        <v>7.97</v>
      </c>
      <c r="Z296" s="12">
        <f t="shared" ca="1" si="27"/>
        <v>-2.2275099999999926</v>
      </c>
      <c r="AA296" s="12">
        <f t="shared" ca="1" si="28"/>
        <v>-2.2275099999999926</v>
      </c>
    </row>
    <row r="297" spans="1:27" x14ac:dyDescent="0.25">
      <c r="A297" s="11">
        <v>7.97</v>
      </c>
      <c r="Z297" s="12">
        <f t="shared" ca="1" si="27"/>
        <v>-2.2275099999999926</v>
      </c>
      <c r="AA297" s="12">
        <f t="shared" ca="1" si="28"/>
        <v>-2.2275099999999926</v>
      </c>
    </row>
    <row r="298" spans="1:27" x14ac:dyDescent="0.25">
      <c r="A298" s="11">
        <v>7.98</v>
      </c>
      <c r="Z298" s="12">
        <f t="shared" ca="1" si="27"/>
        <v>-2.2175099999999919</v>
      </c>
      <c r="AA298" s="12">
        <f t="shared" ca="1" si="28"/>
        <v>-2.2175099999999919</v>
      </c>
    </row>
    <row r="299" spans="1:27" x14ac:dyDescent="0.25">
      <c r="A299" s="11">
        <v>7.98</v>
      </c>
      <c r="Z299" s="12">
        <f t="shared" ca="1" si="27"/>
        <v>-2.2175099999999919</v>
      </c>
      <c r="AA299" s="12">
        <f t="shared" ca="1" si="28"/>
        <v>-2.2175099999999919</v>
      </c>
    </row>
    <row r="300" spans="1:27" x14ac:dyDescent="0.25">
      <c r="A300" s="11">
        <v>7.98</v>
      </c>
      <c r="Z300" s="12">
        <f t="shared" ca="1" si="27"/>
        <v>-2.2175099999999919</v>
      </c>
      <c r="AA300" s="12">
        <f t="shared" ca="1" si="28"/>
        <v>-2.2175099999999919</v>
      </c>
    </row>
    <row r="301" spans="1:27" x14ac:dyDescent="0.25">
      <c r="A301" s="11">
        <v>8</v>
      </c>
      <c r="Z301" s="12">
        <f t="shared" ca="1" si="27"/>
        <v>-2.1975099999999923</v>
      </c>
      <c r="AA301" s="12">
        <f t="shared" ca="1" si="28"/>
        <v>-2.1975099999999923</v>
      </c>
    </row>
    <row r="302" spans="1:27" x14ac:dyDescent="0.25">
      <c r="A302" s="11">
        <v>8.01</v>
      </c>
      <c r="Z302" s="12">
        <f t="shared" ca="1" si="27"/>
        <v>-2.1875099999999925</v>
      </c>
      <c r="AA302" s="12">
        <f t="shared" ca="1" si="28"/>
        <v>-2.1875099999999925</v>
      </c>
    </row>
    <row r="303" spans="1:27" x14ac:dyDescent="0.25">
      <c r="A303" s="11">
        <v>8.02</v>
      </c>
      <c r="Z303" s="12">
        <f t="shared" ca="1" si="27"/>
        <v>-2.1775099999999927</v>
      </c>
      <c r="AA303" s="12">
        <f t="shared" ca="1" si="28"/>
        <v>-2.1775099999999927</v>
      </c>
    </row>
    <row r="304" spans="1:27" x14ac:dyDescent="0.25">
      <c r="A304" s="11">
        <v>8.07</v>
      </c>
      <c r="Z304" s="12">
        <f t="shared" ca="1" si="27"/>
        <v>-2.127509999999992</v>
      </c>
      <c r="AA304" s="12">
        <f t="shared" ca="1" si="28"/>
        <v>-2.127509999999992</v>
      </c>
    </row>
    <row r="305" spans="1:27" x14ac:dyDescent="0.25">
      <c r="A305" s="11">
        <v>8.07</v>
      </c>
      <c r="Z305" s="12">
        <f t="shared" ca="1" si="27"/>
        <v>-2.127509999999992</v>
      </c>
      <c r="AA305" s="12">
        <f t="shared" ca="1" si="28"/>
        <v>-2.127509999999992</v>
      </c>
    </row>
    <row r="306" spans="1:27" x14ac:dyDescent="0.25">
      <c r="A306" s="11">
        <v>8.09</v>
      </c>
      <c r="Z306" s="12">
        <f t="shared" ca="1" si="27"/>
        <v>-2.1075099999999924</v>
      </c>
      <c r="AA306" s="12">
        <f t="shared" ca="1" si="28"/>
        <v>-2.1075099999999924</v>
      </c>
    </row>
    <row r="307" spans="1:27" x14ac:dyDescent="0.25">
      <c r="A307" s="11">
        <v>8.09</v>
      </c>
      <c r="Z307" s="12">
        <f t="shared" ca="1" si="27"/>
        <v>-2.1075099999999924</v>
      </c>
      <c r="AA307" s="12">
        <f t="shared" ca="1" si="28"/>
        <v>-2.1075099999999924</v>
      </c>
    </row>
    <row r="308" spans="1:27" x14ac:dyDescent="0.25">
      <c r="A308" s="11">
        <v>8.14</v>
      </c>
      <c r="Z308" s="12">
        <f t="shared" ca="1" si="27"/>
        <v>-2.0575099999999917</v>
      </c>
      <c r="AA308" s="12">
        <f t="shared" ca="1" si="28"/>
        <v>-2.0575099999999917</v>
      </c>
    </row>
    <row r="309" spans="1:27" x14ac:dyDescent="0.25">
      <c r="A309" s="11">
        <v>8.14</v>
      </c>
      <c r="Z309" s="12">
        <f t="shared" ca="1" si="27"/>
        <v>-2.0575099999999917</v>
      </c>
      <c r="AA309" s="12">
        <f t="shared" ca="1" si="28"/>
        <v>-2.0575099999999917</v>
      </c>
    </row>
    <row r="310" spans="1:27" x14ac:dyDescent="0.25">
      <c r="A310" s="11">
        <v>8.17</v>
      </c>
      <c r="Z310" s="12">
        <f t="shared" ca="1" si="27"/>
        <v>-2.0275099999999924</v>
      </c>
      <c r="AA310" s="12">
        <f t="shared" ca="1" si="28"/>
        <v>-2.0275099999999924</v>
      </c>
    </row>
    <row r="311" spans="1:27" x14ac:dyDescent="0.25">
      <c r="A311" s="11">
        <v>8.17</v>
      </c>
      <c r="Z311" s="12">
        <f t="shared" ca="1" si="27"/>
        <v>-2.0275099999999924</v>
      </c>
      <c r="AA311" s="12">
        <f t="shared" ca="1" si="28"/>
        <v>-2.0275099999999924</v>
      </c>
    </row>
    <row r="312" spans="1:27" x14ac:dyDescent="0.25">
      <c r="A312" s="11">
        <v>8.19</v>
      </c>
      <c r="Z312" s="12">
        <f t="shared" ca="1" si="27"/>
        <v>-2.0075099999999928</v>
      </c>
      <c r="AA312" s="12">
        <f t="shared" ca="1" si="28"/>
        <v>-2.0075099999999928</v>
      </c>
    </row>
    <row r="313" spans="1:27" x14ac:dyDescent="0.25">
      <c r="A313" s="11">
        <v>8.1999999999999993</v>
      </c>
      <c r="Z313" s="12">
        <f t="shared" ca="1" si="27"/>
        <v>-1.997509999999993</v>
      </c>
      <c r="AA313" s="12">
        <f t="shared" ca="1" si="28"/>
        <v>-1.997509999999993</v>
      </c>
    </row>
    <row r="314" spans="1:27" x14ac:dyDescent="0.25">
      <c r="A314" s="11">
        <v>8.2100000000000009</v>
      </c>
      <c r="Z314" s="12">
        <f t="shared" ca="1" si="27"/>
        <v>-1.9875099999999915</v>
      </c>
      <c r="AA314" s="12">
        <f t="shared" ca="1" si="28"/>
        <v>-1.9875099999999915</v>
      </c>
    </row>
    <row r="315" spans="1:27" x14ac:dyDescent="0.25">
      <c r="A315" s="11">
        <v>8.2100000000000009</v>
      </c>
      <c r="Z315" s="12">
        <f t="shared" ca="1" si="27"/>
        <v>-1.9875099999999915</v>
      </c>
      <c r="AA315" s="12">
        <f t="shared" ca="1" si="28"/>
        <v>-1.9875099999999915</v>
      </c>
    </row>
    <row r="316" spans="1:27" x14ac:dyDescent="0.25">
      <c r="A316" s="11">
        <v>8.2200000000000006</v>
      </c>
      <c r="Z316" s="12">
        <f t="shared" ca="1" si="27"/>
        <v>-1.9775099999999917</v>
      </c>
      <c r="AA316" s="12">
        <f t="shared" ca="1" si="28"/>
        <v>-1.9775099999999917</v>
      </c>
    </row>
    <row r="317" spans="1:27" x14ac:dyDescent="0.25">
      <c r="A317" s="11">
        <v>8.2200000000000006</v>
      </c>
      <c r="Z317" s="12">
        <f t="shared" ca="1" si="27"/>
        <v>-1.9775099999999917</v>
      </c>
      <c r="AA317" s="12">
        <f t="shared" ca="1" si="28"/>
        <v>-1.9775099999999917</v>
      </c>
    </row>
    <row r="318" spans="1:27" x14ac:dyDescent="0.25">
      <c r="A318" s="11">
        <v>8.25</v>
      </c>
      <c r="Z318" s="12">
        <f t="shared" ca="1" si="27"/>
        <v>-1.9475099999999923</v>
      </c>
      <c r="AA318" s="12">
        <f t="shared" ca="1" si="28"/>
        <v>-1.9475099999999923</v>
      </c>
    </row>
    <row r="319" spans="1:27" x14ac:dyDescent="0.25">
      <c r="A319" s="11">
        <v>8.25</v>
      </c>
      <c r="Z319" s="12">
        <f t="shared" ca="1" si="27"/>
        <v>-1.9475099999999923</v>
      </c>
      <c r="AA319" s="12">
        <f t="shared" ca="1" si="28"/>
        <v>-1.9475099999999923</v>
      </c>
    </row>
    <row r="320" spans="1:27" x14ac:dyDescent="0.25">
      <c r="A320" s="11">
        <v>8.26</v>
      </c>
      <c r="Z320" s="12">
        <f t="shared" ca="1" si="27"/>
        <v>-1.9375099999999925</v>
      </c>
      <c r="AA320" s="12">
        <f t="shared" ca="1" si="28"/>
        <v>-1.9375099999999925</v>
      </c>
    </row>
    <row r="321" spans="1:27" x14ac:dyDescent="0.25">
      <c r="A321" s="11">
        <v>8.2899999999999991</v>
      </c>
      <c r="Z321" s="12">
        <f t="shared" ca="1" si="27"/>
        <v>-1.9075099999999932</v>
      </c>
      <c r="AA321" s="12">
        <f t="shared" ca="1" si="28"/>
        <v>-1.9075099999999932</v>
      </c>
    </row>
    <row r="322" spans="1:27" x14ac:dyDescent="0.25">
      <c r="A322" s="11">
        <v>8.2899999999999991</v>
      </c>
      <c r="Z322" s="12">
        <f t="shared" ref="Z322:Z385" ca="1" si="29">IF($A322&lt;&gt;"",($A322-$D$77),"")</f>
        <v>-1.9075099999999932</v>
      </c>
      <c r="AA322" s="12">
        <f t="shared" ref="AA322:AA385" ca="1" si="30">IF($A322&lt;&gt;"",($A322-$D$77+$J$118),"")</f>
        <v>-1.9075099999999932</v>
      </c>
    </row>
    <row r="323" spans="1:27" x14ac:dyDescent="0.25">
      <c r="A323" s="11">
        <v>8.3000000000000007</v>
      </c>
      <c r="Z323" s="12">
        <f t="shared" ca="1" si="29"/>
        <v>-1.8975099999999916</v>
      </c>
      <c r="AA323" s="12">
        <f t="shared" ca="1" si="30"/>
        <v>-1.8975099999999916</v>
      </c>
    </row>
    <row r="324" spans="1:27" x14ac:dyDescent="0.25">
      <c r="A324" s="11">
        <v>8.3000000000000007</v>
      </c>
      <c r="Z324" s="12">
        <f t="shared" ca="1" si="29"/>
        <v>-1.8975099999999916</v>
      </c>
      <c r="AA324" s="12">
        <f t="shared" ca="1" si="30"/>
        <v>-1.8975099999999916</v>
      </c>
    </row>
    <row r="325" spans="1:27" x14ac:dyDescent="0.25">
      <c r="A325" s="11">
        <v>8.3000000000000007</v>
      </c>
      <c r="Z325" s="12">
        <f t="shared" ca="1" si="29"/>
        <v>-1.8975099999999916</v>
      </c>
      <c r="AA325" s="12">
        <f t="shared" ca="1" si="30"/>
        <v>-1.8975099999999916</v>
      </c>
    </row>
    <row r="326" spans="1:27" x14ac:dyDescent="0.25">
      <c r="A326" s="11">
        <v>8.31</v>
      </c>
      <c r="Z326" s="12">
        <f t="shared" ca="1" si="29"/>
        <v>-1.8875099999999918</v>
      </c>
      <c r="AA326" s="12">
        <f t="shared" ca="1" si="30"/>
        <v>-1.8875099999999918</v>
      </c>
    </row>
    <row r="327" spans="1:27" x14ac:dyDescent="0.25">
      <c r="A327" s="11">
        <v>8.31</v>
      </c>
      <c r="Z327" s="12">
        <f t="shared" ca="1" si="29"/>
        <v>-1.8875099999999918</v>
      </c>
      <c r="AA327" s="12">
        <f t="shared" ca="1" si="30"/>
        <v>-1.8875099999999918</v>
      </c>
    </row>
    <row r="328" spans="1:27" x14ac:dyDescent="0.25">
      <c r="A328" s="11">
        <v>8.33</v>
      </c>
      <c r="Z328" s="12">
        <f t="shared" ca="1" si="29"/>
        <v>-1.8675099999999922</v>
      </c>
      <c r="AA328" s="12">
        <f t="shared" ca="1" si="30"/>
        <v>-1.8675099999999922</v>
      </c>
    </row>
    <row r="329" spans="1:27" x14ac:dyDescent="0.25">
      <c r="A329" s="11">
        <v>8.33</v>
      </c>
      <c r="Z329" s="12">
        <f t="shared" ca="1" si="29"/>
        <v>-1.8675099999999922</v>
      </c>
      <c r="AA329" s="12">
        <f t="shared" ca="1" si="30"/>
        <v>-1.8675099999999922</v>
      </c>
    </row>
    <row r="330" spans="1:27" x14ac:dyDescent="0.25">
      <c r="A330" s="11">
        <v>8.35</v>
      </c>
      <c r="Z330" s="12">
        <f t="shared" ca="1" si="29"/>
        <v>-1.8475099999999927</v>
      </c>
      <c r="AA330" s="12">
        <f t="shared" ca="1" si="30"/>
        <v>-1.8475099999999927</v>
      </c>
    </row>
    <row r="331" spans="1:27" x14ac:dyDescent="0.25">
      <c r="A331" s="11">
        <v>8.36</v>
      </c>
      <c r="Z331" s="12">
        <f t="shared" ca="1" si="29"/>
        <v>-1.8375099999999929</v>
      </c>
      <c r="AA331" s="12">
        <f t="shared" ca="1" si="30"/>
        <v>-1.8375099999999929</v>
      </c>
    </row>
    <row r="332" spans="1:27" x14ac:dyDescent="0.25">
      <c r="A332" s="11">
        <v>8.36</v>
      </c>
      <c r="Z332" s="12">
        <f t="shared" ca="1" si="29"/>
        <v>-1.8375099999999929</v>
      </c>
      <c r="AA332" s="12">
        <f t="shared" ca="1" si="30"/>
        <v>-1.8375099999999929</v>
      </c>
    </row>
    <row r="333" spans="1:27" x14ac:dyDescent="0.25">
      <c r="A333" s="11">
        <v>8.36</v>
      </c>
      <c r="Z333" s="12">
        <f t="shared" ca="1" si="29"/>
        <v>-1.8375099999999929</v>
      </c>
      <c r="AA333" s="12">
        <f t="shared" ca="1" si="30"/>
        <v>-1.8375099999999929</v>
      </c>
    </row>
    <row r="334" spans="1:27" x14ac:dyDescent="0.25">
      <c r="A334" s="11">
        <v>8.3699999999999992</v>
      </c>
      <c r="Z334" s="12">
        <f t="shared" ca="1" si="29"/>
        <v>-1.8275099999999931</v>
      </c>
      <c r="AA334" s="12">
        <f t="shared" ca="1" si="30"/>
        <v>-1.8275099999999931</v>
      </c>
    </row>
    <row r="335" spans="1:27" x14ac:dyDescent="0.25">
      <c r="A335" s="11">
        <v>8.3699999999999992</v>
      </c>
      <c r="Z335" s="12">
        <f t="shared" ca="1" si="29"/>
        <v>-1.8275099999999931</v>
      </c>
      <c r="AA335" s="12">
        <f t="shared" ca="1" si="30"/>
        <v>-1.8275099999999931</v>
      </c>
    </row>
    <row r="336" spans="1:27" x14ac:dyDescent="0.25">
      <c r="A336" s="11">
        <v>8.3699999999999992</v>
      </c>
      <c r="Z336" s="12">
        <f t="shared" ca="1" si="29"/>
        <v>-1.8275099999999931</v>
      </c>
      <c r="AA336" s="12">
        <f t="shared" ca="1" si="30"/>
        <v>-1.8275099999999931</v>
      </c>
    </row>
    <row r="337" spans="1:27" x14ac:dyDescent="0.25">
      <c r="A337" s="11">
        <v>8.39</v>
      </c>
      <c r="Z337" s="12">
        <f t="shared" ca="1" si="29"/>
        <v>-1.8075099999999917</v>
      </c>
      <c r="AA337" s="12">
        <f t="shared" ca="1" si="30"/>
        <v>-1.8075099999999917</v>
      </c>
    </row>
    <row r="338" spans="1:27" x14ac:dyDescent="0.25">
      <c r="A338" s="11">
        <v>8.41</v>
      </c>
      <c r="Z338" s="12">
        <f t="shared" ca="1" si="29"/>
        <v>-1.7875099999999922</v>
      </c>
      <c r="AA338" s="12">
        <f t="shared" ca="1" si="30"/>
        <v>-1.7875099999999922</v>
      </c>
    </row>
    <row r="339" spans="1:27" x14ac:dyDescent="0.25">
      <c r="A339" s="11">
        <v>8.42</v>
      </c>
      <c r="Z339" s="12">
        <f t="shared" ca="1" si="29"/>
        <v>-1.7775099999999924</v>
      </c>
      <c r="AA339" s="12">
        <f t="shared" ca="1" si="30"/>
        <v>-1.7775099999999924</v>
      </c>
    </row>
    <row r="340" spans="1:27" x14ac:dyDescent="0.25">
      <c r="A340" s="11">
        <v>8.42</v>
      </c>
      <c r="Z340" s="12">
        <f t="shared" ca="1" si="29"/>
        <v>-1.7775099999999924</v>
      </c>
      <c r="AA340" s="12">
        <f t="shared" ca="1" si="30"/>
        <v>-1.7775099999999924</v>
      </c>
    </row>
    <row r="341" spans="1:27" x14ac:dyDescent="0.25">
      <c r="A341" s="11">
        <v>8.43</v>
      </c>
      <c r="Z341" s="12">
        <f t="shared" ca="1" si="29"/>
        <v>-1.7675099999999926</v>
      </c>
      <c r="AA341" s="12">
        <f t="shared" ca="1" si="30"/>
        <v>-1.7675099999999926</v>
      </c>
    </row>
    <row r="342" spans="1:27" x14ac:dyDescent="0.25">
      <c r="A342" s="11">
        <v>8.43</v>
      </c>
      <c r="Z342" s="12">
        <f t="shared" ca="1" si="29"/>
        <v>-1.7675099999999926</v>
      </c>
      <c r="AA342" s="12">
        <f t="shared" ca="1" si="30"/>
        <v>-1.7675099999999926</v>
      </c>
    </row>
    <row r="343" spans="1:27" x14ac:dyDescent="0.25">
      <c r="A343" s="11">
        <v>8.44</v>
      </c>
      <c r="Z343" s="12">
        <f t="shared" ca="1" si="29"/>
        <v>-1.7575099999999928</v>
      </c>
      <c r="AA343" s="12">
        <f t="shared" ca="1" si="30"/>
        <v>-1.7575099999999928</v>
      </c>
    </row>
    <row r="344" spans="1:27" x14ac:dyDescent="0.25">
      <c r="A344" s="11">
        <v>8.4499999999999993</v>
      </c>
      <c r="Z344" s="12">
        <f t="shared" ca="1" si="29"/>
        <v>-1.747509999999993</v>
      </c>
      <c r="AA344" s="12">
        <f t="shared" ca="1" si="30"/>
        <v>-1.747509999999993</v>
      </c>
    </row>
    <row r="345" spans="1:27" x14ac:dyDescent="0.25">
      <c r="A345" s="11">
        <v>8.4700000000000006</v>
      </c>
      <c r="Z345" s="12">
        <f t="shared" ca="1" si="29"/>
        <v>-1.7275099999999917</v>
      </c>
      <c r="AA345" s="12">
        <f t="shared" ca="1" si="30"/>
        <v>-1.7275099999999917</v>
      </c>
    </row>
    <row r="346" spans="1:27" x14ac:dyDescent="0.25">
      <c r="A346" s="11">
        <v>8.48</v>
      </c>
      <c r="Z346" s="12">
        <f t="shared" ca="1" si="29"/>
        <v>-1.7175099999999919</v>
      </c>
      <c r="AA346" s="12">
        <f t="shared" ca="1" si="30"/>
        <v>-1.7175099999999919</v>
      </c>
    </row>
    <row r="347" spans="1:27" x14ac:dyDescent="0.25">
      <c r="A347" s="11">
        <v>8.48</v>
      </c>
      <c r="Z347" s="12">
        <f t="shared" ca="1" si="29"/>
        <v>-1.7175099999999919</v>
      </c>
      <c r="AA347" s="12">
        <f t="shared" ca="1" si="30"/>
        <v>-1.7175099999999919</v>
      </c>
    </row>
    <row r="348" spans="1:27" x14ac:dyDescent="0.25">
      <c r="A348" s="11">
        <v>8.49</v>
      </c>
      <c r="Z348" s="12">
        <f t="shared" ca="1" si="29"/>
        <v>-1.7075099999999921</v>
      </c>
      <c r="AA348" s="12">
        <f t="shared" ca="1" si="30"/>
        <v>-1.7075099999999921</v>
      </c>
    </row>
    <row r="349" spans="1:27" x14ac:dyDescent="0.25">
      <c r="A349" s="11">
        <v>8.51</v>
      </c>
      <c r="Z349" s="12">
        <f t="shared" ca="1" si="29"/>
        <v>-1.6875099999999925</v>
      </c>
      <c r="AA349" s="12">
        <f t="shared" ca="1" si="30"/>
        <v>-1.6875099999999925</v>
      </c>
    </row>
    <row r="350" spans="1:27" x14ac:dyDescent="0.25">
      <c r="A350" s="11">
        <v>8.5299999999999994</v>
      </c>
      <c r="Z350" s="12">
        <f t="shared" ca="1" si="29"/>
        <v>-1.6675099999999929</v>
      </c>
      <c r="AA350" s="12">
        <f t="shared" ca="1" si="30"/>
        <v>-1.6675099999999929</v>
      </c>
    </row>
    <row r="351" spans="1:27" x14ac:dyDescent="0.25">
      <c r="A351" s="11">
        <v>8.5299999999999994</v>
      </c>
      <c r="Z351" s="12">
        <f t="shared" ca="1" si="29"/>
        <v>-1.6675099999999929</v>
      </c>
      <c r="AA351" s="12">
        <f t="shared" ca="1" si="30"/>
        <v>-1.6675099999999929</v>
      </c>
    </row>
    <row r="352" spans="1:27" x14ac:dyDescent="0.25">
      <c r="A352" s="11">
        <v>8.5399999999999991</v>
      </c>
      <c r="Z352" s="12">
        <f t="shared" ca="1" si="29"/>
        <v>-1.6575099999999932</v>
      </c>
      <c r="AA352" s="12">
        <f t="shared" ca="1" si="30"/>
        <v>-1.6575099999999932</v>
      </c>
    </row>
    <row r="353" spans="1:27" x14ac:dyDescent="0.25">
      <c r="A353" s="11">
        <v>8.58</v>
      </c>
      <c r="Z353" s="12">
        <f t="shared" ca="1" si="29"/>
        <v>-1.6175099999999922</v>
      </c>
      <c r="AA353" s="12">
        <f t="shared" ca="1" si="30"/>
        <v>-1.6175099999999922</v>
      </c>
    </row>
    <row r="354" spans="1:27" x14ac:dyDescent="0.25">
      <c r="A354" s="11">
        <v>8.58</v>
      </c>
      <c r="Z354" s="12">
        <f t="shared" ca="1" si="29"/>
        <v>-1.6175099999999922</v>
      </c>
      <c r="AA354" s="12">
        <f t="shared" ca="1" si="30"/>
        <v>-1.6175099999999922</v>
      </c>
    </row>
    <row r="355" spans="1:27" x14ac:dyDescent="0.25">
      <c r="A355" s="11">
        <v>8.6</v>
      </c>
      <c r="Z355" s="12">
        <f t="shared" ca="1" si="29"/>
        <v>-1.5975099999999927</v>
      </c>
      <c r="AA355" s="12">
        <f t="shared" ca="1" si="30"/>
        <v>-1.5975099999999927</v>
      </c>
    </row>
    <row r="356" spans="1:27" x14ac:dyDescent="0.25">
      <c r="A356" s="11">
        <v>8.6199999999999992</v>
      </c>
      <c r="Z356" s="12">
        <f t="shared" ca="1" si="29"/>
        <v>-1.5775099999999931</v>
      </c>
      <c r="AA356" s="12">
        <f t="shared" ca="1" si="30"/>
        <v>-1.5775099999999931</v>
      </c>
    </row>
    <row r="357" spans="1:27" x14ac:dyDescent="0.25">
      <c r="A357" s="11">
        <v>8.6300000000000008</v>
      </c>
      <c r="Z357" s="12">
        <f t="shared" ca="1" si="29"/>
        <v>-1.5675099999999915</v>
      </c>
      <c r="AA357" s="12">
        <f t="shared" ca="1" si="30"/>
        <v>-1.5675099999999915</v>
      </c>
    </row>
    <row r="358" spans="1:27" x14ac:dyDescent="0.25">
      <c r="A358" s="11">
        <v>8.66</v>
      </c>
      <c r="Z358" s="12">
        <f t="shared" ca="1" si="29"/>
        <v>-1.5375099999999922</v>
      </c>
      <c r="AA358" s="12">
        <f t="shared" ca="1" si="30"/>
        <v>-1.5375099999999922</v>
      </c>
    </row>
    <row r="359" spans="1:27" x14ac:dyDescent="0.25">
      <c r="A359" s="11">
        <v>8.69</v>
      </c>
      <c r="Z359" s="12">
        <f t="shared" ca="1" si="29"/>
        <v>-1.5075099999999928</v>
      </c>
      <c r="AA359" s="12">
        <f t="shared" ca="1" si="30"/>
        <v>-1.5075099999999928</v>
      </c>
    </row>
    <row r="360" spans="1:27" x14ac:dyDescent="0.25">
      <c r="A360" s="11">
        <v>8.6999999999999993</v>
      </c>
      <c r="Z360" s="12">
        <f t="shared" ca="1" si="29"/>
        <v>-1.497509999999993</v>
      </c>
      <c r="AA360" s="12">
        <f t="shared" ca="1" si="30"/>
        <v>-1.497509999999993</v>
      </c>
    </row>
    <row r="361" spans="1:27" x14ac:dyDescent="0.25">
      <c r="A361" s="11">
        <v>8.7100000000000009</v>
      </c>
      <c r="Z361" s="12">
        <f t="shared" ca="1" si="29"/>
        <v>-1.4875099999999915</v>
      </c>
      <c r="AA361" s="12">
        <f t="shared" ca="1" si="30"/>
        <v>-1.4875099999999915</v>
      </c>
    </row>
    <row r="362" spans="1:27" x14ac:dyDescent="0.25">
      <c r="A362" s="11">
        <v>8.7200000000000006</v>
      </c>
      <c r="Z362" s="12">
        <f t="shared" ca="1" si="29"/>
        <v>-1.4775099999999917</v>
      </c>
      <c r="AA362" s="12">
        <f t="shared" ca="1" si="30"/>
        <v>-1.4775099999999917</v>
      </c>
    </row>
    <row r="363" spans="1:27" x14ac:dyDescent="0.25">
      <c r="A363" s="11">
        <v>8.7200000000000006</v>
      </c>
      <c r="Z363" s="12">
        <f t="shared" ca="1" si="29"/>
        <v>-1.4775099999999917</v>
      </c>
      <c r="AA363" s="12">
        <f t="shared" ca="1" si="30"/>
        <v>-1.4775099999999917</v>
      </c>
    </row>
    <row r="364" spans="1:27" x14ac:dyDescent="0.25">
      <c r="A364" s="11">
        <v>8.7200000000000006</v>
      </c>
      <c r="Z364" s="12">
        <f t="shared" ca="1" si="29"/>
        <v>-1.4775099999999917</v>
      </c>
      <c r="AA364" s="12">
        <f t="shared" ca="1" si="30"/>
        <v>-1.4775099999999917</v>
      </c>
    </row>
    <row r="365" spans="1:27" x14ac:dyDescent="0.25">
      <c r="A365" s="11">
        <v>8.73</v>
      </c>
      <c r="Z365" s="12">
        <f t="shared" ca="1" si="29"/>
        <v>-1.4675099999999919</v>
      </c>
      <c r="AA365" s="12">
        <f t="shared" ca="1" si="30"/>
        <v>-1.4675099999999919</v>
      </c>
    </row>
    <row r="366" spans="1:27" x14ac:dyDescent="0.25">
      <c r="A366" s="11">
        <v>8.73</v>
      </c>
      <c r="Z366" s="12">
        <f t="shared" ca="1" si="29"/>
        <v>-1.4675099999999919</v>
      </c>
      <c r="AA366" s="12">
        <f t="shared" ca="1" si="30"/>
        <v>-1.4675099999999919</v>
      </c>
    </row>
    <row r="367" spans="1:27" x14ac:dyDescent="0.25">
      <c r="A367" s="11">
        <v>8.73</v>
      </c>
      <c r="Z367" s="12">
        <f t="shared" ca="1" si="29"/>
        <v>-1.4675099999999919</v>
      </c>
      <c r="AA367" s="12">
        <f t="shared" ca="1" si="30"/>
        <v>-1.4675099999999919</v>
      </c>
    </row>
    <row r="368" spans="1:27" x14ac:dyDescent="0.25">
      <c r="A368" s="11">
        <v>8.73</v>
      </c>
      <c r="Z368" s="12">
        <f t="shared" ca="1" si="29"/>
        <v>-1.4675099999999919</v>
      </c>
      <c r="AA368" s="12">
        <f t="shared" ca="1" si="30"/>
        <v>-1.4675099999999919</v>
      </c>
    </row>
    <row r="369" spans="1:27" x14ac:dyDescent="0.25">
      <c r="A369" s="11">
        <v>8.75</v>
      </c>
      <c r="Z369" s="12">
        <f t="shared" ca="1" si="29"/>
        <v>-1.4475099999999923</v>
      </c>
      <c r="AA369" s="12">
        <f t="shared" ca="1" si="30"/>
        <v>-1.4475099999999923</v>
      </c>
    </row>
    <row r="370" spans="1:27" x14ac:dyDescent="0.25">
      <c r="A370" s="11">
        <v>8.75</v>
      </c>
      <c r="Z370" s="12">
        <f t="shared" ca="1" si="29"/>
        <v>-1.4475099999999923</v>
      </c>
      <c r="AA370" s="12">
        <f t="shared" ca="1" si="30"/>
        <v>-1.4475099999999923</v>
      </c>
    </row>
    <row r="371" spans="1:27" x14ac:dyDescent="0.25">
      <c r="A371" s="11">
        <v>8.77</v>
      </c>
      <c r="Z371" s="12">
        <f t="shared" ca="1" si="29"/>
        <v>-1.4275099999999927</v>
      </c>
      <c r="AA371" s="12">
        <f t="shared" ca="1" si="30"/>
        <v>-1.4275099999999927</v>
      </c>
    </row>
    <row r="372" spans="1:27" x14ac:dyDescent="0.25">
      <c r="A372" s="11">
        <v>8.77</v>
      </c>
      <c r="Z372" s="12">
        <f t="shared" ca="1" si="29"/>
        <v>-1.4275099999999927</v>
      </c>
      <c r="AA372" s="12">
        <f t="shared" ca="1" si="30"/>
        <v>-1.4275099999999927</v>
      </c>
    </row>
    <row r="373" spans="1:27" x14ac:dyDescent="0.25">
      <c r="A373" s="11">
        <v>8.7799999999999994</v>
      </c>
      <c r="Z373" s="12">
        <f t="shared" ca="1" si="29"/>
        <v>-1.4175099999999929</v>
      </c>
      <c r="AA373" s="12">
        <f t="shared" ca="1" si="30"/>
        <v>-1.4175099999999929</v>
      </c>
    </row>
    <row r="374" spans="1:27" x14ac:dyDescent="0.25">
      <c r="A374" s="11">
        <v>8.7799999999999994</v>
      </c>
      <c r="Z374" s="12">
        <f t="shared" ca="1" si="29"/>
        <v>-1.4175099999999929</v>
      </c>
      <c r="AA374" s="12">
        <f t="shared" ca="1" si="30"/>
        <v>-1.4175099999999929</v>
      </c>
    </row>
    <row r="375" spans="1:27" x14ac:dyDescent="0.25">
      <c r="A375" s="11">
        <v>8.8000000000000007</v>
      </c>
      <c r="Z375" s="12">
        <f t="shared" ca="1" si="29"/>
        <v>-1.3975099999999916</v>
      </c>
      <c r="AA375" s="12">
        <f t="shared" ca="1" si="30"/>
        <v>-1.3975099999999916</v>
      </c>
    </row>
    <row r="376" spans="1:27" x14ac:dyDescent="0.25">
      <c r="A376" s="11">
        <v>8.8000000000000007</v>
      </c>
      <c r="Z376" s="12">
        <f t="shared" ca="1" si="29"/>
        <v>-1.3975099999999916</v>
      </c>
      <c r="AA376" s="12">
        <f t="shared" ca="1" si="30"/>
        <v>-1.3975099999999916</v>
      </c>
    </row>
    <row r="377" spans="1:27" x14ac:dyDescent="0.25">
      <c r="A377" s="11">
        <v>8.81</v>
      </c>
      <c r="Z377" s="12">
        <f t="shared" ca="1" si="29"/>
        <v>-1.3875099999999918</v>
      </c>
      <c r="AA377" s="12">
        <f t="shared" ca="1" si="30"/>
        <v>-1.3875099999999918</v>
      </c>
    </row>
    <row r="378" spans="1:27" x14ac:dyDescent="0.25">
      <c r="A378" s="11">
        <v>8.81</v>
      </c>
      <c r="Z378" s="12">
        <f t="shared" ca="1" si="29"/>
        <v>-1.3875099999999918</v>
      </c>
      <c r="AA378" s="12">
        <f t="shared" ca="1" si="30"/>
        <v>-1.3875099999999918</v>
      </c>
    </row>
    <row r="379" spans="1:27" x14ac:dyDescent="0.25">
      <c r="A379" s="11">
        <v>8.81</v>
      </c>
      <c r="Z379" s="12">
        <f t="shared" ca="1" si="29"/>
        <v>-1.3875099999999918</v>
      </c>
      <c r="AA379" s="12">
        <f t="shared" ca="1" si="30"/>
        <v>-1.3875099999999918</v>
      </c>
    </row>
    <row r="380" spans="1:27" x14ac:dyDescent="0.25">
      <c r="A380" s="11">
        <v>8.83</v>
      </c>
      <c r="Z380" s="12">
        <f t="shared" ca="1" si="29"/>
        <v>-1.3675099999999922</v>
      </c>
      <c r="AA380" s="12">
        <f t="shared" ca="1" si="30"/>
        <v>-1.3675099999999922</v>
      </c>
    </row>
    <row r="381" spans="1:27" x14ac:dyDescent="0.25">
      <c r="A381" s="11">
        <v>8.86</v>
      </c>
      <c r="Z381" s="12">
        <f t="shared" ca="1" si="29"/>
        <v>-1.3375099999999929</v>
      </c>
      <c r="AA381" s="12">
        <f t="shared" ca="1" si="30"/>
        <v>-1.3375099999999929</v>
      </c>
    </row>
    <row r="382" spans="1:27" x14ac:dyDescent="0.25">
      <c r="A382" s="11">
        <v>8.8699999999999992</v>
      </c>
      <c r="Z382" s="12">
        <f t="shared" ca="1" si="29"/>
        <v>-1.3275099999999931</v>
      </c>
      <c r="AA382" s="12">
        <f t="shared" ca="1" si="30"/>
        <v>-1.3275099999999931</v>
      </c>
    </row>
    <row r="383" spans="1:27" x14ac:dyDescent="0.25">
      <c r="A383" s="11">
        <v>8.8800000000000008</v>
      </c>
      <c r="Z383" s="12">
        <f t="shared" ca="1" si="29"/>
        <v>-1.3175099999999915</v>
      </c>
      <c r="AA383" s="12">
        <f t="shared" ca="1" si="30"/>
        <v>-1.3175099999999915</v>
      </c>
    </row>
    <row r="384" spans="1:27" x14ac:dyDescent="0.25">
      <c r="A384" s="11">
        <v>8.8800000000000008</v>
      </c>
      <c r="Z384" s="12">
        <f t="shared" ca="1" si="29"/>
        <v>-1.3175099999999915</v>
      </c>
      <c r="AA384" s="12">
        <f t="shared" ca="1" si="30"/>
        <v>-1.3175099999999915</v>
      </c>
    </row>
    <row r="385" spans="1:27" x14ac:dyDescent="0.25">
      <c r="A385" s="11">
        <v>8.89</v>
      </c>
      <c r="Z385" s="12">
        <f t="shared" ca="1" si="29"/>
        <v>-1.3075099999999917</v>
      </c>
      <c r="AA385" s="12">
        <f t="shared" ca="1" si="30"/>
        <v>-1.3075099999999917</v>
      </c>
    </row>
    <row r="386" spans="1:27" x14ac:dyDescent="0.25">
      <c r="A386" s="11">
        <v>8.91</v>
      </c>
      <c r="Z386" s="12">
        <f t="shared" ref="Z386:Z449" ca="1" si="31">IF($A386&lt;&gt;"",($A386-$D$77),"")</f>
        <v>-1.2875099999999922</v>
      </c>
      <c r="AA386" s="12">
        <f t="shared" ref="AA386:AA449" ca="1" si="32">IF($A386&lt;&gt;"",($A386-$D$77+$J$118),"")</f>
        <v>-1.2875099999999922</v>
      </c>
    </row>
    <row r="387" spans="1:27" x14ac:dyDescent="0.25">
      <c r="A387" s="11">
        <v>8.92</v>
      </c>
      <c r="Z387" s="12">
        <f t="shared" ca="1" si="31"/>
        <v>-1.2775099999999924</v>
      </c>
      <c r="AA387" s="12">
        <f t="shared" ca="1" si="32"/>
        <v>-1.2775099999999924</v>
      </c>
    </row>
    <row r="388" spans="1:27" x14ac:dyDescent="0.25">
      <c r="A388" s="11">
        <v>8.94</v>
      </c>
      <c r="Z388" s="12">
        <f t="shared" ca="1" si="31"/>
        <v>-1.2575099999999928</v>
      </c>
      <c r="AA388" s="12">
        <f t="shared" ca="1" si="32"/>
        <v>-1.2575099999999928</v>
      </c>
    </row>
    <row r="389" spans="1:27" x14ac:dyDescent="0.25">
      <c r="A389" s="11">
        <v>8.94</v>
      </c>
      <c r="Z389" s="12">
        <f t="shared" ca="1" si="31"/>
        <v>-1.2575099999999928</v>
      </c>
      <c r="AA389" s="12">
        <f t="shared" ca="1" si="32"/>
        <v>-1.2575099999999928</v>
      </c>
    </row>
    <row r="390" spans="1:27" x14ac:dyDescent="0.25">
      <c r="A390" s="11">
        <v>8.94</v>
      </c>
      <c r="Z390" s="12">
        <f t="shared" ca="1" si="31"/>
        <v>-1.2575099999999928</v>
      </c>
      <c r="AA390" s="12">
        <f t="shared" ca="1" si="32"/>
        <v>-1.2575099999999928</v>
      </c>
    </row>
    <row r="391" spans="1:27" x14ac:dyDescent="0.25">
      <c r="A391" s="11">
        <v>8.9499999999999993</v>
      </c>
      <c r="Z391" s="12">
        <f t="shared" ca="1" si="31"/>
        <v>-1.247509999999993</v>
      </c>
      <c r="AA391" s="12">
        <f t="shared" ca="1" si="32"/>
        <v>-1.247509999999993</v>
      </c>
    </row>
    <row r="392" spans="1:27" x14ac:dyDescent="0.25">
      <c r="A392" s="11">
        <v>8.9600000000000009</v>
      </c>
      <c r="Z392" s="12">
        <f t="shared" ca="1" si="31"/>
        <v>-1.2375099999999915</v>
      </c>
      <c r="AA392" s="12">
        <f t="shared" ca="1" si="32"/>
        <v>-1.2375099999999915</v>
      </c>
    </row>
    <row r="393" spans="1:27" x14ac:dyDescent="0.25">
      <c r="A393" s="11">
        <v>8.99</v>
      </c>
      <c r="Z393" s="12">
        <f t="shared" ca="1" si="31"/>
        <v>-1.2075099999999921</v>
      </c>
      <c r="AA393" s="12">
        <f t="shared" ca="1" si="32"/>
        <v>-1.2075099999999921</v>
      </c>
    </row>
    <row r="394" spans="1:27" x14ac:dyDescent="0.25">
      <c r="A394" s="11">
        <v>9</v>
      </c>
      <c r="Z394" s="12">
        <f t="shared" ca="1" si="31"/>
        <v>-1.1975099999999923</v>
      </c>
      <c r="AA394" s="12">
        <f t="shared" ca="1" si="32"/>
        <v>-1.1975099999999923</v>
      </c>
    </row>
    <row r="395" spans="1:27" x14ac:dyDescent="0.25">
      <c r="A395" s="11">
        <v>9.01</v>
      </c>
      <c r="Z395" s="12">
        <f t="shared" ca="1" si="31"/>
        <v>-1.1875099999999925</v>
      </c>
      <c r="AA395" s="12">
        <f t="shared" ca="1" si="32"/>
        <v>-1.1875099999999925</v>
      </c>
    </row>
    <row r="396" spans="1:27" x14ac:dyDescent="0.25">
      <c r="A396" s="11">
        <v>9.0399999999999991</v>
      </c>
      <c r="Z396" s="12">
        <f t="shared" ca="1" si="31"/>
        <v>-1.1575099999999932</v>
      </c>
      <c r="AA396" s="12">
        <f t="shared" ca="1" si="32"/>
        <v>-1.1575099999999932</v>
      </c>
    </row>
    <row r="397" spans="1:27" x14ac:dyDescent="0.25">
      <c r="A397" s="11">
        <v>9.06</v>
      </c>
      <c r="Z397" s="12">
        <f t="shared" ca="1" si="31"/>
        <v>-1.1375099999999918</v>
      </c>
      <c r="AA397" s="12">
        <f t="shared" ca="1" si="32"/>
        <v>-1.1375099999999918</v>
      </c>
    </row>
    <row r="398" spans="1:27" x14ac:dyDescent="0.25">
      <c r="A398" s="11">
        <v>9.07</v>
      </c>
      <c r="Z398" s="12">
        <f t="shared" ca="1" si="31"/>
        <v>-1.127509999999992</v>
      </c>
      <c r="AA398" s="12">
        <f t="shared" ca="1" si="32"/>
        <v>-1.127509999999992</v>
      </c>
    </row>
    <row r="399" spans="1:27" x14ac:dyDescent="0.25">
      <c r="A399" s="11">
        <v>9.07</v>
      </c>
      <c r="Z399" s="12">
        <f t="shared" ca="1" si="31"/>
        <v>-1.127509999999992</v>
      </c>
      <c r="AA399" s="12">
        <f t="shared" ca="1" si="32"/>
        <v>-1.127509999999992</v>
      </c>
    </row>
    <row r="400" spans="1:27" x14ac:dyDescent="0.25">
      <c r="A400" s="11">
        <v>9.08</v>
      </c>
      <c r="Z400" s="12">
        <f t="shared" ca="1" si="31"/>
        <v>-1.1175099999999922</v>
      </c>
      <c r="AA400" s="12">
        <f t="shared" ca="1" si="32"/>
        <v>-1.1175099999999922</v>
      </c>
    </row>
    <row r="401" spans="1:27" x14ac:dyDescent="0.25">
      <c r="A401" s="11">
        <v>9.08</v>
      </c>
      <c r="Z401" s="12">
        <f t="shared" ca="1" si="31"/>
        <v>-1.1175099999999922</v>
      </c>
      <c r="AA401" s="12">
        <f t="shared" ca="1" si="32"/>
        <v>-1.1175099999999922</v>
      </c>
    </row>
    <row r="402" spans="1:27" x14ac:dyDescent="0.25">
      <c r="A402" s="11">
        <v>9.09</v>
      </c>
      <c r="Z402" s="12">
        <f t="shared" ca="1" si="31"/>
        <v>-1.1075099999999924</v>
      </c>
      <c r="AA402" s="12">
        <f t="shared" ca="1" si="32"/>
        <v>-1.1075099999999924</v>
      </c>
    </row>
    <row r="403" spans="1:27" x14ac:dyDescent="0.25">
      <c r="A403" s="11">
        <v>9.09</v>
      </c>
      <c r="Z403" s="12">
        <f t="shared" ca="1" si="31"/>
        <v>-1.1075099999999924</v>
      </c>
      <c r="AA403" s="12">
        <f t="shared" ca="1" si="32"/>
        <v>-1.1075099999999924</v>
      </c>
    </row>
    <row r="404" spans="1:27" x14ac:dyDescent="0.25">
      <c r="A404" s="11">
        <v>9.1</v>
      </c>
      <c r="Z404" s="12">
        <f t="shared" ca="1" si="31"/>
        <v>-1.0975099999999927</v>
      </c>
      <c r="AA404" s="12">
        <f t="shared" ca="1" si="32"/>
        <v>-1.0975099999999927</v>
      </c>
    </row>
    <row r="405" spans="1:27" x14ac:dyDescent="0.25">
      <c r="A405" s="11">
        <v>9.11</v>
      </c>
      <c r="Z405" s="12">
        <f t="shared" ca="1" si="31"/>
        <v>-1.0875099999999929</v>
      </c>
      <c r="AA405" s="12">
        <f t="shared" ca="1" si="32"/>
        <v>-1.0875099999999929</v>
      </c>
    </row>
    <row r="406" spans="1:27" x14ac:dyDescent="0.25">
      <c r="A406" s="11">
        <v>9.1199999999999992</v>
      </c>
      <c r="Z406" s="12">
        <f t="shared" ca="1" si="31"/>
        <v>-1.0775099999999931</v>
      </c>
      <c r="AA406" s="12">
        <f t="shared" ca="1" si="32"/>
        <v>-1.0775099999999931</v>
      </c>
    </row>
    <row r="407" spans="1:27" x14ac:dyDescent="0.25">
      <c r="A407" s="11">
        <v>9.1199999999999992</v>
      </c>
      <c r="Z407" s="12">
        <f t="shared" ca="1" si="31"/>
        <v>-1.0775099999999931</v>
      </c>
      <c r="AA407" s="12">
        <f t="shared" ca="1" si="32"/>
        <v>-1.0775099999999931</v>
      </c>
    </row>
    <row r="408" spans="1:27" x14ac:dyDescent="0.25">
      <c r="A408" s="11">
        <v>9.1300000000000008</v>
      </c>
      <c r="Z408" s="12">
        <f t="shared" ca="1" si="31"/>
        <v>-1.0675099999999915</v>
      </c>
      <c r="AA408" s="12">
        <f t="shared" ca="1" si="32"/>
        <v>-1.0675099999999915</v>
      </c>
    </row>
    <row r="409" spans="1:27" x14ac:dyDescent="0.25">
      <c r="A409" s="11">
        <v>9.15</v>
      </c>
      <c r="Z409" s="12">
        <f t="shared" ca="1" si="31"/>
        <v>-1.0475099999999919</v>
      </c>
      <c r="AA409" s="12">
        <f t="shared" ca="1" si="32"/>
        <v>-1.0475099999999919</v>
      </c>
    </row>
    <row r="410" spans="1:27" x14ac:dyDescent="0.25">
      <c r="A410" s="11">
        <v>9.16</v>
      </c>
      <c r="Z410" s="12">
        <f t="shared" ca="1" si="31"/>
        <v>-1.0375099999999922</v>
      </c>
      <c r="AA410" s="12">
        <f t="shared" ca="1" si="32"/>
        <v>-1.0375099999999922</v>
      </c>
    </row>
    <row r="411" spans="1:27" x14ac:dyDescent="0.25">
      <c r="A411" s="11">
        <v>9.16</v>
      </c>
      <c r="Z411" s="12">
        <f t="shared" ca="1" si="31"/>
        <v>-1.0375099999999922</v>
      </c>
      <c r="AA411" s="12">
        <f t="shared" ca="1" si="32"/>
        <v>-1.0375099999999922</v>
      </c>
    </row>
    <row r="412" spans="1:27" x14ac:dyDescent="0.25">
      <c r="A412" s="11">
        <v>9.17</v>
      </c>
      <c r="Z412" s="12">
        <f t="shared" ca="1" si="31"/>
        <v>-1.0275099999999924</v>
      </c>
      <c r="AA412" s="12">
        <f t="shared" ca="1" si="32"/>
        <v>-1.0275099999999924</v>
      </c>
    </row>
    <row r="413" spans="1:27" x14ac:dyDescent="0.25">
      <c r="A413" s="11">
        <v>9.18</v>
      </c>
      <c r="Z413" s="12">
        <f t="shared" ca="1" si="31"/>
        <v>-1.0175099999999926</v>
      </c>
      <c r="AA413" s="12">
        <f t="shared" ca="1" si="32"/>
        <v>-1.0175099999999926</v>
      </c>
    </row>
    <row r="414" spans="1:27" x14ac:dyDescent="0.25">
      <c r="A414" s="11">
        <v>9.19</v>
      </c>
      <c r="Z414" s="12">
        <f t="shared" ca="1" si="31"/>
        <v>-1.0075099999999928</v>
      </c>
      <c r="AA414" s="12">
        <f t="shared" ca="1" si="32"/>
        <v>-1.0075099999999928</v>
      </c>
    </row>
    <row r="415" spans="1:27" x14ac:dyDescent="0.25">
      <c r="A415" s="11">
        <v>9.1999999999999993</v>
      </c>
      <c r="Z415" s="12">
        <f t="shared" ca="1" si="31"/>
        <v>-0.99750999999999301</v>
      </c>
      <c r="AA415" s="12">
        <f t="shared" ca="1" si="32"/>
        <v>-0.99750999999999301</v>
      </c>
    </row>
    <row r="416" spans="1:27" x14ac:dyDescent="0.25">
      <c r="A416" s="11">
        <v>9.1999999999999993</v>
      </c>
      <c r="Z416" s="12">
        <f t="shared" ca="1" si="31"/>
        <v>-0.99750999999999301</v>
      </c>
      <c r="AA416" s="12">
        <f t="shared" ca="1" si="32"/>
        <v>-0.99750999999999301</v>
      </c>
    </row>
    <row r="417" spans="1:27" x14ac:dyDescent="0.25">
      <c r="A417" s="11">
        <v>9.23</v>
      </c>
      <c r="Z417" s="12">
        <f t="shared" ca="1" si="31"/>
        <v>-0.96750999999999188</v>
      </c>
      <c r="AA417" s="12">
        <f t="shared" ca="1" si="32"/>
        <v>-0.96750999999999188</v>
      </c>
    </row>
    <row r="418" spans="1:27" x14ac:dyDescent="0.25">
      <c r="A418" s="11">
        <v>9.23</v>
      </c>
      <c r="Z418" s="12">
        <f t="shared" ca="1" si="31"/>
        <v>-0.96750999999999188</v>
      </c>
      <c r="AA418" s="12">
        <f t="shared" ca="1" si="32"/>
        <v>-0.96750999999999188</v>
      </c>
    </row>
    <row r="419" spans="1:27" x14ac:dyDescent="0.25">
      <c r="A419" s="11">
        <v>9.3000000000000007</v>
      </c>
      <c r="Z419" s="12">
        <f t="shared" ca="1" si="31"/>
        <v>-0.89750999999999159</v>
      </c>
      <c r="AA419" s="12">
        <f t="shared" ca="1" si="32"/>
        <v>-0.89750999999999159</v>
      </c>
    </row>
    <row r="420" spans="1:27" x14ac:dyDescent="0.25">
      <c r="A420" s="11">
        <v>9.3000000000000007</v>
      </c>
      <c r="Z420" s="12">
        <f t="shared" ca="1" si="31"/>
        <v>-0.89750999999999159</v>
      </c>
      <c r="AA420" s="12">
        <f t="shared" ca="1" si="32"/>
        <v>-0.89750999999999159</v>
      </c>
    </row>
    <row r="421" spans="1:27" x14ac:dyDescent="0.25">
      <c r="A421" s="11">
        <v>9.35</v>
      </c>
      <c r="Z421" s="12">
        <f t="shared" ca="1" si="31"/>
        <v>-0.84750999999999266</v>
      </c>
      <c r="AA421" s="12">
        <f t="shared" ca="1" si="32"/>
        <v>-0.84750999999999266</v>
      </c>
    </row>
    <row r="422" spans="1:27" x14ac:dyDescent="0.25">
      <c r="A422" s="11">
        <v>9.3699999999999992</v>
      </c>
      <c r="Z422" s="12">
        <f t="shared" ca="1" si="31"/>
        <v>-0.82750999999999308</v>
      </c>
      <c r="AA422" s="12">
        <f t="shared" ca="1" si="32"/>
        <v>-0.82750999999999308</v>
      </c>
    </row>
    <row r="423" spans="1:27" x14ac:dyDescent="0.25">
      <c r="A423" s="11">
        <v>9.3800000000000008</v>
      </c>
      <c r="Z423" s="12">
        <f t="shared" ca="1" si="31"/>
        <v>-0.81750999999999152</v>
      </c>
      <c r="AA423" s="12">
        <f t="shared" ca="1" si="32"/>
        <v>-0.81750999999999152</v>
      </c>
    </row>
    <row r="424" spans="1:27" x14ac:dyDescent="0.25">
      <c r="A424" s="11">
        <v>9.4</v>
      </c>
      <c r="Z424" s="12">
        <f t="shared" ca="1" si="31"/>
        <v>-0.79750999999999195</v>
      </c>
      <c r="AA424" s="12">
        <f t="shared" ca="1" si="32"/>
        <v>-0.79750999999999195</v>
      </c>
    </row>
    <row r="425" spans="1:27" x14ac:dyDescent="0.25">
      <c r="A425" s="11">
        <v>9.42</v>
      </c>
      <c r="Z425" s="12">
        <f t="shared" ca="1" si="31"/>
        <v>-0.77750999999999237</v>
      </c>
      <c r="AA425" s="12">
        <f t="shared" ca="1" si="32"/>
        <v>-0.77750999999999237</v>
      </c>
    </row>
    <row r="426" spans="1:27" x14ac:dyDescent="0.25">
      <c r="A426" s="11">
        <v>9.44</v>
      </c>
      <c r="Z426" s="12">
        <f t="shared" ca="1" si="31"/>
        <v>-0.7575099999999928</v>
      </c>
      <c r="AA426" s="12">
        <f t="shared" ca="1" si="32"/>
        <v>-0.7575099999999928</v>
      </c>
    </row>
    <row r="427" spans="1:27" x14ac:dyDescent="0.25">
      <c r="A427" s="11">
        <v>9.4499999999999993</v>
      </c>
      <c r="Z427" s="12">
        <f t="shared" ca="1" si="31"/>
        <v>-0.74750999999999301</v>
      </c>
      <c r="AA427" s="12">
        <f t="shared" ca="1" si="32"/>
        <v>-0.74750999999999301</v>
      </c>
    </row>
    <row r="428" spans="1:27" x14ac:dyDescent="0.25">
      <c r="A428" s="11">
        <v>9.4700000000000006</v>
      </c>
      <c r="Z428" s="12">
        <f t="shared" ca="1" si="31"/>
        <v>-0.72750999999999166</v>
      </c>
      <c r="AA428" s="12">
        <f t="shared" ca="1" si="32"/>
        <v>-0.72750999999999166</v>
      </c>
    </row>
    <row r="429" spans="1:27" x14ac:dyDescent="0.25">
      <c r="A429" s="11">
        <v>9.48</v>
      </c>
      <c r="Z429" s="12">
        <f t="shared" ca="1" si="31"/>
        <v>-0.71750999999999188</v>
      </c>
      <c r="AA429" s="12">
        <f t="shared" ca="1" si="32"/>
        <v>-0.71750999999999188</v>
      </c>
    </row>
    <row r="430" spans="1:27" x14ac:dyDescent="0.25">
      <c r="A430" s="11">
        <v>9.5</v>
      </c>
      <c r="Z430" s="12">
        <f t="shared" ca="1" si="31"/>
        <v>-0.6975099999999923</v>
      </c>
      <c r="AA430" s="12">
        <f t="shared" ca="1" si="32"/>
        <v>-0.6975099999999923</v>
      </c>
    </row>
    <row r="431" spans="1:27" x14ac:dyDescent="0.25">
      <c r="A431" s="11">
        <v>9.5</v>
      </c>
      <c r="Z431" s="12">
        <f t="shared" ca="1" si="31"/>
        <v>-0.6975099999999923</v>
      </c>
      <c r="AA431" s="12">
        <f t="shared" ca="1" si="32"/>
        <v>-0.6975099999999923</v>
      </c>
    </row>
    <row r="432" spans="1:27" x14ac:dyDescent="0.25">
      <c r="A432" s="11">
        <v>9.5</v>
      </c>
      <c r="Z432" s="12">
        <f t="shared" ca="1" si="31"/>
        <v>-0.6975099999999923</v>
      </c>
      <c r="AA432" s="12">
        <f t="shared" ca="1" si="32"/>
        <v>-0.6975099999999923</v>
      </c>
    </row>
    <row r="433" spans="1:27" x14ac:dyDescent="0.25">
      <c r="A433" s="11">
        <v>9.52</v>
      </c>
      <c r="Z433" s="12">
        <f t="shared" ca="1" si="31"/>
        <v>-0.67750999999999273</v>
      </c>
      <c r="AA433" s="12">
        <f t="shared" ca="1" si="32"/>
        <v>-0.67750999999999273</v>
      </c>
    </row>
    <row r="434" spans="1:27" x14ac:dyDescent="0.25">
      <c r="A434" s="11">
        <v>9.5299999999999994</v>
      </c>
      <c r="Z434" s="12">
        <f t="shared" ca="1" si="31"/>
        <v>-0.66750999999999294</v>
      </c>
      <c r="AA434" s="12">
        <f t="shared" ca="1" si="32"/>
        <v>-0.66750999999999294</v>
      </c>
    </row>
    <row r="435" spans="1:27" x14ac:dyDescent="0.25">
      <c r="A435" s="11">
        <v>9.5399999999999991</v>
      </c>
      <c r="Z435" s="12">
        <f t="shared" ca="1" si="31"/>
        <v>-0.65750999999999316</v>
      </c>
      <c r="AA435" s="12">
        <f t="shared" ca="1" si="32"/>
        <v>-0.65750999999999316</v>
      </c>
    </row>
    <row r="436" spans="1:27" x14ac:dyDescent="0.25">
      <c r="A436" s="11">
        <v>9.56</v>
      </c>
      <c r="Z436" s="12">
        <f t="shared" ca="1" si="31"/>
        <v>-0.63750999999999181</v>
      </c>
      <c r="AA436" s="12">
        <f t="shared" ca="1" si="32"/>
        <v>-0.63750999999999181</v>
      </c>
    </row>
    <row r="437" spans="1:27" x14ac:dyDescent="0.25">
      <c r="A437" s="11">
        <v>9.56</v>
      </c>
      <c r="Z437" s="12">
        <f t="shared" ca="1" si="31"/>
        <v>-0.63750999999999181</v>
      </c>
      <c r="AA437" s="12">
        <f t="shared" ca="1" si="32"/>
        <v>-0.63750999999999181</v>
      </c>
    </row>
    <row r="438" spans="1:27" x14ac:dyDescent="0.25">
      <c r="A438" s="11">
        <v>9.58</v>
      </c>
      <c r="Z438" s="12">
        <f t="shared" ca="1" si="31"/>
        <v>-0.61750999999999223</v>
      </c>
      <c r="AA438" s="12">
        <f t="shared" ca="1" si="32"/>
        <v>-0.61750999999999223</v>
      </c>
    </row>
    <row r="439" spans="1:27" x14ac:dyDescent="0.25">
      <c r="A439" s="11">
        <v>9.58</v>
      </c>
      <c r="Z439" s="12">
        <f t="shared" ca="1" si="31"/>
        <v>-0.61750999999999223</v>
      </c>
      <c r="AA439" s="12">
        <f t="shared" ca="1" si="32"/>
        <v>-0.61750999999999223</v>
      </c>
    </row>
    <row r="440" spans="1:27" x14ac:dyDescent="0.25">
      <c r="A440" s="11">
        <v>9.61</v>
      </c>
      <c r="Z440" s="12">
        <f t="shared" ca="1" si="31"/>
        <v>-0.58750999999999287</v>
      </c>
      <c r="AA440" s="12">
        <f t="shared" ca="1" si="32"/>
        <v>-0.58750999999999287</v>
      </c>
    </row>
    <row r="441" spans="1:27" x14ac:dyDescent="0.25">
      <c r="A441" s="11">
        <v>9.61</v>
      </c>
      <c r="Z441" s="12">
        <f t="shared" ca="1" si="31"/>
        <v>-0.58750999999999287</v>
      </c>
      <c r="AA441" s="12">
        <f t="shared" ca="1" si="32"/>
        <v>-0.58750999999999287</v>
      </c>
    </row>
    <row r="442" spans="1:27" x14ac:dyDescent="0.25">
      <c r="A442" s="11">
        <v>9.6300000000000008</v>
      </c>
      <c r="Z442" s="12">
        <f t="shared" ca="1" si="31"/>
        <v>-0.56750999999999152</v>
      </c>
      <c r="AA442" s="12">
        <f t="shared" ca="1" si="32"/>
        <v>-0.56750999999999152</v>
      </c>
    </row>
    <row r="443" spans="1:27" x14ac:dyDescent="0.25">
      <c r="A443" s="11">
        <v>9.6300000000000008</v>
      </c>
      <c r="Z443" s="12">
        <f t="shared" ca="1" si="31"/>
        <v>-0.56750999999999152</v>
      </c>
      <c r="AA443" s="12">
        <f t="shared" ca="1" si="32"/>
        <v>-0.56750999999999152</v>
      </c>
    </row>
    <row r="444" spans="1:27" x14ac:dyDescent="0.25">
      <c r="A444" s="11">
        <v>9.64</v>
      </c>
      <c r="Z444" s="12">
        <f t="shared" ca="1" si="31"/>
        <v>-0.55750999999999173</v>
      </c>
      <c r="AA444" s="12">
        <f t="shared" ca="1" si="32"/>
        <v>-0.55750999999999173</v>
      </c>
    </row>
    <row r="445" spans="1:27" x14ac:dyDescent="0.25">
      <c r="A445" s="11">
        <v>9.67</v>
      </c>
      <c r="Z445" s="12">
        <f t="shared" ca="1" si="31"/>
        <v>-0.52750999999999237</v>
      </c>
      <c r="AA445" s="12">
        <f t="shared" ca="1" si="32"/>
        <v>-0.52750999999999237</v>
      </c>
    </row>
    <row r="446" spans="1:27" x14ac:dyDescent="0.25">
      <c r="A446" s="11">
        <v>9.69</v>
      </c>
      <c r="Z446" s="12">
        <f t="shared" ca="1" si="31"/>
        <v>-0.5075099999999928</v>
      </c>
      <c r="AA446" s="12">
        <f t="shared" ca="1" si="32"/>
        <v>-0.5075099999999928</v>
      </c>
    </row>
    <row r="447" spans="1:27" x14ac:dyDescent="0.25">
      <c r="A447" s="11">
        <v>9.6999999999999993</v>
      </c>
      <c r="Z447" s="12">
        <f t="shared" ca="1" si="31"/>
        <v>-0.49750999999999301</v>
      </c>
      <c r="AA447" s="12">
        <f t="shared" ca="1" si="32"/>
        <v>-0.49750999999999301</v>
      </c>
    </row>
    <row r="448" spans="1:27" x14ac:dyDescent="0.25">
      <c r="A448" s="11">
        <v>9.75</v>
      </c>
      <c r="Z448" s="12">
        <f t="shared" ca="1" si="31"/>
        <v>-0.4475099999999923</v>
      </c>
      <c r="AA448" s="12">
        <f t="shared" ca="1" si="32"/>
        <v>-0.4475099999999923</v>
      </c>
    </row>
    <row r="449" spans="1:27" x14ac:dyDescent="0.25">
      <c r="A449" s="11">
        <v>9.75</v>
      </c>
      <c r="Z449" s="12">
        <f t="shared" ca="1" si="31"/>
        <v>-0.4475099999999923</v>
      </c>
      <c r="AA449" s="12">
        <f t="shared" ca="1" si="32"/>
        <v>-0.4475099999999923</v>
      </c>
    </row>
    <row r="450" spans="1:27" x14ac:dyDescent="0.25">
      <c r="A450" s="11">
        <v>9.76</v>
      </c>
      <c r="Z450" s="12">
        <f t="shared" ref="Z450:Z513" ca="1" si="33">IF($A450&lt;&gt;"",($A450-$D$77),"")</f>
        <v>-0.43750999999999252</v>
      </c>
      <c r="AA450" s="12">
        <f t="shared" ref="AA450:AA513" ca="1" si="34">IF($A450&lt;&gt;"",($A450-$D$77+$J$118),"")</f>
        <v>-0.43750999999999252</v>
      </c>
    </row>
    <row r="451" spans="1:27" x14ac:dyDescent="0.25">
      <c r="A451" s="11">
        <v>9.77</v>
      </c>
      <c r="Z451" s="12">
        <f t="shared" ca="1" si="33"/>
        <v>-0.42750999999999273</v>
      </c>
      <c r="AA451" s="12">
        <f t="shared" ca="1" si="34"/>
        <v>-0.42750999999999273</v>
      </c>
    </row>
    <row r="452" spans="1:27" x14ac:dyDescent="0.25">
      <c r="A452" s="11">
        <v>9.77</v>
      </c>
      <c r="Z452" s="12">
        <f t="shared" ca="1" si="33"/>
        <v>-0.42750999999999273</v>
      </c>
      <c r="AA452" s="12">
        <f t="shared" ca="1" si="34"/>
        <v>-0.42750999999999273</v>
      </c>
    </row>
    <row r="453" spans="1:27" x14ac:dyDescent="0.25">
      <c r="A453" s="11">
        <v>9.77</v>
      </c>
      <c r="Z453" s="12">
        <f t="shared" ca="1" si="33"/>
        <v>-0.42750999999999273</v>
      </c>
      <c r="AA453" s="12">
        <f t="shared" ca="1" si="34"/>
        <v>-0.42750999999999273</v>
      </c>
    </row>
    <row r="454" spans="1:27" x14ac:dyDescent="0.25">
      <c r="A454" s="11">
        <v>9.82</v>
      </c>
      <c r="Z454" s="12">
        <f t="shared" ca="1" si="33"/>
        <v>-0.37750999999999202</v>
      </c>
      <c r="AA454" s="12">
        <f t="shared" ca="1" si="34"/>
        <v>-0.37750999999999202</v>
      </c>
    </row>
    <row r="455" spans="1:27" x14ac:dyDescent="0.25">
      <c r="A455" s="11">
        <v>9.82</v>
      </c>
      <c r="Z455" s="12">
        <f t="shared" ca="1" si="33"/>
        <v>-0.37750999999999202</v>
      </c>
      <c r="AA455" s="12">
        <f t="shared" ca="1" si="34"/>
        <v>-0.37750999999999202</v>
      </c>
    </row>
    <row r="456" spans="1:27" x14ac:dyDescent="0.25">
      <c r="A456" s="11">
        <v>9.84</v>
      </c>
      <c r="Z456" s="12">
        <f t="shared" ca="1" si="33"/>
        <v>-0.35750999999999244</v>
      </c>
      <c r="AA456" s="12">
        <f t="shared" ca="1" si="34"/>
        <v>-0.35750999999999244</v>
      </c>
    </row>
    <row r="457" spans="1:27" x14ac:dyDescent="0.25">
      <c r="A457" s="11">
        <v>9.84</v>
      </c>
      <c r="Z457" s="12">
        <f t="shared" ca="1" si="33"/>
        <v>-0.35750999999999244</v>
      </c>
      <c r="AA457" s="12">
        <f t="shared" ca="1" si="34"/>
        <v>-0.35750999999999244</v>
      </c>
    </row>
    <row r="458" spans="1:27" x14ac:dyDescent="0.25">
      <c r="A458" s="11">
        <v>9.86</v>
      </c>
      <c r="Z458" s="12">
        <f t="shared" ca="1" si="33"/>
        <v>-0.33750999999999287</v>
      </c>
      <c r="AA458" s="12">
        <f t="shared" ca="1" si="34"/>
        <v>-0.33750999999999287</v>
      </c>
    </row>
    <row r="459" spans="1:27" x14ac:dyDescent="0.25">
      <c r="A459" s="11">
        <v>9.8699999999999992</v>
      </c>
      <c r="Z459" s="12">
        <f t="shared" ca="1" si="33"/>
        <v>-0.32750999999999308</v>
      </c>
      <c r="AA459" s="12">
        <f t="shared" ca="1" si="34"/>
        <v>-0.32750999999999308</v>
      </c>
    </row>
    <row r="460" spans="1:27" x14ac:dyDescent="0.25">
      <c r="A460" s="11">
        <v>9.8800000000000008</v>
      </c>
      <c r="Z460" s="12">
        <f t="shared" ca="1" si="33"/>
        <v>-0.31750999999999152</v>
      </c>
      <c r="AA460" s="12">
        <f t="shared" ca="1" si="34"/>
        <v>-0.31750999999999152</v>
      </c>
    </row>
    <row r="461" spans="1:27" x14ac:dyDescent="0.25">
      <c r="A461" s="11">
        <v>9.8800000000000008</v>
      </c>
      <c r="Z461" s="12">
        <f t="shared" ca="1" si="33"/>
        <v>-0.31750999999999152</v>
      </c>
      <c r="AA461" s="12">
        <f t="shared" ca="1" si="34"/>
        <v>-0.31750999999999152</v>
      </c>
    </row>
    <row r="462" spans="1:27" x14ac:dyDescent="0.25">
      <c r="A462" s="11">
        <v>9.8800000000000008</v>
      </c>
      <c r="Z462" s="12">
        <f t="shared" ca="1" si="33"/>
        <v>-0.31750999999999152</v>
      </c>
      <c r="AA462" s="12">
        <f t="shared" ca="1" si="34"/>
        <v>-0.31750999999999152</v>
      </c>
    </row>
    <row r="463" spans="1:27" x14ac:dyDescent="0.25">
      <c r="A463" s="11">
        <v>9.9</v>
      </c>
      <c r="Z463" s="12">
        <f t="shared" ca="1" si="33"/>
        <v>-0.29750999999999195</v>
      </c>
      <c r="AA463" s="12">
        <f t="shared" ca="1" si="34"/>
        <v>-0.29750999999999195</v>
      </c>
    </row>
    <row r="464" spans="1:27" x14ac:dyDescent="0.25">
      <c r="A464" s="11">
        <v>9.92</v>
      </c>
      <c r="Z464" s="12">
        <f t="shared" ca="1" si="33"/>
        <v>-0.27750999999999237</v>
      </c>
      <c r="AA464" s="12">
        <f t="shared" ca="1" si="34"/>
        <v>-0.27750999999999237</v>
      </c>
    </row>
    <row r="465" spans="1:27" x14ac:dyDescent="0.25">
      <c r="A465" s="11">
        <v>9.92</v>
      </c>
      <c r="Z465" s="12">
        <f t="shared" ca="1" si="33"/>
        <v>-0.27750999999999237</v>
      </c>
      <c r="AA465" s="12">
        <f t="shared" ca="1" si="34"/>
        <v>-0.27750999999999237</v>
      </c>
    </row>
    <row r="466" spans="1:27" x14ac:dyDescent="0.25">
      <c r="A466" s="11">
        <v>9.93</v>
      </c>
      <c r="Z466" s="12">
        <f t="shared" ca="1" si="33"/>
        <v>-0.26750999999999259</v>
      </c>
      <c r="AA466" s="12">
        <f t="shared" ca="1" si="34"/>
        <v>-0.26750999999999259</v>
      </c>
    </row>
    <row r="467" spans="1:27" x14ac:dyDescent="0.25">
      <c r="A467" s="11">
        <v>9.93</v>
      </c>
      <c r="Z467" s="12">
        <f t="shared" ca="1" si="33"/>
        <v>-0.26750999999999259</v>
      </c>
      <c r="AA467" s="12">
        <f t="shared" ca="1" si="34"/>
        <v>-0.26750999999999259</v>
      </c>
    </row>
    <row r="468" spans="1:27" x14ac:dyDescent="0.25">
      <c r="A468" s="11">
        <v>9.9600000000000009</v>
      </c>
      <c r="Z468" s="12">
        <f t="shared" ca="1" si="33"/>
        <v>-0.23750999999999145</v>
      </c>
      <c r="AA468" s="12">
        <f t="shared" ca="1" si="34"/>
        <v>-0.23750999999999145</v>
      </c>
    </row>
    <row r="469" spans="1:27" x14ac:dyDescent="0.25">
      <c r="A469" s="11">
        <v>9.9600000000000009</v>
      </c>
      <c r="Z469" s="12">
        <f t="shared" ca="1" si="33"/>
        <v>-0.23750999999999145</v>
      </c>
      <c r="AA469" s="12">
        <f t="shared" ca="1" si="34"/>
        <v>-0.23750999999999145</v>
      </c>
    </row>
    <row r="470" spans="1:27" x14ac:dyDescent="0.25">
      <c r="A470" s="11">
        <v>10</v>
      </c>
      <c r="Z470" s="12">
        <f t="shared" ca="1" si="33"/>
        <v>-0.1975099999999923</v>
      </c>
      <c r="AA470" s="12">
        <f t="shared" ca="1" si="34"/>
        <v>-0.1975099999999923</v>
      </c>
    </row>
    <row r="471" spans="1:27" x14ac:dyDescent="0.25">
      <c r="A471" s="11">
        <v>10</v>
      </c>
      <c r="Z471" s="12">
        <f t="shared" ca="1" si="33"/>
        <v>-0.1975099999999923</v>
      </c>
      <c r="AA471" s="12">
        <f t="shared" ca="1" si="34"/>
        <v>-0.1975099999999923</v>
      </c>
    </row>
    <row r="472" spans="1:27" x14ac:dyDescent="0.25">
      <c r="A472" s="11">
        <v>10</v>
      </c>
      <c r="Z472" s="12">
        <f t="shared" ca="1" si="33"/>
        <v>-0.1975099999999923</v>
      </c>
      <c r="AA472" s="12">
        <f t="shared" ca="1" si="34"/>
        <v>-0.1975099999999923</v>
      </c>
    </row>
    <row r="473" spans="1:27" x14ac:dyDescent="0.25">
      <c r="A473" s="11">
        <v>10.02</v>
      </c>
      <c r="Z473" s="12">
        <f t="shared" ca="1" si="33"/>
        <v>-0.17750999999999273</v>
      </c>
      <c r="AA473" s="12">
        <f t="shared" ca="1" si="34"/>
        <v>-0.17750999999999273</v>
      </c>
    </row>
    <row r="474" spans="1:27" x14ac:dyDescent="0.25">
      <c r="A474" s="11">
        <v>10.050000000000001</v>
      </c>
      <c r="Z474" s="12">
        <f t="shared" ca="1" si="33"/>
        <v>-0.14750999999999159</v>
      </c>
      <c r="AA474" s="12">
        <f t="shared" ca="1" si="34"/>
        <v>-0.14750999999999159</v>
      </c>
    </row>
    <row r="475" spans="1:27" x14ac:dyDescent="0.25">
      <c r="A475" s="11">
        <v>10.050000000000001</v>
      </c>
      <c r="Z475" s="12">
        <f t="shared" ca="1" si="33"/>
        <v>-0.14750999999999159</v>
      </c>
      <c r="AA475" s="12">
        <f t="shared" ca="1" si="34"/>
        <v>-0.14750999999999159</v>
      </c>
    </row>
    <row r="476" spans="1:27" x14ac:dyDescent="0.25">
      <c r="A476" s="11">
        <v>10.07</v>
      </c>
      <c r="Z476" s="12">
        <f t="shared" ca="1" si="33"/>
        <v>-0.12750999999999202</v>
      </c>
      <c r="AA476" s="12">
        <f t="shared" ca="1" si="34"/>
        <v>-0.12750999999999202</v>
      </c>
    </row>
    <row r="477" spans="1:27" x14ac:dyDescent="0.25">
      <c r="A477" s="11">
        <v>10.08</v>
      </c>
      <c r="Z477" s="12">
        <f t="shared" ca="1" si="33"/>
        <v>-0.11750999999999223</v>
      </c>
      <c r="AA477" s="12">
        <f t="shared" ca="1" si="34"/>
        <v>-0.11750999999999223</v>
      </c>
    </row>
    <row r="478" spans="1:27" x14ac:dyDescent="0.25">
      <c r="A478" s="11">
        <v>10.08</v>
      </c>
      <c r="Z478" s="12">
        <f t="shared" ca="1" si="33"/>
        <v>-0.11750999999999223</v>
      </c>
      <c r="AA478" s="12">
        <f t="shared" ca="1" si="34"/>
        <v>-0.11750999999999223</v>
      </c>
    </row>
    <row r="479" spans="1:27" x14ac:dyDescent="0.25">
      <c r="A479" s="11">
        <v>10.16</v>
      </c>
      <c r="Z479" s="12">
        <f t="shared" ca="1" si="33"/>
        <v>-3.7509999999992161E-2</v>
      </c>
      <c r="AA479" s="12">
        <f t="shared" ca="1" si="34"/>
        <v>-3.7509999999992161E-2</v>
      </c>
    </row>
    <row r="480" spans="1:27" x14ac:dyDescent="0.25">
      <c r="A480" s="11">
        <v>10.17</v>
      </c>
      <c r="Z480" s="12">
        <f t="shared" ca="1" si="33"/>
        <v>-2.7509999999992374E-2</v>
      </c>
      <c r="AA480" s="12">
        <f t="shared" ca="1" si="34"/>
        <v>-2.7509999999992374E-2</v>
      </c>
    </row>
    <row r="481" spans="1:27" x14ac:dyDescent="0.25">
      <c r="A481" s="11">
        <v>10.18</v>
      </c>
      <c r="Z481" s="12">
        <f t="shared" ca="1" si="33"/>
        <v>-1.7509999999992587E-2</v>
      </c>
      <c r="AA481" s="12">
        <f t="shared" ca="1" si="34"/>
        <v>-1.7509999999992587E-2</v>
      </c>
    </row>
    <row r="482" spans="1:27" x14ac:dyDescent="0.25">
      <c r="A482" s="11">
        <v>10.19</v>
      </c>
      <c r="Z482" s="12">
        <f t="shared" ca="1" si="33"/>
        <v>-7.5099999999928002E-3</v>
      </c>
      <c r="AA482" s="12">
        <f t="shared" ca="1" si="34"/>
        <v>-7.5099999999928002E-3</v>
      </c>
    </row>
    <row r="483" spans="1:27" x14ac:dyDescent="0.25">
      <c r="A483" s="11">
        <v>10.199999999999999</v>
      </c>
      <c r="Z483" s="12">
        <f t="shared" ca="1" si="33"/>
        <v>2.4900000000069866E-3</v>
      </c>
      <c r="AA483" s="12">
        <f t="shared" ca="1" si="34"/>
        <v>2.4900000000069866E-3</v>
      </c>
    </row>
    <row r="484" spans="1:27" x14ac:dyDescent="0.25">
      <c r="A484" s="11">
        <v>10.210000000000001</v>
      </c>
      <c r="Z484" s="12">
        <f t="shared" ca="1" si="33"/>
        <v>1.249000000000855E-2</v>
      </c>
      <c r="AA484" s="12">
        <f t="shared" ca="1" si="34"/>
        <v>1.249000000000855E-2</v>
      </c>
    </row>
    <row r="485" spans="1:27" x14ac:dyDescent="0.25">
      <c r="A485" s="11">
        <v>10.25</v>
      </c>
      <c r="Z485" s="12">
        <f t="shared" ca="1" si="33"/>
        <v>5.2490000000007697E-2</v>
      </c>
      <c r="AA485" s="12">
        <f t="shared" ca="1" si="34"/>
        <v>5.2490000000007697E-2</v>
      </c>
    </row>
    <row r="486" spans="1:27" x14ac:dyDescent="0.25">
      <c r="A486" s="11">
        <v>10.26</v>
      </c>
      <c r="Z486" s="12">
        <f t="shared" ca="1" si="33"/>
        <v>6.2490000000007484E-2</v>
      </c>
      <c r="AA486" s="12">
        <f t="shared" ca="1" si="34"/>
        <v>6.2490000000007484E-2</v>
      </c>
    </row>
    <row r="487" spans="1:27" x14ac:dyDescent="0.25">
      <c r="A487" s="11">
        <v>10.27</v>
      </c>
      <c r="Z487" s="12">
        <f t="shared" ca="1" si="33"/>
        <v>7.2490000000007271E-2</v>
      </c>
      <c r="AA487" s="12">
        <f t="shared" ca="1" si="34"/>
        <v>7.2490000000007271E-2</v>
      </c>
    </row>
    <row r="488" spans="1:27" x14ac:dyDescent="0.25">
      <c r="A488" s="11">
        <v>10.28</v>
      </c>
      <c r="Z488" s="12">
        <f t="shared" ca="1" si="33"/>
        <v>8.2490000000007058E-2</v>
      </c>
      <c r="AA488" s="12">
        <f t="shared" ca="1" si="34"/>
        <v>8.2490000000007058E-2</v>
      </c>
    </row>
    <row r="489" spans="1:27" x14ac:dyDescent="0.25">
      <c r="A489" s="11">
        <v>10.31</v>
      </c>
      <c r="Z489" s="12">
        <f t="shared" ca="1" si="33"/>
        <v>0.11249000000000819</v>
      </c>
      <c r="AA489" s="12">
        <f t="shared" ca="1" si="34"/>
        <v>0.11249000000000819</v>
      </c>
    </row>
    <row r="490" spans="1:27" x14ac:dyDescent="0.25">
      <c r="A490" s="11">
        <v>10.34</v>
      </c>
      <c r="Z490" s="12">
        <f t="shared" ca="1" si="33"/>
        <v>0.14249000000000756</v>
      </c>
      <c r="AA490" s="12">
        <f t="shared" ca="1" si="34"/>
        <v>0.14249000000000756</v>
      </c>
    </row>
    <row r="491" spans="1:27" x14ac:dyDescent="0.25">
      <c r="A491" s="11">
        <v>10.34</v>
      </c>
      <c r="Z491" s="12">
        <f t="shared" ca="1" si="33"/>
        <v>0.14249000000000756</v>
      </c>
      <c r="AA491" s="12">
        <f t="shared" ca="1" si="34"/>
        <v>0.14249000000000756</v>
      </c>
    </row>
    <row r="492" spans="1:27" x14ac:dyDescent="0.25">
      <c r="A492" s="11">
        <v>10.34</v>
      </c>
      <c r="Z492" s="12">
        <f t="shared" ca="1" si="33"/>
        <v>0.14249000000000756</v>
      </c>
      <c r="AA492" s="12">
        <f t="shared" ca="1" si="34"/>
        <v>0.14249000000000756</v>
      </c>
    </row>
    <row r="493" spans="1:27" x14ac:dyDescent="0.25">
      <c r="A493" s="11">
        <v>10.35</v>
      </c>
      <c r="Z493" s="12">
        <f t="shared" ca="1" si="33"/>
        <v>0.15249000000000734</v>
      </c>
      <c r="AA493" s="12">
        <f t="shared" ca="1" si="34"/>
        <v>0.15249000000000734</v>
      </c>
    </row>
    <row r="494" spans="1:27" x14ac:dyDescent="0.25">
      <c r="A494" s="11">
        <v>10.35</v>
      </c>
      <c r="Z494" s="12">
        <f t="shared" ca="1" si="33"/>
        <v>0.15249000000000734</v>
      </c>
      <c r="AA494" s="12">
        <f t="shared" ca="1" si="34"/>
        <v>0.15249000000000734</v>
      </c>
    </row>
    <row r="495" spans="1:27" x14ac:dyDescent="0.25">
      <c r="A495" s="11">
        <v>10.36</v>
      </c>
      <c r="Z495" s="12">
        <f t="shared" ca="1" si="33"/>
        <v>0.16249000000000713</v>
      </c>
      <c r="AA495" s="12">
        <f t="shared" ca="1" si="34"/>
        <v>0.16249000000000713</v>
      </c>
    </row>
    <row r="496" spans="1:27" x14ac:dyDescent="0.25">
      <c r="A496" s="11">
        <v>10.37</v>
      </c>
      <c r="Z496" s="12">
        <f t="shared" ca="1" si="33"/>
        <v>0.17249000000000692</v>
      </c>
      <c r="AA496" s="12">
        <f t="shared" ca="1" si="34"/>
        <v>0.17249000000000692</v>
      </c>
    </row>
    <row r="497" spans="1:27" x14ac:dyDescent="0.25">
      <c r="A497" s="11">
        <v>10.38</v>
      </c>
      <c r="Z497" s="12">
        <f t="shared" ca="1" si="33"/>
        <v>0.18249000000000848</v>
      </c>
      <c r="AA497" s="12">
        <f t="shared" ca="1" si="34"/>
        <v>0.18249000000000848</v>
      </c>
    </row>
    <row r="498" spans="1:27" x14ac:dyDescent="0.25">
      <c r="A498" s="11">
        <v>10.39</v>
      </c>
      <c r="Z498" s="12">
        <f t="shared" ca="1" si="33"/>
        <v>0.19249000000000827</v>
      </c>
      <c r="AA498" s="12">
        <f t="shared" ca="1" si="34"/>
        <v>0.19249000000000827</v>
      </c>
    </row>
    <row r="499" spans="1:27" x14ac:dyDescent="0.25">
      <c r="A499" s="11">
        <v>10.39</v>
      </c>
      <c r="Z499" s="12">
        <f t="shared" ca="1" si="33"/>
        <v>0.19249000000000827</v>
      </c>
      <c r="AA499" s="12">
        <f t="shared" ca="1" si="34"/>
        <v>0.19249000000000827</v>
      </c>
    </row>
    <row r="500" spans="1:27" x14ac:dyDescent="0.25">
      <c r="A500" s="11">
        <v>10.41</v>
      </c>
      <c r="Z500" s="12">
        <f t="shared" ca="1" si="33"/>
        <v>0.21249000000000784</v>
      </c>
      <c r="AA500" s="12">
        <f t="shared" ca="1" si="34"/>
        <v>0.21249000000000784</v>
      </c>
    </row>
    <row r="501" spans="1:27" x14ac:dyDescent="0.25">
      <c r="A501" s="11">
        <v>10.41</v>
      </c>
      <c r="Z501" s="12">
        <f t="shared" ca="1" si="33"/>
        <v>0.21249000000000784</v>
      </c>
      <c r="AA501" s="12">
        <f t="shared" ca="1" si="34"/>
        <v>0.21249000000000784</v>
      </c>
    </row>
    <row r="502" spans="1:27" x14ac:dyDescent="0.25">
      <c r="A502" s="11">
        <v>10.42</v>
      </c>
      <c r="Z502" s="12">
        <f t="shared" ca="1" si="33"/>
        <v>0.22249000000000763</v>
      </c>
      <c r="AA502" s="12">
        <f t="shared" ca="1" si="34"/>
        <v>0.22249000000000763</v>
      </c>
    </row>
    <row r="503" spans="1:27" x14ac:dyDescent="0.25">
      <c r="A503" s="11">
        <v>10.43</v>
      </c>
      <c r="Z503" s="12">
        <f t="shared" ca="1" si="33"/>
        <v>0.23249000000000741</v>
      </c>
      <c r="AA503" s="12">
        <f t="shared" ca="1" si="34"/>
        <v>0.23249000000000741</v>
      </c>
    </row>
    <row r="504" spans="1:27" x14ac:dyDescent="0.25">
      <c r="A504" s="11">
        <v>10.44</v>
      </c>
      <c r="Z504" s="12">
        <f t="shared" ca="1" si="33"/>
        <v>0.2424900000000072</v>
      </c>
      <c r="AA504" s="12">
        <f t="shared" ca="1" si="34"/>
        <v>0.2424900000000072</v>
      </c>
    </row>
    <row r="505" spans="1:27" x14ac:dyDescent="0.25">
      <c r="A505" s="11">
        <v>10.44</v>
      </c>
      <c r="Z505" s="12">
        <f t="shared" ca="1" si="33"/>
        <v>0.2424900000000072</v>
      </c>
      <c r="AA505" s="12">
        <f t="shared" ca="1" si="34"/>
        <v>0.2424900000000072</v>
      </c>
    </row>
    <row r="506" spans="1:27" x14ac:dyDescent="0.25">
      <c r="A506" s="11">
        <v>10.45</v>
      </c>
      <c r="Z506" s="12">
        <f t="shared" ca="1" si="33"/>
        <v>0.25249000000000699</v>
      </c>
      <c r="AA506" s="12">
        <f t="shared" ca="1" si="34"/>
        <v>0.25249000000000699</v>
      </c>
    </row>
    <row r="507" spans="1:27" x14ac:dyDescent="0.25">
      <c r="A507" s="11">
        <v>10.46</v>
      </c>
      <c r="Z507" s="12">
        <f t="shared" ca="1" si="33"/>
        <v>0.26249000000000855</v>
      </c>
      <c r="AA507" s="12">
        <f t="shared" ca="1" si="34"/>
        <v>0.26249000000000855</v>
      </c>
    </row>
    <row r="508" spans="1:27" x14ac:dyDescent="0.25">
      <c r="A508" s="11">
        <v>10.47</v>
      </c>
      <c r="Z508" s="12">
        <f t="shared" ca="1" si="33"/>
        <v>0.27249000000000834</v>
      </c>
      <c r="AA508" s="12">
        <f t="shared" ca="1" si="34"/>
        <v>0.27249000000000834</v>
      </c>
    </row>
    <row r="509" spans="1:27" x14ac:dyDescent="0.25">
      <c r="A509" s="11">
        <v>10.47</v>
      </c>
      <c r="Z509" s="12">
        <f t="shared" ca="1" si="33"/>
        <v>0.27249000000000834</v>
      </c>
      <c r="AA509" s="12">
        <f t="shared" ca="1" si="34"/>
        <v>0.27249000000000834</v>
      </c>
    </row>
    <row r="510" spans="1:27" x14ac:dyDescent="0.25">
      <c r="A510" s="11">
        <v>10.5</v>
      </c>
      <c r="Z510" s="12">
        <f t="shared" ca="1" si="33"/>
        <v>0.3024900000000077</v>
      </c>
      <c r="AA510" s="12">
        <f t="shared" ca="1" si="34"/>
        <v>0.3024900000000077</v>
      </c>
    </row>
    <row r="511" spans="1:27" x14ac:dyDescent="0.25">
      <c r="A511" s="11">
        <v>10.5</v>
      </c>
      <c r="Z511" s="12">
        <f t="shared" ca="1" si="33"/>
        <v>0.3024900000000077</v>
      </c>
      <c r="AA511" s="12">
        <f t="shared" ca="1" si="34"/>
        <v>0.3024900000000077</v>
      </c>
    </row>
    <row r="512" spans="1:27" x14ac:dyDescent="0.25">
      <c r="A512" s="11">
        <v>10.52</v>
      </c>
      <c r="Z512" s="12">
        <f t="shared" ca="1" si="33"/>
        <v>0.32249000000000727</v>
      </c>
      <c r="AA512" s="12">
        <f t="shared" ca="1" si="34"/>
        <v>0.32249000000000727</v>
      </c>
    </row>
    <row r="513" spans="1:27" x14ac:dyDescent="0.25">
      <c r="A513" s="11">
        <v>10.53</v>
      </c>
      <c r="Z513" s="12">
        <f t="shared" ca="1" si="33"/>
        <v>0.33249000000000706</v>
      </c>
      <c r="AA513" s="12">
        <f t="shared" ca="1" si="34"/>
        <v>0.33249000000000706</v>
      </c>
    </row>
    <row r="514" spans="1:27" x14ac:dyDescent="0.25">
      <c r="A514" s="11">
        <v>10.58</v>
      </c>
      <c r="Z514" s="12">
        <f t="shared" ref="Z514:Z577" ca="1" si="35">IF($A514&lt;&gt;"",($A514-$D$77),"")</f>
        <v>0.38249000000000777</v>
      </c>
      <c r="AA514" s="12">
        <f t="shared" ref="AA514:AA577" ca="1" si="36">IF($A514&lt;&gt;"",($A514-$D$77+$J$118),"")</f>
        <v>0.38249000000000777</v>
      </c>
    </row>
    <row r="515" spans="1:27" x14ac:dyDescent="0.25">
      <c r="A515" s="11">
        <v>10.58</v>
      </c>
      <c r="Z515" s="12">
        <f t="shared" ca="1" si="35"/>
        <v>0.38249000000000777</v>
      </c>
      <c r="AA515" s="12">
        <f t="shared" ca="1" si="36"/>
        <v>0.38249000000000777</v>
      </c>
    </row>
    <row r="516" spans="1:27" x14ac:dyDescent="0.25">
      <c r="A516" s="11">
        <v>10.59</v>
      </c>
      <c r="Z516" s="12">
        <f t="shared" ca="1" si="35"/>
        <v>0.39249000000000756</v>
      </c>
      <c r="AA516" s="12">
        <f t="shared" ca="1" si="36"/>
        <v>0.39249000000000756</v>
      </c>
    </row>
    <row r="517" spans="1:27" x14ac:dyDescent="0.25">
      <c r="A517" s="11">
        <v>10.61</v>
      </c>
      <c r="Z517" s="12">
        <f t="shared" ca="1" si="35"/>
        <v>0.41249000000000713</v>
      </c>
      <c r="AA517" s="12">
        <f t="shared" ca="1" si="36"/>
        <v>0.41249000000000713</v>
      </c>
    </row>
    <row r="518" spans="1:27" x14ac:dyDescent="0.25">
      <c r="A518" s="11">
        <v>10.61</v>
      </c>
      <c r="Z518" s="12">
        <f t="shared" ca="1" si="35"/>
        <v>0.41249000000000713</v>
      </c>
      <c r="AA518" s="12">
        <f t="shared" ca="1" si="36"/>
        <v>0.41249000000000713</v>
      </c>
    </row>
    <row r="519" spans="1:27" x14ac:dyDescent="0.25">
      <c r="A519" s="11">
        <v>10.64</v>
      </c>
      <c r="Z519" s="12">
        <f t="shared" ca="1" si="35"/>
        <v>0.44249000000000827</v>
      </c>
      <c r="AA519" s="12">
        <f t="shared" ca="1" si="36"/>
        <v>0.44249000000000827</v>
      </c>
    </row>
    <row r="520" spans="1:27" x14ac:dyDescent="0.25">
      <c r="A520" s="11">
        <v>10.64</v>
      </c>
      <c r="Z520" s="12">
        <f t="shared" ca="1" si="35"/>
        <v>0.44249000000000827</v>
      </c>
      <c r="AA520" s="12">
        <f t="shared" ca="1" si="36"/>
        <v>0.44249000000000827</v>
      </c>
    </row>
    <row r="521" spans="1:27" x14ac:dyDescent="0.25">
      <c r="A521" s="11">
        <v>10.65</v>
      </c>
      <c r="Z521" s="12">
        <f t="shared" ca="1" si="35"/>
        <v>0.45249000000000805</v>
      </c>
      <c r="AA521" s="12">
        <f t="shared" ca="1" si="36"/>
        <v>0.45249000000000805</v>
      </c>
    </row>
    <row r="522" spans="1:27" x14ac:dyDescent="0.25">
      <c r="A522" s="11">
        <v>10.67</v>
      </c>
      <c r="Z522" s="12">
        <f t="shared" ca="1" si="35"/>
        <v>0.47249000000000763</v>
      </c>
      <c r="AA522" s="12">
        <f t="shared" ca="1" si="36"/>
        <v>0.47249000000000763</v>
      </c>
    </row>
    <row r="523" spans="1:27" x14ac:dyDescent="0.25">
      <c r="A523" s="11">
        <v>10.67</v>
      </c>
      <c r="Z523" s="12">
        <f t="shared" ca="1" si="35"/>
        <v>0.47249000000000763</v>
      </c>
      <c r="AA523" s="12">
        <f t="shared" ca="1" si="36"/>
        <v>0.47249000000000763</v>
      </c>
    </row>
    <row r="524" spans="1:27" x14ac:dyDescent="0.25">
      <c r="A524" s="11">
        <v>10.68</v>
      </c>
      <c r="Z524" s="12">
        <f t="shared" ca="1" si="35"/>
        <v>0.48249000000000741</v>
      </c>
      <c r="AA524" s="12">
        <f t="shared" ca="1" si="36"/>
        <v>0.48249000000000741</v>
      </c>
    </row>
    <row r="525" spans="1:27" x14ac:dyDescent="0.25">
      <c r="A525" s="11">
        <v>10.68</v>
      </c>
      <c r="Z525" s="12">
        <f t="shared" ca="1" si="35"/>
        <v>0.48249000000000741</v>
      </c>
      <c r="AA525" s="12">
        <f t="shared" ca="1" si="36"/>
        <v>0.48249000000000741</v>
      </c>
    </row>
    <row r="526" spans="1:27" x14ac:dyDescent="0.25">
      <c r="A526" s="11">
        <v>10.72</v>
      </c>
      <c r="Z526" s="12">
        <f t="shared" ca="1" si="35"/>
        <v>0.52249000000000834</v>
      </c>
      <c r="AA526" s="12">
        <f t="shared" ca="1" si="36"/>
        <v>0.52249000000000834</v>
      </c>
    </row>
    <row r="527" spans="1:27" x14ac:dyDescent="0.25">
      <c r="A527" s="11">
        <v>10.72</v>
      </c>
      <c r="Z527" s="12">
        <f t="shared" ca="1" si="35"/>
        <v>0.52249000000000834</v>
      </c>
      <c r="AA527" s="12">
        <f t="shared" ca="1" si="36"/>
        <v>0.52249000000000834</v>
      </c>
    </row>
    <row r="528" spans="1:27" x14ac:dyDescent="0.25">
      <c r="A528" s="11">
        <v>10.74</v>
      </c>
      <c r="Z528" s="12">
        <f t="shared" ca="1" si="35"/>
        <v>0.54249000000000791</v>
      </c>
      <c r="AA528" s="12">
        <f t="shared" ca="1" si="36"/>
        <v>0.54249000000000791</v>
      </c>
    </row>
    <row r="529" spans="1:27" x14ac:dyDescent="0.25">
      <c r="A529" s="11">
        <v>10.74</v>
      </c>
      <c r="Z529" s="12">
        <f t="shared" ca="1" si="35"/>
        <v>0.54249000000000791</v>
      </c>
      <c r="AA529" s="12">
        <f t="shared" ca="1" si="36"/>
        <v>0.54249000000000791</v>
      </c>
    </row>
    <row r="530" spans="1:27" x14ac:dyDescent="0.25">
      <c r="A530" s="11">
        <v>10.74</v>
      </c>
      <c r="Z530" s="12">
        <f t="shared" ca="1" si="35"/>
        <v>0.54249000000000791</v>
      </c>
      <c r="AA530" s="12">
        <f t="shared" ca="1" si="36"/>
        <v>0.54249000000000791</v>
      </c>
    </row>
    <row r="531" spans="1:27" x14ac:dyDescent="0.25">
      <c r="A531" s="11">
        <v>10.75</v>
      </c>
      <c r="Z531" s="12">
        <f t="shared" ca="1" si="35"/>
        <v>0.5524900000000077</v>
      </c>
      <c r="AA531" s="12">
        <f t="shared" ca="1" si="36"/>
        <v>0.5524900000000077</v>
      </c>
    </row>
    <row r="532" spans="1:27" x14ac:dyDescent="0.25">
      <c r="A532" s="11">
        <v>10.75</v>
      </c>
      <c r="Z532" s="12">
        <f t="shared" ca="1" si="35"/>
        <v>0.5524900000000077</v>
      </c>
      <c r="AA532" s="12">
        <f t="shared" ca="1" si="36"/>
        <v>0.5524900000000077</v>
      </c>
    </row>
    <row r="533" spans="1:27" x14ac:dyDescent="0.25">
      <c r="A533" s="11">
        <v>10.75</v>
      </c>
      <c r="Z533" s="12">
        <f t="shared" ca="1" si="35"/>
        <v>0.5524900000000077</v>
      </c>
      <c r="AA533" s="12">
        <f t="shared" ca="1" si="36"/>
        <v>0.5524900000000077</v>
      </c>
    </row>
    <row r="534" spans="1:27" x14ac:dyDescent="0.25">
      <c r="A534" s="11">
        <v>10.76</v>
      </c>
      <c r="Z534" s="12">
        <f t="shared" ca="1" si="35"/>
        <v>0.56249000000000748</v>
      </c>
      <c r="AA534" s="12">
        <f t="shared" ca="1" si="36"/>
        <v>0.56249000000000748</v>
      </c>
    </row>
    <row r="535" spans="1:27" x14ac:dyDescent="0.25">
      <c r="A535" s="11">
        <v>10.8</v>
      </c>
      <c r="Z535" s="12">
        <f t="shared" ca="1" si="35"/>
        <v>0.60249000000000841</v>
      </c>
      <c r="AA535" s="12">
        <f t="shared" ca="1" si="36"/>
        <v>0.60249000000000841</v>
      </c>
    </row>
    <row r="536" spans="1:27" x14ac:dyDescent="0.25">
      <c r="A536" s="11">
        <v>10.81</v>
      </c>
      <c r="Z536" s="12">
        <f t="shared" ca="1" si="35"/>
        <v>0.61249000000000819</v>
      </c>
      <c r="AA536" s="12">
        <f t="shared" ca="1" si="36"/>
        <v>0.61249000000000819</v>
      </c>
    </row>
    <row r="537" spans="1:27" x14ac:dyDescent="0.25">
      <c r="A537" s="11">
        <v>10.84</v>
      </c>
      <c r="Z537" s="12">
        <f t="shared" ca="1" si="35"/>
        <v>0.64249000000000756</v>
      </c>
      <c r="AA537" s="12">
        <f t="shared" ca="1" si="36"/>
        <v>0.64249000000000756</v>
      </c>
    </row>
    <row r="538" spans="1:27" x14ac:dyDescent="0.25">
      <c r="A538" s="11">
        <v>10.84</v>
      </c>
      <c r="Z538" s="12">
        <f t="shared" ca="1" si="35"/>
        <v>0.64249000000000756</v>
      </c>
      <c r="AA538" s="12">
        <f t="shared" ca="1" si="36"/>
        <v>0.64249000000000756</v>
      </c>
    </row>
    <row r="539" spans="1:27" x14ac:dyDescent="0.25">
      <c r="A539" s="11">
        <v>10.84</v>
      </c>
      <c r="Z539" s="12">
        <f t="shared" ca="1" si="35"/>
        <v>0.64249000000000756</v>
      </c>
      <c r="AA539" s="12">
        <f t="shared" ca="1" si="36"/>
        <v>0.64249000000000756</v>
      </c>
    </row>
    <row r="540" spans="1:27" x14ac:dyDescent="0.25">
      <c r="A540" s="11">
        <v>10.86</v>
      </c>
      <c r="Z540" s="12">
        <f t="shared" ca="1" si="35"/>
        <v>0.66249000000000713</v>
      </c>
      <c r="AA540" s="12">
        <f t="shared" ca="1" si="36"/>
        <v>0.66249000000000713</v>
      </c>
    </row>
    <row r="541" spans="1:27" x14ac:dyDescent="0.25">
      <c r="A541" s="11">
        <v>10.86</v>
      </c>
      <c r="Z541" s="12">
        <f t="shared" ca="1" si="35"/>
        <v>0.66249000000000713</v>
      </c>
      <c r="AA541" s="12">
        <f t="shared" ca="1" si="36"/>
        <v>0.66249000000000713</v>
      </c>
    </row>
    <row r="542" spans="1:27" x14ac:dyDescent="0.25">
      <c r="A542" s="11">
        <v>10.88</v>
      </c>
      <c r="Z542" s="12">
        <f t="shared" ca="1" si="35"/>
        <v>0.68249000000000848</v>
      </c>
      <c r="AA542" s="12">
        <f t="shared" ca="1" si="36"/>
        <v>0.68249000000000848</v>
      </c>
    </row>
    <row r="543" spans="1:27" x14ac:dyDescent="0.25">
      <c r="A543" s="11">
        <v>10.89</v>
      </c>
      <c r="Z543" s="12">
        <f t="shared" ca="1" si="35"/>
        <v>0.69249000000000827</v>
      </c>
      <c r="AA543" s="12">
        <f t="shared" ca="1" si="36"/>
        <v>0.69249000000000827</v>
      </c>
    </row>
    <row r="544" spans="1:27" x14ac:dyDescent="0.25">
      <c r="A544" s="11">
        <v>10.89</v>
      </c>
      <c r="Z544" s="12">
        <f t="shared" ca="1" si="35"/>
        <v>0.69249000000000827</v>
      </c>
      <c r="AA544" s="12">
        <f t="shared" ca="1" si="36"/>
        <v>0.69249000000000827</v>
      </c>
    </row>
    <row r="545" spans="1:27" x14ac:dyDescent="0.25">
      <c r="A545" s="11">
        <v>10.92</v>
      </c>
      <c r="Z545" s="12">
        <f t="shared" ca="1" si="35"/>
        <v>0.72249000000000763</v>
      </c>
      <c r="AA545" s="12">
        <f t="shared" ca="1" si="36"/>
        <v>0.72249000000000763</v>
      </c>
    </row>
    <row r="546" spans="1:27" x14ac:dyDescent="0.25">
      <c r="A546" s="11">
        <v>10.92</v>
      </c>
      <c r="Z546" s="12">
        <f t="shared" ca="1" si="35"/>
        <v>0.72249000000000763</v>
      </c>
      <c r="AA546" s="12">
        <f t="shared" ca="1" si="36"/>
        <v>0.72249000000000763</v>
      </c>
    </row>
    <row r="547" spans="1:27" x14ac:dyDescent="0.25">
      <c r="A547" s="11">
        <v>10.92</v>
      </c>
      <c r="Z547" s="12">
        <f t="shared" ca="1" si="35"/>
        <v>0.72249000000000763</v>
      </c>
      <c r="AA547" s="12">
        <f t="shared" ca="1" si="36"/>
        <v>0.72249000000000763</v>
      </c>
    </row>
    <row r="548" spans="1:27" x14ac:dyDescent="0.25">
      <c r="A548" s="11">
        <v>10.94</v>
      </c>
      <c r="Z548" s="12">
        <f t="shared" ca="1" si="35"/>
        <v>0.7424900000000072</v>
      </c>
      <c r="AA548" s="12">
        <f t="shared" ca="1" si="36"/>
        <v>0.7424900000000072</v>
      </c>
    </row>
    <row r="549" spans="1:27" x14ac:dyDescent="0.25">
      <c r="A549" s="11">
        <v>10.94</v>
      </c>
      <c r="Z549" s="12">
        <f t="shared" ca="1" si="35"/>
        <v>0.7424900000000072</v>
      </c>
      <c r="AA549" s="12">
        <f t="shared" ca="1" si="36"/>
        <v>0.7424900000000072</v>
      </c>
    </row>
    <row r="550" spans="1:27" x14ac:dyDescent="0.25">
      <c r="A550" s="11">
        <v>10.95</v>
      </c>
      <c r="Z550" s="12">
        <f t="shared" ca="1" si="35"/>
        <v>0.75249000000000699</v>
      </c>
      <c r="AA550" s="12">
        <f t="shared" ca="1" si="36"/>
        <v>0.75249000000000699</v>
      </c>
    </row>
    <row r="551" spans="1:27" x14ac:dyDescent="0.25">
      <c r="A551" s="11">
        <v>10.96</v>
      </c>
      <c r="Z551" s="12">
        <f t="shared" ca="1" si="35"/>
        <v>0.76249000000000855</v>
      </c>
      <c r="AA551" s="12">
        <f t="shared" ca="1" si="36"/>
        <v>0.76249000000000855</v>
      </c>
    </row>
    <row r="552" spans="1:27" x14ac:dyDescent="0.25">
      <c r="A552" s="11">
        <v>10.97</v>
      </c>
      <c r="Z552" s="12">
        <f t="shared" ca="1" si="35"/>
        <v>0.77249000000000834</v>
      </c>
      <c r="AA552" s="12">
        <f t="shared" ca="1" si="36"/>
        <v>0.77249000000000834</v>
      </c>
    </row>
    <row r="553" spans="1:27" x14ac:dyDescent="0.25">
      <c r="A553" s="11">
        <v>10.98</v>
      </c>
      <c r="Z553" s="12">
        <f t="shared" ca="1" si="35"/>
        <v>0.78249000000000812</v>
      </c>
      <c r="AA553" s="12">
        <f t="shared" ca="1" si="36"/>
        <v>0.78249000000000812</v>
      </c>
    </row>
    <row r="554" spans="1:27" x14ac:dyDescent="0.25">
      <c r="A554" s="11">
        <v>10.99</v>
      </c>
      <c r="Z554" s="12">
        <f t="shared" ca="1" si="35"/>
        <v>0.79249000000000791</v>
      </c>
      <c r="AA554" s="12">
        <f t="shared" ca="1" si="36"/>
        <v>0.79249000000000791</v>
      </c>
    </row>
    <row r="555" spans="1:27" x14ac:dyDescent="0.25">
      <c r="A555" s="11">
        <v>11</v>
      </c>
      <c r="Z555" s="12">
        <f t="shared" ca="1" si="35"/>
        <v>0.8024900000000077</v>
      </c>
      <c r="AA555" s="12">
        <f t="shared" ca="1" si="36"/>
        <v>0.8024900000000077</v>
      </c>
    </row>
    <row r="556" spans="1:27" x14ac:dyDescent="0.25">
      <c r="A556" s="11">
        <v>11.01</v>
      </c>
      <c r="Z556" s="12">
        <f t="shared" ca="1" si="35"/>
        <v>0.81249000000000748</v>
      </c>
      <c r="AA556" s="12">
        <f t="shared" ca="1" si="36"/>
        <v>0.81249000000000748</v>
      </c>
    </row>
    <row r="557" spans="1:27" x14ac:dyDescent="0.25">
      <c r="A557" s="11">
        <v>11.01</v>
      </c>
      <c r="Z557" s="12">
        <f t="shared" ca="1" si="35"/>
        <v>0.81249000000000748</v>
      </c>
      <c r="AA557" s="12">
        <f t="shared" ca="1" si="36"/>
        <v>0.81249000000000748</v>
      </c>
    </row>
    <row r="558" spans="1:27" x14ac:dyDescent="0.25">
      <c r="A558" s="11">
        <v>11.01</v>
      </c>
      <c r="Z558" s="12">
        <f t="shared" ca="1" si="35"/>
        <v>0.81249000000000748</v>
      </c>
      <c r="AA558" s="12">
        <f t="shared" ca="1" si="36"/>
        <v>0.81249000000000748</v>
      </c>
    </row>
    <row r="559" spans="1:27" x14ac:dyDescent="0.25">
      <c r="A559" s="11">
        <v>11.02</v>
      </c>
      <c r="Z559" s="12">
        <f t="shared" ca="1" si="35"/>
        <v>0.82249000000000727</v>
      </c>
      <c r="AA559" s="12">
        <f t="shared" ca="1" si="36"/>
        <v>0.82249000000000727</v>
      </c>
    </row>
    <row r="560" spans="1:27" x14ac:dyDescent="0.25">
      <c r="A560" s="11">
        <v>11.02</v>
      </c>
      <c r="Z560" s="12">
        <f t="shared" ca="1" si="35"/>
        <v>0.82249000000000727</v>
      </c>
      <c r="AA560" s="12">
        <f t="shared" ca="1" si="36"/>
        <v>0.82249000000000727</v>
      </c>
    </row>
    <row r="561" spans="1:27" x14ac:dyDescent="0.25">
      <c r="A561" s="11">
        <v>11.02</v>
      </c>
      <c r="Z561" s="12">
        <f t="shared" ca="1" si="35"/>
        <v>0.82249000000000727</v>
      </c>
      <c r="AA561" s="12">
        <f t="shared" ca="1" si="36"/>
        <v>0.82249000000000727</v>
      </c>
    </row>
    <row r="562" spans="1:27" x14ac:dyDescent="0.25">
      <c r="A562" s="11">
        <v>11.03</v>
      </c>
      <c r="Z562" s="12">
        <f t="shared" ca="1" si="35"/>
        <v>0.83249000000000706</v>
      </c>
      <c r="AA562" s="12">
        <f t="shared" ca="1" si="36"/>
        <v>0.83249000000000706</v>
      </c>
    </row>
    <row r="563" spans="1:27" x14ac:dyDescent="0.25">
      <c r="A563" s="11">
        <v>11.03</v>
      </c>
      <c r="Z563" s="12">
        <f t="shared" ca="1" si="35"/>
        <v>0.83249000000000706</v>
      </c>
      <c r="AA563" s="12">
        <f t="shared" ca="1" si="36"/>
        <v>0.83249000000000706</v>
      </c>
    </row>
    <row r="564" spans="1:27" x14ac:dyDescent="0.25">
      <c r="A564" s="11">
        <v>11.05</v>
      </c>
      <c r="Z564" s="12">
        <f t="shared" ca="1" si="35"/>
        <v>0.85249000000000841</v>
      </c>
      <c r="AA564" s="12">
        <f t="shared" ca="1" si="36"/>
        <v>0.85249000000000841</v>
      </c>
    </row>
    <row r="565" spans="1:27" x14ac:dyDescent="0.25">
      <c r="A565" s="11">
        <v>11.07</v>
      </c>
      <c r="Z565" s="12">
        <f t="shared" ca="1" si="35"/>
        <v>0.87249000000000798</v>
      </c>
      <c r="AA565" s="12">
        <f t="shared" ca="1" si="36"/>
        <v>0.87249000000000798</v>
      </c>
    </row>
    <row r="566" spans="1:27" x14ac:dyDescent="0.25">
      <c r="A566" s="11">
        <v>11.08</v>
      </c>
      <c r="Z566" s="12">
        <f t="shared" ca="1" si="35"/>
        <v>0.88249000000000777</v>
      </c>
      <c r="AA566" s="12">
        <f t="shared" ca="1" si="36"/>
        <v>0.88249000000000777</v>
      </c>
    </row>
    <row r="567" spans="1:27" x14ac:dyDescent="0.25">
      <c r="A567" s="11">
        <v>11.08</v>
      </c>
      <c r="Z567" s="12">
        <f t="shared" ca="1" si="35"/>
        <v>0.88249000000000777</v>
      </c>
      <c r="AA567" s="12">
        <f t="shared" ca="1" si="36"/>
        <v>0.88249000000000777</v>
      </c>
    </row>
    <row r="568" spans="1:27" x14ac:dyDescent="0.25">
      <c r="A568" s="11">
        <v>11.08</v>
      </c>
      <c r="Z568" s="12">
        <f t="shared" ca="1" si="35"/>
        <v>0.88249000000000777</v>
      </c>
      <c r="AA568" s="12">
        <f t="shared" ca="1" si="36"/>
        <v>0.88249000000000777</v>
      </c>
    </row>
    <row r="569" spans="1:27" x14ac:dyDescent="0.25">
      <c r="A569" s="11">
        <v>11.09</v>
      </c>
      <c r="Z569" s="12">
        <f t="shared" ca="1" si="35"/>
        <v>0.89249000000000756</v>
      </c>
      <c r="AA569" s="12">
        <f t="shared" ca="1" si="36"/>
        <v>0.89249000000000756</v>
      </c>
    </row>
    <row r="570" spans="1:27" x14ac:dyDescent="0.25">
      <c r="A570" s="11">
        <v>11.11</v>
      </c>
      <c r="Z570" s="12">
        <f t="shared" ca="1" si="35"/>
        <v>0.91249000000000713</v>
      </c>
      <c r="AA570" s="12">
        <f t="shared" ca="1" si="36"/>
        <v>0.91249000000000713</v>
      </c>
    </row>
    <row r="571" spans="1:27" x14ac:dyDescent="0.25">
      <c r="A571" s="11">
        <v>11.13</v>
      </c>
      <c r="Z571" s="12">
        <f t="shared" ca="1" si="35"/>
        <v>0.93249000000000848</v>
      </c>
      <c r="AA571" s="12">
        <f t="shared" ca="1" si="36"/>
        <v>0.93249000000000848</v>
      </c>
    </row>
    <row r="572" spans="1:27" x14ac:dyDescent="0.25">
      <c r="A572" s="11">
        <v>11.13</v>
      </c>
      <c r="Z572" s="12">
        <f t="shared" ca="1" si="35"/>
        <v>0.93249000000000848</v>
      </c>
      <c r="AA572" s="12">
        <f t="shared" ca="1" si="36"/>
        <v>0.93249000000000848</v>
      </c>
    </row>
    <row r="573" spans="1:27" x14ac:dyDescent="0.25">
      <c r="A573" s="11">
        <v>11.13</v>
      </c>
      <c r="Z573" s="12">
        <f t="shared" ca="1" si="35"/>
        <v>0.93249000000000848</v>
      </c>
      <c r="AA573" s="12">
        <f t="shared" ca="1" si="36"/>
        <v>0.93249000000000848</v>
      </c>
    </row>
    <row r="574" spans="1:27" x14ac:dyDescent="0.25">
      <c r="A574" s="11">
        <v>11.13</v>
      </c>
      <c r="Z574" s="12">
        <f t="shared" ca="1" si="35"/>
        <v>0.93249000000000848</v>
      </c>
      <c r="AA574" s="12">
        <f t="shared" ca="1" si="36"/>
        <v>0.93249000000000848</v>
      </c>
    </row>
    <row r="575" spans="1:27" x14ac:dyDescent="0.25">
      <c r="A575" s="11">
        <v>11.14</v>
      </c>
      <c r="Z575" s="12">
        <f t="shared" ca="1" si="35"/>
        <v>0.94249000000000827</v>
      </c>
      <c r="AA575" s="12">
        <f t="shared" ca="1" si="36"/>
        <v>0.94249000000000827</v>
      </c>
    </row>
    <row r="576" spans="1:27" x14ac:dyDescent="0.25">
      <c r="A576" s="11">
        <v>11.15</v>
      </c>
      <c r="Z576" s="12">
        <f t="shared" ca="1" si="35"/>
        <v>0.95249000000000805</v>
      </c>
      <c r="AA576" s="12">
        <f t="shared" ca="1" si="36"/>
        <v>0.95249000000000805</v>
      </c>
    </row>
    <row r="577" spans="1:27" x14ac:dyDescent="0.25">
      <c r="A577" s="11">
        <v>11.16</v>
      </c>
      <c r="Z577" s="12">
        <f t="shared" ca="1" si="35"/>
        <v>0.96249000000000784</v>
      </c>
      <c r="AA577" s="12">
        <f t="shared" ca="1" si="36"/>
        <v>0.96249000000000784</v>
      </c>
    </row>
    <row r="578" spans="1:27" x14ac:dyDescent="0.25">
      <c r="A578" s="11">
        <v>11.18</v>
      </c>
      <c r="Z578" s="12">
        <f t="shared" ref="Z578:Z641" ca="1" si="37">IF($A578&lt;&gt;"",($A578-$D$77),"")</f>
        <v>0.98249000000000741</v>
      </c>
      <c r="AA578" s="12">
        <f t="shared" ref="AA578:AA641" ca="1" si="38">IF($A578&lt;&gt;"",($A578-$D$77+$J$118),"")</f>
        <v>0.98249000000000741</v>
      </c>
    </row>
    <row r="579" spans="1:27" x14ac:dyDescent="0.25">
      <c r="A579" s="11">
        <v>11.19</v>
      </c>
      <c r="Z579" s="12">
        <f t="shared" ca="1" si="37"/>
        <v>0.9924900000000072</v>
      </c>
      <c r="AA579" s="12">
        <f t="shared" ca="1" si="38"/>
        <v>0.9924900000000072</v>
      </c>
    </row>
    <row r="580" spans="1:27" x14ac:dyDescent="0.25">
      <c r="A580" s="11">
        <v>11.2</v>
      </c>
      <c r="Z580" s="12">
        <f t="shared" ca="1" si="37"/>
        <v>1.002490000000007</v>
      </c>
      <c r="AA580" s="12">
        <f t="shared" ca="1" si="38"/>
        <v>1.002490000000007</v>
      </c>
    </row>
    <row r="581" spans="1:27" x14ac:dyDescent="0.25">
      <c r="A581" s="11">
        <v>11.22</v>
      </c>
      <c r="Z581" s="12">
        <f t="shared" ca="1" si="37"/>
        <v>1.0224900000000083</v>
      </c>
      <c r="AA581" s="12">
        <f t="shared" ca="1" si="38"/>
        <v>1.0224900000000083</v>
      </c>
    </row>
    <row r="582" spans="1:27" x14ac:dyDescent="0.25">
      <c r="A582" s="11">
        <v>11.23</v>
      </c>
      <c r="Z582" s="12">
        <f t="shared" ca="1" si="37"/>
        <v>1.0324900000000081</v>
      </c>
      <c r="AA582" s="12">
        <f t="shared" ca="1" si="38"/>
        <v>1.0324900000000081</v>
      </c>
    </row>
    <row r="583" spans="1:27" x14ac:dyDescent="0.25">
      <c r="A583" s="11">
        <v>11.23</v>
      </c>
      <c r="Z583" s="12">
        <f t="shared" ca="1" si="37"/>
        <v>1.0324900000000081</v>
      </c>
      <c r="AA583" s="12">
        <f t="shared" ca="1" si="38"/>
        <v>1.0324900000000081</v>
      </c>
    </row>
    <row r="584" spans="1:27" x14ac:dyDescent="0.25">
      <c r="A584" s="11">
        <v>11.24</v>
      </c>
      <c r="Z584" s="12">
        <f t="shared" ca="1" si="37"/>
        <v>1.0424900000000079</v>
      </c>
      <c r="AA584" s="12">
        <f t="shared" ca="1" si="38"/>
        <v>1.0424900000000079</v>
      </c>
    </row>
    <row r="585" spans="1:27" x14ac:dyDescent="0.25">
      <c r="A585" s="11">
        <v>11.24</v>
      </c>
      <c r="Z585" s="12">
        <f t="shared" ca="1" si="37"/>
        <v>1.0424900000000079</v>
      </c>
      <c r="AA585" s="12">
        <f t="shared" ca="1" si="38"/>
        <v>1.0424900000000079</v>
      </c>
    </row>
    <row r="586" spans="1:27" x14ac:dyDescent="0.25">
      <c r="A586" s="11">
        <v>11.24</v>
      </c>
      <c r="Z586" s="12">
        <f t="shared" ca="1" si="37"/>
        <v>1.0424900000000079</v>
      </c>
      <c r="AA586" s="12">
        <f t="shared" ca="1" si="38"/>
        <v>1.0424900000000079</v>
      </c>
    </row>
    <row r="587" spans="1:27" x14ac:dyDescent="0.25">
      <c r="A587" s="11">
        <v>11.25</v>
      </c>
      <c r="Z587" s="12">
        <f t="shared" ca="1" si="37"/>
        <v>1.0524900000000077</v>
      </c>
      <c r="AA587" s="12">
        <f t="shared" ca="1" si="38"/>
        <v>1.0524900000000077</v>
      </c>
    </row>
    <row r="588" spans="1:27" x14ac:dyDescent="0.25">
      <c r="A588" s="11">
        <v>11.26</v>
      </c>
      <c r="Z588" s="12">
        <f t="shared" ca="1" si="37"/>
        <v>1.0624900000000075</v>
      </c>
      <c r="AA588" s="12">
        <f t="shared" ca="1" si="38"/>
        <v>1.0624900000000075</v>
      </c>
    </row>
    <row r="589" spans="1:27" x14ac:dyDescent="0.25">
      <c r="A589" s="11">
        <v>11.26</v>
      </c>
      <c r="Z589" s="12">
        <f t="shared" ca="1" si="37"/>
        <v>1.0624900000000075</v>
      </c>
      <c r="AA589" s="12">
        <f t="shared" ca="1" si="38"/>
        <v>1.0624900000000075</v>
      </c>
    </row>
    <row r="590" spans="1:27" x14ac:dyDescent="0.25">
      <c r="A590" s="11">
        <v>11.27</v>
      </c>
      <c r="Z590" s="12">
        <f t="shared" ca="1" si="37"/>
        <v>1.0724900000000073</v>
      </c>
      <c r="AA590" s="12">
        <f t="shared" ca="1" si="38"/>
        <v>1.0724900000000073</v>
      </c>
    </row>
    <row r="591" spans="1:27" x14ac:dyDescent="0.25">
      <c r="A591" s="11">
        <v>11.28</v>
      </c>
      <c r="Z591" s="12">
        <f t="shared" ca="1" si="37"/>
        <v>1.0824900000000071</v>
      </c>
      <c r="AA591" s="12">
        <f t="shared" ca="1" si="38"/>
        <v>1.0824900000000071</v>
      </c>
    </row>
    <row r="592" spans="1:27" x14ac:dyDescent="0.25">
      <c r="A592" s="11">
        <v>11.31</v>
      </c>
      <c r="Z592" s="12">
        <f t="shared" ca="1" si="37"/>
        <v>1.1124900000000082</v>
      </c>
      <c r="AA592" s="12">
        <f t="shared" ca="1" si="38"/>
        <v>1.1124900000000082</v>
      </c>
    </row>
    <row r="593" spans="1:27" x14ac:dyDescent="0.25">
      <c r="A593" s="11">
        <v>11.32</v>
      </c>
      <c r="Z593" s="12">
        <f t="shared" ca="1" si="37"/>
        <v>1.122490000000008</v>
      </c>
      <c r="AA593" s="12">
        <f t="shared" ca="1" si="38"/>
        <v>1.122490000000008</v>
      </c>
    </row>
    <row r="594" spans="1:27" x14ac:dyDescent="0.25">
      <c r="A594" s="11">
        <v>11.32</v>
      </c>
      <c r="Z594" s="12">
        <f t="shared" ca="1" si="37"/>
        <v>1.122490000000008</v>
      </c>
      <c r="AA594" s="12">
        <f t="shared" ca="1" si="38"/>
        <v>1.122490000000008</v>
      </c>
    </row>
    <row r="595" spans="1:27" x14ac:dyDescent="0.25">
      <c r="A595" s="11">
        <v>11.32</v>
      </c>
      <c r="Z595" s="12">
        <f t="shared" ca="1" si="37"/>
        <v>1.122490000000008</v>
      </c>
      <c r="AA595" s="12">
        <f t="shared" ca="1" si="38"/>
        <v>1.122490000000008</v>
      </c>
    </row>
    <row r="596" spans="1:27" x14ac:dyDescent="0.25">
      <c r="A596" s="11">
        <v>11.33</v>
      </c>
      <c r="Z596" s="12">
        <f t="shared" ca="1" si="37"/>
        <v>1.1324900000000078</v>
      </c>
      <c r="AA596" s="12">
        <f t="shared" ca="1" si="38"/>
        <v>1.1324900000000078</v>
      </c>
    </row>
    <row r="597" spans="1:27" x14ac:dyDescent="0.25">
      <c r="A597" s="11">
        <v>11.35</v>
      </c>
      <c r="Z597" s="12">
        <f t="shared" ca="1" si="37"/>
        <v>1.1524900000000073</v>
      </c>
      <c r="AA597" s="12">
        <f t="shared" ca="1" si="38"/>
        <v>1.1524900000000073</v>
      </c>
    </row>
    <row r="598" spans="1:27" x14ac:dyDescent="0.25">
      <c r="A598" s="11">
        <v>11.37</v>
      </c>
      <c r="Z598" s="12">
        <f t="shared" ca="1" si="37"/>
        <v>1.1724900000000069</v>
      </c>
      <c r="AA598" s="12">
        <f t="shared" ca="1" si="38"/>
        <v>1.1724900000000069</v>
      </c>
    </row>
    <row r="599" spans="1:27" x14ac:dyDescent="0.25">
      <c r="A599" s="11">
        <v>11.38</v>
      </c>
      <c r="Z599" s="12">
        <f t="shared" ca="1" si="37"/>
        <v>1.1824900000000085</v>
      </c>
      <c r="AA599" s="12">
        <f t="shared" ca="1" si="38"/>
        <v>1.1824900000000085</v>
      </c>
    </row>
    <row r="600" spans="1:27" x14ac:dyDescent="0.25">
      <c r="A600" s="11">
        <v>11.39</v>
      </c>
      <c r="Z600" s="12">
        <f t="shared" ca="1" si="37"/>
        <v>1.1924900000000083</v>
      </c>
      <c r="AA600" s="12">
        <f t="shared" ca="1" si="38"/>
        <v>1.1924900000000083</v>
      </c>
    </row>
    <row r="601" spans="1:27" x14ac:dyDescent="0.25">
      <c r="A601" s="11">
        <v>11.39</v>
      </c>
      <c r="Z601" s="12">
        <f t="shared" ca="1" si="37"/>
        <v>1.1924900000000083</v>
      </c>
      <c r="AA601" s="12">
        <f t="shared" ca="1" si="38"/>
        <v>1.1924900000000083</v>
      </c>
    </row>
    <row r="602" spans="1:27" x14ac:dyDescent="0.25">
      <c r="A602" s="11">
        <v>11.46</v>
      </c>
      <c r="Z602" s="12">
        <f t="shared" ca="1" si="37"/>
        <v>1.2624900000000085</v>
      </c>
      <c r="AA602" s="12">
        <f t="shared" ca="1" si="38"/>
        <v>1.2624900000000085</v>
      </c>
    </row>
    <row r="603" spans="1:27" x14ac:dyDescent="0.25">
      <c r="A603" s="11">
        <v>11.47</v>
      </c>
      <c r="Z603" s="12">
        <f t="shared" ca="1" si="37"/>
        <v>1.2724900000000083</v>
      </c>
      <c r="AA603" s="12">
        <f t="shared" ca="1" si="38"/>
        <v>1.2724900000000083</v>
      </c>
    </row>
    <row r="604" spans="1:27" x14ac:dyDescent="0.25">
      <c r="A604" s="11">
        <v>11.49</v>
      </c>
      <c r="Z604" s="12">
        <f t="shared" ca="1" si="37"/>
        <v>1.2924900000000079</v>
      </c>
      <c r="AA604" s="12">
        <f t="shared" ca="1" si="38"/>
        <v>1.2924900000000079</v>
      </c>
    </row>
    <row r="605" spans="1:27" x14ac:dyDescent="0.25">
      <c r="A605" s="11">
        <v>11.52</v>
      </c>
      <c r="Z605" s="12">
        <f t="shared" ca="1" si="37"/>
        <v>1.3224900000000073</v>
      </c>
      <c r="AA605" s="12">
        <f t="shared" ca="1" si="38"/>
        <v>1.3224900000000073</v>
      </c>
    </row>
    <row r="606" spans="1:27" x14ac:dyDescent="0.25">
      <c r="A606" s="11">
        <v>11.52</v>
      </c>
      <c r="Z606" s="12">
        <f t="shared" ca="1" si="37"/>
        <v>1.3224900000000073</v>
      </c>
      <c r="AA606" s="12">
        <f t="shared" ca="1" si="38"/>
        <v>1.3224900000000073</v>
      </c>
    </row>
    <row r="607" spans="1:27" x14ac:dyDescent="0.25">
      <c r="A607" s="11">
        <v>11.52</v>
      </c>
      <c r="Z607" s="12">
        <f t="shared" ca="1" si="37"/>
        <v>1.3224900000000073</v>
      </c>
      <c r="AA607" s="12">
        <f t="shared" ca="1" si="38"/>
        <v>1.3224900000000073</v>
      </c>
    </row>
    <row r="608" spans="1:27" x14ac:dyDescent="0.25">
      <c r="A608" s="11">
        <v>11.53</v>
      </c>
      <c r="Z608" s="12">
        <f t="shared" ca="1" si="37"/>
        <v>1.3324900000000071</v>
      </c>
      <c r="AA608" s="12">
        <f t="shared" ca="1" si="38"/>
        <v>1.3324900000000071</v>
      </c>
    </row>
    <row r="609" spans="1:27" x14ac:dyDescent="0.25">
      <c r="A609" s="11">
        <v>11.54</v>
      </c>
      <c r="Z609" s="12">
        <f t="shared" ca="1" si="37"/>
        <v>1.3424900000000068</v>
      </c>
      <c r="AA609" s="12">
        <f t="shared" ca="1" si="38"/>
        <v>1.3424900000000068</v>
      </c>
    </row>
    <row r="610" spans="1:27" x14ac:dyDescent="0.25">
      <c r="A610" s="11">
        <v>11.56</v>
      </c>
      <c r="Z610" s="12">
        <f t="shared" ca="1" si="37"/>
        <v>1.3624900000000082</v>
      </c>
      <c r="AA610" s="12">
        <f t="shared" ca="1" si="38"/>
        <v>1.3624900000000082</v>
      </c>
    </row>
    <row r="611" spans="1:27" x14ac:dyDescent="0.25">
      <c r="A611" s="11">
        <v>11.58</v>
      </c>
      <c r="Z611" s="12">
        <f t="shared" ca="1" si="37"/>
        <v>1.3824900000000078</v>
      </c>
      <c r="AA611" s="12">
        <f t="shared" ca="1" si="38"/>
        <v>1.3824900000000078</v>
      </c>
    </row>
    <row r="612" spans="1:27" x14ac:dyDescent="0.25">
      <c r="A612" s="11">
        <v>11.58</v>
      </c>
      <c r="Z612" s="12">
        <f t="shared" ca="1" si="37"/>
        <v>1.3824900000000078</v>
      </c>
      <c r="AA612" s="12">
        <f t="shared" ca="1" si="38"/>
        <v>1.3824900000000078</v>
      </c>
    </row>
    <row r="613" spans="1:27" x14ac:dyDescent="0.25">
      <c r="A613" s="11">
        <v>11.59</v>
      </c>
      <c r="Z613" s="12">
        <f t="shared" ca="1" si="37"/>
        <v>1.3924900000000076</v>
      </c>
      <c r="AA613" s="12">
        <f t="shared" ca="1" si="38"/>
        <v>1.3924900000000076</v>
      </c>
    </row>
    <row r="614" spans="1:27" x14ac:dyDescent="0.25">
      <c r="A614" s="11">
        <v>11.6</v>
      </c>
      <c r="Z614" s="12">
        <f t="shared" ca="1" si="37"/>
        <v>1.4024900000000073</v>
      </c>
      <c r="AA614" s="12">
        <f t="shared" ca="1" si="38"/>
        <v>1.4024900000000073</v>
      </c>
    </row>
    <row r="615" spans="1:27" x14ac:dyDescent="0.25">
      <c r="A615" s="11">
        <v>11.6</v>
      </c>
      <c r="Z615" s="12">
        <f t="shared" ca="1" si="37"/>
        <v>1.4024900000000073</v>
      </c>
      <c r="AA615" s="12">
        <f t="shared" ca="1" si="38"/>
        <v>1.4024900000000073</v>
      </c>
    </row>
    <row r="616" spans="1:27" x14ac:dyDescent="0.25">
      <c r="A616" s="11">
        <v>11.61</v>
      </c>
      <c r="Z616" s="12">
        <f t="shared" ca="1" si="37"/>
        <v>1.4124900000000071</v>
      </c>
      <c r="AA616" s="12">
        <f t="shared" ca="1" si="38"/>
        <v>1.4124900000000071</v>
      </c>
    </row>
    <row r="617" spans="1:27" x14ac:dyDescent="0.25">
      <c r="A617" s="11">
        <v>11.62</v>
      </c>
      <c r="Z617" s="12">
        <f t="shared" ca="1" si="37"/>
        <v>1.4224900000000069</v>
      </c>
      <c r="AA617" s="12">
        <f t="shared" ca="1" si="38"/>
        <v>1.4224900000000069</v>
      </c>
    </row>
    <row r="618" spans="1:27" x14ac:dyDescent="0.25">
      <c r="A618" s="11">
        <v>11.62</v>
      </c>
      <c r="Z618" s="12">
        <f t="shared" ca="1" si="37"/>
        <v>1.4224900000000069</v>
      </c>
      <c r="AA618" s="12">
        <f t="shared" ca="1" si="38"/>
        <v>1.4224900000000069</v>
      </c>
    </row>
    <row r="619" spans="1:27" x14ac:dyDescent="0.25">
      <c r="A619" s="11">
        <v>11.64</v>
      </c>
      <c r="Z619" s="12">
        <f t="shared" ca="1" si="37"/>
        <v>1.4424900000000083</v>
      </c>
      <c r="AA619" s="12">
        <f t="shared" ca="1" si="38"/>
        <v>1.4424900000000083</v>
      </c>
    </row>
    <row r="620" spans="1:27" x14ac:dyDescent="0.25">
      <c r="A620" s="11">
        <v>11.65</v>
      </c>
      <c r="Z620" s="12">
        <f t="shared" ca="1" si="37"/>
        <v>1.4524900000000081</v>
      </c>
      <c r="AA620" s="12">
        <f t="shared" ca="1" si="38"/>
        <v>1.4524900000000081</v>
      </c>
    </row>
    <row r="621" spans="1:27" x14ac:dyDescent="0.25">
      <c r="A621" s="11">
        <v>11.65</v>
      </c>
      <c r="Z621" s="12">
        <f t="shared" ca="1" si="37"/>
        <v>1.4524900000000081</v>
      </c>
      <c r="AA621" s="12">
        <f t="shared" ca="1" si="38"/>
        <v>1.4524900000000081</v>
      </c>
    </row>
    <row r="622" spans="1:27" x14ac:dyDescent="0.25">
      <c r="A622" s="11">
        <v>11.66</v>
      </c>
      <c r="Z622" s="12">
        <f t="shared" ca="1" si="37"/>
        <v>1.4624900000000078</v>
      </c>
      <c r="AA622" s="12">
        <f t="shared" ca="1" si="38"/>
        <v>1.4624900000000078</v>
      </c>
    </row>
    <row r="623" spans="1:27" x14ac:dyDescent="0.25">
      <c r="A623" s="11">
        <v>11.66</v>
      </c>
      <c r="Z623" s="12">
        <f t="shared" ca="1" si="37"/>
        <v>1.4624900000000078</v>
      </c>
      <c r="AA623" s="12">
        <f t="shared" ca="1" si="38"/>
        <v>1.4624900000000078</v>
      </c>
    </row>
    <row r="624" spans="1:27" x14ac:dyDescent="0.25">
      <c r="A624" s="11">
        <v>11.67</v>
      </c>
      <c r="Z624" s="12">
        <f t="shared" ca="1" si="37"/>
        <v>1.4724900000000076</v>
      </c>
      <c r="AA624" s="12">
        <f t="shared" ca="1" si="38"/>
        <v>1.4724900000000076</v>
      </c>
    </row>
    <row r="625" spans="1:27" x14ac:dyDescent="0.25">
      <c r="A625" s="11">
        <v>11.69</v>
      </c>
      <c r="Z625" s="12">
        <f t="shared" ca="1" si="37"/>
        <v>1.4924900000000072</v>
      </c>
      <c r="AA625" s="12">
        <f t="shared" ca="1" si="38"/>
        <v>1.4924900000000072</v>
      </c>
    </row>
    <row r="626" spans="1:27" x14ac:dyDescent="0.25">
      <c r="A626" s="11">
        <v>11.73</v>
      </c>
      <c r="Z626" s="12">
        <f t="shared" ca="1" si="37"/>
        <v>1.5324900000000081</v>
      </c>
      <c r="AA626" s="12">
        <f t="shared" ca="1" si="38"/>
        <v>1.5324900000000081</v>
      </c>
    </row>
    <row r="627" spans="1:27" x14ac:dyDescent="0.25">
      <c r="A627" s="11">
        <v>11.74</v>
      </c>
      <c r="Z627" s="12">
        <f t="shared" ca="1" si="37"/>
        <v>1.5424900000000079</v>
      </c>
      <c r="AA627" s="12">
        <f t="shared" ca="1" si="38"/>
        <v>1.5424900000000079</v>
      </c>
    </row>
    <row r="628" spans="1:27" x14ac:dyDescent="0.25">
      <c r="A628" s="11">
        <v>11.74</v>
      </c>
      <c r="Z628" s="12">
        <f t="shared" ca="1" si="37"/>
        <v>1.5424900000000079</v>
      </c>
      <c r="AA628" s="12">
        <f t="shared" ca="1" si="38"/>
        <v>1.5424900000000079</v>
      </c>
    </row>
    <row r="629" spans="1:27" x14ac:dyDescent="0.25">
      <c r="A629" s="11">
        <v>11.74</v>
      </c>
      <c r="Z629" s="12">
        <f t="shared" ca="1" si="37"/>
        <v>1.5424900000000079</v>
      </c>
      <c r="AA629" s="12">
        <f t="shared" ca="1" si="38"/>
        <v>1.5424900000000079</v>
      </c>
    </row>
    <row r="630" spans="1:27" x14ac:dyDescent="0.25">
      <c r="A630" s="11">
        <v>11.74</v>
      </c>
      <c r="Z630" s="12">
        <f t="shared" ca="1" si="37"/>
        <v>1.5424900000000079</v>
      </c>
      <c r="AA630" s="12">
        <f t="shared" ca="1" si="38"/>
        <v>1.5424900000000079</v>
      </c>
    </row>
    <row r="631" spans="1:27" x14ac:dyDescent="0.25">
      <c r="A631" s="11">
        <v>11.76</v>
      </c>
      <c r="Z631" s="12">
        <f t="shared" ca="1" si="37"/>
        <v>1.5624900000000075</v>
      </c>
      <c r="AA631" s="12">
        <f t="shared" ca="1" si="38"/>
        <v>1.5624900000000075</v>
      </c>
    </row>
    <row r="632" spans="1:27" x14ac:dyDescent="0.25">
      <c r="A632" s="11">
        <v>11.76</v>
      </c>
      <c r="Z632" s="12">
        <f t="shared" ca="1" si="37"/>
        <v>1.5624900000000075</v>
      </c>
      <c r="AA632" s="12">
        <f t="shared" ca="1" si="38"/>
        <v>1.5624900000000075</v>
      </c>
    </row>
    <row r="633" spans="1:27" x14ac:dyDescent="0.25">
      <c r="A633" s="11">
        <v>11.76</v>
      </c>
      <c r="Z633" s="12">
        <f t="shared" ca="1" si="37"/>
        <v>1.5624900000000075</v>
      </c>
      <c r="AA633" s="12">
        <f t="shared" ca="1" si="38"/>
        <v>1.5624900000000075</v>
      </c>
    </row>
    <row r="634" spans="1:27" x14ac:dyDescent="0.25">
      <c r="A634" s="11">
        <v>11.77</v>
      </c>
      <c r="Z634" s="12">
        <f t="shared" ca="1" si="37"/>
        <v>1.5724900000000073</v>
      </c>
      <c r="AA634" s="12">
        <f t="shared" ca="1" si="38"/>
        <v>1.5724900000000073</v>
      </c>
    </row>
    <row r="635" spans="1:27" x14ac:dyDescent="0.25">
      <c r="A635" s="11">
        <v>11.77</v>
      </c>
      <c r="Z635" s="12">
        <f t="shared" ca="1" si="37"/>
        <v>1.5724900000000073</v>
      </c>
      <c r="AA635" s="12">
        <f t="shared" ca="1" si="38"/>
        <v>1.5724900000000073</v>
      </c>
    </row>
    <row r="636" spans="1:27" x14ac:dyDescent="0.25">
      <c r="A636" s="11">
        <v>11.8</v>
      </c>
      <c r="Z636" s="12">
        <f t="shared" ca="1" si="37"/>
        <v>1.6024900000000084</v>
      </c>
      <c r="AA636" s="12">
        <f t="shared" ca="1" si="38"/>
        <v>1.6024900000000084</v>
      </c>
    </row>
    <row r="637" spans="1:27" x14ac:dyDescent="0.25">
      <c r="A637" s="11">
        <v>11.82</v>
      </c>
      <c r="Z637" s="12">
        <f t="shared" ca="1" si="37"/>
        <v>1.622490000000008</v>
      </c>
      <c r="AA637" s="12">
        <f t="shared" ca="1" si="38"/>
        <v>1.622490000000008</v>
      </c>
    </row>
    <row r="638" spans="1:27" x14ac:dyDescent="0.25">
      <c r="A638" s="11">
        <v>11.83</v>
      </c>
      <c r="Z638" s="12">
        <f t="shared" ca="1" si="37"/>
        <v>1.6324900000000078</v>
      </c>
      <c r="AA638" s="12">
        <f t="shared" ca="1" si="38"/>
        <v>1.6324900000000078</v>
      </c>
    </row>
    <row r="639" spans="1:27" x14ac:dyDescent="0.25">
      <c r="A639" s="11">
        <v>11.85</v>
      </c>
      <c r="Z639" s="12">
        <f t="shared" ca="1" si="37"/>
        <v>1.6524900000000073</v>
      </c>
      <c r="AA639" s="12">
        <f t="shared" ca="1" si="38"/>
        <v>1.6524900000000073</v>
      </c>
    </row>
    <row r="640" spans="1:27" x14ac:dyDescent="0.25">
      <c r="A640" s="11">
        <v>11.86</v>
      </c>
      <c r="Z640" s="12">
        <f t="shared" ca="1" si="37"/>
        <v>1.6624900000000071</v>
      </c>
      <c r="AA640" s="12">
        <f t="shared" ca="1" si="38"/>
        <v>1.6624900000000071</v>
      </c>
    </row>
    <row r="641" spans="1:27" x14ac:dyDescent="0.25">
      <c r="A641" s="11">
        <v>11.87</v>
      </c>
      <c r="Z641" s="12">
        <f t="shared" ca="1" si="37"/>
        <v>1.6724900000000069</v>
      </c>
      <c r="AA641" s="12">
        <f t="shared" ca="1" si="38"/>
        <v>1.6724900000000069</v>
      </c>
    </row>
    <row r="642" spans="1:27" x14ac:dyDescent="0.25">
      <c r="A642" s="11">
        <v>11.87</v>
      </c>
      <c r="Z642" s="12">
        <f t="shared" ref="Z642:Z705" ca="1" si="39">IF($A642&lt;&gt;"",($A642-$D$77),"")</f>
        <v>1.6724900000000069</v>
      </c>
      <c r="AA642" s="12">
        <f t="shared" ref="AA642:AA705" ca="1" si="40">IF($A642&lt;&gt;"",($A642-$D$77+$J$118),"")</f>
        <v>1.6724900000000069</v>
      </c>
    </row>
    <row r="643" spans="1:27" x14ac:dyDescent="0.25">
      <c r="A643" s="11">
        <v>11.88</v>
      </c>
      <c r="Z643" s="12">
        <f t="shared" ca="1" si="39"/>
        <v>1.6824900000000085</v>
      </c>
      <c r="AA643" s="12">
        <f t="shared" ca="1" si="40"/>
        <v>1.6824900000000085</v>
      </c>
    </row>
    <row r="644" spans="1:27" x14ac:dyDescent="0.25">
      <c r="A644" s="11">
        <v>11.89</v>
      </c>
      <c r="Z644" s="12">
        <f t="shared" ca="1" si="39"/>
        <v>1.6924900000000083</v>
      </c>
      <c r="AA644" s="12">
        <f t="shared" ca="1" si="40"/>
        <v>1.6924900000000083</v>
      </c>
    </row>
    <row r="645" spans="1:27" x14ac:dyDescent="0.25">
      <c r="A645" s="11">
        <v>11.89</v>
      </c>
      <c r="Z645" s="12">
        <f t="shared" ca="1" si="39"/>
        <v>1.6924900000000083</v>
      </c>
      <c r="AA645" s="12">
        <f t="shared" ca="1" si="40"/>
        <v>1.6924900000000083</v>
      </c>
    </row>
    <row r="646" spans="1:27" x14ac:dyDescent="0.25">
      <c r="A646" s="11">
        <v>11.91</v>
      </c>
      <c r="Z646" s="12">
        <f t="shared" ca="1" si="39"/>
        <v>1.7124900000000078</v>
      </c>
      <c r="AA646" s="12">
        <f t="shared" ca="1" si="40"/>
        <v>1.7124900000000078</v>
      </c>
    </row>
    <row r="647" spans="1:27" x14ac:dyDescent="0.25">
      <c r="A647" s="11">
        <v>11.92</v>
      </c>
      <c r="Z647" s="12">
        <f t="shared" ca="1" si="39"/>
        <v>1.7224900000000076</v>
      </c>
      <c r="AA647" s="12">
        <f t="shared" ca="1" si="40"/>
        <v>1.7224900000000076</v>
      </c>
    </row>
    <row r="648" spans="1:27" x14ac:dyDescent="0.25">
      <c r="A648" s="11">
        <v>11.93</v>
      </c>
      <c r="Z648" s="12">
        <f t="shared" ca="1" si="39"/>
        <v>1.7324900000000074</v>
      </c>
      <c r="AA648" s="12">
        <f t="shared" ca="1" si="40"/>
        <v>1.7324900000000074</v>
      </c>
    </row>
    <row r="649" spans="1:27" x14ac:dyDescent="0.25">
      <c r="A649" s="11">
        <v>11.96</v>
      </c>
      <c r="Z649" s="12">
        <f t="shared" ca="1" si="39"/>
        <v>1.7624900000000085</v>
      </c>
      <c r="AA649" s="12">
        <f t="shared" ca="1" si="40"/>
        <v>1.7624900000000085</v>
      </c>
    </row>
    <row r="650" spans="1:27" x14ac:dyDescent="0.25">
      <c r="A650" s="11">
        <v>11.98</v>
      </c>
      <c r="Z650" s="12">
        <f t="shared" ca="1" si="39"/>
        <v>1.7824900000000081</v>
      </c>
      <c r="AA650" s="12">
        <f t="shared" ca="1" si="40"/>
        <v>1.7824900000000081</v>
      </c>
    </row>
    <row r="651" spans="1:27" x14ac:dyDescent="0.25">
      <c r="A651" s="11">
        <v>11.99</v>
      </c>
      <c r="Z651" s="12">
        <f t="shared" ca="1" si="39"/>
        <v>1.7924900000000079</v>
      </c>
      <c r="AA651" s="12">
        <f t="shared" ca="1" si="40"/>
        <v>1.7924900000000079</v>
      </c>
    </row>
    <row r="652" spans="1:27" x14ac:dyDescent="0.25">
      <c r="A652" s="11">
        <v>11.99</v>
      </c>
      <c r="Z652" s="12">
        <f t="shared" ca="1" si="39"/>
        <v>1.7924900000000079</v>
      </c>
      <c r="AA652" s="12">
        <f t="shared" ca="1" si="40"/>
        <v>1.7924900000000079</v>
      </c>
    </row>
    <row r="653" spans="1:27" x14ac:dyDescent="0.25">
      <c r="A653" s="11">
        <v>11.99</v>
      </c>
      <c r="Z653" s="12">
        <f t="shared" ca="1" si="39"/>
        <v>1.7924900000000079</v>
      </c>
      <c r="AA653" s="12">
        <f t="shared" ca="1" si="40"/>
        <v>1.7924900000000079</v>
      </c>
    </row>
    <row r="654" spans="1:27" x14ac:dyDescent="0.25">
      <c r="A654" s="11">
        <v>12.03</v>
      </c>
      <c r="Z654" s="12">
        <f t="shared" ca="1" si="39"/>
        <v>1.8324900000000071</v>
      </c>
      <c r="AA654" s="12">
        <f t="shared" ca="1" si="40"/>
        <v>1.8324900000000071</v>
      </c>
    </row>
    <row r="655" spans="1:27" x14ac:dyDescent="0.25">
      <c r="A655" s="11">
        <v>12.03</v>
      </c>
      <c r="Z655" s="12">
        <f t="shared" ca="1" si="39"/>
        <v>1.8324900000000071</v>
      </c>
      <c r="AA655" s="12">
        <f t="shared" ca="1" si="40"/>
        <v>1.8324900000000071</v>
      </c>
    </row>
    <row r="656" spans="1:27" x14ac:dyDescent="0.25">
      <c r="A656" s="11">
        <v>12.04</v>
      </c>
      <c r="Z656" s="12">
        <f t="shared" ca="1" si="39"/>
        <v>1.8424900000000068</v>
      </c>
      <c r="AA656" s="12">
        <f t="shared" ca="1" si="40"/>
        <v>1.8424900000000068</v>
      </c>
    </row>
    <row r="657" spans="1:27" x14ac:dyDescent="0.25">
      <c r="A657" s="11">
        <v>12.05</v>
      </c>
      <c r="Z657" s="12">
        <f t="shared" ca="1" si="39"/>
        <v>1.8524900000000084</v>
      </c>
      <c r="AA657" s="12">
        <f t="shared" ca="1" si="40"/>
        <v>1.8524900000000084</v>
      </c>
    </row>
    <row r="658" spans="1:27" x14ac:dyDescent="0.25">
      <c r="A658" s="11">
        <v>12.08</v>
      </c>
      <c r="Z658" s="12">
        <f t="shared" ca="1" si="39"/>
        <v>1.8824900000000078</v>
      </c>
      <c r="AA658" s="12">
        <f t="shared" ca="1" si="40"/>
        <v>1.8824900000000078</v>
      </c>
    </row>
    <row r="659" spans="1:27" x14ac:dyDescent="0.25">
      <c r="A659" s="11">
        <v>12.12</v>
      </c>
      <c r="Z659" s="12">
        <f t="shared" ca="1" si="39"/>
        <v>1.9224900000000069</v>
      </c>
      <c r="AA659" s="12">
        <f t="shared" ca="1" si="40"/>
        <v>1.9224900000000069</v>
      </c>
    </row>
    <row r="660" spans="1:27" x14ac:dyDescent="0.25">
      <c r="A660" s="11">
        <v>12.14</v>
      </c>
      <c r="Z660" s="12">
        <f t="shared" ca="1" si="39"/>
        <v>1.9424900000000083</v>
      </c>
      <c r="AA660" s="12">
        <f t="shared" ca="1" si="40"/>
        <v>1.9424900000000083</v>
      </c>
    </row>
    <row r="661" spans="1:27" x14ac:dyDescent="0.25">
      <c r="A661" s="11">
        <v>12.14</v>
      </c>
      <c r="Z661" s="12">
        <f t="shared" ca="1" si="39"/>
        <v>1.9424900000000083</v>
      </c>
      <c r="AA661" s="12">
        <f t="shared" ca="1" si="40"/>
        <v>1.9424900000000083</v>
      </c>
    </row>
    <row r="662" spans="1:27" x14ac:dyDescent="0.25">
      <c r="A662" s="11">
        <v>12.15</v>
      </c>
      <c r="Z662" s="12">
        <f t="shared" ca="1" si="39"/>
        <v>1.9524900000000081</v>
      </c>
      <c r="AA662" s="12">
        <f t="shared" ca="1" si="40"/>
        <v>1.9524900000000081</v>
      </c>
    </row>
    <row r="663" spans="1:27" x14ac:dyDescent="0.25">
      <c r="A663" s="11">
        <v>12.17</v>
      </c>
      <c r="Z663" s="12">
        <f t="shared" ca="1" si="39"/>
        <v>1.9724900000000076</v>
      </c>
      <c r="AA663" s="12">
        <f t="shared" ca="1" si="40"/>
        <v>1.9724900000000076</v>
      </c>
    </row>
    <row r="664" spans="1:27" x14ac:dyDescent="0.25">
      <c r="A664" s="11">
        <v>12.17</v>
      </c>
      <c r="Z664" s="12">
        <f t="shared" ca="1" si="39"/>
        <v>1.9724900000000076</v>
      </c>
      <c r="AA664" s="12">
        <f t="shared" ca="1" si="40"/>
        <v>1.9724900000000076</v>
      </c>
    </row>
    <row r="665" spans="1:27" x14ac:dyDescent="0.25">
      <c r="A665" s="11">
        <v>12.18</v>
      </c>
      <c r="Z665" s="12">
        <f t="shared" ca="1" si="39"/>
        <v>1.9824900000000074</v>
      </c>
      <c r="AA665" s="12">
        <f t="shared" ca="1" si="40"/>
        <v>1.9824900000000074</v>
      </c>
    </row>
    <row r="666" spans="1:27" x14ac:dyDescent="0.25">
      <c r="A666" s="11">
        <v>12.2</v>
      </c>
      <c r="Z666" s="12">
        <f t="shared" ca="1" si="39"/>
        <v>2.002490000000007</v>
      </c>
      <c r="AA666" s="12">
        <f t="shared" ca="1" si="40"/>
        <v>2.002490000000007</v>
      </c>
    </row>
    <row r="667" spans="1:27" x14ac:dyDescent="0.25">
      <c r="A667" s="11">
        <v>12.21</v>
      </c>
      <c r="Z667" s="12">
        <f t="shared" ca="1" si="39"/>
        <v>2.0124900000000085</v>
      </c>
      <c r="AA667" s="12">
        <f t="shared" ca="1" si="40"/>
        <v>2.0124900000000085</v>
      </c>
    </row>
    <row r="668" spans="1:27" x14ac:dyDescent="0.25">
      <c r="A668" s="11">
        <v>12.23</v>
      </c>
      <c r="Z668" s="12">
        <f t="shared" ca="1" si="39"/>
        <v>2.0324900000000081</v>
      </c>
      <c r="AA668" s="12">
        <f t="shared" ca="1" si="40"/>
        <v>2.0324900000000081</v>
      </c>
    </row>
    <row r="669" spans="1:27" x14ac:dyDescent="0.25">
      <c r="A669" s="11">
        <v>12.23</v>
      </c>
      <c r="Z669" s="12">
        <f t="shared" ca="1" si="39"/>
        <v>2.0324900000000081</v>
      </c>
      <c r="AA669" s="12">
        <f t="shared" ca="1" si="40"/>
        <v>2.0324900000000081</v>
      </c>
    </row>
    <row r="670" spans="1:27" x14ac:dyDescent="0.25">
      <c r="A670" s="11">
        <v>12.24</v>
      </c>
      <c r="Z670" s="12">
        <f t="shared" ca="1" si="39"/>
        <v>2.0424900000000079</v>
      </c>
      <c r="AA670" s="12">
        <f t="shared" ca="1" si="40"/>
        <v>2.0424900000000079</v>
      </c>
    </row>
    <row r="671" spans="1:27" x14ac:dyDescent="0.25">
      <c r="A671" s="11">
        <v>12.24</v>
      </c>
      <c r="Z671" s="12">
        <f t="shared" ca="1" si="39"/>
        <v>2.0424900000000079</v>
      </c>
      <c r="AA671" s="12">
        <f t="shared" ca="1" si="40"/>
        <v>2.0424900000000079</v>
      </c>
    </row>
    <row r="672" spans="1:27" x14ac:dyDescent="0.25">
      <c r="A672" s="11">
        <v>12.24</v>
      </c>
      <c r="Z672" s="12">
        <f t="shared" ca="1" si="39"/>
        <v>2.0424900000000079</v>
      </c>
      <c r="AA672" s="12">
        <f t="shared" ca="1" si="40"/>
        <v>2.0424900000000079</v>
      </c>
    </row>
    <row r="673" spans="1:27" x14ac:dyDescent="0.25">
      <c r="A673" s="11">
        <v>12.26</v>
      </c>
      <c r="Z673" s="12">
        <f t="shared" ca="1" si="39"/>
        <v>2.0624900000000075</v>
      </c>
      <c r="AA673" s="12">
        <f t="shared" ca="1" si="40"/>
        <v>2.0624900000000075</v>
      </c>
    </row>
    <row r="674" spans="1:27" x14ac:dyDescent="0.25">
      <c r="A674" s="11">
        <v>12.3</v>
      </c>
      <c r="Z674" s="12">
        <f t="shared" ca="1" si="39"/>
        <v>2.1024900000000084</v>
      </c>
      <c r="AA674" s="12">
        <f t="shared" ca="1" si="40"/>
        <v>2.1024900000000084</v>
      </c>
    </row>
    <row r="675" spans="1:27" x14ac:dyDescent="0.25">
      <c r="A675" s="11">
        <v>12.31</v>
      </c>
      <c r="Z675" s="12">
        <f t="shared" ca="1" si="39"/>
        <v>2.1124900000000082</v>
      </c>
      <c r="AA675" s="12">
        <f t="shared" ca="1" si="40"/>
        <v>2.1124900000000082</v>
      </c>
    </row>
    <row r="676" spans="1:27" x14ac:dyDescent="0.25">
      <c r="A676" s="11">
        <v>12.33</v>
      </c>
      <c r="Z676" s="12">
        <f t="shared" ca="1" si="39"/>
        <v>2.1324900000000078</v>
      </c>
      <c r="AA676" s="12">
        <f t="shared" ca="1" si="40"/>
        <v>2.1324900000000078</v>
      </c>
    </row>
    <row r="677" spans="1:27" x14ac:dyDescent="0.25">
      <c r="A677" s="11">
        <v>12.33</v>
      </c>
      <c r="Z677" s="12">
        <f t="shared" ca="1" si="39"/>
        <v>2.1324900000000078</v>
      </c>
      <c r="AA677" s="12">
        <f t="shared" ca="1" si="40"/>
        <v>2.1324900000000078</v>
      </c>
    </row>
    <row r="678" spans="1:27" x14ac:dyDescent="0.25">
      <c r="A678" s="11">
        <v>12.33</v>
      </c>
      <c r="Z678" s="12">
        <f t="shared" ca="1" si="39"/>
        <v>2.1324900000000078</v>
      </c>
      <c r="AA678" s="12">
        <f t="shared" ca="1" si="40"/>
        <v>2.1324900000000078</v>
      </c>
    </row>
    <row r="679" spans="1:27" x14ac:dyDescent="0.25">
      <c r="A679" s="11">
        <v>12.34</v>
      </c>
      <c r="Z679" s="12">
        <f t="shared" ca="1" si="39"/>
        <v>2.1424900000000076</v>
      </c>
      <c r="AA679" s="12">
        <f t="shared" ca="1" si="40"/>
        <v>2.1424900000000076</v>
      </c>
    </row>
    <row r="680" spans="1:27" x14ac:dyDescent="0.25">
      <c r="A680" s="11">
        <v>12.35</v>
      </c>
      <c r="Z680" s="12">
        <f t="shared" ca="1" si="39"/>
        <v>2.1524900000000073</v>
      </c>
      <c r="AA680" s="12">
        <f t="shared" ca="1" si="40"/>
        <v>2.1524900000000073</v>
      </c>
    </row>
    <row r="681" spans="1:27" x14ac:dyDescent="0.25">
      <c r="A681" s="11">
        <v>12.35</v>
      </c>
      <c r="Z681" s="12">
        <f t="shared" ca="1" si="39"/>
        <v>2.1524900000000073</v>
      </c>
      <c r="AA681" s="12">
        <f t="shared" ca="1" si="40"/>
        <v>2.1524900000000073</v>
      </c>
    </row>
    <row r="682" spans="1:27" x14ac:dyDescent="0.25">
      <c r="A682" s="11">
        <v>12.36</v>
      </c>
      <c r="Z682" s="12">
        <f t="shared" ca="1" si="39"/>
        <v>2.1624900000000071</v>
      </c>
      <c r="AA682" s="12">
        <f t="shared" ca="1" si="40"/>
        <v>2.1624900000000071</v>
      </c>
    </row>
    <row r="683" spans="1:27" x14ac:dyDescent="0.25">
      <c r="A683" s="11">
        <v>12.36</v>
      </c>
      <c r="Z683" s="12">
        <f t="shared" ca="1" si="39"/>
        <v>2.1624900000000071</v>
      </c>
      <c r="AA683" s="12">
        <f t="shared" ca="1" si="40"/>
        <v>2.1624900000000071</v>
      </c>
    </row>
    <row r="684" spans="1:27" x14ac:dyDescent="0.25">
      <c r="A684" s="11">
        <v>12.36</v>
      </c>
      <c r="Z684" s="12">
        <f t="shared" ca="1" si="39"/>
        <v>2.1624900000000071</v>
      </c>
      <c r="AA684" s="12">
        <f t="shared" ca="1" si="40"/>
        <v>2.1624900000000071</v>
      </c>
    </row>
    <row r="685" spans="1:27" x14ac:dyDescent="0.25">
      <c r="A685" s="11">
        <v>12.37</v>
      </c>
      <c r="Z685" s="12">
        <f t="shared" ca="1" si="39"/>
        <v>2.1724900000000069</v>
      </c>
      <c r="AA685" s="12">
        <f t="shared" ca="1" si="40"/>
        <v>2.1724900000000069</v>
      </c>
    </row>
    <row r="686" spans="1:27" x14ac:dyDescent="0.25">
      <c r="A686" s="11">
        <v>12.39</v>
      </c>
      <c r="Z686" s="12">
        <f t="shared" ca="1" si="39"/>
        <v>2.1924900000000083</v>
      </c>
      <c r="AA686" s="12">
        <f t="shared" ca="1" si="40"/>
        <v>2.1924900000000083</v>
      </c>
    </row>
    <row r="687" spans="1:27" x14ac:dyDescent="0.25">
      <c r="A687" s="11">
        <v>12.39</v>
      </c>
      <c r="Z687" s="12">
        <f t="shared" ca="1" si="39"/>
        <v>2.1924900000000083</v>
      </c>
      <c r="AA687" s="12">
        <f t="shared" ca="1" si="40"/>
        <v>2.1924900000000083</v>
      </c>
    </row>
    <row r="688" spans="1:27" x14ac:dyDescent="0.25">
      <c r="A688" s="11">
        <v>12.43</v>
      </c>
      <c r="Z688" s="12">
        <f t="shared" ca="1" si="39"/>
        <v>2.2324900000000074</v>
      </c>
      <c r="AA688" s="12">
        <f t="shared" ca="1" si="40"/>
        <v>2.2324900000000074</v>
      </c>
    </row>
    <row r="689" spans="1:27" x14ac:dyDescent="0.25">
      <c r="A689" s="11">
        <v>12.45</v>
      </c>
      <c r="Z689" s="12">
        <f t="shared" ca="1" si="39"/>
        <v>2.252490000000007</v>
      </c>
      <c r="AA689" s="12">
        <f t="shared" ca="1" si="40"/>
        <v>2.252490000000007</v>
      </c>
    </row>
    <row r="690" spans="1:27" x14ac:dyDescent="0.25">
      <c r="A690" s="11">
        <v>12.46</v>
      </c>
      <c r="Z690" s="12">
        <f t="shared" ca="1" si="39"/>
        <v>2.2624900000000085</v>
      </c>
      <c r="AA690" s="12">
        <f t="shared" ca="1" si="40"/>
        <v>2.2624900000000085</v>
      </c>
    </row>
    <row r="691" spans="1:27" x14ac:dyDescent="0.25">
      <c r="A691" s="11">
        <v>12.47</v>
      </c>
      <c r="Z691" s="12">
        <f t="shared" ca="1" si="39"/>
        <v>2.2724900000000083</v>
      </c>
      <c r="AA691" s="12">
        <f t="shared" ca="1" si="40"/>
        <v>2.2724900000000083</v>
      </c>
    </row>
    <row r="692" spans="1:27" x14ac:dyDescent="0.25">
      <c r="A692" s="11">
        <v>12.48</v>
      </c>
      <c r="Z692" s="12">
        <f t="shared" ca="1" si="39"/>
        <v>2.2824900000000081</v>
      </c>
      <c r="AA692" s="12">
        <f t="shared" ca="1" si="40"/>
        <v>2.2824900000000081</v>
      </c>
    </row>
    <row r="693" spans="1:27" x14ac:dyDescent="0.25">
      <c r="A693" s="11">
        <v>12.51</v>
      </c>
      <c r="Z693" s="12">
        <f t="shared" ca="1" si="39"/>
        <v>2.3124900000000075</v>
      </c>
      <c r="AA693" s="12">
        <f t="shared" ca="1" si="40"/>
        <v>2.3124900000000075</v>
      </c>
    </row>
    <row r="694" spans="1:27" x14ac:dyDescent="0.25">
      <c r="A694" s="11">
        <v>12.53</v>
      </c>
      <c r="Z694" s="12">
        <f t="shared" ca="1" si="39"/>
        <v>2.3324900000000071</v>
      </c>
      <c r="AA694" s="12">
        <f t="shared" ca="1" si="40"/>
        <v>2.3324900000000071</v>
      </c>
    </row>
    <row r="695" spans="1:27" x14ac:dyDescent="0.25">
      <c r="A695" s="11">
        <v>12.53</v>
      </c>
      <c r="Z695" s="12">
        <f t="shared" ca="1" si="39"/>
        <v>2.3324900000000071</v>
      </c>
      <c r="AA695" s="12">
        <f t="shared" ca="1" si="40"/>
        <v>2.3324900000000071</v>
      </c>
    </row>
    <row r="696" spans="1:27" x14ac:dyDescent="0.25">
      <c r="A696" s="11">
        <v>12.53</v>
      </c>
      <c r="Z696" s="12">
        <f t="shared" ca="1" si="39"/>
        <v>2.3324900000000071</v>
      </c>
      <c r="AA696" s="12">
        <f t="shared" ca="1" si="40"/>
        <v>2.3324900000000071</v>
      </c>
    </row>
    <row r="697" spans="1:27" x14ac:dyDescent="0.25">
      <c r="A697" s="11">
        <v>12.54</v>
      </c>
      <c r="Z697" s="12">
        <f t="shared" ca="1" si="39"/>
        <v>2.3424900000000068</v>
      </c>
      <c r="AA697" s="12">
        <f t="shared" ca="1" si="40"/>
        <v>2.3424900000000068</v>
      </c>
    </row>
    <row r="698" spans="1:27" x14ac:dyDescent="0.25">
      <c r="A698" s="11">
        <v>12.55</v>
      </c>
      <c r="Z698" s="12">
        <f t="shared" ca="1" si="39"/>
        <v>2.3524900000000084</v>
      </c>
      <c r="AA698" s="12">
        <f t="shared" ca="1" si="40"/>
        <v>2.3524900000000084</v>
      </c>
    </row>
    <row r="699" spans="1:27" x14ac:dyDescent="0.25">
      <c r="A699" s="11">
        <v>12.56</v>
      </c>
      <c r="Z699" s="12">
        <f t="shared" ca="1" si="39"/>
        <v>2.3624900000000082</v>
      </c>
      <c r="AA699" s="12">
        <f t="shared" ca="1" si="40"/>
        <v>2.3624900000000082</v>
      </c>
    </row>
    <row r="700" spans="1:27" x14ac:dyDescent="0.25">
      <c r="A700" s="11">
        <v>12.57</v>
      </c>
      <c r="Z700" s="12">
        <f t="shared" ca="1" si="39"/>
        <v>2.372490000000008</v>
      </c>
      <c r="AA700" s="12">
        <f t="shared" ca="1" si="40"/>
        <v>2.372490000000008</v>
      </c>
    </row>
    <row r="701" spans="1:27" x14ac:dyDescent="0.25">
      <c r="A701" s="11">
        <v>12.58</v>
      </c>
      <c r="Z701" s="12">
        <f t="shared" ca="1" si="39"/>
        <v>2.3824900000000078</v>
      </c>
      <c r="AA701" s="12">
        <f t="shared" ca="1" si="40"/>
        <v>2.3824900000000078</v>
      </c>
    </row>
    <row r="702" spans="1:27" x14ac:dyDescent="0.25">
      <c r="A702" s="11">
        <v>12.59</v>
      </c>
      <c r="Z702" s="12">
        <f t="shared" ca="1" si="39"/>
        <v>2.3924900000000076</v>
      </c>
      <c r="AA702" s="12">
        <f t="shared" ca="1" si="40"/>
        <v>2.3924900000000076</v>
      </c>
    </row>
    <row r="703" spans="1:27" x14ac:dyDescent="0.25">
      <c r="A703" s="11">
        <v>12.59</v>
      </c>
      <c r="Z703" s="12">
        <f t="shared" ca="1" si="39"/>
        <v>2.3924900000000076</v>
      </c>
      <c r="AA703" s="12">
        <f t="shared" ca="1" si="40"/>
        <v>2.3924900000000076</v>
      </c>
    </row>
    <row r="704" spans="1:27" x14ac:dyDescent="0.25">
      <c r="A704" s="11">
        <v>12.59</v>
      </c>
      <c r="Z704" s="12">
        <f t="shared" ca="1" si="39"/>
        <v>2.3924900000000076</v>
      </c>
      <c r="AA704" s="12">
        <f t="shared" ca="1" si="40"/>
        <v>2.3924900000000076</v>
      </c>
    </row>
    <row r="705" spans="1:27" x14ac:dyDescent="0.25">
      <c r="A705" s="11">
        <v>12.61</v>
      </c>
      <c r="Z705" s="12">
        <f t="shared" ca="1" si="39"/>
        <v>2.4124900000000071</v>
      </c>
      <c r="AA705" s="12">
        <f t="shared" ca="1" si="40"/>
        <v>2.4124900000000071</v>
      </c>
    </row>
    <row r="706" spans="1:27" x14ac:dyDescent="0.25">
      <c r="A706" s="11">
        <v>12.64</v>
      </c>
      <c r="Z706" s="12">
        <f t="shared" ref="Z706:Z769" ca="1" si="41">IF($A706&lt;&gt;"",($A706-$D$77),"")</f>
        <v>2.4424900000000083</v>
      </c>
      <c r="AA706" s="12">
        <f t="shared" ref="AA706:AA769" ca="1" si="42">IF($A706&lt;&gt;"",($A706-$D$77+$J$118),"")</f>
        <v>2.4424900000000083</v>
      </c>
    </row>
    <row r="707" spans="1:27" x14ac:dyDescent="0.25">
      <c r="A707" s="11">
        <v>12.65</v>
      </c>
      <c r="Z707" s="12">
        <f t="shared" ca="1" si="41"/>
        <v>2.4524900000000081</v>
      </c>
      <c r="AA707" s="12">
        <f t="shared" ca="1" si="42"/>
        <v>2.4524900000000081</v>
      </c>
    </row>
    <row r="708" spans="1:27" x14ac:dyDescent="0.25">
      <c r="A708" s="11">
        <v>12.66</v>
      </c>
      <c r="Z708" s="12">
        <f t="shared" ca="1" si="41"/>
        <v>2.4624900000000078</v>
      </c>
      <c r="AA708" s="12">
        <f t="shared" ca="1" si="42"/>
        <v>2.4624900000000078</v>
      </c>
    </row>
    <row r="709" spans="1:27" x14ac:dyDescent="0.25">
      <c r="A709" s="11">
        <v>12.66</v>
      </c>
      <c r="Z709" s="12">
        <f t="shared" ca="1" si="41"/>
        <v>2.4624900000000078</v>
      </c>
      <c r="AA709" s="12">
        <f t="shared" ca="1" si="42"/>
        <v>2.4624900000000078</v>
      </c>
    </row>
    <row r="710" spans="1:27" x14ac:dyDescent="0.25">
      <c r="A710" s="11">
        <v>12.69</v>
      </c>
      <c r="Z710" s="12">
        <f t="shared" ca="1" si="41"/>
        <v>2.4924900000000072</v>
      </c>
      <c r="AA710" s="12">
        <f t="shared" ca="1" si="42"/>
        <v>2.4924900000000072</v>
      </c>
    </row>
    <row r="711" spans="1:27" x14ac:dyDescent="0.25">
      <c r="A711" s="11">
        <v>12.72</v>
      </c>
      <c r="Z711" s="12">
        <f t="shared" ca="1" si="41"/>
        <v>2.5224900000000083</v>
      </c>
      <c r="AA711" s="12">
        <f t="shared" ca="1" si="42"/>
        <v>2.5224900000000083</v>
      </c>
    </row>
    <row r="712" spans="1:27" x14ac:dyDescent="0.25">
      <c r="A712" s="11">
        <v>12.74</v>
      </c>
      <c r="Z712" s="12">
        <f t="shared" ca="1" si="41"/>
        <v>2.5424900000000079</v>
      </c>
      <c r="AA712" s="12">
        <f t="shared" ca="1" si="42"/>
        <v>2.5424900000000079</v>
      </c>
    </row>
    <row r="713" spans="1:27" x14ac:dyDescent="0.25">
      <c r="A713" s="11">
        <v>12.76</v>
      </c>
      <c r="Z713" s="12">
        <f t="shared" ca="1" si="41"/>
        <v>2.5624900000000075</v>
      </c>
      <c r="AA713" s="12">
        <f t="shared" ca="1" si="42"/>
        <v>2.5624900000000075</v>
      </c>
    </row>
    <row r="714" spans="1:27" x14ac:dyDescent="0.25">
      <c r="A714" s="11">
        <v>12.76</v>
      </c>
      <c r="Z714" s="12">
        <f t="shared" ca="1" si="41"/>
        <v>2.5624900000000075</v>
      </c>
      <c r="AA714" s="12">
        <f t="shared" ca="1" si="42"/>
        <v>2.5624900000000075</v>
      </c>
    </row>
    <row r="715" spans="1:27" x14ac:dyDescent="0.25">
      <c r="A715" s="11">
        <v>12.77</v>
      </c>
      <c r="Z715" s="12">
        <f t="shared" ca="1" si="41"/>
        <v>2.5724900000000073</v>
      </c>
      <c r="AA715" s="12">
        <f t="shared" ca="1" si="42"/>
        <v>2.5724900000000073</v>
      </c>
    </row>
    <row r="716" spans="1:27" x14ac:dyDescent="0.25">
      <c r="A716" s="11">
        <v>12.8</v>
      </c>
      <c r="Z716" s="12">
        <f t="shared" ca="1" si="41"/>
        <v>2.6024900000000084</v>
      </c>
      <c r="AA716" s="12">
        <f t="shared" ca="1" si="42"/>
        <v>2.6024900000000084</v>
      </c>
    </row>
    <row r="717" spans="1:27" x14ac:dyDescent="0.25">
      <c r="A717" s="11">
        <v>12.8</v>
      </c>
      <c r="Z717" s="12">
        <f t="shared" ca="1" si="41"/>
        <v>2.6024900000000084</v>
      </c>
      <c r="AA717" s="12">
        <f t="shared" ca="1" si="42"/>
        <v>2.6024900000000084</v>
      </c>
    </row>
    <row r="718" spans="1:27" x14ac:dyDescent="0.25">
      <c r="A718" s="11">
        <v>12.8</v>
      </c>
      <c r="Z718" s="12">
        <f t="shared" ca="1" si="41"/>
        <v>2.6024900000000084</v>
      </c>
      <c r="AA718" s="12">
        <f t="shared" ca="1" si="42"/>
        <v>2.6024900000000084</v>
      </c>
    </row>
    <row r="719" spans="1:27" x14ac:dyDescent="0.25">
      <c r="A719" s="11">
        <v>12.8</v>
      </c>
      <c r="Z719" s="12">
        <f t="shared" ca="1" si="41"/>
        <v>2.6024900000000084</v>
      </c>
      <c r="AA719" s="12">
        <f t="shared" ca="1" si="42"/>
        <v>2.6024900000000084</v>
      </c>
    </row>
    <row r="720" spans="1:27" x14ac:dyDescent="0.25">
      <c r="A720" s="11">
        <v>12.8</v>
      </c>
      <c r="Z720" s="12">
        <f t="shared" ca="1" si="41"/>
        <v>2.6024900000000084</v>
      </c>
      <c r="AA720" s="12">
        <f t="shared" ca="1" si="42"/>
        <v>2.6024900000000084</v>
      </c>
    </row>
    <row r="721" spans="1:27" x14ac:dyDescent="0.25">
      <c r="A721" s="11">
        <v>12.82</v>
      </c>
      <c r="Z721" s="12">
        <f t="shared" ca="1" si="41"/>
        <v>2.622490000000008</v>
      </c>
      <c r="AA721" s="12">
        <f t="shared" ca="1" si="42"/>
        <v>2.622490000000008</v>
      </c>
    </row>
    <row r="722" spans="1:27" x14ac:dyDescent="0.25">
      <c r="A722" s="11">
        <v>12.82</v>
      </c>
      <c r="Z722" s="12">
        <f t="shared" ca="1" si="41"/>
        <v>2.622490000000008</v>
      </c>
      <c r="AA722" s="12">
        <f t="shared" ca="1" si="42"/>
        <v>2.622490000000008</v>
      </c>
    </row>
    <row r="723" spans="1:27" x14ac:dyDescent="0.25">
      <c r="A723" s="11">
        <v>12.82</v>
      </c>
      <c r="Z723" s="12">
        <f t="shared" ca="1" si="41"/>
        <v>2.622490000000008</v>
      </c>
      <c r="AA723" s="12">
        <f t="shared" ca="1" si="42"/>
        <v>2.622490000000008</v>
      </c>
    </row>
    <row r="724" spans="1:27" x14ac:dyDescent="0.25">
      <c r="A724" s="11">
        <v>12.83</v>
      </c>
      <c r="Z724" s="12">
        <f t="shared" ca="1" si="41"/>
        <v>2.6324900000000078</v>
      </c>
      <c r="AA724" s="12">
        <f t="shared" ca="1" si="42"/>
        <v>2.6324900000000078</v>
      </c>
    </row>
    <row r="725" spans="1:27" x14ac:dyDescent="0.25">
      <c r="A725" s="11">
        <v>12.83</v>
      </c>
      <c r="Z725" s="12">
        <f t="shared" ca="1" si="41"/>
        <v>2.6324900000000078</v>
      </c>
      <c r="AA725" s="12">
        <f t="shared" ca="1" si="42"/>
        <v>2.6324900000000078</v>
      </c>
    </row>
    <row r="726" spans="1:27" x14ac:dyDescent="0.25">
      <c r="A726" s="11">
        <v>12.84</v>
      </c>
      <c r="Z726" s="12">
        <f t="shared" ca="1" si="41"/>
        <v>2.6424900000000076</v>
      </c>
      <c r="AA726" s="12">
        <f t="shared" ca="1" si="42"/>
        <v>2.6424900000000076</v>
      </c>
    </row>
    <row r="727" spans="1:27" x14ac:dyDescent="0.25">
      <c r="A727" s="11">
        <v>12.84</v>
      </c>
      <c r="Z727" s="12">
        <f t="shared" ca="1" si="41"/>
        <v>2.6424900000000076</v>
      </c>
      <c r="AA727" s="12">
        <f t="shared" ca="1" si="42"/>
        <v>2.6424900000000076</v>
      </c>
    </row>
    <row r="728" spans="1:27" x14ac:dyDescent="0.25">
      <c r="A728" s="11">
        <v>12.87</v>
      </c>
      <c r="Z728" s="12">
        <f t="shared" ca="1" si="41"/>
        <v>2.6724900000000069</v>
      </c>
      <c r="AA728" s="12">
        <f t="shared" ca="1" si="42"/>
        <v>2.6724900000000069</v>
      </c>
    </row>
    <row r="729" spans="1:27" x14ac:dyDescent="0.25">
      <c r="A729" s="11">
        <v>12.87</v>
      </c>
      <c r="Z729" s="12">
        <f t="shared" ca="1" si="41"/>
        <v>2.6724900000000069</v>
      </c>
      <c r="AA729" s="12">
        <f t="shared" ca="1" si="42"/>
        <v>2.6724900000000069</v>
      </c>
    </row>
    <row r="730" spans="1:27" x14ac:dyDescent="0.25">
      <c r="A730" s="11">
        <v>12.88</v>
      </c>
      <c r="Z730" s="12">
        <f t="shared" ca="1" si="41"/>
        <v>2.6824900000000085</v>
      </c>
      <c r="AA730" s="12">
        <f t="shared" ca="1" si="42"/>
        <v>2.6824900000000085</v>
      </c>
    </row>
    <row r="731" spans="1:27" x14ac:dyDescent="0.25">
      <c r="A731" s="11">
        <v>12.88</v>
      </c>
      <c r="Z731" s="12">
        <f t="shared" ca="1" si="41"/>
        <v>2.6824900000000085</v>
      </c>
      <c r="AA731" s="12">
        <f t="shared" ca="1" si="42"/>
        <v>2.6824900000000085</v>
      </c>
    </row>
    <row r="732" spans="1:27" x14ac:dyDescent="0.25">
      <c r="A732" s="11">
        <v>12.88</v>
      </c>
      <c r="Z732" s="12">
        <f t="shared" ca="1" si="41"/>
        <v>2.6824900000000085</v>
      </c>
      <c r="AA732" s="12">
        <f t="shared" ca="1" si="42"/>
        <v>2.6824900000000085</v>
      </c>
    </row>
    <row r="733" spans="1:27" x14ac:dyDescent="0.25">
      <c r="A733" s="11">
        <v>12.89</v>
      </c>
      <c r="Z733" s="12">
        <f t="shared" ca="1" si="41"/>
        <v>2.6924900000000083</v>
      </c>
      <c r="AA733" s="12">
        <f t="shared" ca="1" si="42"/>
        <v>2.6924900000000083</v>
      </c>
    </row>
    <row r="734" spans="1:27" x14ac:dyDescent="0.25">
      <c r="A734" s="11">
        <v>12.89</v>
      </c>
      <c r="Z734" s="12">
        <f t="shared" ca="1" si="41"/>
        <v>2.6924900000000083</v>
      </c>
      <c r="AA734" s="12">
        <f t="shared" ca="1" si="42"/>
        <v>2.6924900000000083</v>
      </c>
    </row>
    <row r="735" spans="1:27" x14ac:dyDescent="0.25">
      <c r="A735" s="11">
        <v>12.9</v>
      </c>
      <c r="Z735" s="12">
        <f t="shared" ca="1" si="41"/>
        <v>2.7024900000000081</v>
      </c>
      <c r="AA735" s="12">
        <f t="shared" ca="1" si="42"/>
        <v>2.7024900000000081</v>
      </c>
    </row>
    <row r="736" spans="1:27" x14ac:dyDescent="0.25">
      <c r="A736" s="11">
        <v>12.92</v>
      </c>
      <c r="Z736" s="12">
        <f t="shared" ca="1" si="41"/>
        <v>2.7224900000000076</v>
      </c>
      <c r="AA736" s="12">
        <f t="shared" ca="1" si="42"/>
        <v>2.7224900000000076</v>
      </c>
    </row>
    <row r="737" spans="1:27" x14ac:dyDescent="0.25">
      <c r="A737" s="11">
        <v>12.93</v>
      </c>
      <c r="Z737" s="12">
        <f t="shared" ca="1" si="41"/>
        <v>2.7324900000000074</v>
      </c>
      <c r="AA737" s="12">
        <f t="shared" ca="1" si="42"/>
        <v>2.7324900000000074</v>
      </c>
    </row>
    <row r="738" spans="1:27" x14ac:dyDescent="0.25">
      <c r="A738" s="11">
        <v>12.95</v>
      </c>
      <c r="Z738" s="12">
        <f t="shared" ca="1" si="41"/>
        <v>2.752490000000007</v>
      </c>
      <c r="AA738" s="12">
        <f t="shared" ca="1" si="42"/>
        <v>2.752490000000007</v>
      </c>
    </row>
    <row r="739" spans="1:27" x14ac:dyDescent="0.25">
      <c r="A739" s="11">
        <v>12.95</v>
      </c>
      <c r="Z739" s="12">
        <f t="shared" ca="1" si="41"/>
        <v>2.752490000000007</v>
      </c>
      <c r="AA739" s="12">
        <f t="shared" ca="1" si="42"/>
        <v>2.752490000000007</v>
      </c>
    </row>
    <row r="740" spans="1:27" x14ac:dyDescent="0.25">
      <c r="A740" s="11">
        <v>12.98</v>
      </c>
      <c r="Z740" s="12">
        <f t="shared" ca="1" si="41"/>
        <v>2.7824900000000081</v>
      </c>
      <c r="AA740" s="12">
        <f t="shared" ca="1" si="42"/>
        <v>2.7824900000000081</v>
      </c>
    </row>
    <row r="741" spans="1:27" x14ac:dyDescent="0.25">
      <c r="A741" s="11">
        <v>13</v>
      </c>
      <c r="Z741" s="12">
        <f t="shared" ca="1" si="41"/>
        <v>2.8024900000000077</v>
      </c>
      <c r="AA741" s="12">
        <f t="shared" ca="1" si="42"/>
        <v>2.8024900000000077</v>
      </c>
    </row>
    <row r="742" spans="1:27" x14ac:dyDescent="0.25">
      <c r="A742" s="11">
        <v>13</v>
      </c>
      <c r="Z742" s="12">
        <f t="shared" ca="1" si="41"/>
        <v>2.8024900000000077</v>
      </c>
      <c r="AA742" s="12">
        <f t="shared" ca="1" si="42"/>
        <v>2.8024900000000077</v>
      </c>
    </row>
    <row r="743" spans="1:27" x14ac:dyDescent="0.25">
      <c r="A743" s="11">
        <v>13</v>
      </c>
      <c r="Z743" s="12">
        <f t="shared" ca="1" si="41"/>
        <v>2.8024900000000077</v>
      </c>
      <c r="AA743" s="12">
        <f t="shared" ca="1" si="42"/>
        <v>2.8024900000000077</v>
      </c>
    </row>
    <row r="744" spans="1:27" x14ac:dyDescent="0.25">
      <c r="A744" s="11">
        <v>13.01</v>
      </c>
      <c r="Z744" s="12">
        <f t="shared" ca="1" si="41"/>
        <v>2.8124900000000075</v>
      </c>
      <c r="AA744" s="12">
        <f t="shared" ca="1" si="42"/>
        <v>2.8124900000000075</v>
      </c>
    </row>
    <row r="745" spans="1:27" x14ac:dyDescent="0.25">
      <c r="A745" s="11">
        <v>13.01</v>
      </c>
      <c r="Z745" s="12">
        <f t="shared" ca="1" si="41"/>
        <v>2.8124900000000075</v>
      </c>
      <c r="AA745" s="12">
        <f t="shared" ca="1" si="42"/>
        <v>2.8124900000000075</v>
      </c>
    </row>
    <row r="746" spans="1:27" x14ac:dyDescent="0.25">
      <c r="A746" s="11">
        <v>13.02</v>
      </c>
      <c r="Z746" s="12">
        <f t="shared" ca="1" si="41"/>
        <v>2.8224900000000073</v>
      </c>
      <c r="AA746" s="12">
        <f t="shared" ca="1" si="42"/>
        <v>2.8224900000000073</v>
      </c>
    </row>
    <row r="747" spans="1:27" x14ac:dyDescent="0.25">
      <c r="A747" s="11">
        <v>13.02</v>
      </c>
      <c r="Z747" s="12">
        <f t="shared" ca="1" si="41"/>
        <v>2.8224900000000073</v>
      </c>
      <c r="AA747" s="12">
        <f t="shared" ca="1" si="42"/>
        <v>2.8224900000000073</v>
      </c>
    </row>
    <row r="748" spans="1:27" x14ac:dyDescent="0.25">
      <c r="A748" s="11">
        <v>13.03</v>
      </c>
      <c r="Z748" s="12">
        <f t="shared" ca="1" si="41"/>
        <v>2.8324900000000071</v>
      </c>
      <c r="AA748" s="12">
        <f t="shared" ca="1" si="42"/>
        <v>2.8324900000000071</v>
      </c>
    </row>
    <row r="749" spans="1:27" x14ac:dyDescent="0.25">
      <c r="A749" s="11">
        <v>13.04</v>
      </c>
      <c r="Z749" s="12">
        <f t="shared" ca="1" si="41"/>
        <v>2.8424900000000068</v>
      </c>
      <c r="AA749" s="12">
        <f t="shared" ca="1" si="42"/>
        <v>2.8424900000000068</v>
      </c>
    </row>
    <row r="750" spans="1:27" x14ac:dyDescent="0.25">
      <c r="A750" s="11">
        <v>13.04</v>
      </c>
      <c r="Z750" s="12">
        <f t="shared" ca="1" si="41"/>
        <v>2.8424900000000068</v>
      </c>
      <c r="AA750" s="12">
        <f t="shared" ca="1" si="42"/>
        <v>2.8424900000000068</v>
      </c>
    </row>
    <row r="751" spans="1:27" x14ac:dyDescent="0.25">
      <c r="A751" s="11">
        <v>13.05</v>
      </c>
      <c r="Z751" s="12">
        <f t="shared" ca="1" si="41"/>
        <v>2.8524900000000084</v>
      </c>
      <c r="AA751" s="12">
        <f t="shared" ca="1" si="42"/>
        <v>2.8524900000000084</v>
      </c>
    </row>
    <row r="752" spans="1:27" x14ac:dyDescent="0.25">
      <c r="A752" s="11">
        <v>13.08</v>
      </c>
      <c r="Z752" s="12">
        <f t="shared" ca="1" si="41"/>
        <v>2.8824900000000078</v>
      </c>
      <c r="AA752" s="12">
        <f t="shared" ca="1" si="42"/>
        <v>2.8824900000000078</v>
      </c>
    </row>
    <row r="753" spans="1:27" x14ac:dyDescent="0.25">
      <c r="A753" s="11">
        <v>13.09</v>
      </c>
      <c r="Z753" s="12">
        <f t="shared" ca="1" si="41"/>
        <v>2.8924900000000076</v>
      </c>
      <c r="AA753" s="12">
        <f t="shared" ca="1" si="42"/>
        <v>2.8924900000000076</v>
      </c>
    </row>
    <row r="754" spans="1:27" x14ac:dyDescent="0.25">
      <c r="A754" s="11">
        <v>13.12</v>
      </c>
      <c r="Z754" s="12">
        <f t="shared" ca="1" si="41"/>
        <v>2.9224900000000069</v>
      </c>
      <c r="AA754" s="12">
        <f t="shared" ca="1" si="42"/>
        <v>2.9224900000000069</v>
      </c>
    </row>
    <row r="755" spans="1:27" x14ac:dyDescent="0.25">
      <c r="A755" s="11">
        <v>13.13</v>
      </c>
      <c r="Z755" s="12">
        <f t="shared" ca="1" si="41"/>
        <v>2.9324900000000085</v>
      </c>
      <c r="AA755" s="12">
        <f t="shared" ca="1" si="42"/>
        <v>2.9324900000000085</v>
      </c>
    </row>
    <row r="756" spans="1:27" x14ac:dyDescent="0.25">
      <c r="A756" s="11">
        <v>13.15</v>
      </c>
      <c r="Z756" s="12">
        <f t="shared" ca="1" si="41"/>
        <v>2.9524900000000081</v>
      </c>
      <c r="AA756" s="12">
        <f t="shared" ca="1" si="42"/>
        <v>2.9524900000000081</v>
      </c>
    </row>
    <row r="757" spans="1:27" x14ac:dyDescent="0.25">
      <c r="A757" s="11">
        <v>13.15</v>
      </c>
      <c r="Z757" s="12">
        <f t="shared" ca="1" si="41"/>
        <v>2.9524900000000081</v>
      </c>
      <c r="AA757" s="12">
        <f t="shared" ca="1" si="42"/>
        <v>2.9524900000000081</v>
      </c>
    </row>
    <row r="758" spans="1:27" x14ac:dyDescent="0.25">
      <c r="A758" s="11">
        <v>13.16</v>
      </c>
      <c r="Z758" s="12">
        <f t="shared" ca="1" si="41"/>
        <v>2.9624900000000078</v>
      </c>
      <c r="AA758" s="12">
        <f t="shared" ca="1" si="42"/>
        <v>2.9624900000000078</v>
      </c>
    </row>
    <row r="759" spans="1:27" x14ac:dyDescent="0.25">
      <c r="A759" s="11">
        <v>13.2</v>
      </c>
      <c r="Z759" s="12">
        <f t="shared" ca="1" si="41"/>
        <v>3.002490000000007</v>
      </c>
      <c r="AA759" s="12">
        <f t="shared" ca="1" si="42"/>
        <v>3.002490000000007</v>
      </c>
    </row>
    <row r="760" spans="1:27" x14ac:dyDescent="0.25">
      <c r="A760" s="11">
        <v>13.2</v>
      </c>
      <c r="Z760" s="12">
        <f t="shared" ca="1" si="41"/>
        <v>3.002490000000007</v>
      </c>
      <c r="AA760" s="12">
        <f t="shared" ca="1" si="42"/>
        <v>3.002490000000007</v>
      </c>
    </row>
    <row r="761" spans="1:27" x14ac:dyDescent="0.25">
      <c r="A761" s="11">
        <v>13.2</v>
      </c>
      <c r="Z761" s="12">
        <f t="shared" ca="1" si="41"/>
        <v>3.002490000000007</v>
      </c>
      <c r="AA761" s="12">
        <f t="shared" ca="1" si="42"/>
        <v>3.002490000000007</v>
      </c>
    </row>
    <row r="762" spans="1:27" x14ac:dyDescent="0.25">
      <c r="A762" s="11">
        <v>13.21</v>
      </c>
      <c r="Z762" s="12">
        <f t="shared" ca="1" si="41"/>
        <v>3.0124900000000085</v>
      </c>
      <c r="AA762" s="12">
        <f t="shared" ca="1" si="42"/>
        <v>3.0124900000000085</v>
      </c>
    </row>
    <row r="763" spans="1:27" x14ac:dyDescent="0.25">
      <c r="A763" s="11">
        <v>13.23</v>
      </c>
      <c r="Z763" s="12">
        <f t="shared" ca="1" si="41"/>
        <v>3.0324900000000081</v>
      </c>
      <c r="AA763" s="12">
        <f t="shared" ca="1" si="42"/>
        <v>3.0324900000000081</v>
      </c>
    </row>
    <row r="764" spans="1:27" x14ac:dyDescent="0.25">
      <c r="A764" s="11">
        <v>13.24</v>
      </c>
      <c r="Z764" s="12">
        <f t="shared" ca="1" si="41"/>
        <v>3.0424900000000079</v>
      </c>
      <c r="AA764" s="12">
        <f t="shared" ca="1" si="42"/>
        <v>3.0424900000000079</v>
      </c>
    </row>
    <row r="765" spans="1:27" x14ac:dyDescent="0.25">
      <c r="A765" s="11">
        <v>13.25</v>
      </c>
      <c r="Z765" s="12">
        <f t="shared" ca="1" si="41"/>
        <v>3.0524900000000077</v>
      </c>
      <c r="AA765" s="12">
        <f t="shared" ca="1" si="42"/>
        <v>3.0524900000000077</v>
      </c>
    </row>
    <row r="766" spans="1:27" x14ac:dyDescent="0.25">
      <c r="A766" s="11">
        <v>13.26</v>
      </c>
      <c r="Z766" s="12">
        <f t="shared" ca="1" si="41"/>
        <v>3.0624900000000075</v>
      </c>
      <c r="AA766" s="12">
        <f t="shared" ca="1" si="42"/>
        <v>3.0624900000000075</v>
      </c>
    </row>
    <row r="767" spans="1:27" x14ac:dyDescent="0.25">
      <c r="A767" s="11">
        <v>13.27</v>
      </c>
      <c r="Z767" s="12">
        <f t="shared" ca="1" si="41"/>
        <v>3.0724900000000073</v>
      </c>
      <c r="AA767" s="12">
        <f t="shared" ca="1" si="42"/>
        <v>3.0724900000000073</v>
      </c>
    </row>
    <row r="768" spans="1:27" x14ac:dyDescent="0.25">
      <c r="A768" s="11">
        <v>13.28</v>
      </c>
      <c r="Z768" s="12">
        <f t="shared" ca="1" si="41"/>
        <v>3.0824900000000071</v>
      </c>
      <c r="AA768" s="12">
        <f t="shared" ca="1" si="42"/>
        <v>3.0824900000000071</v>
      </c>
    </row>
    <row r="769" spans="1:27" x14ac:dyDescent="0.25">
      <c r="A769" s="11">
        <v>13.28</v>
      </c>
      <c r="Z769" s="12">
        <f t="shared" ca="1" si="41"/>
        <v>3.0824900000000071</v>
      </c>
      <c r="AA769" s="12">
        <f t="shared" ca="1" si="42"/>
        <v>3.0824900000000071</v>
      </c>
    </row>
    <row r="770" spans="1:27" x14ac:dyDescent="0.25">
      <c r="A770" s="11">
        <v>13.28</v>
      </c>
      <c r="Z770" s="12">
        <f t="shared" ref="Z770:Z833" ca="1" si="43">IF($A770&lt;&gt;"",($A770-$D$77),"")</f>
        <v>3.0824900000000071</v>
      </c>
      <c r="AA770" s="12">
        <f t="shared" ref="AA770:AA833" ca="1" si="44">IF($A770&lt;&gt;"",($A770-$D$77+$J$118),"")</f>
        <v>3.0824900000000071</v>
      </c>
    </row>
    <row r="771" spans="1:27" x14ac:dyDescent="0.25">
      <c r="A771" s="11">
        <v>13.3</v>
      </c>
      <c r="Z771" s="12">
        <f t="shared" ca="1" si="43"/>
        <v>3.1024900000000084</v>
      </c>
      <c r="AA771" s="12">
        <f t="shared" ca="1" si="44"/>
        <v>3.1024900000000084</v>
      </c>
    </row>
    <row r="772" spans="1:27" x14ac:dyDescent="0.25">
      <c r="A772" s="11">
        <v>13.32</v>
      </c>
      <c r="Z772" s="12">
        <f t="shared" ca="1" si="43"/>
        <v>3.122490000000008</v>
      </c>
      <c r="AA772" s="12">
        <f t="shared" ca="1" si="44"/>
        <v>3.122490000000008</v>
      </c>
    </row>
    <row r="773" spans="1:27" x14ac:dyDescent="0.25">
      <c r="A773" s="11">
        <v>13.32</v>
      </c>
      <c r="Z773" s="12">
        <f t="shared" ca="1" si="43"/>
        <v>3.122490000000008</v>
      </c>
      <c r="AA773" s="12">
        <f t="shared" ca="1" si="44"/>
        <v>3.122490000000008</v>
      </c>
    </row>
    <row r="774" spans="1:27" x14ac:dyDescent="0.25">
      <c r="A774" s="11">
        <v>13.33</v>
      </c>
      <c r="Z774" s="12">
        <f t="shared" ca="1" si="43"/>
        <v>3.1324900000000078</v>
      </c>
      <c r="AA774" s="12">
        <f t="shared" ca="1" si="44"/>
        <v>3.1324900000000078</v>
      </c>
    </row>
    <row r="775" spans="1:27" x14ac:dyDescent="0.25">
      <c r="A775" s="11">
        <v>13.34</v>
      </c>
      <c r="Z775" s="12">
        <f t="shared" ca="1" si="43"/>
        <v>3.1424900000000076</v>
      </c>
      <c r="AA775" s="12">
        <f t="shared" ca="1" si="44"/>
        <v>3.1424900000000076</v>
      </c>
    </row>
    <row r="776" spans="1:27" x14ac:dyDescent="0.25">
      <c r="A776" s="11">
        <v>13.35</v>
      </c>
      <c r="Z776" s="12">
        <f t="shared" ca="1" si="43"/>
        <v>3.1524900000000073</v>
      </c>
      <c r="AA776" s="12">
        <f t="shared" ca="1" si="44"/>
        <v>3.1524900000000073</v>
      </c>
    </row>
    <row r="777" spans="1:27" x14ac:dyDescent="0.25">
      <c r="A777" s="11">
        <v>13.36</v>
      </c>
      <c r="Z777" s="12">
        <f t="shared" ca="1" si="43"/>
        <v>3.1624900000000071</v>
      </c>
      <c r="AA777" s="12">
        <f t="shared" ca="1" si="44"/>
        <v>3.1624900000000071</v>
      </c>
    </row>
    <row r="778" spans="1:27" x14ac:dyDescent="0.25">
      <c r="A778" s="11">
        <v>13.36</v>
      </c>
      <c r="Z778" s="12">
        <f t="shared" ca="1" si="43"/>
        <v>3.1624900000000071</v>
      </c>
      <c r="AA778" s="12">
        <f t="shared" ca="1" si="44"/>
        <v>3.1624900000000071</v>
      </c>
    </row>
    <row r="779" spans="1:27" x14ac:dyDescent="0.25">
      <c r="A779" s="11">
        <v>13.36</v>
      </c>
      <c r="Z779" s="12">
        <f t="shared" ca="1" si="43"/>
        <v>3.1624900000000071</v>
      </c>
      <c r="AA779" s="12">
        <f t="shared" ca="1" si="44"/>
        <v>3.1624900000000071</v>
      </c>
    </row>
    <row r="780" spans="1:27" x14ac:dyDescent="0.25">
      <c r="A780" s="11">
        <v>13.37</v>
      </c>
      <c r="Z780" s="12">
        <f t="shared" ca="1" si="43"/>
        <v>3.1724900000000069</v>
      </c>
      <c r="AA780" s="12">
        <f t="shared" ca="1" si="44"/>
        <v>3.1724900000000069</v>
      </c>
    </row>
    <row r="781" spans="1:27" x14ac:dyDescent="0.25">
      <c r="A781" s="11">
        <v>13.38</v>
      </c>
      <c r="Z781" s="12">
        <f t="shared" ca="1" si="43"/>
        <v>3.1824900000000085</v>
      </c>
      <c r="AA781" s="12">
        <f t="shared" ca="1" si="44"/>
        <v>3.1824900000000085</v>
      </c>
    </row>
    <row r="782" spans="1:27" x14ac:dyDescent="0.25">
      <c r="A782" s="11">
        <v>13.38</v>
      </c>
      <c r="Z782" s="12">
        <f t="shared" ca="1" si="43"/>
        <v>3.1824900000000085</v>
      </c>
      <c r="AA782" s="12">
        <f t="shared" ca="1" si="44"/>
        <v>3.1824900000000085</v>
      </c>
    </row>
    <row r="783" spans="1:27" x14ac:dyDescent="0.25">
      <c r="A783" s="11">
        <v>13.38</v>
      </c>
      <c r="Z783" s="12">
        <f t="shared" ca="1" si="43"/>
        <v>3.1824900000000085</v>
      </c>
      <c r="AA783" s="12">
        <f t="shared" ca="1" si="44"/>
        <v>3.1824900000000085</v>
      </c>
    </row>
    <row r="784" spans="1:27" x14ac:dyDescent="0.25">
      <c r="A784" s="11">
        <v>13.4</v>
      </c>
      <c r="Z784" s="12">
        <f t="shared" ca="1" si="43"/>
        <v>3.2024900000000081</v>
      </c>
      <c r="AA784" s="12">
        <f t="shared" ca="1" si="44"/>
        <v>3.2024900000000081</v>
      </c>
    </row>
    <row r="785" spans="1:27" x14ac:dyDescent="0.25">
      <c r="A785" s="11">
        <v>13.4</v>
      </c>
      <c r="Z785" s="12">
        <f t="shared" ca="1" si="43"/>
        <v>3.2024900000000081</v>
      </c>
      <c r="AA785" s="12">
        <f t="shared" ca="1" si="44"/>
        <v>3.2024900000000081</v>
      </c>
    </row>
    <row r="786" spans="1:27" x14ac:dyDescent="0.25">
      <c r="A786" s="11">
        <v>13.41</v>
      </c>
      <c r="Z786" s="12">
        <f t="shared" ca="1" si="43"/>
        <v>3.2124900000000078</v>
      </c>
      <c r="AA786" s="12">
        <f t="shared" ca="1" si="44"/>
        <v>3.2124900000000078</v>
      </c>
    </row>
    <row r="787" spans="1:27" x14ac:dyDescent="0.25">
      <c r="A787" s="11">
        <v>13.42</v>
      </c>
      <c r="Z787" s="12">
        <f t="shared" ca="1" si="43"/>
        <v>3.2224900000000076</v>
      </c>
      <c r="AA787" s="12">
        <f t="shared" ca="1" si="44"/>
        <v>3.2224900000000076</v>
      </c>
    </row>
    <row r="788" spans="1:27" x14ac:dyDescent="0.25">
      <c r="A788" s="11">
        <v>13.44</v>
      </c>
      <c r="Z788" s="12">
        <f t="shared" ca="1" si="43"/>
        <v>3.2424900000000072</v>
      </c>
      <c r="AA788" s="12">
        <f t="shared" ca="1" si="44"/>
        <v>3.2424900000000072</v>
      </c>
    </row>
    <row r="789" spans="1:27" x14ac:dyDescent="0.25">
      <c r="A789" s="11">
        <v>13.46</v>
      </c>
      <c r="Z789" s="12">
        <f t="shared" ca="1" si="43"/>
        <v>3.2624900000000085</v>
      </c>
      <c r="AA789" s="12">
        <f t="shared" ca="1" si="44"/>
        <v>3.2624900000000085</v>
      </c>
    </row>
    <row r="790" spans="1:27" x14ac:dyDescent="0.25">
      <c r="A790" s="11">
        <v>13.48</v>
      </c>
      <c r="Z790" s="12">
        <f t="shared" ca="1" si="43"/>
        <v>3.2824900000000081</v>
      </c>
      <c r="AA790" s="12">
        <f t="shared" ca="1" si="44"/>
        <v>3.2824900000000081</v>
      </c>
    </row>
    <row r="791" spans="1:27" x14ac:dyDescent="0.25">
      <c r="A791" s="11">
        <v>13.49</v>
      </c>
      <c r="Z791" s="12">
        <f t="shared" ca="1" si="43"/>
        <v>3.2924900000000079</v>
      </c>
      <c r="AA791" s="12">
        <f t="shared" ca="1" si="44"/>
        <v>3.2924900000000079</v>
      </c>
    </row>
    <row r="792" spans="1:27" x14ac:dyDescent="0.25">
      <c r="A792" s="11">
        <v>13.49</v>
      </c>
      <c r="Z792" s="12">
        <f t="shared" ca="1" si="43"/>
        <v>3.2924900000000079</v>
      </c>
      <c r="AA792" s="12">
        <f t="shared" ca="1" si="44"/>
        <v>3.2924900000000079</v>
      </c>
    </row>
    <row r="793" spans="1:27" x14ac:dyDescent="0.25">
      <c r="A793" s="11">
        <v>13.5</v>
      </c>
      <c r="Z793" s="12">
        <f t="shared" ca="1" si="43"/>
        <v>3.3024900000000077</v>
      </c>
      <c r="AA793" s="12">
        <f t="shared" ca="1" si="44"/>
        <v>3.3024900000000077</v>
      </c>
    </row>
    <row r="794" spans="1:27" x14ac:dyDescent="0.25">
      <c r="A794" s="11">
        <v>13.52</v>
      </c>
      <c r="Z794" s="12">
        <f t="shared" ca="1" si="43"/>
        <v>3.3224900000000073</v>
      </c>
      <c r="AA794" s="12">
        <f t="shared" ca="1" si="44"/>
        <v>3.3224900000000073</v>
      </c>
    </row>
    <row r="795" spans="1:27" x14ac:dyDescent="0.25">
      <c r="A795" s="11">
        <v>13.52</v>
      </c>
      <c r="Z795" s="12">
        <f t="shared" ca="1" si="43"/>
        <v>3.3224900000000073</v>
      </c>
      <c r="AA795" s="12">
        <f t="shared" ca="1" si="44"/>
        <v>3.3224900000000073</v>
      </c>
    </row>
    <row r="796" spans="1:27" x14ac:dyDescent="0.25">
      <c r="A796" s="11">
        <v>13.54</v>
      </c>
      <c r="Z796" s="12">
        <f t="shared" ca="1" si="43"/>
        <v>3.3424900000000068</v>
      </c>
      <c r="AA796" s="12">
        <f t="shared" ca="1" si="44"/>
        <v>3.3424900000000068</v>
      </c>
    </row>
    <row r="797" spans="1:27" x14ac:dyDescent="0.25">
      <c r="A797" s="11">
        <v>13.54</v>
      </c>
      <c r="Z797" s="12">
        <f t="shared" ca="1" si="43"/>
        <v>3.3424900000000068</v>
      </c>
      <c r="AA797" s="12">
        <f t="shared" ca="1" si="44"/>
        <v>3.3424900000000068</v>
      </c>
    </row>
    <row r="798" spans="1:27" x14ac:dyDescent="0.25">
      <c r="A798" s="11">
        <v>13.54</v>
      </c>
      <c r="Z798" s="12">
        <f t="shared" ca="1" si="43"/>
        <v>3.3424900000000068</v>
      </c>
      <c r="AA798" s="12">
        <f t="shared" ca="1" si="44"/>
        <v>3.3424900000000068</v>
      </c>
    </row>
    <row r="799" spans="1:27" x14ac:dyDescent="0.25">
      <c r="A799" s="11">
        <v>13.56</v>
      </c>
      <c r="Z799" s="12">
        <f t="shared" ca="1" si="43"/>
        <v>3.3624900000000082</v>
      </c>
      <c r="AA799" s="12">
        <f t="shared" ca="1" si="44"/>
        <v>3.3624900000000082</v>
      </c>
    </row>
    <row r="800" spans="1:27" x14ac:dyDescent="0.25">
      <c r="A800" s="11">
        <v>13.57</v>
      </c>
      <c r="Z800" s="12">
        <f t="shared" ca="1" si="43"/>
        <v>3.372490000000008</v>
      </c>
      <c r="AA800" s="12">
        <f t="shared" ca="1" si="44"/>
        <v>3.372490000000008</v>
      </c>
    </row>
    <row r="801" spans="1:27" x14ac:dyDescent="0.25">
      <c r="A801" s="11">
        <v>13.57</v>
      </c>
      <c r="Z801" s="12">
        <f t="shared" ca="1" si="43"/>
        <v>3.372490000000008</v>
      </c>
      <c r="AA801" s="12">
        <f t="shared" ca="1" si="44"/>
        <v>3.372490000000008</v>
      </c>
    </row>
    <row r="802" spans="1:27" x14ac:dyDescent="0.25">
      <c r="A802" s="11">
        <v>13.57</v>
      </c>
      <c r="Z802" s="12">
        <f t="shared" ca="1" si="43"/>
        <v>3.372490000000008</v>
      </c>
      <c r="AA802" s="12">
        <f t="shared" ca="1" si="44"/>
        <v>3.372490000000008</v>
      </c>
    </row>
    <row r="803" spans="1:27" x14ac:dyDescent="0.25">
      <c r="A803" s="11">
        <v>13.59</v>
      </c>
      <c r="Z803" s="12">
        <f t="shared" ca="1" si="43"/>
        <v>3.3924900000000076</v>
      </c>
      <c r="AA803" s="12">
        <f t="shared" ca="1" si="44"/>
        <v>3.3924900000000076</v>
      </c>
    </row>
    <row r="804" spans="1:27" x14ac:dyDescent="0.25">
      <c r="A804" s="11">
        <v>13.62</v>
      </c>
      <c r="Z804" s="12">
        <f t="shared" ca="1" si="43"/>
        <v>3.4224900000000069</v>
      </c>
      <c r="AA804" s="12">
        <f t="shared" ca="1" si="44"/>
        <v>3.4224900000000069</v>
      </c>
    </row>
    <row r="805" spans="1:27" x14ac:dyDescent="0.25">
      <c r="A805" s="11">
        <v>13.62</v>
      </c>
      <c r="Z805" s="12">
        <f t="shared" ca="1" si="43"/>
        <v>3.4224900000000069</v>
      </c>
      <c r="AA805" s="12">
        <f t="shared" ca="1" si="44"/>
        <v>3.4224900000000069</v>
      </c>
    </row>
    <row r="806" spans="1:27" x14ac:dyDescent="0.25">
      <c r="A806" s="11">
        <v>13.62</v>
      </c>
      <c r="Z806" s="12">
        <f t="shared" ca="1" si="43"/>
        <v>3.4224900000000069</v>
      </c>
      <c r="AA806" s="12">
        <f t="shared" ca="1" si="44"/>
        <v>3.4224900000000069</v>
      </c>
    </row>
    <row r="807" spans="1:27" x14ac:dyDescent="0.25">
      <c r="A807" s="11">
        <v>13.63</v>
      </c>
      <c r="Z807" s="12">
        <f t="shared" ca="1" si="43"/>
        <v>3.4324900000000085</v>
      </c>
      <c r="AA807" s="12">
        <f t="shared" ca="1" si="44"/>
        <v>3.4324900000000085</v>
      </c>
    </row>
    <row r="808" spans="1:27" x14ac:dyDescent="0.25">
      <c r="A808" s="11">
        <v>13.63</v>
      </c>
      <c r="Z808" s="12">
        <f t="shared" ca="1" si="43"/>
        <v>3.4324900000000085</v>
      </c>
      <c r="AA808" s="12">
        <f t="shared" ca="1" si="44"/>
        <v>3.4324900000000085</v>
      </c>
    </row>
    <row r="809" spans="1:27" x14ac:dyDescent="0.25">
      <c r="A809" s="11">
        <v>13.65</v>
      </c>
      <c r="Z809" s="12">
        <f t="shared" ca="1" si="43"/>
        <v>3.4524900000000081</v>
      </c>
      <c r="AA809" s="12">
        <f t="shared" ca="1" si="44"/>
        <v>3.4524900000000081</v>
      </c>
    </row>
    <row r="810" spans="1:27" x14ac:dyDescent="0.25">
      <c r="A810" s="11">
        <v>13.66</v>
      </c>
      <c r="Z810" s="12">
        <f t="shared" ca="1" si="43"/>
        <v>3.4624900000000078</v>
      </c>
      <c r="AA810" s="12">
        <f t="shared" ca="1" si="44"/>
        <v>3.4624900000000078</v>
      </c>
    </row>
    <row r="811" spans="1:27" x14ac:dyDescent="0.25">
      <c r="A811" s="11">
        <v>13.68</v>
      </c>
      <c r="Z811" s="12">
        <f t="shared" ca="1" si="43"/>
        <v>3.4824900000000074</v>
      </c>
      <c r="AA811" s="12">
        <f t="shared" ca="1" si="44"/>
        <v>3.4824900000000074</v>
      </c>
    </row>
    <row r="812" spans="1:27" x14ac:dyDescent="0.25">
      <c r="A812" s="11">
        <v>13.68</v>
      </c>
      <c r="Z812" s="12">
        <f t="shared" ca="1" si="43"/>
        <v>3.4824900000000074</v>
      </c>
      <c r="AA812" s="12">
        <f t="shared" ca="1" si="44"/>
        <v>3.4824900000000074</v>
      </c>
    </row>
    <row r="813" spans="1:27" x14ac:dyDescent="0.25">
      <c r="A813" s="11">
        <v>13.68</v>
      </c>
      <c r="Z813" s="12">
        <f t="shared" ca="1" si="43"/>
        <v>3.4824900000000074</v>
      </c>
      <c r="AA813" s="12">
        <f t="shared" ca="1" si="44"/>
        <v>3.4824900000000074</v>
      </c>
    </row>
    <row r="814" spans="1:27" x14ac:dyDescent="0.25">
      <c r="A814" s="11">
        <v>13.68</v>
      </c>
      <c r="Z814" s="12">
        <f t="shared" ca="1" si="43"/>
        <v>3.4824900000000074</v>
      </c>
      <c r="AA814" s="12">
        <f t="shared" ca="1" si="44"/>
        <v>3.4824900000000074</v>
      </c>
    </row>
    <row r="815" spans="1:27" x14ac:dyDescent="0.25">
      <c r="A815" s="11">
        <v>13.68</v>
      </c>
      <c r="Z815" s="12">
        <f t="shared" ca="1" si="43"/>
        <v>3.4824900000000074</v>
      </c>
      <c r="AA815" s="12">
        <f t="shared" ca="1" si="44"/>
        <v>3.4824900000000074</v>
      </c>
    </row>
    <row r="816" spans="1:27" x14ac:dyDescent="0.25">
      <c r="A816" s="11">
        <v>13.69</v>
      </c>
      <c r="Z816" s="12">
        <f t="shared" ca="1" si="43"/>
        <v>3.4924900000000072</v>
      </c>
      <c r="AA816" s="12">
        <f t="shared" ca="1" si="44"/>
        <v>3.4924900000000072</v>
      </c>
    </row>
    <row r="817" spans="1:27" x14ac:dyDescent="0.25">
      <c r="A817" s="11">
        <v>13.7</v>
      </c>
      <c r="Z817" s="12">
        <f t="shared" ca="1" si="43"/>
        <v>3.502490000000007</v>
      </c>
      <c r="AA817" s="12">
        <f t="shared" ca="1" si="44"/>
        <v>3.502490000000007</v>
      </c>
    </row>
    <row r="818" spans="1:27" x14ac:dyDescent="0.25">
      <c r="A818" s="11">
        <v>13.71</v>
      </c>
      <c r="Z818" s="12">
        <f t="shared" ca="1" si="43"/>
        <v>3.5124900000000085</v>
      </c>
      <c r="AA818" s="12">
        <f t="shared" ca="1" si="44"/>
        <v>3.5124900000000085</v>
      </c>
    </row>
    <row r="819" spans="1:27" x14ac:dyDescent="0.25">
      <c r="A819" s="11">
        <v>13.71</v>
      </c>
      <c r="Z819" s="12">
        <f t="shared" ca="1" si="43"/>
        <v>3.5124900000000085</v>
      </c>
      <c r="AA819" s="12">
        <f t="shared" ca="1" si="44"/>
        <v>3.5124900000000085</v>
      </c>
    </row>
    <row r="820" spans="1:27" x14ac:dyDescent="0.25">
      <c r="A820" s="11">
        <v>13.72</v>
      </c>
      <c r="Z820" s="12">
        <f t="shared" ca="1" si="43"/>
        <v>3.5224900000000083</v>
      </c>
      <c r="AA820" s="12">
        <f t="shared" ca="1" si="44"/>
        <v>3.5224900000000083</v>
      </c>
    </row>
    <row r="821" spans="1:27" x14ac:dyDescent="0.25">
      <c r="A821" s="11">
        <v>13.73</v>
      </c>
      <c r="Z821" s="12">
        <f t="shared" ca="1" si="43"/>
        <v>3.5324900000000081</v>
      </c>
      <c r="AA821" s="12">
        <f t="shared" ca="1" si="44"/>
        <v>3.5324900000000081</v>
      </c>
    </row>
    <row r="822" spans="1:27" x14ac:dyDescent="0.25">
      <c r="A822" s="11">
        <v>13.74</v>
      </c>
      <c r="Z822" s="12">
        <f t="shared" ca="1" si="43"/>
        <v>3.5424900000000079</v>
      </c>
      <c r="AA822" s="12">
        <f t="shared" ca="1" si="44"/>
        <v>3.5424900000000079</v>
      </c>
    </row>
    <row r="823" spans="1:27" x14ac:dyDescent="0.25">
      <c r="A823" s="11">
        <v>13.75</v>
      </c>
      <c r="Z823" s="12">
        <f t="shared" ca="1" si="43"/>
        <v>3.5524900000000077</v>
      </c>
      <c r="AA823" s="12">
        <f t="shared" ca="1" si="44"/>
        <v>3.5524900000000077</v>
      </c>
    </row>
    <row r="824" spans="1:27" x14ac:dyDescent="0.25">
      <c r="A824" s="11">
        <v>13.77</v>
      </c>
      <c r="Z824" s="12">
        <f t="shared" ca="1" si="43"/>
        <v>3.5724900000000073</v>
      </c>
      <c r="AA824" s="12">
        <f t="shared" ca="1" si="44"/>
        <v>3.5724900000000073</v>
      </c>
    </row>
    <row r="825" spans="1:27" x14ac:dyDescent="0.25">
      <c r="A825" s="11">
        <v>13.77</v>
      </c>
      <c r="Z825" s="12">
        <f t="shared" ca="1" si="43"/>
        <v>3.5724900000000073</v>
      </c>
      <c r="AA825" s="12">
        <f t="shared" ca="1" si="44"/>
        <v>3.5724900000000073</v>
      </c>
    </row>
    <row r="826" spans="1:27" x14ac:dyDescent="0.25">
      <c r="A826" s="11">
        <v>13.77</v>
      </c>
      <c r="Z826" s="12">
        <f t="shared" ca="1" si="43"/>
        <v>3.5724900000000073</v>
      </c>
      <c r="AA826" s="12">
        <f t="shared" ca="1" si="44"/>
        <v>3.5724900000000073</v>
      </c>
    </row>
    <row r="827" spans="1:27" x14ac:dyDescent="0.25">
      <c r="A827" s="11">
        <v>13.78</v>
      </c>
      <c r="Z827" s="12">
        <f t="shared" ca="1" si="43"/>
        <v>3.5824900000000071</v>
      </c>
      <c r="AA827" s="12">
        <f t="shared" ca="1" si="44"/>
        <v>3.5824900000000071</v>
      </c>
    </row>
    <row r="828" spans="1:27" x14ac:dyDescent="0.25">
      <c r="A828" s="11">
        <v>13.78</v>
      </c>
      <c r="Z828" s="12">
        <f t="shared" ca="1" si="43"/>
        <v>3.5824900000000071</v>
      </c>
      <c r="AA828" s="12">
        <f t="shared" ca="1" si="44"/>
        <v>3.5824900000000071</v>
      </c>
    </row>
    <row r="829" spans="1:27" x14ac:dyDescent="0.25">
      <c r="A829" s="11">
        <v>13.8</v>
      </c>
      <c r="Z829" s="12">
        <f t="shared" ca="1" si="43"/>
        <v>3.6024900000000084</v>
      </c>
      <c r="AA829" s="12">
        <f t="shared" ca="1" si="44"/>
        <v>3.6024900000000084</v>
      </c>
    </row>
    <row r="830" spans="1:27" x14ac:dyDescent="0.25">
      <c r="A830" s="11">
        <v>13.8</v>
      </c>
      <c r="Z830" s="12">
        <f t="shared" ca="1" si="43"/>
        <v>3.6024900000000084</v>
      </c>
      <c r="AA830" s="12">
        <f t="shared" ca="1" si="44"/>
        <v>3.6024900000000084</v>
      </c>
    </row>
    <row r="831" spans="1:27" x14ac:dyDescent="0.25">
      <c r="A831" s="11">
        <v>13.81</v>
      </c>
      <c r="Z831" s="12">
        <f t="shared" ca="1" si="43"/>
        <v>3.6124900000000082</v>
      </c>
      <c r="AA831" s="12">
        <f t="shared" ca="1" si="44"/>
        <v>3.6124900000000082</v>
      </c>
    </row>
    <row r="832" spans="1:27" x14ac:dyDescent="0.25">
      <c r="A832" s="11">
        <v>13.83</v>
      </c>
      <c r="Z832" s="12">
        <f t="shared" ca="1" si="43"/>
        <v>3.6324900000000078</v>
      </c>
      <c r="AA832" s="12">
        <f t="shared" ca="1" si="44"/>
        <v>3.6324900000000078</v>
      </c>
    </row>
    <row r="833" spans="1:27" x14ac:dyDescent="0.25">
      <c r="A833" s="11">
        <v>13.83</v>
      </c>
      <c r="Z833" s="12">
        <f t="shared" ca="1" si="43"/>
        <v>3.6324900000000078</v>
      </c>
      <c r="AA833" s="12">
        <f t="shared" ca="1" si="44"/>
        <v>3.6324900000000078</v>
      </c>
    </row>
    <row r="834" spans="1:27" x14ac:dyDescent="0.25">
      <c r="A834" s="11">
        <v>13.83</v>
      </c>
      <c r="Z834" s="12">
        <f t="shared" ref="Z834:Z897" ca="1" si="45">IF($A834&lt;&gt;"",($A834-$D$77),"")</f>
        <v>3.6324900000000078</v>
      </c>
      <c r="AA834" s="12">
        <f t="shared" ref="AA834:AA897" ca="1" si="46">IF($A834&lt;&gt;"",($A834-$D$77+$J$118),"")</f>
        <v>3.6324900000000078</v>
      </c>
    </row>
    <row r="835" spans="1:27" x14ac:dyDescent="0.25">
      <c r="A835" s="11">
        <v>13.83</v>
      </c>
      <c r="Z835" s="12">
        <f t="shared" ca="1" si="45"/>
        <v>3.6324900000000078</v>
      </c>
      <c r="AA835" s="12">
        <f t="shared" ca="1" si="46"/>
        <v>3.6324900000000078</v>
      </c>
    </row>
    <row r="836" spans="1:27" x14ac:dyDescent="0.25">
      <c r="A836" s="11">
        <v>13.83</v>
      </c>
      <c r="Z836" s="12">
        <f t="shared" ca="1" si="45"/>
        <v>3.6324900000000078</v>
      </c>
      <c r="AA836" s="12">
        <f t="shared" ca="1" si="46"/>
        <v>3.6324900000000078</v>
      </c>
    </row>
    <row r="837" spans="1:27" x14ac:dyDescent="0.25">
      <c r="A837" s="11">
        <v>13.86</v>
      </c>
      <c r="Z837" s="12">
        <f t="shared" ca="1" si="45"/>
        <v>3.6624900000000071</v>
      </c>
      <c r="AA837" s="12">
        <f t="shared" ca="1" si="46"/>
        <v>3.6624900000000071</v>
      </c>
    </row>
    <row r="838" spans="1:27" x14ac:dyDescent="0.25">
      <c r="A838" s="11">
        <v>13.87</v>
      </c>
      <c r="Z838" s="12">
        <f t="shared" ca="1" si="45"/>
        <v>3.6724900000000069</v>
      </c>
      <c r="AA838" s="12">
        <f t="shared" ca="1" si="46"/>
        <v>3.6724900000000069</v>
      </c>
    </row>
    <row r="839" spans="1:27" x14ac:dyDescent="0.25">
      <c r="A839" s="11">
        <v>13.87</v>
      </c>
      <c r="Z839" s="12">
        <f t="shared" ca="1" si="45"/>
        <v>3.6724900000000069</v>
      </c>
      <c r="AA839" s="12">
        <f t="shared" ca="1" si="46"/>
        <v>3.6724900000000069</v>
      </c>
    </row>
    <row r="840" spans="1:27" x14ac:dyDescent="0.25">
      <c r="A840" s="11">
        <v>13.87</v>
      </c>
      <c r="Z840" s="12">
        <f t="shared" ca="1" si="45"/>
        <v>3.6724900000000069</v>
      </c>
      <c r="AA840" s="12">
        <f t="shared" ca="1" si="46"/>
        <v>3.6724900000000069</v>
      </c>
    </row>
    <row r="841" spans="1:27" x14ac:dyDescent="0.25">
      <c r="A841" s="11">
        <v>13.88</v>
      </c>
      <c r="Z841" s="12">
        <f t="shared" ca="1" si="45"/>
        <v>3.6824900000000085</v>
      </c>
      <c r="AA841" s="12">
        <f t="shared" ca="1" si="46"/>
        <v>3.6824900000000085</v>
      </c>
    </row>
    <row r="842" spans="1:27" x14ac:dyDescent="0.25">
      <c r="A842" s="11">
        <v>13.89</v>
      </c>
      <c r="Z842" s="12">
        <f t="shared" ca="1" si="45"/>
        <v>3.6924900000000083</v>
      </c>
      <c r="AA842" s="12">
        <f t="shared" ca="1" si="46"/>
        <v>3.6924900000000083</v>
      </c>
    </row>
    <row r="843" spans="1:27" x14ac:dyDescent="0.25">
      <c r="A843" s="11">
        <v>13.92</v>
      </c>
      <c r="Z843" s="12">
        <f t="shared" ca="1" si="45"/>
        <v>3.7224900000000076</v>
      </c>
      <c r="AA843" s="12">
        <f t="shared" ca="1" si="46"/>
        <v>3.7224900000000076</v>
      </c>
    </row>
    <row r="844" spans="1:27" x14ac:dyDescent="0.25">
      <c r="A844" s="11">
        <v>13.93</v>
      </c>
      <c r="Z844" s="12">
        <f t="shared" ca="1" si="45"/>
        <v>3.7324900000000074</v>
      </c>
      <c r="AA844" s="12">
        <f t="shared" ca="1" si="46"/>
        <v>3.7324900000000074</v>
      </c>
    </row>
    <row r="845" spans="1:27" x14ac:dyDescent="0.25">
      <c r="A845" s="11">
        <v>13.93</v>
      </c>
      <c r="Z845" s="12">
        <f t="shared" ca="1" si="45"/>
        <v>3.7324900000000074</v>
      </c>
      <c r="AA845" s="12">
        <f t="shared" ca="1" si="46"/>
        <v>3.7324900000000074</v>
      </c>
    </row>
    <row r="846" spans="1:27" x14ac:dyDescent="0.25">
      <c r="A846" s="11">
        <v>13.94</v>
      </c>
      <c r="Z846" s="12">
        <f t="shared" ca="1" si="45"/>
        <v>3.7424900000000072</v>
      </c>
      <c r="AA846" s="12">
        <f t="shared" ca="1" si="46"/>
        <v>3.7424900000000072</v>
      </c>
    </row>
    <row r="847" spans="1:27" x14ac:dyDescent="0.25">
      <c r="A847" s="11">
        <v>13.96</v>
      </c>
      <c r="Z847" s="12">
        <f t="shared" ca="1" si="45"/>
        <v>3.7624900000000085</v>
      </c>
      <c r="AA847" s="12">
        <f t="shared" ca="1" si="46"/>
        <v>3.7624900000000085</v>
      </c>
    </row>
    <row r="848" spans="1:27" x14ac:dyDescent="0.25">
      <c r="A848" s="11">
        <v>13.98</v>
      </c>
      <c r="Z848" s="12">
        <f t="shared" ca="1" si="45"/>
        <v>3.7824900000000081</v>
      </c>
      <c r="AA848" s="12">
        <f t="shared" ca="1" si="46"/>
        <v>3.7824900000000081</v>
      </c>
    </row>
    <row r="849" spans="1:27" x14ac:dyDescent="0.25">
      <c r="A849" s="11">
        <v>14</v>
      </c>
      <c r="Z849" s="12">
        <f t="shared" ca="1" si="45"/>
        <v>3.8024900000000077</v>
      </c>
      <c r="AA849" s="12">
        <f t="shared" ca="1" si="46"/>
        <v>3.8024900000000077</v>
      </c>
    </row>
    <row r="850" spans="1:27" x14ac:dyDescent="0.25">
      <c r="A850" s="11">
        <v>14.03</v>
      </c>
      <c r="Z850" s="12">
        <f t="shared" ca="1" si="45"/>
        <v>3.8324900000000071</v>
      </c>
      <c r="AA850" s="12">
        <f t="shared" ca="1" si="46"/>
        <v>3.8324900000000071</v>
      </c>
    </row>
    <row r="851" spans="1:27" x14ac:dyDescent="0.25">
      <c r="A851" s="11">
        <v>14.03</v>
      </c>
      <c r="Z851" s="12">
        <f t="shared" ca="1" si="45"/>
        <v>3.8324900000000071</v>
      </c>
      <c r="AA851" s="12">
        <f t="shared" ca="1" si="46"/>
        <v>3.8324900000000071</v>
      </c>
    </row>
    <row r="852" spans="1:27" x14ac:dyDescent="0.25">
      <c r="A852" s="11">
        <v>14.03</v>
      </c>
      <c r="Z852" s="12">
        <f t="shared" ca="1" si="45"/>
        <v>3.8324900000000071</v>
      </c>
      <c r="AA852" s="12">
        <f t="shared" ca="1" si="46"/>
        <v>3.8324900000000071</v>
      </c>
    </row>
    <row r="853" spans="1:27" x14ac:dyDescent="0.25">
      <c r="A853" s="11">
        <v>14.03</v>
      </c>
      <c r="Z853" s="12">
        <f t="shared" ca="1" si="45"/>
        <v>3.8324900000000071</v>
      </c>
      <c r="AA853" s="12">
        <f t="shared" ca="1" si="46"/>
        <v>3.8324900000000071</v>
      </c>
    </row>
    <row r="854" spans="1:27" x14ac:dyDescent="0.25">
      <c r="A854" s="11">
        <v>14.04</v>
      </c>
      <c r="Z854" s="12">
        <f t="shared" ca="1" si="45"/>
        <v>3.8424900000000068</v>
      </c>
      <c r="AA854" s="12">
        <f t="shared" ca="1" si="46"/>
        <v>3.8424900000000068</v>
      </c>
    </row>
    <row r="855" spans="1:27" x14ac:dyDescent="0.25">
      <c r="A855" s="11">
        <v>14.04</v>
      </c>
      <c r="Z855" s="12">
        <f t="shared" ca="1" si="45"/>
        <v>3.8424900000000068</v>
      </c>
      <c r="AA855" s="12">
        <f t="shared" ca="1" si="46"/>
        <v>3.8424900000000068</v>
      </c>
    </row>
    <row r="856" spans="1:27" x14ac:dyDescent="0.25">
      <c r="A856" s="11">
        <v>14.05</v>
      </c>
      <c r="Z856" s="12">
        <f t="shared" ca="1" si="45"/>
        <v>3.8524900000000084</v>
      </c>
      <c r="AA856" s="12">
        <f t="shared" ca="1" si="46"/>
        <v>3.8524900000000084</v>
      </c>
    </row>
    <row r="857" spans="1:27" x14ac:dyDescent="0.25">
      <c r="A857" s="11">
        <v>14.07</v>
      </c>
      <c r="Z857" s="12">
        <f t="shared" ca="1" si="45"/>
        <v>3.872490000000008</v>
      </c>
      <c r="AA857" s="12">
        <f t="shared" ca="1" si="46"/>
        <v>3.872490000000008</v>
      </c>
    </row>
    <row r="858" spans="1:27" x14ac:dyDescent="0.25">
      <c r="A858" s="11">
        <v>14.07</v>
      </c>
      <c r="Z858" s="12">
        <f t="shared" ca="1" si="45"/>
        <v>3.872490000000008</v>
      </c>
      <c r="AA858" s="12">
        <f t="shared" ca="1" si="46"/>
        <v>3.872490000000008</v>
      </c>
    </row>
    <row r="859" spans="1:27" x14ac:dyDescent="0.25">
      <c r="A859" s="11">
        <v>14.09</v>
      </c>
      <c r="Z859" s="12">
        <f t="shared" ca="1" si="45"/>
        <v>3.8924900000000076</v>
      </c>
      <c r="AA859" s="12">
        <f t="shared" ca="1" si="46"/>
        <v>3.8924900000000076</v>
      </c>
    </row>
    <row r="860" spans="1:27" x14ac:dyDescent="0.25">
      <c r="A860" s="11">
        <v>14.1</v>
      </c>
      <c r="Z860" s="12">
        <f t="shared" ca="1" si="45"/>
        <v>3.9024900000000073</v>
      </c>
      <c r="AA860" s="12">
        <f t="shared" ca="1" si="46"/>
        <v>3.9024900000000073</v>
      </c>
    </row>
    <row r="861" spans="1:27" x14ac:dyDescent="0.25">
      <c r="A861" s="11">
        <v>14.1</v>
      </c>
      <c r="Z861" s="12">
        <f t="shared" ca="1" si="45"/>
        <v>3.9024900000000073</v>
      </c>
      <c r="AA861" s="12">
        <f t="shared" ca="1" si="46"/>
        <v>3.9024900000000073</v>
      </c>
    </row>
    <row r="862" spans="1:27" x14ac:dyDescent="0.25">
      <c r="A862" s="11">
        <v>14.12</v>
      </c>
      <c r="Z862" s="12">
        <f t="shared" ca="1" si="45"/>
        <v>3.9224900000000069</v>
      </c>
      <c r="AA862" s="12">
        <f t="shared" ca="1" si="46"/>
        <v>3.9224900000000069</v>
      </c>
    </row>
    <row r="863" spans="1:27" x14ac:dyDescent="0.25">
      <c r="A863" s="11">
        <v>14.13</v>
      </c>
      <c r="Z863" s="12">
        <f t="shared" ca="1" si="45"/>
        <v>3.9324900000000085</v>
      </c>
      <c r="AA863" s="12">
        <f t="shared" ca="1" si="46"/>
        <v>3.9324900000000085</v>
      </c>
    </row>
    <row r="864" spans="1:27" x14ac:dyDescent="0.25">
      <c r="A864" s="11">
        <v>14.14</v>
      </c>
      <c r="Z864" s="12">
        <f t="shared" ca="1" si="45"/>
        <v>3.9424900000000083</v>
      </c>
      <c r="AA864" s="12">
        <f t="shared" ca="1" si="46"/>
        <v>3.9424900000000083</v>
      </c>
    </row>
    <row r="865" spans="1:27" x14ac:dyDescent="0.25">
      <c r="A865" s="11">
        <v>14.15</v>
      </c>
      <c r="Z865" s="12">
        <f t="shared" ca="1" si="45"/>
        <v>3.9524900000000081</v>
      </c>
      <c r="AA865" s="12">
        <f t="shared" ca="1" si="46"/>
        <v>3.9524900000000081</v>
      </c>
    </row>
    <row r="866" spans="1:27" x14ac:dyDescent="0.25">
      <c r="A866" s="11">
        <v>14.16</v>
      </c>
      <c r="Z866" s="12">
        <f t="shared" ca="1" si="45"/>
        <v>3.9624900000000078</v>
      </c>
      <c r="AA866" s="12">
        <f t="shared" ca="1" si="46"/>
        <v>3.9624900000000078</v>
      </c>
    </row>
    <row r="867" spans="1:27" x14ac:dyDescent="0.25">
      <c r="A867" s="11">
        <v>14.17</v>
      </c>
      <c r="Z867" s="12">
        <f t="shared" ca="1" si="45"/>
        <v>3.9724900000000076</v>
      </c>
      <c r="AA867" s="12">
        <f t="shared" ca="1" si="46"/>
        <v>3.9724900000000076</v>
      </c>
    </row>
    <row r="868" spans="1:27" x14ac:dyDescent="0.25">
      <c r="A868" s="11">
        <v>14.17</v>
      </c>
      <c r="Z868" s="12">
        <f t="shared" ca="1" si="45"/>
        <v>3.9724900000000076</v>
      </c>
      <c r="AA868" s="12">
        <f t="shared" ca="1" si="46"/>
        <v>3.9724900000000076</v>
      </c>
    </row>
    <row r="869" spans="1:27" x14ac:dyDescent="0.25">
      <c r="A869" s="11">
        <v>14.17</v>
      </c>
      <c r="Z869" s="12">
        <f t="shared" ca="1" si="45"/>
        <v>3.9724900000000076</v>
      </c>
      <c r="AA869" s="12">
        <f t="shared" ca="1" si="46"/>
        <v>3.9724900000000076</v>
      </c>
    </row>
    <row r="870" spans="1:27" x14ac:dyDescent="0.25">
      <c r="A870" s="11">
        <v>14.18</v>
      </c>
      <c r="Z870" s="12">
        <f t="shared" ca="1" si="45"/>
        <v>3.9824900000000074</v>
      </c>
      <c r="AA870" s="12">
        <f t="shared" ca="1" si="46"/>
        <v>3.9824900000000074</v>
      </c>
    </row>
    <row r="871" spans="1:27" x14ac:dyDescent="0.25">
      <c r="A871" s="11">
        <v>14.2</v>
      </c>
      <c r="Z871" s="12">
        <f t="shared" ca="1" si="45"/>
        <v>4.002490000000007</v>
      </c>
      <c r="AA871" s="12">
        <f t="shared" ca="1" si="46"/>
        <v>4.002490000000007</v>
      </c>
    </row>
    <row r="872" spans="1:27" x14ac:dyDescent="0.25">
      <c r="A872" s="11">
        <v>14.2</v>
      </c>
      <c r="Z872" s="12">
        <f t="shared" ca="1" si="45"/>
        <v>4.002490000000007</v>
      </c>
      <c r="AA872" s="12">
        <f t="shared" ca="1" si="46"/>
        <v>4.002490000000007</v>
      </c>
    </row>
    <row r="873" spans="1:27" x14ac:dyDescent="0.25">
      <c r="A873" s="11">
        <v>14.21</v>
      </c>
      <c r="Z873" s="12">
        <f t="shared" ca="1" si="45"/>
        <v>4.0124900000000085</v>
      </c>
      <c r="AA873" s="12">
        <f t="shared" ca="1" si="46"/>
        <v>4.0124900000000085</v>
      </c>
    </row>
    <row r="874" spans="1:27" x14ac:dyDescent="0.25">
      <c r="A874" s="11">
        <v>14.23</v>
      </c>
      <c r="Z874" s="12">
        <f t="shared" ca="1" si="45"/>
        <v>4.0324900000000081</v>
      </c>
      <c r="AA874" s="12">
        <f t="shared" ca="1" si="46"/>
        <v>4.0324900000000081</v>
      </c>
    </row>
    <row r="875" spans="1:27" x14ac:dyDescent="0.25">
      <c r="A875" s="11">
        <v>14.23</v>
      </c>
      <c r="Z875" s="12">
        <f t="shared" ca="1" si="45"/>
        <v>4.0324900000000081</v>
      </c>
      <c r="AA875" s="12">
        <f t="shared" ca="1" si="46"/>
        <v>4.0324900000000081</v>
      </c>
    </row>
    <row r="876" spans="1:27" x14ac:dyDescent="0.25">
      <c r="A876" s="11">
        <v>14.25</v>
      </c>
      <c r="Z876" s="12">
        <f t="shared" ca="1" si="45"/>
        <v>4.0524900000000077</v>
      </c>
      <c r="AA876" s="12">
        <f t="shared" ca="1" si="46"/>
        <v>4.0524900000000077</v>
      </c>
    </row>
    <row r="877" spans="1:27" x14ac:dyDescent="0.25">
      <c r="A877" s="11">
        <v>14.26</v>
      </c>
      <c r="Z877" s="12">
        <f t="shared" ca="1" si="45"/>
        <v>4.0624900000000075</v>
      </c>
      <c r="AA877" s="12">
        <f t="shared" ca="1" si="46"/>
        <v>4.0624900000000075</v>
      </c>
    </row>
    <row r="878" spans="1:27" x14ac:dyDescent="0.25">
      <c r="A878" s="11">
        <v>14.27</v>
      </c>
      <c r="Z878" s="12">
        <f t="shared" ca="1" si="45"/>
        <v>4.0724900000000073</v>
      </c>
      <c r="AA878" s="12">
        <f t="shared" ca="1" si="46"/>
        <v>4.0724900000000073</v>
      </c>
    </row>
    <row r="879" spans="1:27" x14ac:dyDescent="0.25">
      <c r="A879" s="11">
        <v>14.3</v>
      </c>
      <c r="Z879" s="12">
        <f t="shared" ca="1" si="45"/>
        <v>4.1024900000000084</v>
      </c>
      <c r="AA879" s="12">
        <f t="shared" ca="1" si="46"/>
        <v>4.1024900000000084</v>
      </c>
    </row>
    <row r="880" spans="1:27" x14ac:dyDescent="0.25">
      <c r="A880" s="11">
        <v>14.3</v>
      </c>
      <c r="Z880" s="12">
        <f t="shared" ca="1" si="45"/>
        <v>4.1024900000000084</v>
      </c>
      <c r="AA880" s="12">
        <f t="shared" ca="1" si="46"/>
        <v>4.1024900000000084</v>
      </c>
    </row>
    <row r="881" spans="1:27" x14ac:dyDescent="0.25">
      <c r="A881" s="11">
        <v>14.31</v>
      </c>
      <c r="Z881" s="12">
        <f t="shared" ca="1" si="45"/>
        <v>4.1124900000000082</v>
      </c>
      <c r="AA881" s="12">
        <f t="shared" ca="1" si="46"/>
        <v>4.1124900000000082</v>
      </c>
    </row>
    <row r="882" spans="1:27" x14ac:dyDescent="0.25">
      <c r="A882" s="11">
        <v>14.31</v>
      </c>
      <c r="Z882" s="12">
        <f t="shared" ca="1" si="45"/>
        <v>4.1124900000000082</v>
      </c>
      <c r="AA882" s="12">
        <f t="shared" ca="1" si="46"/>
        <v>4.1124900000000082</v>
      </c>
    </row>
    <row r="883" spans="1:27" x14ac:dyDescent="0.25">
      <c r="A883" s="11">
        <v>14.31</v>
      </c>
      <c r="Z883" s="12">
        <f t="shared" ca="1" si="45"/>
        <v>4.1124900000000082</v>
      </c>
      <c r="AA883" s="12">
        <f t="shared" ca="1" si="46"/>
        <v>4.1124900000000082</v>
      </c>
    </row>
    <row r="884" spans="1:27" x14ac:dyDescent="0.25">
      <c r="A884" s="11">
        <v>14.33</v>
      </c>
      <c r="Z884" s="12">
        <f t="shared" ca="1" si="45"/>
        <v>4.1324900000000078</v>
      </c>
      <c r="AA884" s="12">
        <f t="shared" ca="1" si="46"/>
        <v>4.1324900000000078</v>
      </c>
    </row>
    <row r="885" spans="1:27" x14ac:dyDescent="0.25">
      <c r="A885" s="11">
        <v>14.35</v>
      </c>
      <c r="Z885" s="12">
        <f t="shared" ca="1" si="45"/>
        <v>4.1524900000000073</v>
      </c>
      <c r="AA885" s="12">
        <f t="shared" ca="1" si="46"/>
        <v>4.1524900000000073</v>
      </c>
    </row>
    <row r="886" spans="1:27" x14ac:dyDescent="0.25">
      <c r="A886" s="11">
        <v>14.36</v>
      </c>
      <c r="Z886" s="12">
        <f t="shared" ca="1" si="45"/>
        <v>4.1624900000000071</v>
      </c>
      <c r="AA886" s="12">
        <f t="shared" ca="1" si="46"/>
        <v>4.1624900000000071</v>
      </c>
    </row>
    <row r="887" spans="1:27" x14ac:dyDescent="0.25">
      <c r="A887" s="11">
        <v>14.36</v>
      </c>
      <c r="Z887" s="12">
        <f t="shared" ca="1" si="45"/>
        <v>4.1624900000000071</v>
      </c>
      <c r="AA887" s="12">
        <f t="shared" ca="1" si="46"/>
        <v>4.1624900000000071</v>
      </c>
    </row>
    <row r="888" spans="1:27" x14ac:dyDescent="0.25">
      <c r="A888" s="11">
        <v>14.36</v>
      </c>
      <c r="Z888" s="12">
        <f t="shared" ca="1" si="45"/>
        <v>4.1624900000000071</v>
      </c>
      <c r="AA888" s="12">
        <f t="shared" ca="1" si="46"/>
        <v>4.1624900000000071</v>
      </c>
    </row>
    <row r="889" spans="1:27" x14ac:dyDescent="0.25">
      <c r="A889" s="11">
        <v>14.37</v>
      </c>
      <c r="Z889" s="12">
        <f t="shared" ca="1" si="45"/>
        <v>4.1724900000000069</v>
      </c>
      <c r="AA889" s="12">
        <f t="shared" ca="1" si="46"/>
        <v>4.1724900000000069</v>
      </c>
    </row>
    <row r="890" spans="1:27" x14ac:dyDescent="0.25">
      <c r="A890" s="11">
        <v>14.37</v>
      </c>
      <c r="Z890" s="12">
        <f t="shared" ca="1" si="45"/>
        <v>4.1724900000000069</v>
      </c>
      <c r="AA890" s="12">
        <f t="shared" ca="1" si="46"/>
        <v>4.1724900000000069</v>
      </c>
    </row>
    <row r="891" spans="1:27" x14ac:dyDescent="0.25">
      <c r="A891" s="11">
        <v>14.38</v>
      </c>
      <c r="Z891" s="12">
        <f t="shared" ca="1" si="45"/>
        <v>4.1824900000000085</v>
      </c>
      <c r="AA891" s="12">
        <f t="shared" ca="1" si="46"/>
        <v>4.1824900000000085</v>
      </c>
    </row>
    <row r="892" spans="1:27" x14ac:dyDescent="0.25">
      <c r="A892" s="11">
        <v>14.38</v>
      </c>
      <c r="Z892" s="12">
        <f t="shared" ca="1" si="45"/>
        <v>4.1824900000000085</v>
      </c>
      <c r="AA892" s="12">
        <f t="shared" ca="1" si="46"/>
        <v>4.1824900000000085</v>
      </c>
    </row>
    <row r="893" spans="1:27" x14ac:dyDescent="0.25">
      <c r="A893" s="11">
        <v>14.42</v>
      </c>
      <c r="Z893" s="12">
        <f t="shared" ca="1" si="45"/>
        <v>4.2224900000000076</v>
      </c>
      <c r="AA893" s="12">
        <f t="shared" ca="1" si="46"/>
        <v>4.2224900000000076</v>
      </c>
    </row>
    <row r="894" spans="1:27" x14ac:dyDescent="0.25">
      <c r="A894" s="11">
        <v>14.42</v>
      </c>
      <c r="Z894" s="12">
        <f t="shared" ca="1" si="45"/>
        <v>4.2224900000000076</v>
      </c>
      <c r="AA894" s="12">
        <f t="shared" ca="1" si="46"/>
        <v>4.2224900000000076</v>
      </c>
    </row>
    <row r="895" spans="1:27" x14ac:dyDescent="0.25">
      <c r="A895" s="11">
        <v>14.44</v>
      </c>
      <c r="Z895" s="12">
        <f t="shared" ca="1" si="45"/>
        <v>4.2424900000000072</v>
      </c>
      <c r="AA895" s="12">
        <f t="shared" ca="1" si="46"/>
        <v>4.2424900000000072</v>
      </c>
    </row>
    <row r="896" spans="1:27" x14ac:dyDescent="0.25">
      <c r="A896" s="11">
        <v>14.45</v>
      </c>
      <c r="Z896" s="12">
        <f t="shared" ca="1" si="45"/>
        <v>4.252490000000007</v>
      </c>
      <c r="AA896" s="12">
        <f t="shared" ca="1" si="46"/>
        <v>4.252490000000007</v>
      </c>
    </row>
    <row r="897" spans="1:27" x14ac:dyDescent="0.25">
      <c r="A897" s="11">
        <v>14.47</v>
      </c>
      <c r="Z897" s="12">
        <f t="shared" ca="1" si="45"/>
        <v>4.2724900000000083</v>
      </c>
      <c r="AA897" s="12">
        <f t="shared" ca="1" si="46"/>
        <v>4.2724900000000083</v>
      </c>
    </row>
    <row r="898" spans="1:27" x14ac:dyDescent="0.25">
      <c r="A898" s="11">
        <v>14.48</v>
      </c>
      <c r="Z898" s="12">
        <f t="shared" ref="Z898:Z961" ca="1" si="47">IF($A898&lt;&gt;"",($A898-$D$77),"")</f>
        <v>4.2824900000000081</v>
      </c>
      <c r="AA898" s="12">
        <f t="shared" ref="AA898:AA961" ca="1" si="48">IF($A898&lt;&gt;"",($A898-$D$77+$J$118),"")</f>
        <v>4.2824900000000081</v>
      </c>
    </row>
    <row r="899" spans="1:27" x14ac:dyDescent="0.25">
      <c r="A899" s="11">
        <v>14.5</v>
      </c>
      <c r="Z899" s="12">
        <f t="shared" ca="1" si="47"/>
        <v>4.3024900000000077</v>
      </c>
      <c r="AA899" s="12">
        <f t="shared" ca="1" si="48"/>
        <v>4.3024900000000077</v>
      </c>
    </row>
    <row r="900" spans="1:27" x14ac:dyDescent="0.25">
      <c r="A900" s="11">
        <v>14.53</v>
      </c>
      <c r="Z900" s="12">
        <f t="shared" ca="1" si="47"/>
        <v>4.3324900000000071</v>
      </c>
      <c r="AA900" s="12">
        <f t="shared" ca="1" si="48"/>
        <v>4.3324900000000071</v>
      </c>
    </row>
    <row r="901" spans="1:27" x14ac:dyDescent="0.25">
      <c r="A901" s="11">
        <v>14.53</v>
      </c>
      <c r="Z901" s="12">
        <f t="shared" ca="1" si="47"/>
        <v>4.3324900000000071</v>
      </c>
      <c r="AA901" s="12">
        <f t="shared" ca="1" si="48"/>
        <v>4.3324900000000071</v>
      </c>
    </row>
    <row r="902" spans="1:27" x14ac:dyDescent="0.25">
      <c r="A902" s="11">
        <v>14.54</v>
      </c>
      <c r="Z902" s="12">
        <f t="shared" ca="1" si="47"/>
        <v>4.3424900000000068</v>
      </c>
      <c r="AA902" s="12">
        <f t="shared" ca="1" si="48"/>
        <v>4.3424900000000068</v>
      </c>
    </row>
    <row r="903" spans="1:27" x14ac:dyDescent="0.25">
      <c r="A903" s="11">
        <v>14.54</v>
      </c>
      <c r="Z903" s="12">
        <f t="shared" ca="1" si="47"/>
        <v>4.3424900000000068</v>
      </c>
      <c r="AA903" s="12">
        <f t="shared" ca="1" si="48"/>
        <v>4.3424900000000068</v>
      </c>
    </row>
    <row r="904" spans="1:27" x14ac:dyDescent="0.25">
      <c r="A904" s="11">
        <v>14.55</v>
      </c>
      <c r="Z904" s="12">
        <f t="shared" ca="1" si="47"/>
        <v>4.3524900000000084</v>
      </c>
      <c r="AA904" s="12">
        <f t="shared" ca="1" si="48"/>
        <v>4.3524900000000084</v>
      </c>
    </row>
    <row r="905" spans="1:27" x14ac:dyDescent="0.25">
      <c r="A905" s="11">
        <v>14.56</v>
      </c>
      <c r="Z905" s="12">
        <f t="shared" ca="1" si="47"/>
        <v>4.3624900000000082</v>
      </c>
      <c r="AA905" s="12">
        <f t="shared" ca="1" si="48"/>
        <v>4.3624900000000082</v>
      </c>
    </row>
    <row r="906" spans="1:27" x14ac:dyDescent="0.25">
      <c r="A906" s="11">
        <v>14.57</v>
      </c>
      <c r="Z906" s="12">
        <f t="shared" ca="1" si="47"/>
        <v>4.372490000000008</v>
      </c>
      <c r="AA906" s="12">
        <f t="shared" ca="1" si="48"/>
        <v>4.372490000000008</v>
      </c>
    </row>
    <row r="907" spans="1:27" x14ac:dyDescent="0.25">
      <c r="A907" s="11">
        <v>14.57</v>
      </c>
      <c r="Z907" s="12">
        <f t="shared" ca="1" si="47"/>
        <v>4.372490000000008</v>
      </c>
      <c r="AA907" s="12">
        <f t="shared" ca="1" si="48"/>
        <v>4.372490000000008</v>
      </c>
    </row>
    <row r="908" spans="1:27" x14ac:dyDescent="0.25">
      <c r="A908" s="11">
        <v>14.58</v>
      </c>
      <c r="Z908" s="12">
        <f t="shared" ca="1" si="47"/>
        <v>4.3824900000000078</v>
      </c>
      <c r="AA908" s="12">
        <f t="shared" ca="1" si="48"/>
        <v>4.3824900000000078</v>
      </c>
    </row>
    <row r="909" spans="1:27" x14ac:dyDescent="0.25">
      <c r="A909" s="11">
        <v>14.59</v>
      </c>
      <c r="Z909" s="12">
        <f t="shared" ca="1" si="47"/>
        <v>4.3924900000000076</v>
      </c>
      <c r="AA909" s="12">
        <f t="shared" ca="1" si="48"/>
        <v>4.3924900000000076</v>
      </c>
    </row>
    <row r="910" spans="1:27" x14ac:dyDescent="0.25">
      <c r="A910" s="11">
        <v>14.59</v>
      </c>
      <c r="Z910" s="12">
        <f t="shared" ca="1" si="47"/>
        <v>4.3924900000000076</v>
      </c>
      <c r="AA910" s="12">
        <f t="shared" ca="1" si="48"/>
        <v>4.3924900000000076</v>
      </c>
    </row>
    <row r="911" spans="1:27" x14ac:dyDescent="0.25">
      <c r="A911" s="11">
        <v>14.6</v>
      </c>
      <c r="Z911" s="12">
        <f t="shared" ca="1" si="47"/>
        <v>4.4024900000000073</v>
      </c>
      <c r="AA911" s="12">
        <f t="shared" ca="1" si="48"/>
        <v>4.4024900000000073</v>
      </c>
    </row>
    <row r="912" spans="1:27" x14ac:dyDescent="0.25">
      <c r="A912" s="11">
        <v>14.6</v>
      </c>
      <c r="Z912" s="12">
        <f t="shared" ca="1" si="47"/>
        <v>4.4024900000000073</v>
      </c>
      <c r="AA912" s="12">
        <f t="shared" ca="1" si="48"/>
        <v>4.4024900000000073</v>
      </c>
    </row>
    <row r="913" spans="1:27" x14ac:dyDescent="0.25">
      <c r="A913" s="11">
        <v>14.61</v>
      </c>
      <c r="Z913" s="12">
        <f t="shared" ca="1" si="47"/>
        <v>4.4124900000000071</v>
      </c>
      <c r="AA913" s="12">
        <f t="shared" ca="1" si="48"/>
        <v>4.4124900000000071</v>
      </c>
    </row>
    <row r="914" spans="1:27" x14ac:dyDescent="0.25">
      <c r="A914" s="11">
        <v>14.62</v>
      </c>
      <c r="Z914" s="12">
        <f t="shared" ca="1" si="47"/>
        <v>4.4224900000000069</v>
      </c>
      <c r="AA914" s="12">
        <f t="shared" ca="1" si="48"/>
        <v>4.4224900000000069</v>
      </c>
    </row>
    <row r="915" spans="1:27" x14ac:dyDescent="0.25">
      <c r="A915" s="11">
        <v>14.64</v>
      </c>
      <c r="Z915" s="12">
        <f t="shared" ca="1" si="47"/>
        <v>4.4424900000000083</v>
      </c>
      <c r="AA915" s="12">
        <f t="shared" ca="1" si="48"/>
        <v>4.4424900000000083</v>
      </c>
    </row>
    <row r="916" spans="1:27" x14ac:dyDescent="0.25">
      <c r="A916" s="11">
        <v>14.64</v>
      </c>
      <c r="Z916" s="12">
        <f t="shared" ca="1" si="47"/>
        <v>4.4424900000000083</v>
      </c>
      <c r="AA916" s="12">
        <f t="shared" ca="1" si="48"/>
        <v>4.4424900000000083</v>
      </c>
    </row>
    <row r="917" spans="1:27" x14ac:dyDescent="0.25">
      <c r="A917" s="11">
        <v>14.68</v>
      </c>
      <c r="Z917" s="12">
        <f t="shared" ca="1" si="47"/>
        <v>4.4824900000000074</v>
      </c>
      <c r="AA917" s="12">
        <f t="shared" ca="1" si="48"/>
        <v>4.4824900000000074</v>
      </c>
    </row>
    <row r="918" spans="1:27" x14ac:dyDescent="0.25">
      <c r="A918" s="11">
        <v>14.68</v>
      </c>
      <c r="Z918" s="12">
        <f t="shared" ca="1" si="47"/>
        <v>4.4824900000000074</v>
      </c>
      <c r="AA918" s="12">
        <f t="shared" ca="1" si="48"/>
        <v>4.4824900000000074</v>
      </c>
    </row>
    <row r="919" spans="1:27" x14ac:dyDescent="0.25">
      <c r="A919" s="11">
        <v>14.69</v>
      </c>
      <c r="Z919" s="12">
        <f t="shared" ca="1" si="47"/>
        <v>4.4924900000000072</v>
      </c>
      <c r="AA919" s="12">
        <f t="shared" ca="1" si="48"/>
        <v>4.4924900000000072</v>
      </c>
    </row>
    <row r="920" spans="1:27" x14ac:dyDescent="0.25">
      <c r="A920" s="11">
        <v>14.69</v>
      </c>
      <c r="Z920" s="12">
        <f t="shared" ca="1" si="47"/>
        <v>4.4924900000000072</v>
      </c>
      <c r="AA920" s="12">
        <f t="shared" ca="1" si="48"/>
        <v>4.4924900000000072</v>
      </c>
    </row>
    <row r="921" spans="1:27" x14ac:dyDescent="0.25">
      <c r="A921" s="11">
        <v>14.72</v>
      </c>
      <c r="Z921" s="12">
        <f t="shared" ca="1" si="47"/>
        <v>4.5224900000000083</v>
      </c>
      <c r="AA921" s="12">
        <f t="shared" ca="1" si="48"/>
        <v>4.5224900000000083</v>
      </c>
    </row>
    <row r="922" spans="1:27" x14ac:dyDescent="0.25">
      <c r="A922" s="11">
        <v>14.73</v>
      </c>
      <c r="Z922" s="12">
        <f t="shared" ca="1" si="47"/>
        <v>4.5324900000000081</v>
      </c>
      <c r="AA922" s="12">
        <f t="shared" ca="1" si="48"/>
        <v>4.5324900000000081</v>
      </c>
    </row>
    <row r="923" spans="1:27" x14ac:dyDescent="0.25">
      <c r="A923" s="11">
        <v>14.73</v>
      </c>
      <c r="Z923" s="12">
        <f t="shared" ca="1" si="47"/>
        <v>4.5324900000000081</v>
      </c>
      <c r="AA923" s="12">
        <f t="shared" ca="1" si="48"/>
        <v>4.5324900000000081</v>
      </c>
    </row>
    <row r="924" spans="1:27" x14ac:dyDescent="0.25">
      <c r="A924" s="11">
        <v>14.77</v>
      </c>
      <c r="Z924" s="12">
        <f t="shared" ca="1" si="47"/>
        <v>4.5724900000000073</v>
      </c>
      <c r="AA924" s="12">
        <f t="shared" ca="1" si="48"/>
        <v>4.5724900000000073</v>
      </c>
    </row>
    <row r="925" spans="1:27" x14ac:dyDescent="0.25">
      <c r="A925" s="11">
        <v>14.78</v>
      </c>
      <c r="Z925" s="12">
        <f t="shared" ca="1" si="47"/>
        <v>4.5824900000000071</v>
      </c>
      <c r="AA925" s="12">
        <f t="shared" ca="1" si="48"/>
        <v>4.5824900000000071</v>
      </c>
    </row>
    <row r="926" spans="1:27" x14ac:dyDescent="0.25">
      <c r="A926" s="11">
        <v>14.8</v>
      </c>
      <c r="Z926" s="12">
        <f t="shared" ca="1" si="47"/>
        <v>4.6024900000000084</v>
      </c>
      <c r="AA926" s="12">
        <f t="shared" ca="1" si="48"/>
        <v>4.6024900000000084</v>
      </c>
    </row>
    <row r="927" spans="1:27" x14ac:dyDescent="0.25">
      <c r="A927" s="11">
        <v>14.8</v>
      </c>
      <c r="Z927" s="12">
        <f t="shared" ca="1" si="47"/>
        <v>4.6024900000000084</v>
      </c>
      <c r="AA927" s="12">
        <f t="shared" ca="1" si="48"/>
        <v>4.6024900000000084</v>
      </c>
    </row>
    <row r="928" spans="1:27" x14ac:dyDescent="0.25">
      <c r="A928" s="11">
        <v>14.81</v>
      </c>
      <c r="Z928" s="12">
        <f t="shared" ca="1" si="47"/>
        <v>4.6124900000000082</v>
      </c>
      <c r="AA928" s="12">
        <f t="shared" ca="1" si="48"/>
        <v>4.6124900000000082</v>
      </c>
    </row>
    <row r="929" spans="1:27" x14ac:dyDescent="0.25">
      <c r="A929" s="11">
        <v>14.83</v>
      </c>
      <c r="Z929" s="12">
        <f t="shared" ca="1" si="47"/>
        <v>4.6324900000000078</v>
      </c>
      <c r="AA929" s="12">
        <f t="shared" ca="1" si="48"/>
        <v>4.6324900000000078</v>
      </c>
    </row>
    <row r="930" spans="1:27" x14ac:dyDescent="0.25">
      <c r="A930" s="11">
        <v>14.86</v>
      </c>
      <c r="Z930" s="12">
        <f t="shared" ca="1" si="47"/>
        <v>4.6624900000000071</v>
      </c>
      <c r="AA930" s="12">
        <f t="shared" ca="1" si="48"/>
        <v>4.6624900000000071</v>
      </c>
    </row>
    <row r="931" spans="1:27" x14ac:dyDescent="0.25">
      <c r="A931" s="11">
        <v>14.87</v>
      </c>
      <c r="Z931" s="12">
        <f t="shared" ca="1" si="47"/>
        <v>4.6724900000000069</v>
      </c>
      <c r="AA931" s="12">
        <f t="shared" ca="1" si="48"/>
        <v>4.6724900000000069</v>
      </c>
    </row>
    <row r="932" spans="1:27" x14ac:dyDescent="0.25">
      <c r="A932" s="11">
        <v>14.88</v>
      </c>
      <c r="Z932" s="12">
        <f t="shared" ca="1" si="47"/>
        <v>4.6824900000000085</v>
      </c>
      <c r="AA932" s="12">
        <f t="shared" ca="1" si="48"/>
        <v>4.6824900000000085</v>
      </c>
    </row>
    <row r="933" spans="1:27" x14ac:dyDescent="0.25">
      <c r="A933" s="11">
        <v>14.89</v>
      </c>
      <c r="Z933" s="12">
        <f t="shared" ca="1" si="47"/>
        <v>4.6924900000000083</v>
      </c>
      <c r="AA933" s="12">
        <f t="shared" ca="1" si="48"/>
        <v>4.6924900000000083</v>
      </c>
    </row>
    <row r="934" spans="1:27" x14ac:dyDescent="0.25">
      <c r="A934" s="11">
        <v>14.89</v>
      </c>
      <c r="Z934" s="12">
        <f t="shared" ca="1" si="47"/>
        <v>4.6924900000000083</v>
      </c>
      <c r="AA934" s="12">
        <f t="shared" ca="1" si="48"/>
        <v>4.6924900000000083</v>
      </c>
    </row>
    <row r="935" spans="1:27" x14ac:dyDescent="0.25">
      <c r="A935" s="11">
        <v>14.91</v>
      </c>
      <c r="Z935" s="12">
        <f t="shared" ca="1" si="47"/>
        <v>4.7124900000000078</v>
      </c>
      <c r="AA935" s="12">
        <f t="shared" ca="1" si="48"/>
        <v>4.7124900000000078</v>
      </c>
    </row>
    <row r="936" spans="1:27" x14ac:dyDescent="0.25">
      <c r="A936" s="11">
        <v>14.92</v>
      </c>
      <c r="Z936" s="12">
        <f t="shared" ca="1" si="47"/>
        <v>4.7224900000000076</v>
      </c>
      <c r="AA936" s="12">
        <f t="shared" ca="1" si="48"/>
        <v>4.7224900000000076</v>
      </c>
    </row>
    <row r="937" spans="1:27" x14ac:dyDescent="0.25">
      <c r="A937" s="11">
        <v>14.94</v>
      </c>
      <c r="Z937" s="12">
        <f t="shared" ca="1" si="47"/>
        <v>4.7424900000000072</v>
      </c>
      <c r="AA937" s="12">
        <f t="shared" ca="1" si="48"/>
        <v>4.7424900000000072</v>
      </c>
    </row>
    <row r="938" spans="1:27" x14ac:dyDescent="0.25">
      <c r="A938" s="11">
        <v>14.97</v>
      </c>
      <c r="Z938" s="12">
        <f t="shared" ca="1" si="47"/>
        <v>4.7724900000000083</v>
      </c>
      <c r="AA938" s="12">
        <f t="shared" ca="1" si="48"/>
        <v>4.7724900000000083</v>
      </c>
    </row>
    <row r="939" spans="1:27" x14ac:dyDescent="0.25">
      <c r="A939" s="11">
        <v>14.98</v>
      </c>
      <c r="Z939" s="12">
        <f t="shared" ca="1" si="47"/>
        <v>4.7824900000000081</v>
      </c>
      <c r="AA939" s="12">
        <f t="shared" ca="1" si="48"/>
        <v>4.7824900000000081</v>
      </c>
    </row>
    <row r="940" spans="1:27" x14ac:dyDescent="0.25">
      <c r="A940" s="11">
        <v>14.98</v>
      </c>
      <c r="Z940" s="12">
        <f t="shared" ca="1" si="47"/>
        <v>4.7824900000000081</v>
      </c>
      <c r="AA940" s="12">
        <f t="shared" ca="1" si="48"/>
        <v>4.7824900000000081</v>
      </c>
    </row>
    <row r="941" spans="1:27" x14ac:dyDescent="0.25">
      <c r="A941" s="11">
        <v>14.98</v>
      </c>
      <c r="Z941" s="12">
        <f t="shared" ca="1" si="47"/>
        <v>4.7824900000000081</v>
      </c>
      <c r="AA941" s="12">
        <f t="shared" ca="1" si="48"/>
        <v>4.7824900000000081</v>
      </c>
    </row>
    <row r="942" spans="1:27" x14ac:dyDescent="0.25">
      <c r="A942" s="11">
        <v>14.99</v>
      </c>
      <c r="Z942" s="12">
        <f t="shared" ca="1" si="47"/>
        <v>4.7924900000000079</v>
      </c>
      <c r="AA942" s="12">
        <f t="shared" ca="1" si="48"/>
        <v>4.7924900000000079</v>
      </c>
    </row>
    <row r="943" spans="1:27" x14ac:dyDescent="0.25">
      <c r="A943" s="11">
        <v>15</v>
      </c>
      <c r="Z943" s="12">
        <f t="shared" ca="1" si="47"/>
        <v>4.8024900000000077</v>
      </c>
      <c r="AA943" s="12">
        <f t="shared" ca="1" si="48"/>
        <v>4.8024900000000077</v>
      </c>
    </row>
    <row r="944" spans="1:27" x14ac:dyDescent="0.25">
      <c r="A944" s="11">
        <v>15</v>
      </c>
      <c r="Z944" s="12">
        <f t="shared" ca="1" si="47"/>
        <v>4.8024900000000077</v>
      </c>
      <c r="AA944" s="12">
        <f t="shared" ca="1" si="48"/>
        <v>4.8024900000000077</v>
      </c>
    </row>
    <row r="945" spans="1:27" x14ac:dyDescent="0.25">
      <c r="A945" s="11">
        <v>15.01</v>
      </c>
      <c r="Z945" s="12">
        <f t="shared" ca="1" si="47"/>
        <v>4.8124900000000075</v>
      </c>
      <c r="AA945" s="12">
        <f t="shared" ca="1" si="48"/>
        <v>4.8124900000000075</v>
      </c>
    </row>
    <row r="946" spans="1:27" x14ac:dyDescent="0.25">
      <c r="A946" s="11">
        <v>15.03</v>
      </c>
      <c r="Z946" s="12">
        <f t="shared" ca="1" si="47"/>
        <v>4.8324900000000071</v>
      </c>
      <c r="AA946" s="12">
        <f t="shared" ca="1" si="48"/>
        <v>4.8324900000000071</v>
      </c>
    </row>
    <row r="947" spans="1:27" x14ac:dyDescent="0.25">
      <c r="A947" s="11">
        <v>15.04</v>
      </c>
      <c r="Z947" s="12">
        <f t="shared" ca="1" si="47"/>
        <v>4.8424900000000068</v>
      </c>
      <c r="AA947" s="12">
        <f t="shared" ca="1" si="48"/>
        <v>4.8424900000000068</v>
      </c>
    </row>
    <row r="948" spans="1:27" x14ac:dyDescent="0.25">
      <c r="A948" s="11">
        <v>15.04</v>
      </c>
      <c r="Z948" s="12">
        <f t="shared" ca="1" si="47"/>
        <v>4.8424900000000068</v>
      </c>
      <c r="AA948" s="12">
        <f t="shared" ca="1" si="48"/>
        <v>4.8424900000000068</v>
      </c>
    </row>
    <row r="949" spans="1:27" x14ac:dyDescent="0.25">
      <c r="A949" s="11">
        <v>15.05</v>
      </c>
      <c r="Z949" s="12">
        <f t="shared" ca="1" si="47"/>
        <v>4.8524900000000084</v>
      </c>
      <c r="AA949" s="12">
        <f t="shared" ca="1" si="48"/>
        <v>4.8524900000000084</v>
      </c>
    </row>
    <row r="950" spans="1:27" x14ac:dyDescent="0.25">
      <c r="A950" s="11">
        <v>15.09</v>
      </c>
      <c r="Z950" s="12">
        <f t="shared" ca="1" si="47"/>
        <v>4.8924900000000076</v>
      </c>
      <c r="AA950" s="12">
        <f t="shared" ca="1" si="48"/>
        <v>4.8924900000000076</v>
      </c>
    </row>
    <row r="951" spans="1:27" x14ac:dyDescent="0.25">
      <c r="A951" s="11">
        <v>15.1</v>
      </c>
      <c r="Z951" s="12">
        <f t="shared" ca="1" si="47"/>
        <v>4.9024900000000073</v>
      </c>
      <c r="AA951" s="12">
        <f t="shared" ca="1" si="48"/>
        <v>4.9024900000000073</v>
      </c>
    </row>
    <row r="952" spans="1:27" x14ac:dyDescent="0.25">
      <c r="A952" s="11">
        <v>15.11</v>
      </c>
      <c r="Z952" s="12">
        <f t="shared" ca="1" si="47"/>
        <v>4.9124900000000071</v>
      </c>
      <c r="AA952" s="12">
        <f t="shared" ca="1" si="48"/>
        <v>4.9124900000000071</v>
      </c>
    </row>
    <row r="953" spans="1:27" x14ac:dyDescent="0.25">
      <c r="A953" s="11">
        <v>15.11</v>
      </c>
      <c r="Z953" s="12">
        <f t="shared" ca="1" si="47"/>
        <v>4.9124900000000071</v>
      </c>
      <c r="AA953" s="12">
        <f t="shared" ca="1" si="48"/>
        <v>4.9124900000000071</v>
      </c>
    </row>
    <row r="954" spans="1:27" x14ac:dyDescent="0.25">
      <c r="A954" s="11">
        <v>15.12</v>
      </c>
      <c r="Z954" s="12">
        <f t="shared" ca="1" si="47"/>
        <v>4.9224900000000069</v>
      </c>
      <c r="AA954" s="12">
        <f t="shared" ca="1" si="48"/>
        <v>4.9224900000000069</v>
      </c>
    </row>
    <row r="955" spans="1:27" x14ac:dyDescent="0.25">
      <c r="A955" s="11">
        <v>15.12</v>
      </c>
      <c r="Z955" s="12">
        <f t="shared" ca="1" si="47"/>
        <v>4.9224900000000069</v>
      </c>
      <c r="AA955" s="12">
        <f t="shared" ca="1" si="48"/>
        <v>4.9224900000000069</v>
      </c>
    </row>
    <row r="956" spans="1:27" x14ac:dyDescent="0.25">
      <c r="A956" s="11">
        <v>15.15</v>
      </c>
      <c r="Z956" s="12">
        <f t="shared" ca="1" si="47"/>
        <v>4.9524900000000081</v>
      </c>
      <c r="AA956" s="12">
        <f t="shared" ca="1" si="48"/>
        <v>4.9524900000000081</v>
      </c>
    </row>
    <row r="957" spans="1:27" x14ac:dyDescent="0.25">
      <c r="A957" s="11">
        <v>15.15</v>
      </c>
      <c r="Z957" s="12">
        <f t="shared" ca="1" si="47"/>
        <v>4.9524900000000081</v>
      </c>
      <c r="AA957" s="12">
        <f t="shared" ca="1" si="48"/>
        <v>4.9524900000000081</v>
      </c>
    </row>
    <row r="958" spans="1:27" x14ac:dyDescent="0.25">
      <c r="A958" s="11">
        <v>15.18</v>
      </c>
      <c r="Z958" s="12">
        <f t="shared" ca="1" si="47"/>
        <v>4.9824900000000074</v>
      </c>
      <c r="AA958" s="12">
        <f t="shared" ca="1" si="48"/>
        <v>4.9824900000000074</v>
      </c>
    </row>
    <row r="959" spans="1:27" x14ac:dyDescent="0.25">
      <c r="A959" s="11">
        <v>15.18</v>
      </c>
      <c r="Z959" s="12">
        <f t="shared" ca="1" si="47"/>
        <v>4.9824900000000074</v>
      </c>
      <c r="AA959" s="12">
        <f t="shared" ca="1" si="48"/>
        <v>4.9824900000000074</v>
      </c>
    </row>
    <row r="960" spans="1:27" x14ac:dyDescent="0.25">
      <c r="A960" s="11">
        <v>15.21</v>
      </c>
      <c r="Z960" s="12">
        <f t="shared" ca="1" si="47"/>
        <v>5.0124900000000085</v>
      </c>
      <c r="AA960" s="12">
        <f t="shared" ca="1" si="48"/>
        <v>5.0124900000000085</v>
      </c>
    </row>
    <row r="961" spans="1:27" x14ac:dyDescent="0.25">
      <c r="A961" s="11">
        <v>15.22</v>
      </c>
      <c r="Z961" s="12">
        <f t="shared" ca="1" si="47"/>
        <v>5.0224900000000083</v>
      </c>
      <c r="AA961" s="12">
        <f t="shared" ca="1" si="48"/>
        <v>5.0224900000000083</v>
      </c>
    </row>
    <row r="962" spans="1:27" x14ac:dyDescent="0.25">
      <c r="A962" s="11">
        <v>15.25</v>
      </c>
      <c r="Z962" s="12">
        <f t="shared" ref="Z962:Z1001" ca="1" si="49">IF($A962&lt;&gt;"",($A962-$D$77),"")</f>
        <v>5.0524900000000077</v>
      </c>
      <c r="AA962" s="12">
        <f t="shared" ref="AA962:AA1001" ca="1" si="50">IF($A962&lt;&gt;"",($A962-$D$77+$J$118),"")</f>
        <v>5.0524900000000077</v>
      </c>
    </row>
    <row r="963" spans="1:27" x14ac:dyDescent="0.25">
      <c r="A963" s="11">
        <v>15.26</v>
      </c>
      <c r="Z963" s="12">
        <f t="shared" ca="1" si="49"/>
        <v>5.0624900000000075</v>
      </c>
      <c r="AA963" s="12">
        <f t="shared" ca="1" si="50"/>
        <v>5.0624900000000075</v>
      </c>
    </row>
    <row r="964" spans="1:27" x14ac:dyDescent="0.25">
      <c r="A964" s="11">
        <v>15.27</v>
      </c>
      <c r="Z964" s="12">
        <f t="shared" ca="1" si="49"/>
        <v>5.0724900000000073</v>
      </c>
      <c r="AA964" s="12">
        <f t="shared" ca="1" si="50"/>
        <v>5.0724900000000073</v>
      </c>
    </row>
    <row r="965" spans="1:27" x14ac:dyDescent="0.25">
      <c r="A965" s="11">
        <v>15.3</v>
      </c>
      <c r="Z965" s="12">
        <f t="shared" ca="1" si="49"/>
        <v>5.1024900000000084</v>
      </c>
      <c r="AA965" s="12">
        <f t="shared" ca="1" si="50"/>
        <v>5.1024900000000084</v>
      </c>
    </row>
    <row r="966" spans="1:27" x14ac:dyDescent="0.25">
      <c r="A966" s="11">
        <v>15.3</v>
      </c>
      <c r="Z966" s="12">
        <f t="shared" ca="1" si="49"/>
        <v>5.1024900000000084</v>
      </c>
      <c r="AA966" s="12">
        <f t="shared" ca="1" si="50"/>
        <v>5.1024900000000084</v>
      </c>
    </row>
    <row r="967" spans="1:27" x14ac:dyDescent="0.25">
      <c r="A967" s="11">
        <v>15.33</v>
      </c>
      <c r="Z967" s="12">
        <f t="shared" ca="1" si="49"/>
        <v>5.1324900000000078</v>
      </c>
      <c r="AA967" s="12">
        <f t="shared" ca="1" si="50"/>
        <v>5.1324900000000078</v>
      </c>
    </row>
    <row r="968" spans="1:27" x14ac:dyDescent="0.25">
      <c r="A968" s="11">
        <v>15.34</v>
      </c>
      <c r="Z968" s="12">
        <f t="shared" ca="1" si="49"/>
        <v>5.1424900000000076</v>
      </c>
      <c r="AA968" s="12">
        <f t="shared" ca="1" si="50"/>
        <v>5.1424900000000076</v>
      </c>
    </row>
    <row r="969" spans="1:27" x14ac:dyDescent="0.25">
      <c r="A969" s="11">
        <v>15.35</v>
      </c>
      <c r="Z969" s="12">
        <f t="shared" ca="1" si="49"/>
        <v>5.1524900000000073</v>
      </c>
      <c r="AA969" s="12">
        <f t="shared" ca="1" si="50"/>
        <v>5.1524900000000073</v>
      </c>
    </row>
    <row r="970" spans="1:27" x14ac:dyDescent="0.25">
      <c r="A970" s="11">
        <v>15.35</v>
      </c>
      <c r="Z970" s="12">
        <f t="shared" ca="1" si="49"/>
        <v>5.1524900000000073</v>
      </c>
      <c r="AA970" s="12">
        <f t="shared" ca="1" si="50"/>
        <v>5.1524900000000073</v>
      </c>
    </row>
    <row r="971" spans="1:27" x14ac:dyDescent="0.25">
      <c r="A971" s="11">
        <v>15.38</v>
      </c>
      <c r="Z971" s="12">
        <f t="shared" ca="1" si="49"/>
        <v>5.1824900000000085</v>
      </c>
      <c r="AA971" s="12">
        <f t="shared" ca="1" si="50"/>
        <v>5.1824900000000085</v>
      </c>
    </row>
    <row r="972" spans="1:27" x14ac:dyDescent="0.25">
      <c r="A972" s="11">
        <v>15.39</v>
      </c>
      <c r="Z972" s="12">
        <f t="shared" ca="1" si="49"/>
        <v>5.1924900000000083</v>
      </c>
      <c r="AA972" s="12">
        <f t="shared" ca="1" si="50"/>
        <v>5.1924900000000083</v>
      </c>
    </row>
    <row r="973" spans="1:27" x14ac:dyDescent="0.25">
      <c r="A973" s="11">
        <v>15.4</v>
      </c>
      <c r="Z973" s="12">
        <f t="shared" ca="1" si="49"/>
        <v>5.2024900000000081</v>
      </c>
      <c r="AA973" s="12">
        <f t="shared" ca="1" si="50"/>
        <v>5.2024900000000081</v>
      </c>
    </row>
    <row r="974" spans="1:27" x14ac:dyDescent="0.25">
      <c r="A974" s="11">
        <v>15.4</v>
      </c>
      <c r="Z974" s="12">
        <f t="shared" ca="1" si="49"/>
        <v>5.2024900000000081</v>
      </c>
      <c r="AA974" s="12">
        <f t="shared" ca="1" si="50"/>
        <v>5.2024900000000081</v>
      </c>
    </row>
    <row r="975" spans="1:27" x14ac:dyDescent="0.25">
      <c r="A975" s="11">
        <v>15.41</v>
      </c>
      <c r="Z975" s="12">
        <f t="shared" ca="1" si="49"/>
        <v>5.2124900000000078</v>
      </c>
      <c r="AA975" s="12">
        <f t="shared" ca="1" si="50"/>
        <v>5.2124900000000078</v>
      </c>
    </row>
    <row r="976" spans="1:27" x14ac:dyDescent="0.25">
      <c r="A976" s="11">
        <v>15.41</v>
      </c>
      <c r="Z976" s="12">
        <f t="shared" ca="1" si="49"/>
        <v>5.2124900000000078</v>
      </c>
      <c r="AA976" s="12">
        <f t="shared" ca="1" si="50"/>
        <v>5.2124900000000078</v>
      </c>
    </row>
    <row r="977" spans="1:27" x14ac:dyDescent="0.25">
      <c r="A977" s="11">
        <v>15.43</v>
      </c>
      <c r="Z977" s="12">
        <f t="shared" ca="1" si="49"/>
        <v>5.2324900000000074</v>
      </c>
      <c r="AA977" s="12">
        <f t="shared" ca="1" si="50"/>
        <v>5.2324900000000074</v>
      </c>
    </row>
    <row r="978" spans="1:27" x14ac:dyDescent="0.25">
      <c r="A978" s="11">
        <v>15.46</v>
      </c>
      <c r="Z978" s="12">
        <f t="shared" ca="1" si="49"/>
        <v>5.2624900000000085</v>
      </c>
      <c r="AA978" s="12">
        <f t="shared" ca="1" si="50"/>
        <v>5.2624900000000085</v>
      </c>
    </row>
    <row r="979" spans="1:27" x14ac:dyDescent="0.25">
      <c r="A979" s="11">
        <v>15.46</v>
      </c>
      <c r="Z979" s="12">
        <f t="shared" ca="1" si="49"/>
        <v>5.2624900000000085</v>
      </c>
      <c r="AA979" s="12">
        <f t="shared" ca="1" si="50"/>
        <v>5.2624900000000085</v>
      </c>
    </row>
    <row r="980" spans="1:27" x14ac:dyDescent="0.25">
      <c r="A980" s="11">
        <v>15.46</v>
      </c>
      <c r="Z980" s="12">
        <f t="shared" ca="1" si="49"/>
        <v>5.2624900000000085</v>
      </c>
      <c r="AA980" s="12">
        <f t="shared" ca="1" si="50"/>
        <v>5.2624900000000085</v>
      </c>
    </row>
    <row r="981" spans="1:27" x14ac:dyDescent="0.25">
      <c r="A981" s="11">
        <v>15.48</v>
      </c>
      <c r="Z981" s="12">
        <f t="shared" ca="1" si="49"/>
        <v>5.2824900000000081</v>
      </c>
      <c r="AA981" s="12">
        <f t="shared" ca="1" si="50"/>
        <v>5.2824900000000081</v>
      </c>
    </row>
    <row r="982" spans="1:27" x14ac:dyDescent="0.25">
      <c r="A982" s="11">
        <v>15.48</v>
      </c>
      <c r="Z982" s="12">
        <f t="shared" ca="1" si="49"/>
        <v>5.2824900000000081</v>
      </c>
      <c r="AA982" s="12">
        <f t="shared" ca="1" si="50"/>
        <v>5.2824900000000081</v>
      </c>
    </row>
    <row r="983" spans="1:27" x14ac:dyDescent="0.25">
      <c r="A983" s="11">
        <v>15.49</v>
      </c>
      <c r="Z983" s="12">
        <f t="shared" ca="1" si="49"/>
        <v>5.2924900000000079</v>
      </c>
      <c r="AA983" s="12">
        <f t="shared" ca="1" si="50"/>
        <v>5.2924900000000079</v>
      </c>
    </row>
    <row r="984" spans="1:27" x14ac:dyDescent="0.25">
      <c r="A984" s="11">
        <v>15.5</v>
      </c>
      <c r="Z984" s="12">
        <f t="shared" ca="1" si="49"/>
        <v>5.3024900000000077</v>
      </c>
      <c r="AA984" s="12">
        <f t="shared" ca="1" si="50"/>
        <v>5.3024900000000077</v>
      </c>
    </row>
    <row r="985" spans="1:27" x14ac:dyDescent="0.25">
      <c r="A985" s="11">
        <v>15.5</v>
      </c>
      <c r="Z985" s="12">
        <f t="shared" ca="1" si="49"/>
        <v>5.3024900000000077</v>
      </c>
      <c r="AA985" s="12">
        <f t="shared" ca="1" si="50"/>
        <v>5.3024900000000077</v>
      </c>
    </row>
    <row r="986" spans="1:27" x14ac:dyDescent="0.25">
      <c r="A986" s="11">
        <v>15.5</v>
      </c>
      <c r="Z986" s="12">
        <f t="shared" ca="1" si="49"/>
        <v>5.3024900000000077</v>
      </c>
      <c r="AA986" s="12">
        <f t="shared" ca="1" si="50"/>
        <v>5.3024900000000077</v>
      </c>
    </row>
    <row r="987" spans="1:27" x14ac:dyDescent="0.25">
      <c r="A987" s="11">
        <v>15.53</v>
      </c>
      <c r="Z987" s="12">
        <f t="shared" ca="1" si="49"/>
        <v>5.3324900000000071</v>
      </c>
      <c r="AA987" s="12">
        <f t="shared" ca="1" si="50"/>
        <v>5.3324900000000071</v>
      </c>
    </row>
    <row r="988" spans="1:27" x14ac:dyDescent="0.25">
      <c r="A988" s="11">
        <v>15.56</v>
      </c>
      <c r="Z988" s="12">
        <f t="shared" ca="1" si="49"/>
        <v>5.3624900000000082</v>
      </c>
      <c r="AA988" s="12">
        <f t="shared" ca="1" si="50"/>
        <v>5.3624900000000082</v>
      </c>
    </row>
    <row r="989" spans="1:27" x14ac:dyDescent="0.25">
      <c r="A989" s="11">
        <v>15.59</v>
      </c>
      <c r="Z989" s="12">
        <f t="shared" ca="1" si="49"/>
        <v>5.3924900000000076</v>
      </c>
      <c r="AA989" s="12">
        <f t="shared" ca="1" si="50"/>
        <v>5.3924900000000076</v>
      </c>
    </row>
    <row r="990" spans="1:27" x14ac:dyDescent="0.25">
      <c r="A990" s="11">
        <v>15.6</v>
      </c>
      <c r="Z990" s="12">
        <f t="shared" ca="1" si="49"/>
        <v>5.4024900000000073</v>
      </c>
      <c r="AA990" s="12">
        <f t="shared" ca="1" si="50"/>
        <v>5.4024900000000073</v>
      </c>
    </row>
    <row r="991" spans="1:27" x14ac:dyDescent="0.25">
      <c r="A991" s="11">
        <v>15.63</v>
      </c>
      <c r="Z991" s="12">
        <f t="shared" ca="1" si="49"/>
        <v>5.4324900000000085</v>
      </c>
      <c r="AA991" s="12">
        <f t="shared" ca="1" si="50"/>
        <v>5.4324900000000085</v>
      </c>
    </row>
    <row r="992" spans="1:27" x14ac:dyDescent="0.25">
      <c r="A992" s="11">
        <v>15.64</v>
      </c>
      <c r="Z992" s="12">
        <f t="shared" ca="1" si="49"/>
        <v>5.4424900000000083</v>
      </c>
      <c r="AA992" s="12">
        <f t="shared" ca="1" si="50"/>
        <v>5.4424900000000083</v>
      </c>
    </row>
    <row r="993" spans="1:27" x14ac:dyDescent="0.25">
      <c r="A993" s="11">
        <v>15.64</v>
      </c>
      <c r="Z993" s="12">
        <f t="shared" ca="1" si="49"/>
        <v>5.4424900000000083</v>
      </c>
      <c r="AA993" s="12">
        <f t="shared" ca="1" si="50"/>
        <v>5.4424900000000083</v>
      </c>
    </row>
    <row r="994" spans="1:27" x14ac:dyDescent="0.25">
      <c r="A994" s="11">
        <v>15.67</v>
      </c>
      <c r="Z994" s="12">
        <f t="shared" ca="1" si="49"/>
        <v>5.4724900000000076</v>
      </c>
      <c r="AA994" s="12">
        <f t="shared" ca="1" si="50"/>
        <v>5.4724900000000076</v>
      </c>
    </row>
    <row r="995" spans="1:27" x14ac:dyDescent="0.25">
      <c r="A995" s="11">
        <v>15.7</v>
      </c>
      <c r="Z995" s="12">
        <f t="shared" ca="1" si="49"/>
        <v>5.502490000000007</v>
      </c>
      <c r="AA995" s="12">
        <f t="shared" ca="1" si="50"/>
        <v>5.502490000000007</v>
      </c>
    </row>
    <row r="996" spans="1:27" x14ac:dyDescent="0.25">
      <c r="A996" s="11">
        <v>15.7</v>
      </c>
      <c r="Z996" s="12">
        <f t="shared" ca="1" si="49"/>
        <v>5.502490000000007</v>
      </c>
      <c r="AA996" s="12">
        <f t="shared" ca="1" si="50"/>
        <v>5.502490000000007</v>
      </c>
    </row>
    <row r="997" spans="1:27" x14ac:dyDescent="0.25">
      <c r="A997" s="11">
        <v>15.72</v>
      </c>
      <c r="Z997" s="12">
        <f t="shared" ca="1" si="49"/>
        <v>5.5224900000000083</v>
      </c>
      <c r="AA997" s="12">
        <f t="shared" ca="1" si="50"/>
        <v>5.5224900000000083</v>
      </c>
    </row>
    <row r="998" spans="1:27" x14ac:dyDescent="0.25">
      <c r="A998" s="11">
        <v>15.73</v>
      </c>
      <c r="Z998" s="12">
        <f t="shared" ca="1" si="49"/>
        <v>5.5324900000000081</v>
      </c>
      <c r="AA998" s="12">
        <f t="shared" ca="1" si="50"/>
        <v>5.5324900000000081</v>
      </c>
    </row>
    <row r="999" spans="1:27" x14ac:dyDescent="0.25">
      <c r="A999" s="11">
        <v>15.75</v>
      </c>
      <c r="Z999" s="12">
        <f t="shared" ca="1" si="49"/>
        <v>5.5524900000000077</v>
      </c>
      <c r="AA999" s="12">
        <f t="shared" ca="1" si="50"/>
        <v>5.5524900000000077</v>
      </c>
    </row>
    <row r="1000" spans="1:27" x14ac:dyDescent="0.25">
      <c r="A1000" s="11">
        <v>15.76</v>
      </c>
      <c r="Z1000" s="12">
        <f t="shared" ca="1" si="49"/>
        <v>5.5624900000000075</v>
      </c>
      <c r="AA1000" s="12">
        <f t="shared" ca="1" si="50"/>
        <v>5.5624900000000075</v>
      </c>
    </row>
    <row r="1001" spans="1:27" x14ac:dyDescent="0.25">
      <c r="A1001" s="11">
        <v>15.76</v>
      </c>
      <c r="Z1001" s="12">
        <f t="shared" ca="1" si="49"/>
        <v>5.5624900000000075</v>
      </c>
      <c r="AA1001" s="12">
        <f t="shared" ca="1" si="50"/>
        <v>5.5624900000000075</v>
      </c>
    </row>
  </sheetData>
  <sortState ref="A2:A10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T1001"/>
  <sheetViews>
    <sheetView topLeftCell="N92" zoomScale="130" zoomScaleNormal="130" workbookViewId="0">
      <selection activeCell="V110" sqref="V110:W110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3</v>
      </c>
      <c r="Z2" s="12">
        <f t="shared" ref="Z2:Z65" ca="1" si="0">IF($A2&lt;&gt;"",($A2-$D$77),"")</f>
        <v>-7.1752999999999982</v>
      </c>
      <c r="AA2" s="12">
        <f t="shared" ref="AA2:AA65" ca="1" si="1">IF($A2&lt;&gt;"",($A2-$D$77+$J$118),"")</f>
        <v>-7.1752999999999982</v>
      </c>
    </row>
    <row r="3" spans="1:27" x14ac:dyDescent="0.25">
      <c r="A3" s="11">
        <v>3.04</v>
      </c>
      <c r="Z3" s="12">
        <f t="shared" ca="1" si="0"/>
        <v>-7.1352999999999982</v>
      </c>
      <c r="AA3" s="12">
        <f t="shared" ca="1" si="1"/>
        <v>-7.1352999999999982</v>
      </c>
    </row>
    <row r="4" spans="1:27" x14ac:dyDescent="0.25">
      <c r="A4" s="11">
        <v>3.54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A2:A101</v>
      </c>
      <c r="Z4" s="12">
        <f t="shared" ca="1" si="0"/>
        <v>-6.6352999999999982</v>
      </c>
      <c r="AA4" s="12">
        <f t="shared" ca="1" si="1"/>
        <v>-6.6352999999999982</v>
      </c>
    </row>
    <row r="5" spans="1:27" x14ac:dyDescent="0.25">
      <c r="A5" s="11">
        <v>3.81</v>
      </c>
      <c r="C5" s="10" t="s">
        <v>1</v>
      </c>
      <c r="D5" s="13">
        <v>100</v>
      </c>
      <c r="Z5" s="12">
        <f t="shared" ca="1" si="0"/>
        <v>-6.3652999999999977</v>
      </c>
      <c r="AA5" s="12">
        <f t="shared" ca="1" si="1"/>
        <v>-6.3652999999999977</v>
      </c>
    </row>
    <row r="6" spans="1:27" x14ac:dyDescent="0.25">
      <c r="A6" s="11">
        <v>4.41</v>
      </c>
      <c r="D6" s="29" t="s">
        <v>150</v>
      </c>
      <c r="Z6" s="12">
        <f t="shared" ca="1" si="0"/>
        <v>-5.7652999999999981</v>
      </c>
      <c r="AA6" s="12">
        <f t="shared" ca="1" si="1"/>
        <v>-5.7652999999999981</v>
      </c>
    </row>
    <row r="7" spans="1:27" x14ac:dyDescent="0.25">
      <c r="A7" s="11">
        <v>4.93</v>
      </c>
      <c r="Z7" s="12">
        <f t="shared" ca="1" si="0"/>
        <v>-5.2452999999999985</v>
      </c>
      <c r="AA7" s="12">
        <f t="shared" ca="1" si="1"/>
        <v>-5.2452999999999985</v>
      </c>
    </row>
    <row r="8" spans="1:27" x14ac:dyDescent="0.25">
      <c r="A8" s="11">
        <v>5.43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-4.7452999999999985</v>
      </c>
      <c r="AA8" s="12">
        <f t="shared" ca="1" si="1"/>
        <v>-4.7452999999999985</v>
      </c>
    </row>
    <row r="9" spans="1:27" x14ac:dyDescent="0.25">
      <c r="A9" s="11">
        <v>5.63</v>
      </c>
      <c r="Z9" s="12">
        <f t="shared" ca="1" si="0"/>
        <v>-4.5452999999999983</v>
      </c>
      <c r="AA9" s="12">
        <f t="shared" ca="1" si="1"/>
        <v>-4.5452999999999983</v>
      </c>
    </row>
    <row r="10" spans="1:27" ht="15" customHeight="1" x14ac:dyDescent="0.25">
      <c r="A10" s="11">
        <v>5.86</v>
      </c>
      <c r="Z10" s="12">
        <f t="shared" ca="1" si="0"/>
        <v>-4.3152999999999979</v>
      </c>
      <c r="AA10" s="12">
        <f t="shared" ca="1" si="1"/>
        <v>-4.3152999999999979</v>
      </c>
    </row>
    <row r="11" spans="1:27" x14ac:dyDescent="0.25">
      <c r="A11" s="11">
        <v>5.87</v>
      </c>
      <c r="C11" s="10" t="s">
        <v>2</v>
      </c>
      <c r="D11" s="15">
        <f ca="1">MIN(INDIRECT($G$4))</f>
        <v>3</v>
      </c>
      <c r="E11" s="9" t="s">
        <v>7</v>
      </c>
      <c r="Z11" s="12">
        <f t="shared" ca="1" si="0"/>
        <v>-4.3052999999999981</v>
      </c>
      <c r="AA11" s="12">
        <f t="shared" ca="1" si="1"/>
        <v>-4.3052999999999981</v>
      </c>
    </row>
    <row r="12" spans="1:27" x14ac:dyDescent="0.25">
      <c r="A12" s="11">
        <v>6.42</v>
      </c>
      <c r="C12" s="10" t="s">
        <v>3</v>
      </c>
      <c r="D12" s="15">
        <f ca="1">MAX(INDIRECT($G$4))</f>
        <v>17.239999999999998</v>
      </c>
      <c r="E12" s="9" t="s">
        <v>8</v>
      </c>
      <c r="Z12" s="12">
        <f t="shared" ca="1" si="0"/>
        <v>-3.7552999999999983</v>
      </c>
      <c r="AA12" s="12">
        <f t="shared" ca="1" si="1"/>
        <v>-3.7552999999999983</v>
      </c>
    </row>
    <row r="13" spans="1:27" x14ac:dyDescent="0.25">
      <c r="A13" s="11">
        <v>6.43</v>
      </c>
      <c r="Z13" s="12">
        <f t="shared" ca="1" si="0"/>
        <v>-3.7452999999999985</v>
      </c>
      <c r="AA13" s="12">
        <f t="shared" ca="1" si="1"/>
        <v>-3.7452999999999985</v>
      </c>
    </row>
    <row r="14" spans="1:27" x14ac:dyDescent="0.25">
      <c r="A14" s="11">
        <v>6.57</v>
      </c>
      <c r="C14" s="10" t="s">
        <v>4</v>
      </c>
      <c r="D14" s="38">
        <f ca="1">D12-D11</f>
        <v>14.239999999999998</v>
      </c>
      <c r="E14" s="9" t="s">
        <v>9</v>
      </c>
      <c r="Z14" s="12">
        <f t="shared" ca="1" si="0"/>
        <v>-3.605299999999998</v>
      </c>
      <c r="AA14" s="12">
        <f t="shared" ca="1" si="1"/>
        <v>-3.605299999999998</v>
      </c>
    </row>
    <row r="15" spans="1:27" x14ac:dyDescent="0.25">
      <c r="A15" s="11">
        <v>6.57</v>
      </c>
      <c r="C15" s="10" t="s">
        <v>5</v>
      </c>
      <c r="D15" s="19">
        <f>ROUNDUP((3.322*LOG10($D$5)),0) + 1</f>
        <v>8</v>
      </c>
      <c r="E15" s="9" t="s">
        <v>10</v>
      </c>
      <c r="Z15" s="12">
        <f t="shared" ca="1" si="0"/>
        <v>-3.605299999999998</v>
      </c>
      <c r="AA15" s="12">
        <f t="shared" ca="1" si="1"/>
        <v>-3.605299999999998</v>
      </c>
    </row>
    <row r="16" spans="1:27" x14ac:dyDescent="0.25">
      <c r="A16" s="11">
        <v>6.66</v>
      </c>
      <c r="C16" s="10" t="s">
        <v>6</v>
      </c>
      <c r="D16" s="15">
        <f ca="1">$D$14/$D$15</f>
        <v>1.7799999999999998</v>
      </c>
      <c r="E16" s="9" t="s">
        <v>11</v>
      </c>
      <c r="Z16" s="12">
        <f t="shared" ca="1" si="0"/>
        <v>-3.5152999999999981</v>
      </c>
      <c r="AA16" s="12">
        <f t="shared" ca="1" si="1"/>
        <v>-3.5152999999999981</v>
      </c>
    </row>
    <row r="17" spans="1:46" x14ac:dyDescent="0.25">
      <c r="A17" s="11">
        <v>6.7</v>
      </c>
      <c r="Z17" s="12">
        <f t="shared" ca="1" si="0"/>
        <v>-3.4752999999999981</v>
      </c>
      <c r="AA17" s="12">
        <f t="shared" ca="1" si="1"/>
        <v>-3.4752999999999981</v>
      </c>
    </row>
    <row r="18" spans="1:46" x14ac:dyDescent="0.25">
      <c r="A18" s="11">
        <v>6.71</v>
      </c>
      <c r="Z18" s="12">
        <f t="shared" ca="1" si="0"/>
        <v>-3.4652999999999983</v>
      </c>
      <c r="AA18" s="12">
        <f t="shared" ca="1" si="1"/>
        <v>-3.4652999999999983</v>
      </c>
    </row>
    <row r="19" spans="1:46" x14ac:dyDescent="0.25">
      <c r="A19" s="11">
        <v>6.84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-3.3352999999999984</v>
      </c>
      <c r="AA19" s="12">
        <f t="shared" ca="1" si="1"/>
        <v>-3.3352999999999984</v>
      </c>
    </row>
    <row r="20" spans="1:46" x14ac:dyDescent="0.25">
      <c r="A20" s="11">
        <v>6.97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-3.2052999999999985</v>
      </c>
      <c r="AA20" s="12">
        <f t="shared" ca="1" si="1"/>
        <v>-3.2052999999999985</v>
      </c>
    </row>
    <row r="21" spans="1:46" x14ac:dyDescent="0.25">
      <c r="A21" s="11">
        <v>7.07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-3.105299999999998</v>
      </c>
      <c r="AA21" s="12">
        <f t="shared" ca="1" si="1"/>
        <v>-3.105299999999998</v>
      </c>
    </row>
    <row r="22" spans="1:46" x14ac:dyDescent="0.25">
      <c r="A22" s="11">
        <v>7.15</v>
      </c>
      <c r="C22" s="17">
        <v>1</v>
      </c>
      <c r="D22" s="38">
        <f t="shared" ref="D22:D32" ca="1" si="2">IF($C22&gt;$D$15,"-",$D$11+($C22-1)*$D$16)</f>
        <v>3</v>
      </c>
      <c r="E22" s="38">
        <f t="shared" ref="E22:E32" ca="1" si="3">IF($C22&gt;$D$15,"-",$D22+$D$16)</f>
        <v>4.7799999999999994</v>
      </c>
      <c r="F22" s="38">
        <f t="shared" ref="F22:F32" ca="1" si="4">IF($C22&gt;$D$15,"-",($E22+$D22)/2)</f>
        <v>3.8899999999999997</v>
      </c>
      <c r="G22" s="18">
        <f t="shared" ref="G22:G32" ca="1" si="5">IF($C22&gt;$D$15,"-",COUNTIFS(INDIRECT($G$4),"&gt;="&amp;$D22,INDIRECT($G$4),IF($C22&lt;&gt;$D$15,"&lt;","&lt;=")&amp;$E22))</f>
        <v>5</v>
      </c>
      <c r="H22" s="38">
        <f t="shared" ref="H22:H32" ca="1" si="6">IF($C22&gt;$D$15,"-",IF($C22&gt;$D$15,"-",$G22/$D$5))</f>
        <v>0.05</v>
      </c>
      <c r="J22" s="38">
        <f t="shared" ref="J22:J32" ca="1" si="7">IF($C22&gt;$D$15,"-",$H22/$D$16)</f>
        <v>2.8089887640449444E-2</v>
      </c>
      <c r="K22" s="38">
        <f ca="1">IF($C22&gt;$D$15,"-",IF($C22=1,$G22,$K21+$G22))</f>
        <v>5</v>
      </c>
      <c r="L22" s="38">
        <f ca="1">IF($C22&gt;$D$15,"-",IF($C22=1,$H22,$L21+$H22))</f>
        <v>0.05</v>
      </c>
      <c r="N22" s="38">
        <f ca="1">IF($C22&gt;$D$15,"-",$F22*$H22)</f>
        <v>0.19450000000000001</v>
      </c>
      <c r="O22" s="38">
        <f t="shared" ref="O22:O32" ca="1" si="8">IF($C22&gt;$D$15,"-",$H22*($F22-$K$77)^2)</f>
        <v>2.0303740879999999</v>
      </c>
      <c r="P22" s="38">
        <f t="shared" ref="P22:P32" ca="1" si="9">IF($C22&gt;$D$15,"-",$H22*($F22-$K$77)^3)</f>
        <v>-12.938355838371201</v>
      </c>
      <c r="Q22" s="38">
        <f t="shared" ref="Q22:Q32" ca="1" si="10">IF($C22&gt;$D$15,"-",$H22*($F22-$K$77)^4)</f>
        <v>82.448378744436638</v>
      </c>
      <c r="Z22" s="12">
        <f t="shared" ca="1" si="0"/>
        <v>-3.0252999999999979</v>
      </c>
      <c r="AA22" s="12">
        <f t="shared" ca="1" si="1"/>
        <v>-3.0252999999999979</v>
      </c>
    </row>
    <row r="23" spans="1:46" x14ac:dyDescent="0.25">
      <c r="A23" s="11">
        <v>7.33</v>
      </c>
      <c r="C23" s="17">
        <v>2</v>
      </c>
      <c r="D23" s="38">
        <f t="shared" ca="1" si="2"/>
        <v>4.7799999999999994</v>
      </c>
      <c r="E23" s="38">
        <f t="shared" ca="1" si="3"/>
        <v>6.5599999999999987</v>
      </c>
      <c r="F23" s="38">
        <f t="shared" ca="1" si="4"/>
        <v>5.669999999999999</v>
      </c>
      <c r="G23" s="18">
        <f t="shared" ca="1" si="5"/>
        <v>7</v>
      </c>
      <c r="H23" s="38">
        <f t="shared" ca="1" si="6"/>
        <v>7.0000000000000007E-2</v>
      </c>
      <c r="J23" s="38">
        <f t="shared" ca="1" si="7"/>
        <v>3.9325842696629219E-2</v>
      </c>
      <c r="K23" s="38">
        <f t="shared" ref="K23:K32" ca="1" si="11">IF($C23&gt;$D$15,"-",IF($C23=1,$G23,$K22+$G23))</f>
        <v>12</v>
      </c>
      <c r="L23" s="38">
        <f t="shared" ref="L23:L32" ca="1" si="12">IF($C23&gt;$D$15,"-",IF($C23=1,$H23,$L22+$H23))</f>
        <v>0.12000000000000001</v>
      </c>
      <c r="N23" s="38">
        <f t="shared" ref="N23:N32" ca="1" si="13">IF($C23&gt;$D$15,"-",$F23*$H23)</f>
        <v>0.39689999999999998</v>
      </c>
      <c r="O23" s="38">
        <f t="shared" ca="1" si="8"/>
        <v>1.4763096432000005</v>
      </c>
      <c r="P23" s="38">
        <f t="shared" ca="1" si="9"/>
        <v>-6.7798044054316833</v>
      </c>
      <c r="Q23" s="38">
        <f t="shared" ca="1" si="10"/>
        <v>31.135573751504463</v>
      </c>
      <c r="Z23" s="12">
        <f t="shared" ca="1" si="0"/>
        <v>-2.8452999999999982</v>
      </c>
      <c r="AA23" s="12">
        <f t="shared" ca="1" si="1"/>
        <v>-2.8452999999999982</v>
      </c>
    </row>
    <row r="24" spans="1:46" x14ac:dyDescent="0.25">
      <c r="A24" s="11">
        <v>7.46</v>
      </c>
      <c r="C24" s="17">
        <v>3</v>
      </c>
      <c r="D24" s="38">
        <f t="shared" ca="1" si="2"/>
        <v>6.56</v>
      </c>
      <c r="E24" s="38">
        <f t="shared" ca="1" si="3"/>
        <v>8.34</v>
      </c>
      <c r="F24" s="38">
        <f t="shared" ca="1" si="4"/>
        <v>7.4499999999999993</v>
      </c>
      <c r="G24" s="18">
        <f t="shared" ca="1" si="5"/>
        <v>13</v>
      </c>
      <c r="H24" s="38">
        <f t="shared" ca="1" si="6"/>
        <v>0.13</v>
      </c>
      <c r="J24" s="38">
        <f t="shared" ca="1" si="7"/>
        <v>7.3033707865168551E-2</v>
      </c>
      <c r="K24" s="38">
        <f t="shared" ca="1" si="11"/>
        <v>25</v>
      </c>
      <c r="L24" s="38">
        <f t="shared" ca="1" si="12"/>
        <v>0.25</v>
      </c>
      <c r="N24" s="38">
        <f t="shared" ca="1" si="13"/>
        <v>0.96849999999999992</v>
      </c>
      <c r="O24" s="38">
        <f t="shared" ca="1" si="8"/>
        <v>1.0282471888000002</v>
      </c>
      <c r="P24" s="38">
        <f t="shared" ca="1" si="9"/>
        <v>-2.8918423937811211</v>
      </c>
      <c r="Q24" s="38">
        <f t="shared" ca="1" si="10"/>
        <v>8.1330175482700255</v>
      </c>
      <c r="Z24" s="12">
        <f t="shared" ca="1" si="0"/>
        <v>-2.7152999999999983</v>
      </c>
      <c r="AA24" s="12">
        <f t="shared" ca="1" si="1"/>
        <v>-2.7152999999999983</v>
      </c>
    </row>
    <row r="25" spans="1:46" x14ac:dyDescent="0.25">
      <c r="A25" s="11">
        <v>8.01</v>
      </c>
      <c r="C25" s="17">
        <v>4</v>
      </c>
      <c r="D25" s="38">
        <f t="shared" ca="1" si="2"/>
        <v>8.34</v>
      </c>
      <c r="E25" s="38">
        <f t="shared" ca="1" si="3"/>
        <v>10.119999999999999</v>
      </c>
      <c r="F25" s="38">
        <f t="shared" ca="1" si="4"/>
        <v>9.23</v>
      </c>
      <c r="G25" s="18">
        <f t="shared" ca="1" si="5"/>
        <v>27</v>
      </c>
      <c r="H25" s="38">
        <f t="shared" ca="1" si="6"/>
        <v>0.27</v>
      </c>
      <c r="J25" s="38">
        <f t="shared" ca="1" si="7"/>
        <v>0.151685393258427</v>
      </c>
      <c r="K25" s="38">
        <f t="shared" ca="1" si="11"/>
        <v>52</v>
      </c>
      <c r="L25" s="38">
        <f t="shared" ca="1" si="12"/>
        <v>0.52</v>
      </c>
      <c r="N25" s="38">
        <f t="shared" ca="1" si="13"/>
        <v>2.4921000000000002</v>
      </c>
      <c r="O25" s="38">
        <f t="shared" ca="1" si="8"/>
        <v>0.28777943519999949</v>
      </c>
      <c r="P25" s="38">
        <f t="shared" ca="1" si="9"/>
        <v>-0.29710348890047922</v>
      </c>
      <c r="Q25" s="38">
        <f t="shared" ca="1" si="10"/>
        <v>0.3067296419408545</v>
      </c>
      <c r="Z25" s="12">
        <f t="shared" ca="1" si="0"/>
        <v>-2.1652999999999984</v>
      </c>
      <c r="AA25" s="12">
        <f t="shared" ca="1" si="1"/>
        <v>-2.1652999999999984</v>
      </c>
    </row>
    <row r="26" spans="1:46" x14ac:dyDescent="0.25">
      <c r="A26" s="11">
        <v>8.15</v>
      </c>
      <c r="C26" s="17">
        <v>5</v>
      </c>
      <c r="D26" s="38">
        <f t="shared" ca="1" si="2"/>
        <v>10.119999999999999</v>
      </c>
      <c r="E26" s="38">
        <f t="shared" ca="1" si="3"/>
        <v>11.899999999999999</v>
      </c>
      <c r="F26" s="38">
        <f t="shared" ca="1" si="4"/>
        <v>11.009999999999998</v>
      </c>
      <c r="G26" s="18">
        <f t="shared" ca="1" si="5"/>
        <v>18</v>
      </c>
      <c r="H26" s="38">
        <f t="shared" ca="1" si="6"/>
        <v>0.18</v>
      </c>
      <c r="J26" s="38">
        <f t="shared" ca="1" si="7"/>
        <v>0.10112359550561799</v>
      </c>
      <c r="K26" s="38">
        <f t="shared" ca="1" si="11"/>
        <v>70</v>
      </c>
      <c r="L26" s="38">
        <f t="shared" ca="1" si="12"/>
        <v>0.7</v>
      </c>
      <c r="N26" s="38">
        <f t="shared" ca="1" si="13"/>
        <v>1.9817999999999996</v>
      </c>
      <c r="O26" s="38">
        <f t="shared" ca="1" si="8"/>
        <v>0.10060303679999959</v>
      </c>
      <c r="P26" s="38">
        <f t="shared" ca="1" si="9"/>
        <v>7.5210830311679536E-2</v>
      </c>
      <c r="Q26" s="38">
        <f t="shared" ca="1" si="10"/>
        <v>5.6227616741011496E-2</v>
      </c>
      <c r="Z26" s="12">
        <f t="shared" ca="1" si="0"/>
        <v>-2.0252999999999979</v>
      </c>
      <c r="AA26" s="12">
        <f t="shared" ca="1" si="1"/>
        <v>-2.0252999999999979</v>
      </c>
    </row>
    <row r="27" spans="1:46" x14ac:dyDescent="0.25">
      <c r="A27" s="11">
        <v>8.39</v>
      </c>
      <c r="C27" s="17">
        <v>6</v>
      </c>
      <c r="D27" s="38">
        <f t="shared" ca="1" si="2"/>
        <v>11.899999999999999</v>
      </c>
      <c r="E27" s="38">
        <f t="shared" ca="1" si="3"/>
        <v>13.679999999999998</v>
      </c>
      <c r="F27" s="38">
        <f t="shared" ca="1" si="4"/>
        <v>12.79</v>
      </c>
      <c r="G27" s="18">
        <f t="shared" ca="1" si="5"/>
        <v>14</v>
      </c>
      <c r="H27" s="38">
        <f t="shared" ca="1" si="6"/>
        <v>0.14000000000000001</v>
      </c>
      <c r="J27" s="38">
        <f t="shared" ca="1" si="7"/>
        <v>7.8651685393258439E-2</v>
      </c>
      <c r="K27" s="38">
        <f t="shared" ca="1" si="11"/>
        <v>84</v>
      </c>
      <c r="L27" s="38">
        <f t="shared" ca="1" si="12"/>
        <v>0.84</v>
      </c>
      <c r="N27" s="38">
        <f t="shared" ca="1" si="13"/>
        <v>1.7906</v>
      </c>
      <c r="O27" s="38">
        <f t="shared" ca="1" si="8"/>
        <v>0.8944266463999998</v>
      </c>
      <c r="P27" s="38">
        <f t="shared" ca="1" si="9"/>
        <v>2.2607527914406389</v>
      </c>
      <c r="Q27" s="38">
        <f t="shared" ca="1" si="10"/>
        <v>5.714278755645358</v>
      </c>
      <c r="Z27" s="12">
        <f t="shared" ca="1" si="0"/>
        <v>-1.7852999999999977</v>
      </c>
      <c r="AA27" s="12">
        <f t="shared" ca="1" si="1"/>
        <v>-1.7852999999999977</v>
      </c>
    </row>
    <row r="28" spans="1:46" x14ac:dyDescent="0.25">
      <c r="A28" s="11">
        <v>8.4499999999999993</v>
      </c>
      <c r="C28" s="17">
        <v>7</v>
      </c>
      <c r="D28" s="38">
        <f t="shared" ca="1" si="2"/>
        <v>13.68</v>
      </c>
      <c r="E28" s="38">
        <f t="shared" ca="1" si="3"/>
        <v>15.459999999999999</v>
      </c>
      <c r="F28" s="38">
        <f t="shared" ca="1" si="4"/>
        <v>14.57</v>
      </c>
      <c r="G28" s="18">
        <f t="shared" ca="1" si="5"/>
        <v>10</v>
      </c>
      <c r="H28" s="38">
        <f t="shared" ca="1" si="6"/>
        <v>0.1</v>
      </c>
      <c r="J28" s="38">
        <f t="shared" ca="1" si="7"/>
        <v>5.6179775280898889E-2</v>
      </c>
      <c r="K28" s="38">
        <f t="shared" ca="1" si="11"/>
        <v>94</v>
      </c>
      <c r="L28" s="38">
        <f t="shared" ca="1" si="12"/>
        <v>0.94</v>
      </c>
      <c r="N28" s="38">
        <f t="shared" ca="1" si="13"/>
        <v>1.4570000000000001</v>
      </c>
      <c r="O28" s="38">
        <f t="shared" ca="1" si="8"/>
        <v>1.8555417760000008</v>
      </c>
      <c r="P28" s="38">
        <f t="shared" ca="1" si="9"/>
        <v>7.9929317542976053</v>
      </c>
      <c r="Q28" s="38">
        <f t="shared" ca="1" si="10"/>
        <v>34.430352824812374</v>
      </c>
      <c r="Z28" s="12">
        <f t="shared" ca="1" si="0"/>
        <v>-1.7252999999999989</v>
      </c>
      <c r="AA28" s="12">
        <f t="shared" ca="1" si="1"/>
        <v>-1.7252999999999989</v>
      </c>
    </row>
    <row r="29" spans="1:46" x14ac:dyDescent="0.25">
      <c r="A29" s="11">
        <v>8.4600000000000009</v>
      </c>
      <c r="C29" s="17">
        <v>8</v>
      </c>
      <c r="D29" s="38">
        <f t="shared" ca="1" si="2"/>
        <v>15.459999999999999</v>
      </c>
      <c r="E29" s="38">
        <f t="shared" ca="1" si="3"/>
        <v>17.239999999999998</v>
      </c>
      <c r="F29" s="38">
        <f t="shared" ca="1" si="4"/>
        <v>16.349999999999998</v>
      </c>
      <c r="G29" s="18">
        <f t="shared" ca="1" si="5"/>
        <v>6</v>
      </c>
      <c r="H29" s="38">
        <f t="shared" ca="1" si="6"/>
        <v>0.06</v>
      </c>
      <c r="J29" s="38">
        <f t="shared" ca="1" si="7"/>
        <v>3.3707865168539325E-2</v>
      </c>
      <c r="K29" s="38">
        <f t="shared" ca="1" si="11"/>
        <v>100</v>
      </c>
      <c r="L29" s="38">
        <f t="shared" ca="1" si="12"/>
        <v>1</v>
      </c>
      <c r="N29" s="38">
        <f t="shared" ca="1" si="13"/>
        <v>0.98099999999999987</v>
      </c>
      <c r="O29" s="38">
        <f t="shared" ca="1" si="8"/>
        <v>2.2235324255999989</v>
      </c>
      <c r="P29" s="38">
        <f t="shared" ca="1" si="9"/>
        <v>13.535975994082548</v>
      </c>
      <c r="Q29" s="38">
        <f t="shared" ca="1" si="10"/>
        <v>82.401607461576916</v>
      </c>
      <c r="Z29" s="12">
        <f t="shared" ca="1" si="0"/>
        <v>-1.7152999999999974</v>
      </c>
      <c r="AA29" s="12">
        <f t="shared" ca="1" si="1"/>
        <v>-1.7152999999999974</v>
      </c>
    </row>
    <row r="30" spans="1:46" x14ac:dyDescent="0.25">
      <c r="A30" s="11">
        <v>8.49</v>
      </c>
      <c r="C30" s="17">
        <v>9</v>
      </c>
      <c r="D30" s="38" t="str">
        <f t="shared" si="2"/>
        <v>-</v>
      </c>
      <c r="E30" s="38" t="str">
        <f t="shared" si="3"/>
        <v>-</v>
      </c>
      <c r="F30" s="38" t="str">
        <f t="shared" si="4"/>
        <v>-</v>
      </c>
      <c r="G30" s="18" t="str">
        <f t="shared" ca="1" si="5"/>
        <v>-</v>
      </c>
      <c r="H30" s="38" t="str">
        <f t="shared" si="6"/>
        <v>-</v>
      </c>
      <c r="J30" s="38" t="str">
        <f t="shared" si="7"/>
        <v>-</v>
      </c>
      <c r="K30" s="38" t="str">
        <f t="shared" si="11"/>
        <v>-</v>
      </c>
      <c r="L30" s="38" t="str">
        <f t="shared" si="12"/>
        <v>-</v>
      </c>
      <c r="N30" s="38" t="str">
        <f t="shared" si="13"/>
        <v>-</v>
      </c>
      <c r="O30" s="38" t="str">
        <f t="shared" si="8"/>
        <v>-</v>
      </c>
      <c r="P30" s="38" t="str">
        <f t="shared" si="9"/>
        <v>-</v>
      </c>
      <c r="Q30" s="38" t="str">
        <f t="shared" si="10"/>
        <v>-</v>
      </c>
      <c r="Z30" s="12">
        <f t="shared" ca="1" si="0"/>
        <v>-1.685299999999998</v>
      </c>
      <c r="AA30" s="12">
        <f t="shared" ca="1" si="1"/>
        <v>-1.685299999999998</v>
      </c>
    </row>
    <row r="31" spans="1:46" x14ac:dyDescent="0.25">
      <c r="A31" s="11">
        <v>8.69</v>
      </c>
      <c r="C31" s="17">
        <v>10</v>
      </c>
      <c r="D31" s="38" t="str">
        <f t="shared" si="2"/>
        <v>-</v>
      </c>
      <c r="E31" s="38" t="str">
        <f t="shared" si="3"/>
        <v>-</v>
      </c>
      <c r="F31" s="38" t="str">
        <f t="shared" si="4"/>
        <v>-</v>
      </c>
      <c r="G31" s="18" t="str">
        <f t="shared" ca="1" si="5"/>
        <v>-</v>
      </c>
      <c r="H31" s="38" t="str">
        <f t="shared" si="6"/>
        <v>-</v>
      </c>
      <c r="J31" s="38" t="str">
        <f t="shared" si="7"/>
        <v>-</v>
      </c>
      <c r="K31" s="38" t="str">
        <f t="shared" si="11"/>
        <v>-</v>
      </c>
      <c r="L31" s="38" t="str">
        <f t="shared" si="12"/>
        <v>-</v>
      </c>
      <c r="N31" s="38" t="str">
        <f t="shared" si="13"/>
        <v>-</v>
      </c>
      <c r="O31" s="38" t="str">
        <f t="shared" si="8"/>
        <v>-</v>
      </c>
      <c r="P31" s="38" t="str">
        <f t="shared" si="9"/>
        <v>-</v>
      </c>
      <c r="Q31" s="38" t="str">
        <f t="shared" si="10"/>
        <v>-</v>
      </c>
      <c r="Z31" s="12">
        <f t="shared" ca="1" si="0"/>
        <v>-1.4852999999999987</v>
      </c>
      <c r="AA31" s="12">
        <f t="shared" ca="1" si="1"/>
        <v>-1.4852999999999987</v>
      </c>
    </row>
    <row r="32" spans="1:46" x14ac:dyDescent="0.25">
      <c r="A32" s="11">
        <v>8.7100000000000009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-1.4652999999999974</v>
      </c>
      <c r="AA32" s="12">
        <f t="shared" ca="1" si="1"/>
        <v>-1.4652999999999974</v>
      </c>
      <c r="AT32" s="20"/>
    </row>
    <row r="33" spans="1:46" x14ac:dyDescent="0.25">
      <c r="A33" s="11">
        <v>8.7799999999999994</v>
      </c>
      <c r="C33" s="16" t="s">
        <v>23</v>
      </c>
      <c r="D33" s="17"/>
      <c r="E33" s="17"/>
      <c r="F33" s="17"/>
      <c r="G33" s="43">
        <f ca="1">SUM(G22:G32)</f>
        <v>100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-1.3952999999999989</v>
      </c>
      <c r="AA33" s="12">
        <f t="shared" ca="1" si="1"/>
        <v>-1.3952999999999989</v>
      </c>
    </row>
    <row r="34" spans="1:46" x14ac:dyDescent="0.25">
      <c r="A34" s="11">
        <v>8.7899999999999991</v>
      </c>
      <c r="Z34" s="12">
        <f t="shared" ca="1" si="0"/>
        <v>-1.3852999999999991</v>
      </c>
      <c r="AA34" s="12">
        <f t="shared" ca="1" si="1"/>
        <v>-1.3852999999999991</v>
      </c>
    </row>
    <row r="35" spans="1:46" x14ac:dyDescent="0.25">
      <c r="A35" s="11">
        <v>8.98</v>
      </c>
      <c r="Z35" s="12">
        <f t="shared" ca="1" si="0"/>
        <v>-1.1952999999999978</v>
      </c>
      <c r="AA35" s="12">
        <f t="shared" ca="1" si="1"/>
        <v>-1.1952999999999978</v>
      </c>
    </row>
    <row r="36" spans="1:46" x14ac:dyDescent="0.25">
      <c r="A36" s="11">
        <v>8.99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-1.185299999999998</v>
      </c>
      <c r="AA36" s="12">
        <f t="shared" ca="1" si="1"/>
        <v>-1.185299999999998</v>
      </c>
      <c r="AT36" s="20"/>
    </row>
    <row r="37" spans="1:46" x14ac:dyDescent="0.25">
      <c r="A37" s="11">
        <v>8.99</v>
      </c>
      <c r="Z37" s="12">
        <f t="shared" ca="1" si="0"/>
        <v>-1.185299999999998</v>
      </c>
      <c r="AA37" s="12">
        <f t="shared" ca="1" si="1"/>
        <v>-1.185299999999998</v>
      </c>
    </row>
    <row r="38" spans="1:46" x14ac:dyDescent="0.25">
      <c r="A38" s="11">
        <v>8.99</v>
      </c>
      <c r="Z38" s="12">
        <f t="shared" ca="1" si="0"/>
        <v>-1.185299999999998</v>
      </c>
      <c r="AA38" s="12">
        <f t="shared" ca="1" si="1"/>
        <v>-1.185299999999998</v>
      </c>
    </row>
    <row r="39" spans="1:46" x14ac:dyDescent="0.25">
      <c r="A39" s="11">
        <v>9.08</v>
      </c>
      <c r="Z39" s="12">
        <f t="shared" ca="1" si="0"/>
        <v>-1.0952999999999982</v>
      </c>
      <c r="AA39" s="12">
        <f t="shared" ca="1" si="1"/>
        <v>-1.0952999999999982</v>
      </c>
    </row>
    <row r="40" spans="1:46" x14ac:dyDescent="0.25">
      <c r="A40" s="11">
        <v>9.2200000000000006</v>
      </c>
      <c r="Z40" s="12">
        <f t="shared" ca="1" si="0"/>
        <v>-0.9552999999999976</v>
      </c>
      <c r="AA40" s="12">
        <f t="shared" ca="1" si="1"/>
        <v>-0.9552999999999976</v>
      </c>
    </row>
    <row r="41" spans="1:46" x14ac:dyDescent="0.25">
      <c r="A41" s="11">
        <v>9.27</v>
      </c>
      <c r="Z41" s="12">
        <f t="shared" ca="1" si="0"/>
        <v>-0.90529999999999866</v>
      </c>
      <c r="AA41" s="12">
        <f t="shared" ca="1" si="1"/>
        <v>-0.90529999999999866</v>
      </c>
    </row>
    <row r="42" spans="1:46" x14ac:dyDescent="0.25">
      <c r="A42" s="11">
        <v>9.31</v>
      </c>
      <c r="Z42" s="12">
        <f t="shared" ca="1" si="0"/>
        <v>-0.86529999999999774</v>
      </c>
      <c r="AA42" s="12">
        <f t="shared" ca="1" si="1"/>
        <v>-0.86529999999999774</v>
      </c>
    </row>
    <row r="43" spans="1:46" x14ac:dyDescent="0.25">
      <c r="A43" s="11">
        <v>9.48</v>
      </c>
      <c r="Z43" s="12">
        <f t="shared" ca="1" si="0"/>
        <v>-0.69529999999999781</v>
      </c>
      <c r="AA43" s="12">
        <f t="shared" ca="1" si="1"/>
        <v>-0.69529999999999781</v>
      </c>
    </row>
    <row r="44" spans="1:46" x14ac:dyDescent="0.25">
      <c r="A44" s="11">
        <v>9.6300000000000008</v>
      </c>
      <c r="Z44" s="12">
        <f t="shared" ca="1" si="0"/>
        <v>-0.54529999999999745</v>
      </c>
      <c r="AA44" s="12">
        <f t="shared" ca="1" si="1"/>
        <v>-0.54529999999999745</v>
      </c>
    </row>
    <row r="45" spans="1:46" x14ac:dyDescent="0.25">
      <c r="A45" s="11">
        <v>9.76</v>
      </c>
      <c r="Z45" s="12">
        <f t="shared" ca="1" si="0"/>
        <v>-0.41529999999999845</v>
      </c>
      <c r="AA45" s="12">
        <f t="shared" ca="1" si="1"/>
        <v>-0.41529999999999845</v>
      </c>
    </row>
    <row r="46" spans="1:46" x14ac:dyDescent="0.25">
      <c r="A46" s="11">
        <v>9.7899999999999991</v>
      </c>
      <c r="Z46" s="12">
        <f t="shared" ca="1" si="0"/>
        <v>-0.38529999999999909</v>
      </c>
      <c r="AA46" s="12">
        <f t="shared" ca="1" si="1"/>
        <v>-0.38529999999999909</v>
      </c>
    </row>
    <row r="47" spans="1:46" x14ac:dyDescent="0.25">
      <c r="A47" s="11">
        <v>9.81</v>
      </c>
      <c r="Z47" s="12">
        <f t="shared" ca="1" si="0"/>
        <v>-0.36529999999999774</v>
      </c>
      <c r="AA47" s="12">
        <f t="shared" ca="1" si="1"/>
        <v>-0.36529999999999774</v>
      </c>
    </row>
    <row r="48" spans="1:46" x14ac:dyDescent="0.25">
      <c r="A48" s="11">
        <v>9.89</v>
      </c>
      <c r="Z48" s="12">
        <f t="shared" ca="1" si="0"/>
        <v>-0.28529999999999767</v>
      </c>
      <c r="AA48" s="12">
        <f t="shared" ca="1" si="1"/>
        <v>-0.28529999999999767</v>
      </c>
    </row>
    <row r="49" spans="1:27" x14ac:dyDescent="0.25">
      <c r="A49" s="11">
        <v>9.91</v>
      </c>
      <c r="Z49" s="12">
        <f t="shared" ca="1" si="0"/>
        <v>-0.26529999999999809</v>
      </c>
      <c r="AA49" s="12">
        <f t="shared" ca="1" si="1"/>
        <v>-0.26529999999999809</v>
      </c>
    </row>
    <row r="50" spans="1:27" x14ac:dyDescent="0.25">
      <c r="A50" s="11">
        <v>9.94</v>
      </c>
      <c r="Z50" s="12">
        <f t="shared" ca="1" si="0"/>
        <v>-0.23529999999999873</v>
      </c>
      <c r="AA50" s="12">
        <f t="shared" ca="1" si="1"/>
        <v>-0.23529999999999873</v>
      </c>
    </row>
    <row r="51" spans="1:27" x14ac:dyDescent="0.25">
      <c r="A51" s="11">
        <v>9.94</v>
      </c>
      <c r="Z51" s="12">
        <f t="shared" ca="1" si="0"/>
        <v>-0.23529999999999873</v>
      </c>
      <c r="AA51" s="12">
        <f t="shared" ca="1" si="1"/>
        <v>-0.23529999999999873</v>
      </c>
    </row>
    <row r="52" spans="1:27" x14ac:dyDescent="0.25">
      <c r="A52" s="11">
        <v>10.050000000000001</v>
      </c>
      <c r="Z52" s="12">
        <f t="shared" ca="1" si="0"/>
        <v>-0.12529999999999752</v>
      </c>
      <c r="AA52" s="12">
        <f t="shared" ca="1" si="1"/>
        <v>-0.12529999999999752</v>
      </c>
    </row>
    <row r="53" spans="1:27" x14ac:dyDescent="0.25">
      <c r="A53" s="11">
        <v>10.11</v>
      </c>
      <c r="Z53" s="12">
        <f t="shared" ca="1" si="0"/>
        <v>-6.5299999999998803E-2</v>
      </c>
      <c r="AA53" s="12">
        <f t="shared" ca="1" si="1"/>
        <v>-6.5299999999998803E-2</v>
      </c>
    </row>
    <row r="54" spans="1:27" x14ac:dyDescent="0.25">
      <c r="A54" s="11">
        <v>10.18</v>
      </c>
      <c r="Z54" s="12">
        <f t="shared" ca="1" si="0"/>
        <v>4.7000000000014808E-3</v>
      </c>
      <c r="AA54" s="12">
        <f t="shared" ca="1" si="1"/>
        <v>4.7000000000014808E-3</v>
      </c>
    </row>
    <row r="55" spans="1:27" x14ac:dyDescent="0.25">
      <c r="A55" s="11">
        <v>10.199999999999999</v>
      </c>
      <c r="Z55" s="12">
        <f t="shared" ca="1" si="0"/>
        <v>2.4700000000001054E-2</v>
      </c>
      <c r="AA55" s="12">
        <f t="shared" ca="1" si="1"/>
        <v>2.4700000000001054E-2</v>
      </c>
    </row>
    <row r="56" spans="1:27" x14ac:dyDescent="0.25">
      <c r="A56" s="11">
        <v>10.26</v>
      </c>
      <c r="Z56" s="12">
        <f t="shared" ca="1" si="0"/>
        <v>8.4700000000001552E-2</v>
      </c>
      <c r="AA56" s="12">
        <f t="shared" ca="1" si="1"/>
        <v>8.4700000000001552E-2</v>
      </c>
    </row>
    <row r="57" spans="1:27" x14ac:dyDescent="0.25">
      <c r="A57" s="11">
        <v>10.36</v>
      </c>
      <c r="Z57" s="12">
        <f t="shared" ca="1" si="0"/>
        <v>0.1847000000000012</v>
      </c>
      <c r="AA57" s="12">
        <f t="shared" ca="1" si="1"/>
        <v>0.1847000000000012</v>
      </c>
    </row>
    <row r="58" spans="1:27" x14ac:dyDescent="0.25">
      <c r="A58" s="11">
        <v>10.4</v>
      </c>
      <c r="Z58" s="12">
        <f t="shared" ca="1" si="0"/>
        <v>0.22470000000000212</v>
      </c>
      <c r="AA58" s="12">
        <f t="shared" ca="1" si="1"/>
        <v>0.22470000000000212</v>
      </c>
    </row>
    <row r="59" spans="1:27" x14ac:dyDescent="0.25">
      <c r="A59" s="11">
        <v>10.43</v>
      </c>
      <c r="Z59" s="12">
        <f t="shared" ca="1" si="0"/>
        <v>0.25470000000000148</v>
      </c>
      <c r="AA59" s="12">
        <f t="shared" ca="1" si="1"/>
        <v>0.25470000000000148</v>
      </c>
    </row>
    <row r="60" spans="1:27" x14ac:dyDescent="0.25">
      <c r="A60" s="11">
        <v>10.59</v>
      </c>
      <c r="Z60" s="12">
        <f t="shared" ca="1" si="0"/>
        <v>0.41470000000000162</v>
      </c>
      <c r="AA60" s="12">
        <f t="shared" ca="1" si="1"/>
        <v>0.41470000000000162</v>
      </c>
    </row>
    <row r="61" spans="1:27" x14ac:dyDescent="0.25">
      <c r="A61" s="11">
        <v>10.75</v>
      </c>
      <c r="Z61" s="12">
        <f t="shared" ca="1" si="0"/>
        <v>0.57470000000000176</v>
      </c>
      <c r="AA61" s="12">
        <f t="shared" ca="1" si="1"/>
        <v>0.57470000000000176</v>
      </c>
    </row>
    <row r="62" spans="1:27" x14ac:dyDescent="0.25">
      <c r="A62" s="11">
        <v>10.8</v>
      </c>
      <c r="Z62" s="12">
        <f t="shared" ca="1" si="0"/>
        <v>0.62470000000000248</v>
      </c>
      <c r="AA62" s="12">
        <f t="shared" ca="1" si="1"/>
        <v>0.62470000000000248</v>
      </c>
    </row>
    <row r="63" spans="1:27" x14ac:dyDescent="0.25">
      <c r="A63" s="11">
        <v>11.06</v>
      </c>
      <c r="Z63" s="12">
        <f t="shared" ca="1" si="0"/>
        <v>0.88470000000000226</v>
      </c>
      <c r="AA63" s="12">
        <f t="shared" ca="1" si="1"/>
        <v>0.88470000000000226</v>
      </c>
    </row>
    <row r="64" spans="1:27" x14ac:dyDescent="0.25">
      <c r="A64" s="11">
        <v>11.34</v>
      </c>
      <c r="Z64" s="12">
        <f t="shared" ca="1" si="0"/>
        <v>1.1647000000000016</v>
      </c>
      <c r="AA64" s="12">
        <f t="shared" ca="1" si="1"/>
        <v>1.1647000000000016</v>
      </c>
    </row>
    <row r="65" spans="1:27" x14ac:dyDescent="0.25">
      <c r="A65" s="11">
        <v>11.44</v>
      </c>
      <c r="Z65" s="12">
        <f t="shared" ca="1" si="0"/>
        <v>1.2647000000000013</v>
      </c>
      <c r="AA65" s="12">
        <f t="shared" ca="1" si="1"/>
        <v>1.2647000000000013</v>
      </c>
    </row>
    <row r="66" spans="1:27" x14ac:dyDescent="0.25">
      <c r="A66" s="11">
        <v>11.45</v>
      </c>
      <c r="Z66" s="12">
        <f t="shared" ref="Z66:Z129" ca="1" si="14">IF($A66&lt;&gt;"",($A66-$D$77),"")</f>
        <v>1.2747000000000011</v>
      </c>
      <c r="AA66" s="12">
        <f t="shared" ref="AA66:AA129" ca="1" si="15">IF($A66&lt;&gt;"",($A66-$D$77+$J$118),"")</f>
        <v>1.2747000000000011</v>
      </c>
    </row>
    <row r="67" spans="1:27" x14ac:dyDescent="0.25">
      <c r="A67" s="11">
        <v>11.5</v>
      </c>
      <c r="Z67" s="12">
        <f t="shared" ca="1" si="14"/>
        <v>1.3247000000000018</v>
      </c>
      <c r="AA67" s="12">
        <f t="shared" ca="1" si="15"/>
        <v>1.3247000000000018</v>
      </c>
    </row>
    <row r="68" spans="1:27" x14ac:dyDescent="0.25">
      <c r="A68" s="11">
        <v>11.63</v>
      </c>
      <c r="Z68" s="12">
        <f t="shared" ca="1" si="14"/>
        <v>1.4547000000000025</v>
      </c>
      <c r="AA68" s="12">
        <f t="shared" ca="1" si="15"/>
        <v>1.4547000000000025</v>
      </c>
    </row>
    <row r="69" spans="1:27" x14ac:dyDescent="0.25">
      <c r="A69" s="11">
        <v>11.66</v>
      </c>
      <c r="Z69" s="12">
        <f t="shared" ca="1" si="14"/>
        <v>1.4847000000000019</v>
      </c>
      <c r="AA69" s="12">
        <f t="shared" ca="1" si="15"/>
        <v>1.4847000000000019</v>
      </c>
    </row>
    <row r="70" spans="1:27" x14ac:dyDescent="0.25">
      <c r="A70" s="11">
        <v>11.7</v>
      </c>
      <c r="Z70" s="12">
        <f t="shared" ca="1" si="14"/>
        <v>1.5247000000000011</v>
      </c>
      <c r="AA70" s="12">
        <f t="shared" ca="1" si="15"/>
        <v>1.5247000000000011</v>
      </c>
    </row>
    <row r="71" spans="1:27" x14ac:dyDescent="0.25">
      <c r="A71" s="11">
        <v>11.79</v>
      </c>
      <c r="Z71" s="12">
        <f t="shared" ca="1" si="14"/>
        <v>1.6147000000000009</v>
      </c>
      <c r="AA71" s="12">
        <f t="shared" ca="1" si="15"/>
        <v>1.6147000000000009</v>
      </c>
    </row>
    <row r="72" spans="1:27" x14ac:dyDescent="0.25">
      <c r="A72" s="11">
        <v>11.92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1.7447000000000017</v>
      </c>
      <c r="AA72" s="12">
        <f t="shared" ca="1" si="15"/>
        <v>1.7447000000000017</v>
      </c>
    </row>
    <row r="73" spans="1:27" x14ac:dyDescent="0.25">
      <c r="A73" s="11">
        <v>11.92</v>
      </c>
      <c r="Z73" s="12">
        <f t="shared" ca="1" si="14"/>
        <v>1.7447000000000017</v>
      </c>
      <c r="AA73" s="12">
        <f t="shared" ca="1" si="15"/>
        <v>1.7447000000000017</v>
      </c>
    </row>
    <row r="74" spans="1:27" x14ac:dyDescent="0.25">
      <c r="A74" s="11">
        <v>12.05</v>
      </c>
      <c r="Z74" s="12">
        <f t="shared" ca="1" si="14"/>
        <v>1.8747000000000025</v>
      </c>
      <c r="AA74" s="12">
        <f t="shared" ca="1" si="15"/>
        <v>1.8747000000000025</v>
      </c>
    </row>
    <row r="75" spans="1:27" x14ac:dyDescent="0.25">
      <c r="A75" s="11">
        <v>12.16</v>
      </c>
      <c r="C75" s="21" t="s">
        <v>25</v>
      </c>
      <c r="J75" s="21" t="s">
        <v>26</v>
      </c>
      <c r="Z75" s="12">
        <f t="shared" ca="1" si="14"/>
        <v>1.9847000000000019</v>
      </c>
      <c r="AA75" s="12">
        <f t="shared" ca="1" si="15"/>
        <v>1.9847000000000019</v>
      </c>
    </row>
    <row r="76" spans="1:27" x14ac:dyDescent="0.25">
      <c r="A76" s="11">
        <v>12.29</v>
      </c>
      <c r="Z76" s="12">
        <f t="shared" ca="1" si="14"/>
        <v>2.1147000000000009</v>
      </c>
      <c r="AA76" s="12">
        <f t="shared" ca="1" si="15"/>
        <v>2.1147000000000009</v>
      </c>
    </row>
    <row r="77" spans="1:27" x14ac:dyDescent="0.25">
      <c r="A77" s="11">
        <v>12.36</v>
      </c>
      <c r="C77" s="10" t="s">
        <v>27</v>
      </c>
      <c r="D77" s="15">
        <f ca="1">AVERAGE(INDIRECT($G$4))</f>
        <v>10.175299999999998</v>
      </c>
      <c r="E77" s="9" t="s">
        <v>13</v>
      </c>
      <c r="J77" s="10" t="s">
        <v>27</v>
      </c>
      <c r="K77" s="15">
        <f ca="1">SUMPRODUCT(INDIRECT("$F$22:$F$"&amp;21+$D$15),INDIRECT("$H$22:$H$"&amp;21+$D$15))</f>
        <v>10.2624</v>
      </c>
      <c r="L77" s="9" t="s">
        <v>13</v>
      </c>
      <c r="Z77" s="12">
        <f t="shared" ca="1" si="14"/>
        <v>2.1847000000000012</v>
      </c>
      <c r="AA77" s="12">
        <f t="shared" ca="1" si="15"/>
        <v>2.1847000000000012</v>
      </c>
    </row>
    <row r="78" spans="1:27" x14ac:dyDescent="0.25">
      <c r="A78" s="11">
        <v>12.64</v>
      </c>
      <c r="C78" s="10" t="s">
        <v>28</v>
      </c>
      <c r="D78" s="15">
        <f ca="1">_xlfn.VAR.S(INDIRECT($G$4))</f>
        <v>10.366744353535408</v>
      </c>
      <c r="E78" s="9" t="s">
        <v>14</v>
      </c>
      <c r="J78" s="10" t="s">
        <v>28</v>
      </c>
      <c r="K78" s="15">
        <f ca="1">SUM(INDIRECT("$O$22:$O$"&amp;21+$D$15))</f>
        <v>9.8968142399999994</v>
      </c>
      <c r="L78" s="9" t="s">
        <v>14</v>
      </c>
      <c r="Z78" s="12">
        <f t="shared" ca="1" si="14"/>
        <v>2.4647000000000023</v>
      </c>
      <c r="AA78" s="12">
        <f t="shared" ca="1" si="15"/>
        <v>2.4647000000000023</v>
      </c>
    </row>
    <row r="79" spans="1:27" x14ac:dyDescent="0.25">
      <c r="A79" s="11">
        <v>13.06</v>
      </c>
      <c r="C79" s="37" t="s">
        <v>140</v>
      </c>
      <c r="D79" s="15">
        <f ca="1">STDEVA(INDIRECT($G$4))</f>
        <v>3.2197429017757626</v>
      </c>
      <c r="E79" s="9" t="s">
        <v>15</v>
      </c>
      <c r="J79" s="37" t="s">
        <v>140</v>
      </c>
      <c r="K79" s="15">
        <f ca="1">SQRT($K$78)</f>
        <v>3.1459202532804293</v>
      </c>
      <c r="L79" s="9" t="s">
        <v>15</v>
      </c>
      <c r="Z79" s="12">
        <f t="shared" ca="1" si="14"/>
        <v>2.8847000000000023</v>
      </c>
      <c r="AA79" s="12">
        <f t="shared" ca="1" si="15"/>
        <v>2.8847000000000023</v>
      </c>
    </row>
    <row r="80" spans="1:27" x14ac:dyDescent="0.25">
      <c r="A80" s="11">
        <v>13.15</v>
      </c>
      <c r="Z80" s="12">
        <f t="shared" ca="1" si="14"/>
        <v>2.9747000000000021</v>
      </c>
      <c r="AA80" s="12">
        <f t="shared" ca="1" si="15"/>
        <v>2.9747000000000021</v>
      </c>
    </row>
    <row r="81" spans="1:27" x14ac:dyDescent="0.25">
      <c r="A81" s="11">
        <v>13.25</v>
      </c>
      <c r="C81" s="37" t="s">
        <v>124</v>
      </c>
      <c r="D81" s="19">
        <f ca="1">_xlfn.MODE.SNGL(INDIRECT($G$4))</f>
        <v>8.99</v>
      </c>
      <c r="E81" s="9" t="s">
        <v>29</v>
      </c>
      <c r="Z81" s="12">
        <f t="shared" ca="1" si="14"/>
        <v>3.0747000000000018</v>
      </c>
      <c r="AA81" s="12">
        <f t="shared" ca="1" si="15"/>
        <v>3.0747000000000018</v>
      </c>
    </row>
    <row r="82" spans="1:27" x14ac:dyDescent="0.25">
      <c r="A82" s="11">
        <v>13.38</v>
      </c>
      <c r="C82" s="37" t="s">
        <v>125</v>
      </c>
      <c r="D82" s="15">
        <f ca="1">MEDIAN(INDIRECT($G$4))</f>
        <v>9.995000000000001</v>
      </c>
      <c r="E82" s="9" t="s">
        <v>30</v>
      </c>
      <c r="Z82" s="12">
        <f t="shared" ca="1" si="14"/>
        <v>3.2047000000000025</v>
      </c>
      <c r="AA82" s="12">
        <f t="shared" ca="1" si="15"/>
        <v>3.2047000000000025</v>
      </c>
    </row>
    <row r="83" spans="1:27" x14ac:dyDescent="0.25">
      <c r="A83" s="11">
        <v>13.44</v>
      </c>
      <c r="Z83" s="12">
        <f t="shared" ca="1" si="14"/>
        <v>3.2647000000000013</v>
      </c>
      <c r="AA83" s="12">
        <f t="shared" ca="1" si="15"/>
        <v>3.2647000000000013</v>
      </c>
    </row>
    <row r="84" spans="1:27" x14ac:dyDescent="0.25">
      <c r="A84" s="11">
        <v>13.53</v>
      </c>
      <c r="C84" s="37" t="s">
        <v>18</v>
      </c>
      <c r="D84" s="15">
        <f ca="1">$D$79/$D$77</f>
        <v>0.3164273192707599</v>
      </c>
      <c r="E84" s="9" t="s">
        <v>12</v>
      </c>
      <c r="J84" s="37" t="s">
        <v>18</v>
      </c>
      <c r="K84" s="15">
        <f ca="1">$K$79/$K$77</f>
        <v>0.30654820054572318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є однорідною</v>
      </c>
      <c r="S84" s="73"/>
      <c r="T84" s="73"/>
      <c r="U84" s="74"/>
      <c r="Z84" s="12">
        <f t="shared" ca="1" si="14"/>
        <v>3.3547000000000011</v>
      </c>
      <c r="AA84" s="12">
        <f t="shared" ca="1" si="15"/>
        <v>3.3547000000000011</v>
      </c>
    </row>
    <row r="85" spans="1:27" x14ac:dyDescent="0.25">
      <c r="A85" s="11">
        <v>13.58</v>
      </c>
      <c r="Z85" s="12">
        <f t="shared" ca="1" si="14"/>
        <v>3.4047000000000018</v>
      </c>
      <c r="AA85" s="12">
        <f t="shared" ca="1" si="15"/>
        <v>3.4047000000000018</v>
      </c>
    </row>
    <row r="86" spans="1:27" ht="15" customHeight="1" x14ac:dyDescent="0.25">
      <c r="A86" s="11">
        <v>13.71</v>
      </c>
      <c r="C86" s="37" t="s">
        <v>16</v>
      </c>
      <c r="D86" s="15">
        <f ca="1">SUMPRODUCT(INDIRECT("$Z$2:$Z$"&amp;$D$5+1)^3)/$D$5</f>
        <v>-1.4626493417459381</v>
      </c>
      <c r="E86" s="9" t="s">
        <v>46</v>
      </c>
      <c r="I86" s="22"/>
      <c r="Z86" s="12">
        <f t="shared" ca="1" si="14"/>
        <v>3.5347000000000026</v>
      </c>
      <c r="AA86" s="12">
        <f t="shared" ca="1" si="15"/>
        <v>3.5347000000000026</v>
      </c>
    </row>
    <row r="87" spans="1:27" x14ac:dyDescent="0.25">
      <c r="A87" s="11">
        <v>13.83</v>
      </c>
      <c r="C87" s="37" t="s">
        <v>20</v>
      </c>
      <c r="D87" s="38">
        <f ca="1">KURT(INDIRECT($G$4))</f>
        <v>-0.45872250690695138</v>
      </c>
      <c r="E87" s="9" t="s">
        <v>45</v>
      </c>
      <c r="Z87" s="12">
        <f t="shared" ca="1" si="14"/>
        <v>3.6547000000000018</v>
      </c>
      <c r="AA87" s="12">
        <f t="shared" ca="1" si="15"/>
        <v>3.6547000000000018</v>
      </c>
    </row>
    <row r="88" spans="1:27" ht="15" customHeight="1" x14ac:dyDescent="0.25">
      <c r="A88" s="11">
        <v>13.88</v>
      </c>
      <c r="Z88" s="12">
        <f t="shared" ca="1" si="14"/>
        <v>3.7047000000000025</v>
      </c>
      <c r="AA88" s="12">
        <f t="shared" ca="1" si="15"/>
        <v>3.7047000000000025</v>
      </c>
    </row>
    <row r="89" spans="1:27" ht="15" customHeight="1" x14ac:dyDescent="0.25">
      <c r="A89" s="11">
        <v>14.12</v>
      </c>
      <c r="C89" s="37" t="s">
        <v>19</v>
      </c>
      <c r="D89" s="15">
        <f ca="1">SKEW(INDIRECT($G$4))</f>
        <v>-4.5166388568572712E-2</v>
      </c>
      <c r="E89" s="9" t="s">
        <v>17</v>
      </c>
      <c r="Z89" s="12">
        <f t="shared" ca="1" si="14"/>
        <v>3.944700000000001</v>
      </c>
      <c r="AA89" s="12">
        <f t="shared" ca="1" si="15"/>
        <v>3.944700000000001</v>
      </c>
    </row>
    <row r="90" spans="1:27" x14ac:dyDescent="0.25">
      <c r="A90" s="11">
        <v>14.16</v>
      </c>
      <c r="D90" s="15">
        <f ca="1">$D$86/$D$79^3</f>
        <v>-4.3820430189229147E-2</v>
      </c>
      <c r="Z90" s="12">
        <f t="shared" ca="1" si="14"/>
        <v>3.9847000000000019</v>
      </c>
      <c r="AA90" s="12">
        <f t="shared" ca="1" si="15"/>
        <v>3.9847000000000019</v>
      </c>
    </row>
    <row r="91" spans="1:27" x14ac:dyDescent="0.25">
      <c r="A91" s="11">
        <v>14.44</v>
      </c>
      <c r="Z91" s="12">
        <f t="shared" ca="1" si="14"/>
        <v>4.2647000000000013</v>
      </c>
      <c r="AA91" s="12">
        <f t="shared" ca="1" si="15"/>
        <v>4.2647000000000013</v>
      </c>
    </row>
    <row r="92" spans="1:27" x14ac:dyDescent="0.25">
      <c r="A92" s="11">
        <v>14.79</v>
      </c>
      <c r="Z92" s="12">
        <f t="shared" ca="1" si="14"/>
        <v>4.6147000000000009</v>
      </c>
      <c r="AA92" s="12">
        <f t="shared" ca="1" si="15"/>
        <v>4.6147000000000009</v>
      </c>
    </row>
    <row r="93" spans="1:27" x14ac:dyDescent="0.25">
      <c r="A93" s="11">
        <v>14.93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4.7547000000000015</v>
      </c>
      <c r="AA93" s="12">
        <f t="shared" ca="1" si="15"/>
        <v>4.7547000000000015</v>
      </c>
    </row>
    <row r="94" spans="1:27" x14ac:dyDescent="0.25">
      <c r="A94" s="11">
        <v>14.98</v>
      </c>
      <c r="Z94" s="12">
        <f t="shared" ca="1" si="14"/>
        <v>4.8047000000000022</v>
      </c>
      <c r="AA94" s="12">
        <f t="shared" ca="1" si="15"/>
        <v>4.8047000000000022</v>
      </c>
    </row>
    <row r="95" spans="1:27" x14ac:dyDescent="0.25">
      <c r="A95" s="11">
        <v>15.44</v>
      </c>
      <c r="Z95" s="12">
        <f t="shared" ca="1" si="14"/>
        <v>5.2647000000000013</v>
      </c>
      <c r="AA95" s="12">
        <f t="shared" ca="1" si="15"/>
        <v>5.2647000000000013</v>
      </c>
    </row>
    <row r="96" spans="1:27" x14ac:dyDescent="0.25">
      <c r="A96" s="11">
        <v>15.54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5.3647000000000009</v>
      </c>
      <c r="AA96" s="12">
        <f t="shared" ca="1" si="15"/>
        <v>5.3647000000000009</v>
      </c>
    </row>
    <row r="97" spans="1:27" ht="15" customHeight="1" x14ac:dyDescent="0.25">
      <c r="A97" s="11">
        <v>15.55</v>
      </c>
      <c r="Z97" s="12">
        <f t="shared" ca="1" si="14"/>
        <v>5.3747000000000025</v>
      </c>
      <c r="AA97" s="12">
        <f t="shared" ca="1" si="15"/>
        <v>5.3747000000000025</v>
      </c>
    </row>
    <row r="98" spans="1:27" ht="15" customHeight="1" x14ac:dyDescent="0.25">
      <c r="A98" s="11">
        <v>15.92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5.7447000000000017</v>
      </c>
      <c r="AA98" s="12">
        <f t="shared" ca="1" si="15"/>
        <v>5.7447000000000017</v>
      </c>
    </row>
    <row r="99" spans="1:27" x14ac:dyDescent="0.25">
      <c r="A99" s="11">
        <v>15.98</v>
      </c>
      <c r="Z99" s="12">
        <f t="shared" ca="1" si="14"/>
        <v>5.8047000000000022</v>
      </c>
      <c r="AA99" s="12">
        <f t="shared" ca="1" si="15"/>
        <v>5.8047000000000022</v>
      </c>
    </row>
    <row r="100" spans="1:27" x14ac:dyDescent="0.25">
      <c r="A100" s="11">
        <v>16.29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6.1147000000000009</v>
      </c>
      <c r="AA100" s="12">
        <f t="shared" ca="1" si="15"/>
        <v>6.1147000000000009</v>
      </c>
    </row>
    <row r="101" spans="1:27" x14ac:dyDescent="0.25">
      <c r="A101" s="11">
        <v>17.239999999999998</v>
      </c>
      <c r="M101" s="37" t="s">
        <v>69</v>
      </c>
      <c r="N101" s="15">
        <v>2</v>
      </c>
      <c r="O101" s="9" t="s">
        <v>68</v>
      </c>
      <c r="Z101" s="12">
        <f t="shared" ca="1" si="14"/>
        <v>7.0647000000000002</v>
      </c>
      <c r="AA101" s="12">
        <f t="shared" ca="1" si="15"/>
        <v>7.0647000000000002</v>
      </c>
    </row>
    <row r="102" spans="1:27" x14ac:dyDescent="0.25">
      <c r="C102" s="75" t="s">
        <v>38</v>
      </c>
      <c r="D102" s="76"/>
      <c r="E102" s="38">
        <f ca="1">$D$77-$D$79*SQRT(3)</f>
        <v>4.5985417068151282</v>
      </c>
      <c r="H102" s="37" t="s">
        <v>119</v>
      </c>
      <c r="M102" s="37" t="s">
        <v>72</v>
      </c>
      <c r="N102" s="15">
        <f>$D$15-($N$101+1)</f>
        <v>5</v>
      </c>
      <c r="O102" s="9" t="s">
        <v>67</v>
      </c>
      <c r="Z102" s="12" t="str">
        <f t="shared" si="14"/>
        <v/>
      </c>
      <c r="AA102" s="12" t="str">
        <f t="shared" si="15"/>
        <v/>
      </c>
    </row>
    <row r="103" spans="1:27" x14ac:dyDescent="0.25">
      <c r="C103" s="75" t="s">
        <v>39</v>
      </c>
      <c r="D103" s="76"/>
      <c r="E103" s="38">
        <f ca="1">$D$77+$D$79*SQRT(3)</f>
        <v>15.752058293184868</v>
      </c>
      <c r="H103" s="37" t="s">
        <v>118</v>
      </c>
      <c r="Z103" s="12" t="str">
        <f t="shared" si="14"/>
        <v/>
      </c>
      <c r="AA103" s="12" t="str">
        <f t="shared" si="15"/>
        <v/>
      </c>
    </row>
    <row r="104" spans="1:27" x14ac:dyDescent="0.25">
      <c r="M104" s="37" t="s">
        <v>70</v>
      </c>
      <c r="N104" s="15">
        <f>_xlfn.CHISQ.INV($N$100,$N$102)</f>
        <v>11.070497693516351</v>
      </c>
      <c r="O104" s="9" t="s">
        <v>73</v>
      </c>
      <c r="Z104" s="12" t="str">
        <f t="shared" si="14"/>
        <v/>
      </c>
      <c r="AA104" s="12" t="str">
        <f t="shared" si="15"/>
        <v/>
      </c>
    </row>
    <row r="105" spans="1:27" x14ac:dyDescent="0.25">
      <c r="C105" s="84" t="s">
        <v>116</v>
      </c>
      <c r="D105" s="85"/>
      <c r="E105" s="38">
        <f ca="1">($E$102+$E$103)/2</f>
        <v>10.175299999999998</v>
      </c>
      <c r="Z105" s="12" t="str">
        <f t="shared" si="14"/>
        <v/>
      </c>
      <c r="AA105" s="12" t="str">
        <f t="shared" si="15"/>
        <v/>
      </c>
    </row>
    <row r="106" spans="1:27" ht="15" customHeight="1" x14ac:dyDescent="0.25">
      <c r="C106" s="84" t="s">
        <v>117</v>
      </c>
      <c r="D106" s="85"/>
      <c r="E106" s="38">
        <f ca="1">($E$102-$E$103)^2/12</f>
        <v>10.366744353535408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 t="str">
        <f t="shared" si="14"/>
        <v/>
      </c>
      <c r="AA106" s="12" t="str">
        <f t="shared" si="15"/>
        <v/>
      </c>
    </row>
    <row r="107" spans="1:27" x14ac:dyDescent="0.25">
      <c r="Z107" s="12" t="str">
        <f t="shared" si="14"/>
        <v/>
      </c>
      <c r="AA107" s="12" t="str">
        <f t="shared" si="15"/>
        <v/>
      </c>
    </row>
    <row r="108" spans="1:27" x14ac:dyDescent="0.25"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 t="str">
        <f t="shared" si="14"/>
        <v/>
      </c>
      <c r="AA108" s="12" t="str">
        <f t="shared" si="15"/>
        <v/>
      </c>
    </row>
    <row r="109" spans="1:27" x14ac:dyDescent="0.25"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 t="str">
        <f t="shared" si="14"/>
        <v/>
      </c>
      <c r="AA109" s="12" t="str">
        <f t="shared" si="15"/>
        <v/>
      </c>
    </row>
    <row r="110" spans="1:27" x14ac:dyDescent="0.25"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</v>
      </c>
      <c r="O110" s="17">
        <f ca="1">SUM(INDIRECT(ADDRESS(ROW()+1,COLUMN())&amp;":"&amp;ADDRESS(ROW()+$D$15,COLUMN())))</f>
        <v>100</v>
      </c>
      <c r="P110" s="90">
        <f ca="1">SUM(INDIRECT(ADDRESS(ROW()+1,COLUMN())&amp;":"&amp;ADDRESS(ROW()+$D$15,COLUMN())))</f>
        <v>30.24</v>
      </c>
      <c r="Q110" s="91"/>
      <c r="S110" s="16" t="s">
        <v>23</v>
      </c>
      <c r="T110" s="17">
        <f ca="1">SUM(INDIRECT(ADDRESS(ROW()+1,COLUMN())&amp;":"&amp;ADDRESS(ROW()+$D$15,COLUMN())))</f>
        <v>0.99999999999999989</v>
      </c>
      <c r="U110" s="17">
        <f ca="1">SUM(INDIRECT(ADDRESS(ROW()+1,COLUMN())&amp;":"&amp;ADDRESS(ROW()+$D$15,COLUMN())))</f>
        <v>100</v>
      </c>
      <c r="V110" s="90">
        <f ca="1">SUM(INDIRECT(ADDRESS(ROW()+1,COLUMN())&amp;":"&amp;ADDRESS(ROW()+$D$15,COLUMN())))</f>
        <v>3.4094331066159951</v>
      </c>
      <c r="W110" s="91"/>
      <c r="Z110" s="12" t="str">
        <f t="shared" si="14"/>
        <v/>
      </c>
      <c r="AA110" s="12" t="str">
        <f t="shared" si="15"/>
        <v/>
      </c>
    </row>
    <row r="111" spans="1:27" x14ac:dyDescent="0.25">
      <c r="M111" s="17">
        <v>1</v>
      </c>
      <c r="N111" s="38">
        <f>IF($C22&gt;$D$15,"-",1/$D$15)</f>
        <v>0.125</v>
      </c>
      <c r="O111" s="19">
        <f>IF($C22&gt;$D$15,"-",$D$5*N111)</f>
        <v>12.5</v>
      </c>
      <c r="P111" s="88">
        <f ca="1">IF($C22&gt;$D$15,"-",($G22-$O111)^2/$O111)</f>
        <v>4.5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4.6899190378288262E-2</v>
      </c>
      <c r="U111" s="38">
        <f ca="1">IF($C22&gt;$D$15,"-",$D$5*T111)</f>
        <v>4.689919037828826</v>
      </c>
      <c r="V111" s="88">
        <f ca="1">IF($C22&gt;$D$15,"-",($G22-$U111)^2/$U111)</f>
        <v>2.0501463314282133E-2</v>
      </c>
      <c r="W111" s="89"/>
      <c r="Z111" s="12" t="str">
        <f t="shared" si="14"/>
        <v/>
      </c>
      <c r="AA111" s="12" t="str">
        <f t="shared" si="15"/>
        <v/>
      </c>
    </row>
    <row r="112" spans="1:27" ht="15" customHeight="1" x14ac:dyDescent="0.25"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0.125</v>
      </c>
      <c r="O112" s="19">
        <f t="shared" ref="O112:O121" si="17">IF($C23&gt;$D$15,"-",$D$5*N112)</f>
        <v>12.5</v>
      </c>
      <c r="P112" s="88">
        <f t="shared" ref="P112:P121" ca="1" si="18">IF($C23&gt;$D$15,"-",($G23-$O112)^2/$O112)</f>
        <v>2.42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8.3850641905680923E-2</v>
      </c>
      <c r="U112" s="38">
        <f t="shared" ref="U112:U121" ca="1" si="20">IF($C23&gt;$D$15,"-",$D$5*T112)</f>
        <v>8.3850641905680927</v>
      </c>
      <c r="V112" s="88">
        <f t="shared" ref="V112:V121" ca="1" si="21">IF($C23&gt;$D$15,"-",($G23-$U112)^2/$U112)</f>
        <v>0.22878808896322511</v>
      </c>
      <c r="W112" s="89"/>
      <c r="Z112" s="12" t="str">
        <f t="shared" si="14"/>
        <v/>
      </c>
      <c r="AA112" s="12" t="str">
        <f t="shared" si="15"/>
        <v/>
      </c>
    </row>
    <row r="113" spans="3:27" x14ac:dyDescent="0.25">
      <c r="M113" s="17">
        <v>3</v>
      </c>
      <c r="N113" s="38">
        <f t="shared" si="16"/>
        <v>0.125</v>
      </c>
      <c r="O113" s="19">
        <f t="shared" si="17"/>
        <v>12.5</v>
      </c>
      <c r="P113" s="88">
        <f t="shared" ca="1" si="18"/>
        <v>0.02</v>
      </c>
      <c r="Q113" s="89"/>
      <c r="S113" s="17">
        <v>3</v>
      </c>
      <c r="T113" s="38">
        <f t="shared" ca="1" si="19"/>
        <v>0.1535841142556654</v>
      </c>
      <c r="U113" s="38">
        <f t="shared" ca="1" si="20"/>
        <v>15.35841142556654</v>
      </c>
      <c r="V113" s="88">
        <f t="shared" ca="1" si="21"/>
        <v>0.36215363022400782</v>
      </c>
      <c r="W113" s="89"/>
      <c r="Z113" s="12" t="str">
        <f t="shared" si="14"/>
        <v/>
      </c>
      <c r="AA113" s="12" t="str">
        <f t="shared" si="15"/>
        <v/>
      </c>
    </row>
    <row r="114" spans="3:27" x14ac:dyDescent="0.25">
      <c r="C114" s="75" t="s">
        <v>138</v>
      </c>
      <c r="D114" s="76"/>
      <c r="E114" s="38">
        <f ca="1">$D$11</f>
        <v>3</v>
      </c>
      <c r="H114" s="92" t="s">
        <v>144</v>
      </c>
      <c r="I114" s="92"/>
      <c r="J114" s="92"/>
      <c r="K114" s="38">
        <f ca="1">SUM(INDIRECT("$AA$2:$AA$"&amp;$D$5+1))/$K$119</f>
        <v>3.4766296781641128E-14</v>
      </c>
      <c r="M114" s="17">
        <v>4</v>
      </c>
      <c r="N114" s="38">
        <f t="shared" si="16"/>
        <v>0.125</v>
      </c>
      <c r="O114" s="19">
        <f t="shared" si="17"/>
        <v>12.5</v>
      </c>
      <c r="P114" s="88">
        <f t="shared" ca="1" si="18"/>
        <v>16.82</v>
      </c>
      <c r="Q114" s="89"/>
      <c r="S114" s="17">
        <v>4</v>
      </c>
      <c r="T114" s="38">
        <f t="shared" ca="1" si="19"/>
        <v>0.20881444320088455</v>
      </c>
      <c r="U114" s="38">
        <f t="shared" ca="1" si="20"/>
        <v>20.881444320088455</v>
      </c>
      <c r="V114" s="88">
        <f t="shared" ca="1" si="21"/>
        <v>1.7928225190899647</v>
      </c>
      <c r="W114" s="89"/>
      <c r="Z114" s="12" t="str">
        <f t="shared" si="14"/>
        <v/>
      </c>
      <c r="AA114" s="12" t="str">
        <f t="shared" si="15"/>
        <v/>
      </c>
    </row>
    <row r="115" spans="3:27" x14ac:dyDescent="0.25">
      <c r="C115" s="75" t="s">
        <v>139</v>
      </c>
      <c r="D115" s="76"/>
      <c r="E115" s="38">
        <f ca="1">$D$12</f>
        <v>17.239999999999998</v>
      </c>
      <c r="H115" s="92" t="s">
        <v>145</v>
      </c>
      <c r="I115" s="92"/>
      <c r="J115" s="92"/>
      <c r="K115" s="38">
        <f ca="1">-$D$5/$K$119+SUMSQ(INDIRECT("$AA$2:$AA$"&amp;$D$5+1))/$K$119^3</f>
        <v>-0.2952386817086321</v>
      </c>
      <c r="M115" s="17">
        <v>5</v>
      </c>
      <c r="N115" s="38">
        <f t="shared" si="16"/>
        <v>0.125</v>
      </c>
      <c r="O115" s="19">
        <f t="shared" si="17"/>
        <v>12.5</v>
      </c>
      <c r="P115" s="88">
        <f t="shared" ca="1" si="18"/>
        <v>2.42</v>
      </c>
      <c r="Q115" s="89"/>
      <c r="S115" s="17">
        <v>5</v>
      </c>
      <c r="T115" s="38">
        <f t="shared" ca="1" si="19"/>
        <v>0.2107561773055871</v>
      </c>
      <c r="U115" s="38">
        <f t="shared" ca="1" si="20"/>
        <v>21.075617730558712</v>
      </c>
      <c r="V115" s="88">
        <f t="shared" ca="1" si="21"/>
        <v>0.44883260578461592</v>
      </c>
      <c r="W115" s="89"/>
      <c r="Z115" s="12" t="str">
        <f t="shared" si="14"/>
        <v/>
      </c>
      <c r="AA115" s="12" t="str">
        <f t="shared" si="15"/>
        <v/>
      </c>
    </row>
    <row r="116" spans="3:27" x14ac:dyDescent="0.25">
      <c r="M116" s="17">
        <v>6</v>
      </c>
      <c r="N116" s="38">
        <f t="shared" si="16"/>
        <v>0.125</v>
      </c>
      <c r="O116" s="19">
        <f t="shared" si="17"/>
        <v>12.5</v>
      </c>
      <c r="P116" s="88">
        <f t="shared" ca="1" si="18"/>
        <v>0.18</v>
      </c>
      <c r="Q116" s="89"/>
      <c r="S116" s="17">
        <v>6</v>
      </c>
      <c r="T116" s="38">
        <f t="shared" ca="1" si="19"/>
        <v>0.15790888966616179</v>
      </c>
      <c r="U116" s="38">
        <f t="shared" ca="1" si="20"/>
        <v>15.79088896661618</v>
      </c>
      <c r="V116" s="88">
        <f t="shared" ca="1" si="21"/>
        <v>0.20310973609707139</v>
      </c>
      <c r="W116" s="89"/>
      <c r="Z116" s="12" t="str">
        <f t="shared" si="14"/>
        <v/>
      </c>
      <c r="AA116" s="12" t="str">
        <f t="shared" si="15"/>
        <v/>
      </c>
    </row>
    <row r="117" spans="3:27" x14ac:dyDescent="0.25">
      <c r="C117" s="84" t="s">
        <v>116</v>
      </c>
      <c r="D117" s="85"/>
      <c r="E117" s="38">
        <f ca="1">($E$102+$E$103)/2</f>
        <v>10.175299999999998</v>
      </c>
      <c r="J117" s="23" t="s">
        <v>147</v>
      </c>
      <c r="M117" s="17">
        <v>7</v>
      </c>
      <c r="N117" s="38">
        <f t="shared" si="16"/>
        <v>0.125</v>
      </c>
      <c r="O117" s="19">
        <f t="shared" si="17"/>
        <v>12.5</v>
      </c>
      <c r="P117" s="88">
        <f t="shared" ca="1" si="18"/>
        <v>0.5</v>
      </c>
      <c r="Q117" s="89"/>
      <c r="S117" s="17">
        <v>7</v>
      </c>
      <c r="T117" s="38">
        <f t="shared" ca="1" si="19"/>
        <v>8.7823346183563689E-2</v>
      </c>
      <c r="U117" s="38">
        <f t="shared" ca="1" si="20"/>
        <v>8.7823346183563693</v>
      </c>
      <c r="V117" s="88">
        <f t="shared" ca="1" si="21"/>
        <v>0.1688285684941051</v>
      </c>
      <c r="W117" s="89"/>
      <c r="Z117" s="12" t="str">
        <f t="shared" si="14"/>
        <v/>
      </c>
      <c r="AA117" s="12" t="str">
        <f t="shared" si="15"/>
        <v/>
      </c>
    </row>
    <row r="118" spans="3:27" x14ac:dyDescent="0.25">
      <c r="C118" s="84" t="s">
        <v>117</v>
      </c>
      <c r="D118" s="85"/>
      <c r="E118" s="38">
        <f ca="1">($E$102-$E$103)^2/12</f>
        <v>10.366744353535408</v>
      </c>
      <c r="H118" s="37" t="s">
        <v>27</v>
      </c>
      <c r="I118" s="38">
        <f ca="1">D77</f>
        <v>10.175299999999998</v>
      </c>
      <c r="J118" s="38">
        <v>0</v>
      </c>
      <c r="K118" s="38">
        <f ca="1">$I118+$J118</f>
        <v>10.175299999999998</v>
      </c>
      <c r="M118" s="17">
        <v>8</v>
      </c>
      <c r="N118" s="38">
        <f t="shared" si="16"/>
        <v>0.125</v>
      </c>
      <c r="O118" s="19">
        <f t="shared" si="17"/>
        <v>12.5</v>
      </c>
      <c r="P118" s="88">
        <f t="shared" ca="1" si="18"/>
        <v>3.38</v>
      </c>
      <c r="Q118" s="89"/>
      <c r="S118" s="17">
        <v>8</v>
      </c>
      <c r="T118" s="38">
        <f t="shared" ca="1" si="19"/>
        <v>5.0363197104168145E-2</v>
      </c>
      <c r="U118" s="38">
        <f t="shared" ca="1" si="20"/>
        <v>5.036319710416814</v>
      </c>
      <c r="V118" s="88">
        <f t="shared" ca="1" si="21"/>
        <v>0.18439649464872318</v>
      </c>
      <c r="W118" s="89"/>
      <c r="Z118" s="12" t="str">
        <f t="shared" si="14"/>
        <v/>
      </c>
      <c r="AA118" s="12" t="str">
        <f t="shared" si="15"/>
        <v/>
      </c>
    </row>
    <row r="119" spans="3:27" x14ac:dyDescent="0.25">
      <c r="H119" s="37" t="s">
        <v>140</v>
      </c>
      <c r="I119" s="38">
        <f ca="1">D79</f>
        <v>3.2197429017757626</v>
      </c>
      <c r="J119" s="38">
        <v>-8.0699999999999999E-4</v>
      </c>
      <c r="K119" s="38">
        <f ca="1">$I119+$J119</f>
        <v>3.2189359017757626</v>
      </c>
      <c r="M119" s="17">
        <v>9</v>
      </c>
      <c r="N119" s="38" t="str">
        <f t="shared" si="16"/>
        <v>-</v>
      </c>
      <c r="O119" s="19" t="str">
        <f t="shared" si="17"/>
        <v>-</v>
      </c>
      <c r="P119" s="88" t="str">
        <f t="shared" si="18"/>
        <v>-</v>
      </c>
      <c r="Q119" s="89"/>
      <c r="S119" s="17">
        <v>9</v>
      </c>
      <c r="T119" s="38" t="str">
        <f t="shared" si="19"/>
        <v>-</v>
      </c>
      <c r="U119" s="38" t="str">
        <f t="shared" si="20"/>
        <v>-</v>
      </c>
      <c r="V119" s="88" t="str">
        <f t="shared" si="21"/>
        <v>-</v>
      </c>
      <c r="W119" s="89"/>
      <c r="Z119" s="12" t="str">
        <f t="shared" si="14"/>
        <v/>
      </c>
      <c r="AA119" s="12" t="str">
        <f t="shared" si="15"/>
        <v/>
      </c>
    </row>
    <row r="120" spans="3:27" x14ac:dyDescent="0.25">
      <c r="M120" s="17">
        <v>10</v>
      </c>
      <c r="N120" s="38" t="str">
        <f t="shared" si="16"/>
        <v>-</v>
      </c>
      <c r="O120" s="19" t="str">
        <f t="shared" si="17"/>
        <v>-</v>
      </c>
      <c r="P120" s="88" t="str">
        <f t="shared" si="18"/>
        <v>-</v>
      </c>
      <c r="Q120" s="89"/>
      <c r="S120" s="17">
        <v>10</v>
      </c>
      <c r="T120" s="38" t="str">
        <f t="shared" si="19"/>
        <v>-</v>
      </c>
      <c r="U120" s="38" t="str">
        <f t="shared" si="20"/>
        <v>-</v>
      </c>
      <c r="V120" s="88" t="str">
        <f t="shared" si="21"/>
        <v>-</v>
      </c>
      <c r="W120" s="89"/>
      <c r="Z120" s="12" t="str">
        <f t="shared" si="14"/>
        <v/>
      </c>
      <c r="AA120" s="12" t="str">
        <f t="shared" si="15"/>
        <v/>
      </c>
    </row>
    <row r="121" spans="3:27" ht="15" customHeight="1" x14ac:dyDescent="0.25">
      <c r="H121" s="24" t="s">
        <v>146</v>
      </c>
      <c r="I121" s="38">
        <f ca="1">LN(2*PI())*D5/2-LN(K119)*D5-SUMSQ(INDIRECT("$AA$2:$AA$"&amp;$D$5+1))/(2*K119^2)</f>
        <v>-74.536053448820411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 t="str">
        <f t="shared" si="14"/>
        <v/>
      </c>
      <c r="AA121" s="12" t="str">
        <f t="shared" si="15"/>
        <v/>
      </c>
    </row>
    <row r="122" spans="3:27" x14ac:dyDescent="0.25">
      <c r="Z122" s="12" t="str">
        <f t="shared" si="14"/>
        <v/>
      </c>
      <c r="AA122" s="12" t="str">
        <f t="shared" si="15"/>
        <v/>
      </c>
    </row>
    <row r="123" spans="3:27" ht="15" customHeight="1" x14ac:dyDescent="0.25"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 t="str">
        <f t="shared" si="14"/>
        <v/>
      </c>
      <c r="AA123" s="12" t="str">
        <f t="shared" si="15"/>
        <v/>
      </c>
    </row>
    <row r="124" spans="3:27" ht="15" customHeight="1" x14ac:dyDescent="0.25">
      <c r="Z124" s="12" t="str">
        <f t="shared" si="14"/>
        <v/>
      </c>
      <c r="AA124" s="12" t="str">
        <f t="shared" si="15"/>
        <v/>
      </c>
    </row>
    <row r="125" spans="3:27" x14ac:dyDescent="0.25"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 t="str">
        <f t="shared" si="14"/>
        <v/>
      </c>
      <c r="AA125" s="12" t="str">
        <f t="shared" si="15"/>
        <v/>
      </c>
    </row>
    <row r="126" spans="3:27" x14ac:dyDescent="0.25">
      <c r="Z126" s="12" t="str">
        <f t="shared" si="14"/>
        <v/>
      </c>
      <c r="AA126" s="12" t="str">
        <f t="shared" si="15"/>
        <v/>
      </c>
    </row>
    <row r="127" spans="3:27" ht="15" customHeight="1" x14ac:dyDescent="0.25"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 t="str">
        <f t="shared" si="14"/>
        <v/>
      </c>
      <c r="AA127" s="12" t="str">
        <f t="shared" si="15"/>
        <v/>
      </c>
    </row>
    <row r="128" spans="3:27" ht="15" customHeight="1" x14ac:dyDescent="0.25">
      <c r="C128" s="25">
        <f ca="1">$D$77</f>
        <v>10.175299999999998</v>
      </c>
      <c r="D128" s="25">
        <f ca="1">$D$82</f>
        <v>9.995000000000001</v>
      </c>
      <c r="E128" s="25">
        <f ca="1">$D$89</f>
        <v>-4.5166388568572712E-2</v>
      </c>
      <c r="F128" s="25">
        <f ca="1">$D$87</f>
        <v>-0.45872250690695138</v>
      </c>
      <c r="H128" s="25">
        <f ca="1">$D$77</f>
        <v>10.175299999999998</v>
      </c>
      <c r="I128" s="25">
        <f ca="1">$D$82</f>
        <v>9.995000000000001</v>
      </c>
      <c r="J128" s="25">
        <f ca="1">$D$89</f>
        <v>-4.5166388568572712E-2</v>
      </c>
      <c r="K128" s="25">
        <f ca="1">$D$87</f>
        <v>-0.45872250690695138</v>
      </c>
      <c r="Z128" s="12" t="str">
        <f t="shared" si="14"/>
        <v/>
      </c>
      <c r="AA128" s="12" t="str">
        <f t="shared" si="15"/>
        <v/>
      </c>
    </row>
    <row r="129" spans="3:27" x14ac:dyDescent="0.25">
      <c r="Z129" s="12" t="str">
        <f t="shared" si="14"/>
        <v/>
      </c>
      <c r="AA129" s="12" t="str">
        <f t="shared" si="15"/>
        <v/>
      </c>
    </row>
    <row r="130" spans="3:27" x14ac:dyDescent="0.25">
      <c r="Z130" s="12" t="str">
        <f t="shared" ref="Z130:Z193" si="22">IF($A130&lt;&gt;"",($A130-$D$77),"")</f>
        <v/>
      </c>
      <c r="AA130" s="12" t="str">
        <f t="shared" ref="AA130:AA193" si="23">IF($A130&lt;&gt;"",($A130-$D$77+$J$118),"")</f>
        <v/>
      </c>
    </row>
    <row r="131" spans="3:27" x14ac:dyDescent="0.25"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 t="str">
        <f t="shared" si="22"/>
        <v/>
      </c>
      <c r="AA131" s="12" t="str">
        <f t="shared" si="23"/>
        <v/>
      </c>
    </row>
    <row r="132" spans="3:27" x14ac:dyDescent="0.25">
      <c r="Z132" s="12" t="str">
        <f t="shared" si="22"/>
        <v/>
      </c>
      <c r="AA132" s="12" t="str">
        <f t="shared" si="23"/>
        <v/>
      </c>
    </row>
    <row r="133" spans="3:27" x14ac:dyDescent="0.25">
      <c r="Z133" s="12" t="str">
        <f t="shared" si="22"/>
        <v/>
      </c>
      <c r="AA133" s="12" t="str">
        <f t="shared" si="23"/>
        <v/>
      </c>
    </row>
    <row r="134" spans="3:27" x14ac:dyDescent="0.25">
      <c r="I134" s="37" t="s">
        <v>121</v>
      </c>
      <c r="J134" s="15">
        <f ca="1">'Y 100'!$D$78</f>
        <v>10.366744353535408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 t="str">
        <f t="shared" si="22"/>
        <v/>
      </c>
      <c r="AA134" s="12" t="str">
        <f t="shared" si="23"/>
        <v/>
      </c>
    </row>
    <row r="135" spans="3:27" ht="15" customHeight="1" x14ac:dyDescent="0.25">
      <c r="I135" s="37" t="s">
        <v>120</v>
      </c>
      <c r="J135" s="15">
        <f ca="1">SQRT($J$134/$D$5)</f>
        <v>0.32197429017757628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0.93886425829643672</v>
      </c>
      <c r="Q135" s="95"/>
      <c r="R135" s="95">
        <f ca="1">SQRT(2/($D$5-1)) * $D$78</f>
        <v>1.4734648816328191</v>
      </c>
      <c r="S135" s="95"/>
      <c r="Z135" s="12" t="str">
        <f t="shared" si="22"/>
        <v/>
      </c>
      <c r="AA135" s="12" t="str">
        <f t="shared" si="23"/>
        <v/>
      </c>
    </row>
    <row r="136" spans="3:27" ht="15" customHeight="1" x14ac:dyDescent="0.25">
      <c r="Z136" s="12" t="str">
        <f t="shared" si="22"/>
        <v/>
      </c>
      <c r="AA136" s="12" t="str">
        <f t="shared" si="23"/>
        <v/>
      </c>
    </row>
    <row r="137" spans="3:27" x14ac:dyDescent="0.25"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 t="str">
        <f t="shared" si="22"/>
        <v/>
      </c>
      <c r="AA137" s="12" t="str">
        <f t="shared" si="23"/>
        <v/>
      </c>
    </row>
    <row r="138" spans="3:27" x14ac:dyDescent="0.25"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 t="str">
        <f t="shared" si="22"/>
        <v/>
      </c>
      <c r="AA138" s="12" t="str">
        <f t="shared" si="23"/>
        <v/>
      </c>
    </row>
    <row r="139" spans="3:27" x14ac:dyDescent="0.25"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 t="str">
        <f t="shared" si="22"/>
        <v/>
      </c>
      <c r="AA139" s="12" t="str">
        <f t="shared" si="23"/>
        <v/>
      </c>
    </row>
    <row r="140" spans="3:27" x14ac:dyDescent="0.25"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1.290161442034484</v>
      </c>
      <c r="I140" s="38">
        <f ca="1">D140*$J$135</f>
        <v>0.4127710400076528</v>
      </c>
      <c r="J140" s="38">
        <f ca="1">G140*$J$135</f>
        <v>0.41539881451353122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1.8889819782532742</v>
      </c>
      <c r="Q140" s="89"/>
      <c r="S140" s="38">
        <f t="shared" ref="S140:T143" si="24">_xlfn.CHISQ.INV(M140,$D$5-1)</f>
        <v>117.4068831867789</v>
      </c>
      <c r="T140" s="38">
        <f t="shared" si="24"/>
        <v>81.449252750982481</v>
      </c>
      <c r="V140" s="38">
        <f>($D$5-1)/$S140</f>
        <v>0.84322143057408339</v>
      </c>
      <c r="W140" s="38">
        <f>($D$5-1)/$T140</f>
        <v>1.2154807644789081</v>
      </c>
      <c r="Z140" s="12" t="str">
        <f t="shared" si="22"/>
        <v/>
      </c>
      <c r="AA140" s="12" t="str">
        <f t="shared" si="23"/>
        <v/>
      </c>
    </row>
    <row r="141" spans="3:27" x14ac:dyDescent="0.25"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1.6603911560169928</v>
      </c>
      <c r="I141" s="38">
        <f ca="1">D141*$J$135</f>
        <v>0.52964770734211297</v>
      </c>
      <c r="J141" s="38">
        <f ca="1">G141*$J$135</f>
        <v>0.53460326387569657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2.4238497302859874</v>
      </c>
      <c r="Q141" s="89"/>
      <c r="S141" s="38">
        <f t="shared" si="24"/>
        <v>123.2252214533618</v>
      </c>
      <c r="T141" s="38">
        <f t="shared" si="24"/>
        <v>77.046331863760287</v>
      </c>
      <c r="V141" s="38">
        <f>($D$5-1)/$S141</f>
        <v>0.80340695542973284</v>
      </c>
      <c r="W141" s="38">
        <f>($D$5-1)/$T141</f>
        <v>1.28494112055925</v>
      </c>
      <c r="Z141" s="12" t="str">
        <f t="shared" si="22"/>
        <v/>
      </c>
      <c r="AA141" s="12" t="str">
        <f t="shared" si="23"/>
        <v/>
      </c>
    </row>
    <row r="142" spans="3:27" x14ac:dyDescent="0.25"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1.9842169515864165</v>
      </c>
      <c r="I142" s="38">
        <f ca="1">D142*$J$135</f>
        <v>0.82940577149743655</v>
      </c>
      <c r="J142" s="38">
        <f ca="1">G142*$J$135</f>
        <v>0.6388668445453507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3.795645535086142</v>
      </c>
      <c r="Q142" s="89"/>
      <c r="S142" s="38">
        <f t="shared" si="24"/>
        <v>128.42198864384031</v>
      </c>
      <c r="T142" s="38">
        <f t="shared" si="24"/>
        <v>73.361080191283676</v>
      </c>
      <c r="V142" s="38">
        <f>($D$5-1)/$S142</f>
        <v>0.77089602057605644</v>
      </c>
      <c r="W142" s="38">
        <f>($D$5-1)/$T142</f>
        <v>1.3494893987638228</v>
      </c>
      <c r="Z142" s="12" t="str">
        <f t="shared" si="22"/>
        <v/>
      </c>
      <c r="AA142" s="12" t="str">
        <f t="shared" si="23"/>
        <v/>
      </c>
    </row>
    <row r="143" spans="3:27" x14ac:dyDescent="0.25"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2.626405457280828</v>
      </c>
      <c r="I143" s="38">
        <f ca="1">D143*$J$135</f>
        <v>0.99490055664871069</v>
      </c>
      <c r="J143" s="38">
        <f ca="1">G143*$J$135</f>
        <v>0.8456350328265072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4.5530064842454108</v>
      </c>
      <c r="Q143" s="89"/>
      <c r="S143" s="38">
        <f t="shared" si="24"/>
        <v>138.98678345093953</v>
      </c>
      <c r="T143" s="38">
        <f t="shared" si="24"/>
        <v>66.510105301737369</v>
      </c>
      <c r="V143" s="38">
        <f>($D$5-1)/$S143</f>
        <v>0.71229794331448559</v>
      </c>
      <c r="W143" s="38">
        <f>($D$5-1)/$T143</f>
        <v>1.4884956135742871</v>
      </c>
      <c r="Z143" s="12" t="str">
        <f t="shared" si="22"/>
        <v/>
      </c>
      <c r="AA143" s="12" t="str">
        <f t="shared" si="23"/>
        <v/>
      </c>
    </row>
    <row r="144" spans="3:27" x14ac:dyDescent="0.25">
      <c r="Z144" s="12" t="str">
        <f t="shared" si="22"/>
        <v/>
      </c>
      <c r="AA144" s="12" t="str">
        <f t="shared" si="23"/>
        <v/>
      </c>
    </row>
    <row r="145" spans="3:27" x14ac:dyDescent="0.25"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 t="str">
        <f t="shared" si="22"/>
        <v/>
      </c>
      <c r="AA145" s="12" t="str">
        <f t="shared" si="23"/>
        <v/>
      </c>
    </row>
    <row r="146" spans="3:27" x14ac:dyDescent="0.25"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 t="str">
        <f t="shared" si="22"/>
        <v/>
      </c>
      <c r="AA146" s="12" t="str">
        <f t="shared" si="23"/>
        <v/>
      </c>
    </row>
    <row r="147" spans="3:27" x14ac:dyDescent="0.25">
      <c r="C147" s="38">
        <v>0.8</v>
      </c>
      <c r="D147" s="38">
        <f ca="1">$D$77-$I140</f>
        <v>9.7625289599923448</v>
      </c>
      <c r="E147" s="38">
        <f ca="1">$D$77+$I140</f>
        <v>10.588071040007652</v>
      </c>
      <c r="F147" s="38">
        <f ca="1">$D$77-$J140</f>
        <v>9.7599011854864663</v>
      </c>
      <c r="G147" s="38">
        <f ca="1">$D$77+$J140</f>
        <v>10.59069881451353</v>
      </c>
      <c r="L147" s="38">
        <v>0.8</v>
      </c>
      <c r="M147" s="38">
        <f ca="1">$D$78-$P140</f>
        <v>8.4777623752821327</v>
      </c>
      <c r="N147" s="38">
        <f ca="1">$D$78+$P140</f>
        <v>12.255726331788683</v>
      </c>
      <c r="O147" s="38">
        <f ca="1">$D$78*$V140</f>
        <v>8.7414610041839271</v>
      </c>
      <c r="P147" s="38">
        <f ca="1">$D$78*$W140</f>
        <v>12.60057835199262</v>
      </c>
      <c r="Z147" s="12" t="str">
        <f t="shared" si="22"/>
        <v/>
      </c>
      <c r="AA147" s="12" t="str">
        <f t="shared" si="23"/>
        <v/>
      </c>
    </row>
    <row r="148" spans="3:27" x14ac:dyDescent="0.25">
      <c r="C148" s="38">
        <v>0.9</v>
      </c>
      <c r="D148" s="38">
        <f ca="1">$D$77-$I141</f>
        <v>9.6456522926578856</v>
      </c>
      <c r="E148" s="38">
        <f ca="1">$D$77+$I141</f>
        <v>10.704947707342111</v>
      </c>
      <c r="F148" s="38">
        <f ca="1">$D$77-$J141</f>
        <v>9.6406967361243012</v>
      </c>
      <c r="G148" s="38">
        <f ca="1">$D$77+$J141</f>
        <v>10.709903263875695</v>
      </c>
      <c r="L148" s="38">
        <v>0.9</v>
      </c>
      <c r="M148" s="38">
        <f ca="1">$D$78-$P141</f>
        <v>7.9428946232494209</v>
      </c>
      <c r="N148" s="38">
        <f ca="1">$D$78+$P141</f>
        <v>12.790594083821395</v>
      </c>
      <c r="O148" s="38">
        <f ca="1">$D$78*$V141</f>
        <v>8.3287145187922551</v>
      </c>
      <c r="P148" s="38">
        <f ca="1">$D$78*$W141</f>
        <v>13.320656106183066</v>
      </c>
      <c r="Z148" s="12" t="str">
        <f t="shared" si="22"/>
        <v/>
      </c>
      <c r="AA148" s="12" t="str">
        <f t="shared" si="23"/>
        <v/>
      </c>
    </row>
    <row r="149" spans="3:27" x14ac:dyDescent="0.25">
      <c r="C149" s="38">
        <v>0.95</v>
      </c>
      <c r="D149" s="38">
        <f ca="1">$D$77-$I142</f>
        <v>9.3458942285025621</v>
      </c>
      <c r="E149" s="38">
        <f ca="1">$D$77+$I142</f>
        <v>11.004705771497434</v>
      </c>
      <c r="F149" s="38">
        <f ca="1">$D$77-$J142</f>
        <v>9.5364331554546471</v>
      </c>
      <c r="G149" s="38">
        <f ca="1">$D$77+$J142</f>
        <v>10.814166844545349</v>
      </c>
      <c r="L149" s="38">
        <v>0.95</v>
      </c>
      <c r="M149" s="38">
        <f ca="1">$D$78-$P142</f>
        <v>6.5710988184492658</v>
      </c>
      <c r="N149" s="38">
        <f ca="1">$D$78+$P142</f>
        <v>14.162389888621551</v>
      </c>
      <c r="O149" s="38">
        <f ca="1">$D$78*$V142</f>
        <v>7.9916819684697487</v>
      </c>
      <c r="P149" s="38">
        <f ca="1">$D$78*$W142</f>
        <v>13.989811604790752</v>
      </c>
      <c r="Z149" s="12" t="str">
        <f t="shared" si="22"/>
        <v/>
      </c>
      <c r="AA149" s="12" t="str">
        <f t="shared" si="23"/>
        <v/>
      </c>
    </row>
    <row r="150" spans="3:27" x14ac:dyDescent="0.25">
      <c r="C150" s="38">
        <v>0.99</v>
      </c>
      <c r="D150" s="38">
        <f ca="1">$D$77-$I143</f>
        <v>9.1803994433512877</v>
      </c>
      <c r="E150" s="38">
        <f ca="1">$D$77+$I143</f>
        <v>11.170200556648709</v>
      </c>
      <c r="F150" s="38">
        <f ca="1">$D$77-$J143</f>
        <v>9.3296649671734908</v>
      </c>
      <c r="G150" s="38">
        <f ca="1">$D$77+$J143</f>
        <v>11.020935032826506</v>
      </c>
      <c r="L150" s="38">
        <v>0.99</v>
      </c>
      <c r="M150" s="38">
        <f ca="1">$D$78-$P143</f>
        <v>5.813737869289997</v>
      </c>
      <c r="N150" s="38">
        <f ca="1">$D$78+$P143</f>
        <v>14.919750837780818</v>
      </c>
      <c r="O150" s="38">
        <f ca="1">$D$78*$V143</f>
        <v>7.3842106818903277</v>
      </c>
      <c r="P150" s="38">
        <f ca="1">$D$78*$W143</f>
        <v>15.430853497283463</v>
      </c>
      <c r="Z150" s="12" t="str">
        <f t="shared" si="22"/>
        <v/>
      </c>
      <c r="AA150" s="12" t="str">
        <f t="shared" si="23"/>
        <v/>
      </c>
    </row>
    <row r="151" spans="3:27" x14ac:dyDescent="0.25">
      <c r="Z151" s="12" t="str">
        <f t="shared" si="22"/>
        <v/>
      </c>
      <c r="AA151" s="12" t="str">
        <f t="shared" si="23"/>
        <v/>
      </c>
    </row>
    <row r="152" spans="3:27" x14ac:dyDescent="0.25">
      <c r="Z152" s="12" t="str">
        <f t="shared" si="22"/>
        <v/>
      </c>
      <c r="AA152" s="12" t="str">
        <f t="shared" si="23"/>
        <v/>
      </c>
    </row>
    <row r="153" spans="3:27" x14ac:dyDescent="0.25">
      <c r="Z153" s="12" t="str">
        <f t="shared" si="22"/>
        <v/>
      </c>
      <c r="AA153" s="12" t="str">
        <f t="shared" si="23"/>
        <v/>
      </c>
    </row>
    <row r="154" spans="3:27" x14ac:dyDescent="0.25">
      <c r="Z154" s="12" t="str">
        <f t="shared" si="22"/>
        <v/>
      </c>
      <c r="AA154" s="12" t="str">
        <f t="shared" si="23"/>
        <v/>
      </c>
    </row>
    <row r="155" spans="3:27" x14ac:dyDescent="0.25">
      <c r="Z155" s="12" t="str">
        <f t="shared" si="22"/>
        <v/>
      </c>
      <c r="AA155" s="12" t="str">
        <f t="shared" si="23"/>
        <v/>
      </c>
    </row>
    <row r="156" spans="3:27" x14ac:dyDescent="0.25">
      <c r="Z156" s="12" t="str">
        <f t="shared" si="22"/>
        <v/>
      </c>
      <c r="AA156" s="12" t="str">
        <f t="shared" si="23"/>
        <v/>
      </c>
    </row>
    <row r="157" spans="3:27" x14ac:dyDescent="0.25">
      <c r="Z157" s="12" t="str">
        <f t="shared" si="22"/>
        <v/>
      </c>
      <c r="AA157" s="12" t="str">
        <f t="shared" si="23"/>
        <v/>
      </c>
    </row>
    <row r="158" spans="3:27" x14ac:dyDescent="0.25">
      <c r="Z158" s="12" t="str">
        <f t="shared" si="22"/>
        <v/>
      </c>
      <c r="AA158" s="12" t="str">
        <f t="shared" si="23"/>
        <v/>
      </c>
    </row>
    <row r="159" spans="3:27" x14ac:dyDescent="0.25">
      <c r="Z159" s="12" t="str">
        <f t="shared" si="22"/>
        <v/>
      </c>
      <c r="AA159" s="12" t="str">
        <f t="shared" si="23"/>
        <v/>
      </c>
    </row>
    <row r="160" spans="3:27" x14ac:dyDescent="0.25">
      <c r="Z160" s="12" t="str">
        <f t="shared" si="22"/>
        <v/>
      </c>
      <c r="AA160" s="12" t="str">
        <f t="shared" si="23"/>
        <v/>
      </c>
    </row>
    <row r="161" spans="26:27" x14ac:dyDescent="0.25">
      <c r="Z161" s="12" t="str">
        <f t="shared" si="22"/>
        <v/>
      </c>
      <c r="AA161" s="12" t="str">
        <f t="shared" si="23"/>
        <v/>
      </c>
    </row>
    <row r="162" spans="26:27" x14ac:dyDescent="0.25">
      <c r="Z162" s="12" t="str">
        <f t="shared" si="22"/>
        <v/>
      </c>
      <c r="AA162" s="12" t="str">
        <f t="shared" si="23"/>
        <v/>
      </c>
    </row>
    <row r="163" spans="26:27" x14ac:dyDescent="0.25">
      <c r="Z163" s="12" t="str">
        <f t="shared" si="22"/>
        <v/>
      </c>
      <c r="AA163" s="12" t="str">
        <f t="shared" si="23"/>
        <v/>
      </c>
    </row>
    <row r="164" spans="26:27" x14ac:dyDescent="0.25">
      <c r="Z164" s="12" t="str">
        <f t="shared" si="22"/>
        <v/>
      </c>
      <c r="AA164" s="12" t="str">
        <f t="shared" si="23"/>
        <v/>
      </c>
    </row>
    <row r="165" spans="26:27" x14ac:dyDescent="0.25">
      <c r="Z165" s="12" t="str">
        <f t="shared" si="22"/>
        <v/>
      </c>
      <c r="AA165" s="12" t="str">
        <f t="shared" si="23"/>
        <v/>
      </c>
    </row>
    <row r="166" spans="26:27" x14ac:dyDescent="0.25">
      <c r="Z166" s="12" t="str">
        <f t="shared" si="22"/>
        <v/>
      </c>
      <c r="AA166" s="12" t="str">
        <f t="shared" si="23"/>
        <v/>
      </c>
    </row>
    <row r="167" spans="26:27" x14ac:dyDescent="0.25">
      <c r="Z167" s="12" t="str">
        <f t="shared" si="22"/>
        <v/>
      </c>
      <c r="AA167" s="12" t="str">
        <f t="shared" si="23"/>
        <v/>
      </c>
    </row>
    <row r="168" spans="26:27" x14ac:dyDescent="0.25">
      <c r="Z168" s="12" t="str">
        <f t="shared" si="22"/>
        <v/>
      </c>
      <c r="AA168" s="12" t="str">
        <f t="shared" si="23"/>
        <v/>
      </c>
    </row>
    <row r="169" spans="26:27" x14ac:dyDescent="0.25">
      <c r="Z169" s="12" t="str">
        <f t="shared" si="22"/>
        <v/>
      </c>
      <c r="AA169" s="12" t="str">
        <f t="shared" si="23"/>
        <v/>
      </c>
    </row>
    <row r="170" spans="26:27" x14ac:dyDescent="0.25">
      <c r="Z170" s="12" t="str">
        <f t="shared" si="22"/>
        <v/>
      </c>
      <c r="AA170" s="12" t="str">
        <f t="shared" si="23"/>
        <v/>
      </c>
    </row>
    <row r="171" spans="26:27" x14ac:dyDescent="0.25">
      <c r="Z171" s="12" t="str">
        <f t="shared" si="22"/>
        <v/>
      </c>
      <c r="AA171" s="12" t="str">
        <f t="shared" si="23"/>
        <v/>
      </c>
    </row>
    <row r="172" spans="26:27" x14ac:dyDescent="0.25">
      <c r="Z172" s="12" t="str">
        <f t="shared" si="22"/>
        <v/>
      </c>
      <c r="AA172" s="12" t="str">
        <f t="shared" si="23"/>
        <v/>
      </c>
    </row>
    <row r="173" spans="26:27" x14ac:dyDescent="0.25">
      <c r="Z173" s="12" t="str">
        <f t="shared" si="22"/>
        <v/>
      </c>
      <c r="AA173" s="12" t="str">
        <f t="shared" si="23"/>
        <v/>
      </c>
    </row>
    <row r="174" spans="26:27" x14ac:dyDescent="0.25">
      <c r="Z174" s="12" t="str">
        <f t="shared" si="22"/>
        <v/>
      </c>
      <c r="AA174" s="12" t="str">
        <f t="shared" si="23"/>
        <v/>
      </c>
    </row>
    <row r="175" spans="26:27" x14ac:dyDescent="0.25">
      <c r="Z175" s="12" t="str">
        <f t="shared" si="22"/>
        <v/>
      </c>
      <c r="AA175" s="12" t="str">
        <f t="shared" si="23"/>
        <v/>
      </c>
    </row>
    <row r="176" spans="26:27" x14ac:dyDescent="0.25">
      <c r="Z176" s="12" t="str">
        <f t="shared" si="22"/>
        <v/>
      </c>
      <c r="AA176" s="12" t="str">
        <f t="shared" si="23"/>
        <v/>
      </c>
    </row>
    <row r="177" spans="26:27" x14ac:dyDescent="0.25">
      <c r="Z177" s="12" t="str">
        <f t="shared" si="22"/>
        <v/>
      </c>
      <c r="AA177" s="12" t="str">
        <f t="shared" si="23"/>
        <v/>
      </c>
    </row>
    <row r="178" spans="26:27" x14ac:dyDescent="0.25">
      <c r="Z178" s="12" t="str">
        <f t="shared" si="22"/>
        <v/>
      </c>
      <c r="AA178" s="12" t="str">
        <f t="shared" si="23"/>
        <v/>
      </c>
    </row>
    <row r="179" spans="26:27" x14ac:dyDescent="0.25">
      <c r="Z179" s="12" t="str">
        <f t="shared" si="22"/>
        <v/>
      </c>
      <c r="AA179" s="12" t="str">
        <f t="shared" si="23"/>
        <v/>
      </c>
    </row>
    <row r="180" spans="26:27" x14ac:dyDescent="0.25">
      <c r="Z180" s="12" t="str">
        <f t="shared" si="22"/>
        <v/>
      </c>
      <c r="AA180" s="12" t="str">
        <f t="shared" si="23"/>
        <v/>
      </c>
    </row>
    <row r="181" spans="26:27" x14ac:dyDescent="0.25">
      <c r="Z181" s="12" t="str">
        <f t="shared" si="22"/>
        <v/>
      </c>
      <c r="AA181" s="12" t="str">
        <f t="shared" si="23"/>
        <v/>
      </c>
    </row>
    <row r="182" spans="26:27" x14ac:dyDescent="0.25">
      <c r="Z182" s="12" t="str">
        <f t="shared" si="22"/>
        <v/>
      </c>
      <c r="AA182" s="12" t="str">
        <f t="shared" si="23"/>
        <v/>
      </c>
    </row>
    <row r="183" spans="26:27" x14ac:dyDescent="0.25">
      <c r="Z183" s="12" t="str">
        <f t="shared" si="22"/>
        <v/>
      </c>
      <c r="AA183" s="12" t="str">
        <f t="shared" si="23"/>
        <v/>
      </c>
    </row>
    <row r="184" spans="26:27" x14ac:dyDescent="0.25">
      <c r="Z184" s="12" t="str">
        <f t="shared" si="22"/>
        <v/>
      </c>
      <c r="AA184" s="12" t="str">
        <f t="shared" si="23"/>
        <v/>
      </c>
    </row>
    <row r="185" spans="26:27" x14ac:dyDescent="0.25">
      <c r="Z185" s="12" t="str">
        <f t="shared" si="22"/>
        <v/>
      </c>
      <c r="AA185" s="12" t="str">
        <f t="shared" si="23"/>
        <v/>
      </c>
    </row>
    <row r="186" spans="26:27" x14ac:dyDescent="0.25">
      <c r="Z186" s="12" t="str">
        <f t="shared" si="22"/>
        <v/>
      </c>
      <c r="AA186" s="12" t="str">
        <f t="shared" si="23"/>
        <v/>
      </c>
    </row>
    <row r="187" spans="26:27" x14ac:dyDescent="0.25">
      <c r="Z187" s="12" t="str">
        <f t="shared" si="22"/>
        <v/>
      </c>
      <c r="AA187" s="12" t="str">
        <f t="shared" si="23"/>
        <v/>
      </c>
    </row>
    <row r="188" spans="26:27" x14ac:dyDescent="0.25">
      <c r="Z188" s="12" t="str">
        <f t="shared" si="22"/>
        <v/>
      </c>
      <c r="AA188" s="12" t="str">
        <f t="shared" si="23"/>
        <v/>
      </c>
    </row>
    <row r="189" spans="26:27" x14ac:dyDescent="0.25">
      <c r="Z189" s="12" t="str">
        <f t="shared" si="22"/>
        <v/>
      </c>
      <c r="AA189" s="12" t="str">
        <f t="shared" si="23"/>
        <v/>
      </c>
    </row>
    <row r="190" spans="26:27" x14ac:dyDescent="0.25">
      <c r="Z190" s="12" t="str">
        <f t="shared" si="22"/>
        <v/>
      </c>
      <c r="AA190" s="12" t="str">
        <f t="shared" si="23"/>
        <v/>
      </c>
    </row>
    <row r="191" spans="26:27" x14ac:dyDescent="0.25">
      <c r="Z191" s="12" t="str">
        <f t="shared" si="22"/>
        <v/>
      </c>
      <c r="AA191" s="12" t="str">
        <f t="shared" si="23"/>
        <v/>
      </c>
    </row>
    <row r="192" spans="26:27" x14ac:dyDescent="0.25">
      <c r="Z192" s="12" t="str">
        <f t="shared" si="22"/>
        <v/>
      </c>
      <c r="AA192" s="12" t="str">
        <f t="shared" si="23"/>
        <v/>
      </c>
    </row>
    <row r="193" spans="26:27" x14ac:dyDescent="0.25">
      <c r="Z193" s="12" t="str">
        <f t="shared" si="22"/>
        <v/>
      </c>
      <c r="AA193" s="12" t="str">
        <f t="shared" si="23"/>
        <v/>
      </c>
    </row>
    <row r="194" spans="26:27" x14ac:dyDescent="0.25">
      <c r="Z194" s="12" t="str">
        <f t="shared" ref="Z194:Z257" si="25">IF($A194&lt;&gt;"",($A194-$D$77),"")</f>
        <v/>
      </c>
      <c r="AA194" s="12" t="str">
        <f t="shared" ref="AA194:AA257" si="26">IF($A194&lt;&gt;"",($A194-$D$77+$J$118),"")</f>
        <v/>
      </c>
    </row>
    <row r="195" spans="26:27" x14ac:dyDescent="0.25">
      <c r="Z195" s="12" t="str">
        <f t="shared" si="25"/>
        <v/>
      </c>
      <c r="AA195" s="12" t="str">
        <f t="shared" si="26"/>
        <v/>
      </c>
    </row>
    <row r="196" spans="26:27" x14ac:dyDescent="0.25">
      <c r="Z196" s="12" t="str">
        <f t="shared" si="25"/>
        <v/>
      </c>
      <c r="AA196" s="12" t="str">
        <f t="shared" si="26"/>
        <v/>
      </c>
    </row>
    <row r="197" spans="26:27" x14ac:dyDescent="0.25">
      <c r="Z197" s="12" t="str">
        <f t="shared" si="25"/>
        <v/>
      </c>
      <c r="AA197" s="12" t="str">
        <f t="shared" si="26"/>
        <v/>
      </c>
    </row>
    <row r="198" spans="26:27" x14ac:dyDescent="0.25">
      <c r="Z198" s="12" t="str">
        <f t="shared" si="25"/>
        <v/>
      </c>
      <c r="AA198" s="12" t="str">
        <f t="shared" si="26"/>
        <v/>
      </c>
    </row>
    <row r="199" spans="26:27" x14ac:dyDescent="0.25">
      <c r="Z199" s="12" t="str">
        <f t="shared" si="25"/>
        <v/>
      </c>
      <c r="AA199" s="12" t="str">
        <f t="shared" si="26"/>
        <v/>
      </c>
    </row>
    <row r="200" spans="26:27" x14ac:dyDescent="0.25">
      <c r="Z200" s="12" t="str">
        <f t="shared" si="25"/>
        <v/>
      </c>
      <c r="AA200" s="12" t="str">
        <f t="shared" si="26"/>
        <v/>
      </c>
    </row>
    <row r="201" spans="26:27" x14ac:dyDescent="0.25">
      <c r="Z201" s="12" t="str">
        <f t="shared" si="25"/>
        <v/>
      </c>
      <c r="AA201" s="12" t="str">
        <f t="shared" si="26"/>
        <v/>
      </c>
    </row>
    <row r="202" spans="26:27" x14ac:dyDescent="0.25">
      <c r="Z202" s="12" t="str">
        <f t="shared" si="25"/>
        <v/>
      </c>
      <c r="AA202" s="12" t="str">
        <f t="shared" si="26"/>
        <v/>
      </c>
    </row>
    <row r="203" spans="26:27" x14ac:dyDescent="0.25">
      <c r="Z203" s="12" t="str">
        <f t="shared" si="25"/>
        <v/>
      </c>
      <c r="AA203" s="12" t="str">
        <f t="shared" si="26"/>
        <v/>
      </c>
    </row>
    <row r="204" spans="26:27" x14ac:dyDescent="0.25">
      <c r="Z204" s="12" t="str">
        <f t="shared" si="25"/>
        <v/>
      </c>
      <c r="AA204" s="12" t="str">
        <f t="shared" si="26"/>
        <v/>
      </c>
    </row>
    <row r="205" spans="26:27" x14ac:dyDescent="0.25">
      <c r="Z205" s="12" t="str">
        <f t="shared" si="25"/>
        <v/>
      </c>
      <c r="AA205" s="12" t="str">
        <f t="shared" si="26"/>
        <v/>
      </c>
    </row>
    <row r="206" spans="26:27" x14ac:dyDescent="0.25">
      <c r="Z206" s="12" t="str">
        <f t="shared" si="25"/>
        <v/>
      </c>
      <c r="AA206" s="12" t="str">
        <f t="shared" si="26"/>
        <v/>
      </c>
    </row>
    <row r="207" spans="26:27" x14ac:dyDescent="0.25">
      <c r="Z207" s="12" t="str">
        <f t="shared" si="25"/>
        <v/>
      </c>
      <c r="AA207" s="12" t="str">
        <f t="shared" si="26"/>
        <v/>
      </c>
    </row>
    <row r="208" spans="26:27" x14ac:dyDescent="0.25">
      <c r="Z208" s="12" t="str">
        <f t="shared" si="25"/>
        <v/>
      </c>
      <c r="AA208" s="12" t="str">
        <f t="shared" si="26"/>
        <v/>
      </c>
    </row>
    <row r="209" spans="26:27" x14ac:dyDescent="0.25">
      <c r="Z209" s="12" t="str">
        <f t="shared" si="25"/>
        <v/>
      </c>
      <c r="AA209" s="12" t="str">
        <f t="shared" si="26"/>
        <v/>
      </c>
    </row>
    <row r="210" spans="26:27" x14ac:dyDescent="0.25">
      <c r="Z210" s="12" t="str">
        <f t="shared" si="25"/>
        <v/>
      </c>
      <c r="AA210" s="12" t="str">
        <f t="shared" si="26"/>
        <v/>
      </c>
    </row>
    <row r="211" spans="26:27" x14ac:dyDescent="0.25">
      <c r="Z211" s="12" t="str">
        <f t="shared" si="25"/>
        <v/>
      </c>
      <c r="AA211" s="12" t="str">
        <f t="shared" si="26"/>
        <v/>
      </c>
    </row>
    <row r="212" spans="26:27" x14ac:dyDescent="0.25">
      <c r="Z212" s="12" t="str">
        <f t="shared" si="25"/>
        <v/>
      </c>
      <c r="AA212" s="12" t="str">
        <f t="shared" si="26"/>
        <v/>
      </c>
    </row>
    <row r="213" spans="26:27" x14ac:dyDescent="0.25">
      <c r="Z213" s="12" t="str">
        <f t="shared" si="25"/>
        <v/>
      </c>
      <c r="AA213" s="12" t="str">
        <f t="shared" si="26"/>
        <v/>
      </c>
    </row>
    <row r="214" spans="26:27" x14ac:dyDescent="0.25">
      <c r="Z214" s="12" t="str">
        <f t="shared" si="25"/>
        <v/>
      </c>
      <c r="AA214" s="12" t="str">
        <f t="shared" si="26"/>
        <v/>
      </c>
    </row>
    <row r="215" spans="26:27" x14ac:dyDescent="0.25">
      <c r="Z215" s="12" t="str">
        <f t="shared" si="25"/>
        <v/>
      </c>
      <c r="AA215" s="12" t="str">
        <f t="shared" si="26"/>
        <v/>
      </c>
    </row>
    <row r="216" spans="26:27" x14ac:dyDescent="0.25">
      <c r="Z216" s="12" t="str">
        <f t="shared" si="25"/>
        <v/>
      </c>
      <c r="AA216" s="12" t="str">
        <f t="shared" si="26"/>
        <v/>
      </c>
    </row>
    <row r="217" spans="26:27" x14ac:dyDescent="0.25">
      <c r="Z217" s="12" t="str">
        <f t="shared" si="25"/>
        <v/>
      </c>
      <c r="AA217" s="12" t="str">
        <f t="shared" si="26"/>
        <v/>
      </c>
    </row>
    <row r="218" spans="26:27" x14ac:dyDescent="0.25">
      <c r="Z218" s="12" t="str">
        <f t="shared" si="25"/>
        <v/>
      </c>
      <c r="AA218" s="12" t="str">
        <f t="shared" si="26"/>
        <v/>
      </c>
    </row>
    <row r="219" spans="26:27" x14ac:dyDescent="0.25">
      <c r="Z219" s="12" t="str">
        <f t="shared" si="25"/>
        <v/>
      </c>
      <c r="AA219" s="12" t="str">
        <f t="shared" si="26"/>
        <v/>
      </c>
    </row>
    <row r="220" spans="26:27" x14ac:dyDescent="0.25">
      <c r="Z220" s="12" t="str">
        <f t="shared" si="25"/>
        <v/>
      </c>
      <c r="AA220" s="12" t="str">
        <f t="shared" si="26"/>
        <v/>
      </c>
    </row>
    <row r="221" spans="26:27" x14ac:dyDescent="0.25">
      <c r="Z221" s="12" t="str">
        <f t="shared" si="25"/>
        <v/>
      </c>
      <c r="AA221" s="12" t="str">
        <f t="shared" si="26"/>
        <v/>
      </c>
    </row>
    <row r="222" spans="26:27" x14ac:dyDescent="0.25">
      <c r="Z222" s="12" t="str">
        <f t="shared" si="25"/>
        <v/>
      </c>
      <c r="AA222" s="12" t="str">
        <f t="shared" si="26"/>
        <v/>
      </c>
    </row>
    <row r="223" spans="26:27" x14ac:dyDescent="0.25">
      <c r="Z223" s="12" t="str">
        <f t="shared" si="25"/>
        <v/>
      </c>
      <c r="AA223" s="12" t="str">
        <f t="shared" si="26"/>
        <v/>
      </c>
    </row>
    <row r="224" spans="26:27" x14ac:dyDescent="0.25">
      <c r="Z224" s="12" t="str">
        <f t="shared" si="25"/>
        <v/>
      </c>
      <c r="AA224" s="12" t="str">
        <f t="shared" si="26"/>
        <v/>
      </c>
    </row>
    <row r="225" spans="26:27" x14ac:dyDescent="0.25">
      <c r="Z225" s="12" t="str">
        <f t="shared" si="25"/>
        <v/>
      </c>
      <c r="AA225" s="12" t="str">
        <f t="shared" si="26"/>
        <v/>
      </c>
    </row>
    <row r="226" spans="26:27" x14ac:dyDescent="0.25">
      <c r="Z226" s="12" t="str">
        <f t="shared" si="25"/>
        <v/>
      </c>
      <c r="AA226" s="12" t="str">
        <f t="shared" si="26"/>
        <v/>
      </c>
    </row>
    <row r="227" spans="26:27" x14ac:dyDescent="0.25">
      <c r="Z227" s="12" t="str">
        <f t="shared" si="25"/>
        <v/>
      </c>
      <c r="AA227" s="12" t="str">
        <f t="shared" si="26"/>
        <v/>
      </c>
    </row>
    <row r="228" spans="26:27" x14ac:dyDescent="0.25">
      <c r="Z228" s="12" t="str">
        <f t="shared" si="25"/>
        <v/>
      </c>
      <c r="AA228" s="12" t="str">
        <f t="shared" si="26"/>
        <v/>
      </c>
    </row>
    <row r="229" spans="26:27" x14ac:dyDescent="0.25">
      <c r="Z229" s="12" t="str">
        <f t="shared" si="25"/>
        <v/>
      </c>
      <c r="AA229" s="12" t="str">
        <f t="shared" si="26"/>
        <v/>
      </c>
    </row>
    <row r="230" spans="26:27" x14ac:dyDescent="0.25">
      <c r="Z230" s="12" t="str">
        <f t="shared" si="25"/>
        <v/>
      </c>
      <c r="AA230" s="12" t="str">
        <f t="shared" si="26"/>
        <v/>
      </c>
    </row>
    <row r="231" spans="26:27" x14ac:dyDescent="0.25">
      <c r="Z231" s="12" t="str">
        <f t="shared" si="25"/>
        <v/>
      </c>
      <c r="AA231" s="12" t="str">
        <f t="shared" si="26"/>
        <v/>
      </c>
    </row>
    <row r="232" spans="26:27" x14ac:dyDescent="0.25">
      <c r="Z232" s="12" t="str">
        <f t="shared" si="25"/>
        <v/>
      </c>
      <c r="AA232" s="12" t="str">
        <f t="shared" si="26"/>
        <v/>
      </c>
    </row>
    <row r="233" spans="26:27" x14ac:dyDescent="0.25">
      <c r="Z233" s="12" t="str">
        <f t="shared" si="25"/>
        <v/>
      </c>
      <c r="AA233" s="12" t="str">
        <f t="shared" si="26"/>
        <v/>
      </c>
    </row>
    <row r="234" spans="26:27" x14ac:dyDescent="0.25">
      <c r="Z234" s="12" t="str">
        <f t="shared" si="25"/>
        <v/>
      </c>
      <c r="AA234" s="12" t="str">
        <f t="shared" si="26"/>
        <v/>
      </c>
    </row>
    <row r="235" spans="26:27" x14ac:dyDescent="0.25">
      <c r="Z235" s="12" t="str">
        <f t="shared" si="25"/>
        <v/>
      </c>
      <c r="AA235" s="12" t="str">
        <f t="shared" si="26"/>
        <v/>
      </c>
    </row>
    <row r="236" spans="26:27" x14ac:dyDescent="0.25">
      <c r="Z236" s="12" t="str">
        <f t="shared" si="25"/>
        <v/>
      </c>
      <c r="AA236" s="12" t="str">
        <f t="shared" si="26"/>
        <v/>
      </c>
    </row>
    <row r="237" spans="26:27" x14ac:dyDescent="0.25">
      <c r="Z237" s="12" t="str">
        <f t="shared" si="25"/>
        <v/>
      </c>
      <c r="AA237" s="12" t="str">
        <f t="shared" si="26"/>
        <v/>
      </c>
    </row>
    <row r="238" spans="26:27" x14ac:dyDescent="0.25">
      <c r="Z238" s="12" t="str">
        <f t="shared" si="25"/>
        <v/>
      </c>
      <c r="AA238" s="12" t="str">
        <f t="shared" si="26"/>
        <v/>
      </c>
    </row>
    <row r="239" spans="26:27" x14ac:dyDescent="0.25">
      <c r="Z239" s="12" t="str">
        <f t="shared" si="25"/>
        <v/>
      </c>
      <c r="AA239" s="12" t="str">
        <f t="shared" si="26"/>
        <v/>
      </c>
    </row>
    <row r="240" spans="26:27" x14ac:dyDescent="0.25">
      <c r="Z240" s="12" t="str">
        <f t="shared" si="25"/>
        <v/>
      </c>
      <c r="AA240" s="12" t="str">
        <f t="shared" si="26"/>
        <v/>
      </c>
    </row>
    <row r="241" spans="26:27" x14ac:dyDescent="0.25">
      <c r="Z241" s="12" t="str">
        <f t="shared" si="25"/>
        <v/>
      </c>
      <c r="AA241" s="12" t="str">
        <f t="shared" si="26"/>
        <v/>
      </c>
    </row>
    <row r="242" spans="26:27" x14ac:dyDescent="0.25">
      <c r="Z242" s="12" t="str">
        <f t="shared" si="25"/>
        <v/>
      </c>
      <c r="AA242" s="12" t="str">
        <f t="shared" si="26"/>
        <v/>
      </c>
    </row>
    <row r="243" spans="26:27" x14ac:dyDescent="0.25">
      <c r="Z243" s="12" t="str">
        <f t="shared" si="25"/>
        <v/>
      </c>
      <c r="AA243" s="12" t="str">
        <f t="shared" si="26"/>
        <v/>
      </c>
    </row>
    <row r="244" spans="26:27" x14ac:dyDescent="0.25">
      <c r="Z244" s="12" t="str">
        <f t="shared" si="25"/>
        <v/>
      </c>
      <c r="AA244" s="12" t="str">
        <f t="shared" si="26"/>
        <v/>
      </c>
    </row>
    <row r="245" spans="26:27" x14ac:dyDescent="0.25">
      <c r="Z245" s="12" t="str">
        <f t="shared" si="25"/>
        <v/>
      </c>
      <c r="AA245" s="12" t="str">
        <f t="shared" si="26"/>
        <v/>
      </c>
    </row>
    <row r="246" spans="26:27" x14ac:dyDescent="0.25">
      <c r="Z246" s="12" t="str">
        <f t="shared" si="25"/>
        <v/>
      </c>
      <c r="AA246" s="12" t="str">
        <f t="shared" si="26"/>
        <v/>
      </c>
    </row>
    <row r="247" spans="26:27" x14ac:dyDescent="0.25">
      <c r="Z247" s="12" t="str">
        <f t="shared" si="25"/>
        <v/>
      </c>
      <c r="AA247" s="12" t="str">
        <f t="shared" si="26"/>
        <v/>
      </c>
    </row>
    <row r="248" spans="26:27" x14ac:dyDescent="0.25">
      <c r="Z248" s="12" t="str">
        <f t="shared" si="25"/>
        <v/>
      </c>
      <c r="AA248" s="12" t="str">
        <f t="shared" si="26"/>
        <v/>
      </c>
    </row>
    <row r="249" spans="26:27" x14ac:dyDescent="0.25">
      <c r="Z249" s="12" t="str">
        <f t="shared" si="25"/>
        <v/>
      </c>
      <c r="AA249" s="12" t="str">
        <f t="shared" si="26"/>
        <v/>
      </c>
    </row>
    <row r="250" spans="26:27" x14ac:dyDescent="0.25">
      <c r="Z250" s="12" t="str">
        <f t="shared" si="25"/>
        <v/>
      </c>
      <c r="AA250" s="12" t="str">
        <f t="shared" si="26"/>
        <v/>
      </c>
    </row>
    <row r="251" spans="26:27" x14ac:dyDescent="0.25">
      <c r="Z251" s="12" t="str">
        <f t="shared" si="25"/>
        <v/>
      </c>
      <c r="AA251" s="12" t="str">
        <f t="shared" si="26"/>
        <v/>
      </c>
    </row>
    <row r="252" spans="26:27" x14ac:dyDescent="0.25">
      <c r="Z252" s="12" t="str">
        <f t="shared" si="25"/>
        <v/>
      </c>
      <c r="AA252" s="12" t="str">
        <f t="shared" si="26"/>
        <v/>
      </c>
    </row>
    <row r="253" spans="26:27" x14ac:dyDescent="0.25">
      <c r="Z253" s="12" t="str">
        <f t="shared" si="25"/>
        <v/>
      </c>
      <c r="AA253" s="12" t="str">
        <f t="shared" si="26"/>
        <v/>
      </c>
    </row>
    <row r="254" spans="26:27" x14ac:dyDescent="0.25">
      <c r="Z254" s="12" t="str">
        <f t="shared" si="25"/>
        <v/>
      </c>
      <c r="AA254" s="12" t="str">
        <f t="shared" si="26"/>
        <v/>
      </c>
    </row>
    <row r="255" spans="26:27" x14ac:dyDescent="0.25">
      <c r="Z255" s="12" t="str">
        <f t="shared" si="25"/>
        <v/>
      </c>
      <c r="AA255" s="12" t="str">
        <f t="shared" si="26"/>
        <v/>
      </c>
    </row>
    <row r="256" spans="26:27" x14ac:dyDescent="0.25">
      <c r="Z256" s="12" t="str">
        <f t="shared" si="25"/>
        <v/>
      </c>
      <c r="AA256" s="12" t="str">
        <f t="shared" si="26"/>
        <v/>
      </c>
    </row>
    <row r="257" spans="26:27" x14ac:dyDescent="0.25">
      <c r="Z257" s="12" t="str">
        <f t="shared" si="25"/>
        <v/>
      </c>
      <c r="AA257" s="12" t="str">
        <f t="shared" si="26"/>
        <v/>
      </c>
    </row>
    <row r="258" spans="26:27" x14ac:dyDescent="0.25">
      <c r="Z258" s="12" t="str">
        <f t="shared" ref="Z258:Z321" si="27">IF($A258&lt;&gt;"",($A258-$D$77),"")</f>
        <v/>
      </c>
      <c r="AA258" s="12" t="str">
        <f t="shared" ref="AA258:AA321" si="28">IF($A258&lt;&gt;"",($A258-$D$77+$J$118),"")</f>
        <v/>
      </c>
    </row>
    <row r="259" spans="26:27" x14ac:dyDescent="0.25">
      <c r="Z259" s="12" t="str">
        <f t="shared" si="27"/>
        <v/>
      </c>
      <c r="AA259" s="12" t="str">
        <f t="shared" si="28"/>
        <v/>
      </c>
    </row>
    <row r="260" spans="26:27" x14ac:dyDescent="0.25">
      <c r="Z260" s="12" t="str">
        <f t="shared" si="27"/>
        <v/>
      </c>
      <c r="AA260" s="12" t="str">
        <f t="shared" si="28"/>
        <v/>
      </c>
    </row>
    <row r="261" spans="26:27" x14ac:dyDescent="0.25">
      <c r="Z261" s="12" t="str">
        <f t="shared" si="27"/>
        <v/>
      </c>
      <c r="AA261" s="12" t="str">
        <f t="shared" si="28"/>
        <v/>
      </c>
    </row>
    <row r="262" spans="26:27" x14ac:dyDescent="0.25">
      <c r="Z262" s="12" t="str">
        <f t="shared" si="27"/>
        <v/>
      </c>
      <c r="AA262" s="12" t="str">
        <f t="shared" si="28"/>
        <v/>
      </c>
    </row>
    <row r="263" spans="26:27" x14ac:dyDescent="0.25">
      <c r="Z263" s="12" t="str">
        <f t="shared" si="27"/>
        <v/>
      </c>
      <c r="AA263" s="12" t="str">
        <f t="shared" si="28"/>
        <v/>
      </c>
    </row>
    <row r="264" spans="26:27" x14ac:dyDescent="0.25">
      <c r="Z264" s="12" t="str">
        <f t="shared" si="27"/>
        <v/>
      </c>
      <c r="AA264" s="12" t="str">
        <f t="shared" si="28"/>
        <v/>
      </c>
    </row>
    <row r="265" spans="26:27" x14ac:dyDescent="0.25">
      <c r="Z265" s="12" t="str">
        <f t="shared" si="27"/>
        <v/>
      </c>
      <c r="AA265" s="12" t="str">
        <f t="shared" si="28"/>
        <v/>
      </c>
    </row>
    <row r="266" spans="26:27" x14ac:dyDescent="0.25">
      <c r="Z266" s="12" t="str">
        <f t="shared" si="27"/>
        <v/>
      </c>
      <c r="AA266" s="12" t="str">
        <f t="shared" si="28"/>
        <v/>
      </c>
    </row>
    <row r="267" spans="26:27" x14ac:dyDescent="0.25">
      <c r="Z267" s="12" t="str">
        <f t="shared" si="27"/>
        <v/>
      </c>
      <c r="AA267" s="12" t="str">
        <f t="shared" si="28"/>
        <v/>
      </c>
    </row>
    <row r="268" spans="26:27" x14ac:dyDescent="0.25">
      <c r="Z268" s="12" t="str">
        <f t="shared" si="27"/>
        <v/>
      </c>
      <c r="AA268" s="12" t="str">
        <f t="shared" si="28"/>
        <v/>
      </c>
    </row>
    <row r="269" spans="26:27" x14ac:dyDescent="0.25">
      <c r="Z269" s="12" t="str">
        <f t="shared" si="27"/>
        <v/>
      </c>
      <c r="AA269" s="12" t="str">
        <f t="shared" si="28"/>
        <v/>
      </c>
    </row>
    <row r="270" spans="26:27" x14ac:dyDescent="0.25">
      <c r="Z270" s="12" t="str">
        <f t="shared" si="27"/>
        <v/>
      </c>
      <c r="AA270" s="12" t="str">
        <f t="shared" si="28"/>
        <v/>
      </c>
    </row>
    <row r="271" spans="26:27" x14ac:dyDescent="0.25">
      <c r="Z271" s="12" t="str">
        <f t="shared" si="27"/>
        <v/>
      </c>
      <c r="AA271" s="12" t="str">
        <f t="shared" si="28"/>
        <v/>
      </c>
    </row>
    <row r="272" spans="26:27" x14ac:dyDescent="0.25">
      <c r="Z272" s="12" t="str">
        <f t="shared" si="27"/>
        <v/>
      </c>
      <c r="AA272" s="12" t="str">
        <f t="shared" si="28"/>
        <v/>
      </c>
    </row>
    <row r="273" spans="26:27" x14ac:dyDescent="0.25">
      <c r="Z273" s="12" t="str">
        <f t="shared" si="27"/>
        <v/>
      </c>
      <c r="AA273" s="12" t="str">
        <f t="shared" si="28"/>
        <v/>
      </c>
    </row>
    <row r="274" spans="26:27" x14ac:dyDescent="0.25">
      <c r="Z274" s="12" t="str">
        <f t="shared" si="27"/>
        <v/>
      </c>
      <c r="AA274" s="12" t="str">
        <f t="shared" si="28"/>
        <v/>
      </c>
    </row>
    <row r="275" spans="26:27" x14ac:dyDescent="0.25">
      <c r="Z275" s="12" t="str">
        <f t="shared" si="27"/>
        <v/>
      </c>
      <c r="AA275" s="12" t="str">
        <f t="shared" si="28"/>
        <v/>
      </c>
    </row>
    <row r="276" spans="26:27" x14ac:dyDescent="0.25">
      <c r="Z276" s="12" t="str">
        <f t="shared" si="27"/>
        <v/>
      </c>
      <c r="AA276" s="12" t="str">
        <f t="shared" si="28"/>
        <v/>
      </c>
    </row>
    <row r="277" spans="26:27" x14ac:dyDescent="0.25">
      <c r="Z277" s="12" t="str">
        <f t="shared" si="27"/>
        <v/>
      </c>
      <c r="AA277" s="12" t="str">
        <f t="shared" si="28"/>
        <v/>
      </c>
    </row>
    <row r="278" spans="26:27" x14ac:dyDescent="0.25">
      <c r="Z278" s="12" t="str">
        <f t="shared" si="27"/>
        <v/>
      </c>
      <c r="AA278" s="12" t="str">
        <f t="shared" si="28"/>
        <v/>
      </c>
    </row>
    <row r="279" spans="26:27" x14ac:dyDescent="0.25">
      <c r="Z279" s="12" t="str">
        <f t="shared" si="27"/>
        <v/>
      </c>
      <c r="AA279" s="12" t="str">
        <f t="shared" si="28"/>
        <v/>
      </c>
    </row>
    <row r="280" spans="26:27" x14ac:dyDescent="0.25">
      <c r="Z280" s="12" t="str">
        <f t="shared" si="27"/>
        <v/>
      </c>
      <c r="AA280" s="12" t="str">
        <f t="shared" si="28"/>
        <v/>
      </c>
    </row>
    <row r="281" spans="26:27" x14ac:dyDescent="0.25">
      <c r="Z281" s="12" t="str">
        <f t="shared" si="27"/>
        <v/>
      </c>
      <c r="AA281" s="12" t="str">
        <f t="shared" si="28"/>
        <v/>
      </c>
    </row>
    <row r="282" spans="26:27" x14ac:dyDescent="0.25">
      <c r="Z282" s="12" t="str">
        <f t="shared" si="27"/>
        <v/>
      </c>
      <c r="AA282" s="12" t="str">
        <f t="shared" si="28"/>
        <v/>
      </c>
    </row>
    <row r="283" spans="26:27" x14ac:dyDescent="0.25">
      <c r="Z283" s="12" t="str">
        <f t="shared" si="27"/>
        <v/>
      </c>
      <c r="AA283" s="12" t="str">
        <f t="shared" si="28"/>
        <v/>
      </c>
    </row>
    <row r="284" spans="26:27" x14ac:dyDescent="0.25">
      <c r="Z284" s="12" t="str">
        <f t="shared" si="27"/>
        <v/>
      </c>
      <c r="AA284" s="12" t="str">
        <f t="shared" si="28"/>
        <v/>
      </c>
    </row>
    <row r="285" spans="26:27" x14ac:dyDescent="0.25">
      <c r="Z285" s="12" t="str">
        <f t="shared" si="27"/>
        <v/>
      </c>
      <c r="AA285" s="12" t="str">
        <f t="shared" si="28"/>
        <v/>
      </c>
    </row>
    <row r="286" spans="26:27" x14ac:dyDescent="0.25">
      <c r="Z286" s="12" t="str">
        <f t="shared" si="27"/>
        <v/>
      </c>
      <c r="AA286" s="12" t="str">
        <f t="shared" si="28"/>
        <v/>
      </c>
    </row>
    <row r="287" spans="26:27" x14ac:dyDescent="0.25">
      <c r="Z287" s="12" t="str">
        <f t="shared" si="27"/>
        <v/>
      </c>
      <c r="AA287" s="12" t="str">
        <f t="shared" si="28"/>
        <v/>
      </c>
    </row>
    <row r="288" spans="26:27" x14ac:dyDescent="0.25">
      <c r="Z288" s="12" t="str">
        <f t="shared" si="27"/>
        <v/>
      </c>
      <c r="AA288" s="12" t="str">
        <f t="shared" si="28"/>
        <v/>
      </c>
    </row>
    <row r="289" spans="26:27" x14ac:dyDescent="0.25">
      <c r="Z289" s="12" t="str">
        <f t="shared" si="27"/>
        <v/>
      </c>
      <c r="AA289" s="12" t="str">
        <f t="shared" si="28"/>
        <v/>
      </c>
    </row>
    <row r="290" spans="26:27" x14ac:dyDescent="0.25">
      <c r="Z290" s="12" t="str">
        <f t="shared" si="27"/>
        <v/>
      </c>
      <c r="AA290" s="12" t="str">
        <f t="shared" si="28"/>
        <v/>
      </c>
    </row>
    <row r="291" spans="26:27" x14ac:dyDescent="0.25">
      <c r="Z291" s="12" t="str">
        <f t="shared" si="27"/>
        <v/>
      </c>
      <c r="AA291" s="12" t="str">
        <f t="shared" si="28"/>
        <v/>
      </c>
    </row>
    <row r="292" spans="26:27" x14ac:dyDescent="0.25">
      <c r="Z292" s="12" t="str">
        <f t="shared" si="27"/>
        <v/>
      </c>
      <c r="AA292" s="12" t="str">
        <f t="shared" si="28"/>
        <v/>
      </c>
    </row>
    <row r="293" spans="26:27" x14ac:dyDescent="0.25">
      <c r="Z293" s="12" t="str">
        <f t="shared" si="27"/>
        <v/>
      </c>
      <c r="AA293" s="12" t="str">
        <f t="shared" si="28"/>
        <v/>
      </c>
    </row>
    <row r="294" spans="26:27" x14ac:dyDescent="0.25">
      <c r="Z294" s="12" t="str">
        <f t="shared" si="27"/>
        <v/>
      </c>
      <c r="AA294" s="12" t="str">
        <f t="shared" si="28"/>
        <v/>
      </c>
    </row>
    <row r="295" spans="26:27" x14ac:dyDescent="0.25">
      <c r="Z295" s="12" t="str">
        <f t="shared" si="27"/>
        <v/>
      </c>
      <c r="AA295" s="12" t="str">
        <f t="shared" si="28"/>
        <v/>
      </c>
    </row>
    <row r="296" spans="26:27" x14ac:dyDescent="0.25">
      <c r="Z296" s="12" t="str">
        <f t="shared" si="27"/>
        <v/>
      </c>
      <c r="AA296" s="12" t="str">
        <f t="shared" si="28"/>
        <v/>
      </c>
    </row>
    <row r="297" spans="26:27" x14ac:dyDescent="0.25">
      <c r="Z297" s="12" t="str">
        <f t="shared" si="27"/>
        <v/>
      </c>
      <c r="AA297" s="12" t="str">
        <f t="shared" si="28"/>
        <v/>
      </c>
    </row>
    <row r="298" spans="26:27" x14ac:dyDescent="0.25">
      <c r="Z298" s="12" t="str">
        <f t="shared" si="27"/>
        <v/>
      </c>
      <c r="AA298" s="12" t="str">
        <f t="shared" si="28"/>
        <v/>
      </c>
    </row>
    <row r="299" spans="26:27" x14ac:dyDescent="0.25">
      <c r="Z299" s="12" t="str">
        <f t="shared" si="27"/>
        <v/>
      </c>
      <c r="AA299" s="12" t="str">
        <f t="shared" si="28"/>
        <v/>
      </c>
    </row>
    <row r="300" spans="26:27" x14ac:dyDescent="0.25">
      <c r="Z300" s="12" t="str">
        <f t="shared" si="27"/>
        <v/>
      </c>
      <c r="AA300" s="12" t="str">
        <f t="shared" si="28"/>
        <v/>
      </c>
    </row>
    <row r="301" spans="26:27" x14ac:dyDescent="0.25">
      <c r="Z301" s="12" t="str">
        <f t="shared" si="27"/>
        <v/>
      </c>
      <c r="AA301" s="12" t="str">
        <f t="shared" si="28"/>
        <v/>
      </c>
    </row>
    <row r="302" spans="26:27" x14ac:dyDescent="0.25">
      <c r="Z302" s="12" t="str">
        <f t="shared" si="27"/>
        <v/>
      </c>
      <c r="AA302" s="12" t="str">
        <f t="shared" si="28"/>
        <v/>
      </c>
    </row>
    <row r="303" spans="26:27" x14ac:dyDescent="0.25">
      <c r="Z303" s="12" t="str">
        <f t="shared" si="27"/>
        <v/>
      </c>
      <c r="AA303" s="12" t="str">
        <f t="shared" si="28"/>
        <v/>
      </c>
    </row>
    <row r="304" spans="26:27" x14ac:dyDescent="0.25">
      <c r="Z304" s="12" t="str">
        <f t="shared" si="27"/>
        <v/>
      </c>
      <c r="AA304" s="12" t="str">
        <f t="shared" si="28"/>
        <v/>
      </c>
    </row>
    <row r="305" spans="26:27" x14ac:dyDescent="0.25">
      <c r="Z305" s="12" t="str">
        <f t="shared" si="27"/>
        <v/>
      </c>
      <c r="AA305" s="12" t="str">
        <f t="shared" si="28"/>
        <v/>
      </c>
    </row>
    <row r="306" spans="26:27" x14ac:dyDescent="0.25">
      <c r="Z306" s="12" t="str">
        <f t="shared" si="27"/>
        <v/>
      </c>
      <c r="AA306" s="12" t="str">
        <f t="shared" si="28"/>
        <v/>
      </c>
    </row>
    <row r="307" spans="26:27" x14ac:dyDescent="0.25">
      <c r="Z307" s="12" t="str">
        <f t="shared" si="27"/>
        <v/>
      </c>
      <c r="AA307" s="12" t="str">
        <f t="shared" si="28"/>
        <v/>
      </c>
    </row>
    <row r="308" spans="26:27" x14ac:dyDescent="0.25">
      <c r="Z308" s="12" t="str">
        <f t="shared" si="27"/>
        <v/>
      </c>
      <c r="AA308" s="12" t="str">
        <f t="shared" si="28"/>
        <v/>
      </c>
    </row>
    <row r="309" spans="26:27" x14ac:dyDescent="0.25">
      <c r="Z309" s="12" t="str">
        <f t="shared" si="27"/>
        <v/>
      </c>
      <c r="AA309" s="12" t="str">
        <f t="shared" si="28"/>
        <v/>
      </c>
    </row>
    <row r="310" spans="26:27" x14ac:dyDescent="0.25">
      <c r="Z310" s="12" t="str">
        <f t="shared" si="27"/>
        <v/>
      </c>
      <c r="AA310" s="12" t="str">
        <f t="shared" si="28"/>
        <v/>
      </c>
    </row>
    <row r="311" spans="26:27" x14ac:dyDescent="0.25">
      <c r="Z311" s="12" t="str">
        <f t="shared" si="27"/>
        <v/>
      </c>
      <c r="AA311" s="12" t="str">
        <f t="shared" si="28"/>
        <v/>
      </c>
    </row>
    <row r="312" spans="26:27" x14ac:dyDescent="0.25">
      <c r="Z312" s="12" t="str">
        <f t="shared" si="27"/>
        <v/>
      </c>
      <c r="AA312" s="12" t="str">
        <f t="shared" si="28"/>
        <v/>
      </c>
    </row>
    <row r="313" spans="26:27" x14ac:dyDescent="0.25">
      <c r="Z313" s="12" t="str">
        <f t="shared" si="27"/>
        <v/>
      </c>
      <c r="AA313" s="12" t="str">
        <f t="shared" si="28"/>
        <v/>
      </c>
    </row>
    <row r="314" spans="26:27" x14ac:dyDescent="0.25">
      <c r="Z314" s="12" t="str">
        <f t="shared" si="27"/>
        <v/>
      </c>
      <c r="AA314" s="12" t="str">
        <f t="shared" si="28"/>
        <v/>
      </c>
    </row>
    <row r="315" spans="26:27" x14ac:dyDescent="0.25">
      <c r="Z315" s="12" t="str">
        <f t="shared" si="27"/>
        <v/>
      </c>
      <c r="AA315" s="12" t="str">
        <f t="shared" si="28"/>
        <v/>
      </c>
    </row>
    <row r="316" spans="26:27" x14ac:dyDescent="0.25">
      <c r="Z316" s="12" t="str">
        <f t="shared" si="27"/>
        <v/>
      </c>
      <c r="AA316" s="12" t="str">
        <f t="shared" si="28"/>
        <v/>
      </c>
    </row>
    <row r="317" spans="26:27" x14ac:dyDescent="0.25">
      <c r="Z317" s="12" t="str">
        <f t="shared" si="27"/>
        <v/>
      </c>
      <c r="AA317" s="12" t="str">
        <f t="shared" si="28"/>
        <v/>
      </c>
    </row>
    <row r="318" spans="26:27" x14ac:dyDescent="0.25">
      <c r="Z318" s="12" t="str">
        <f t="shared" si="27"/>
        <v/>
      </c>
      <c r="AA318" s="12" t="str">
        <f t="shared" si="28"/>
        <v/>
      </c>
    </row>
    <row r="319" spans="26:27" x14ac:dyDescent="0.25">
      <c r="Z319" s="12" t="str">
        <f t="shared" si="27"/>
        <v/>
      </c>
      <c r="AA319" s="12" t="str">
        <f t="shared" si="28"/>
        <v/>
      </c>
    </row>
    <row r="320" spans="26:27" x14ac:dyDescent="0.25">
      <c r="Z320" s="12" t="str">
        <f t="shared" si="27"/>
        <v/>
      </c>
      <c r="AA320" s="12" t="str">
        <f t="shared" si="28"/>
        <v/>
      </c>
    </row>
    <row r="321" spans="26:27" x14ac:dyDescent="0.25">
      <c r="Z321" s="12" t="str">
        <f t="shared" si="27"/>
        <v/>
      </c>
      <c r="AA321" s="12" t="str">
        <f t="shared" si="28"/>
        <v/>
      </c>
    </row>
    <row r="322" spans="26:27" x14ac:dyDescent="0.25">
      <c r="Z322" s="12" t="str">
        <f t="shared" ref="Z322:Z385" si="29">IF($A322&lt;&gt;"",($A322-$D$77),"")</f>
        <v/>
      </c>
      <c r="AA322" s="12" t="str">
        <f t="shared" ref="AA322:AA385" si="30">IF($A322&lt;&gt;"",($A322-$D$77+$J$118),"")</f>
        <v/>
      </c>
    </row>
    <row r="323" spans="26:27" x14ac:dyDescent="0.25">
      <c r="Z323" s="12" t="str">
        <f t="shared" si="29"/>
        <v/>
      </c>
      <c r="AA323" s="12" t="str">
        <f t="shared" si="30"/>
        <v/>
      </c>
    </row>
    <row r="324" spans="26:27" x14ac:dyDescent="0.25">
      <c r="Z324" s="12" t="str">
        <f t="shared" si="29"/>
        <v/>
      </c>
      <c r="AA324" s="12" t="str">
        <f t="shared" si="30"/>
        <v/>
      </c>
    </row>
    <row r="325" spans="26:27" x14ac:dyDescent="0.25">
      <c r="Z325" s="12" t="str">
        <f t="shared" si="29"/>
        <v/>
      </c>
      <c r="AA325" s="12" t="str">
        <f t="shared" si="30"/>
        <v/>
      </c>
    </row>
    <row r="326" spans="26:27" x14ac:dyDescent="0.25">
      <c r="Z326" s="12" t="str">
        <f t="shared" si="29"/>
        <v/>
      </c>
      <c r="AA326" s="12" t="str">
        <f t="shared" si="30"/>
        <v/>
      </c>
    </row>
    <row r="327" spans="26:27" x14ac:dyDescent="0.25">
      <c r="Z327" s="12" t="str">
        <f t="shared" si="29"/>
        <v/>
      </c>
      <c r="AA327" s="12" t="str">
        <f t="shared" si="30"/>
        <v/>
      </c>
    </row>
    <row r="328" spans="26:27" x14ac:dyDescent="0.25">
      <c r="Z328" s="12" t="str">
        <f t="shared" si="29"/>
        <v/>
      </c>
      <c r="AA328" s="12" t="str">
        <f t="shared" si="30"/>
        <v/>
      </c>
    </row>
    <row r="329" spans="26:27" x14ac:dyDescent="0.25">
      <c r="Z329" s="12" t="str">
        <f t="shared" si="29"/>
        <v/>
      </c>
      <c r="AA329" s="12" t="str">
        <f t="shared" si="30"/>
        <v/>
      </c>
    </row>
    <row r="330" spans="26:27" x14ac:dyDescent="0.25">
      <c r="Z330" s="12" t="str">
        <f t="shared" si="29"/>
        <v/>
      </c>
      <c r="AA330" s="12" t="str">
        <f t="shared" si="30"/>
        <v/>
      </c>
    </row>
    <row r="331" spans="26:27" x14ac:dyDescent="0.25">
      <c r="Z331" s="12" t="str">
        <f t="shared" si="29"/>
        <v/>
      </c>
      <c r="AA331" s="12" t="str">
        <f t="shared" si="30"/>
        <v/>
      </c>
    </row>
    <row r="332" spans="26:27" x14ac:dyDescent="0.25">
      <c r="Z332" s="12" t="str">
        <f t="shared" si="29"/>
        <v/>
      </c>
      <c r="AA332" s="12" t="str">
        <f t="shared" si="30"/>
        <v/>
      </c>
    </row>
    <row r="333" spans="26:27" x14ac:dyDescent="0.25">
      <c r="Z333" s="12" t="str">
        <f t="shared" si="29"/>
        <v/>
      </c>
      <c r="AA333" s="12" t="str">
        <f t="shared" si="30"/>
        <v/>
      </c>
    </row>
    <row r="334" spans="26:27" x14ac:dyDescent="0.25">
      <c r="Z334" s="12" t="str">
        <f t="shared" si="29"/>
        <v/>
      </c>
      <c r="AA334" s="12" t="str">
        <f t="shared" si="30"/>
        <v/>
      </c>
    </row>
    <row r="335" spans="26:27" x14ac:dyDescent="0.25">
      <c r="Z335" s="12" t="str">
        <f t="shared" si="29"/>
        <v/>
      </c>
      <c r="AA335" s="12" t="str">
        <f t="shared" si="30"/>
        <v/>
      </c>
    </row>
    <row r="336" spans="26:27" x14ac:dyDescent="0.25">
      <c r="Z336" s="12" t="str">
        <f t="shared" si="29"/>
        <v/>
      </c>
      <c r="AA336" s="12" t="str">
        <f t="shared" si="30"/>
        <v/>
      </c>
    </row>
    <row r="337" spans="26:27" x14ac:dyDescent="0.25">
      <c r="Z337" s="12" t="str">
        <f t="shared" si="29"/>
        <v/>
      </c>
      <c r="AA337" s="12" t="str">
        <f t="shared" si="30"/>
        <v/>
      </c>
    </row>
    <row r="338" spans="26:27" x14ac:dyDescent="0.25">
      <c r="Z338" s="12" t="str">
        <f t="shared" si="29"/>
        <v/>
      </c>
      <c r="AA338" s="12" t="str">
        <f t="shared" si="30"/>
        <v/>
      </c>
    </row>
    <row r="339" spans="26:27" x14ac:dyDescent="0.25">
      <c r="Z339" s="12" t="str">
        <f t="shared" si="29"/>
        <v/>
      </c>
      <c r="AA339" s="12" t="str">
        <f t="shared" si="30"/>
        <v/>
      </c>
    </row>
    <row r="340" spans="26:27" x14ac:dyDescent="0.25">
      <c r="Z340" s="12" t="str">
        <f t="shared" si="29"/>
        <v/>
      </c>
      <c r="AA340" s="12" t="str">
        <f t="shared" si="30"/>
        <v/>
      </c>
    </row>
    <row r="341" spans="26:27" x14ac:dyDescent="0.25">
      <c r="Z341" s="12" t="str">
        <f t="shared" si="29"/>
        <v/>
      </c>
      <c r="AA341" s="12" t="str">
        <f t="shared" si="30"/>
        <v/>
      </c>
    </row>
    <row r="342" spans="26:27" x14ac:dyDescent="0.25">
      <c r="Z342" s="12" t="str">
        <f t="shared" si="29"/>
        <v/>
      </c>
      <c r="AA342" s="12" t="str">
        <f t="shared" si="30"/>
        <v/>
      </c>
    </row>
    <row r="343" spans="26:27" x14ac:dyDescent="0.25">
      <c r="Z343" s="12" t="str">
        <f t="shared" si="29"/>
        <v/>
      </c>
      <c r="AA343" s="12" t="str">
        <f t="shared" si="30"/>
        <v/>
      </c>
    </row>
    <row r="344" spans="26:27" x14ac:dyDescent="0.25">
      <c r="Z344" s="12" t="str">
        <f t="shared" si="29"/>
        <v/>
      </c>
      <c r="AA344" s="12" t="str">
        <f t="shared" si="30"/>
        <v/>
      </c>
    </row>
    <row r="345" spans="26:27" x14ac:dyDescent="0.25">
      <c r="Z345" s="12" t="str">
        <f t="shared" si="29"/>
        <v/>
      </c>
      <c r="AA345" s="12" t="str">
        <f t="shared" si="30"/>
        <v/>
      </c>
    </row>
    <row r="346" spans="26:27" x14ac:dyDescent="0.25">
      <c r="Z346" s="12" t="str">
        <f t="shared" si="29"/>
        <v/>
      </c>
      <c r="AA346" s="12" t="str">
        <f t="shared" si="30"/>
        <v/>
      </c>
    </row>
    <row r="347" spans="26:27" x14ac:dyDescent="0.25">
      <c r="Z347" s="12" t="str">
        <f t="shared" si="29"/>
        <v/>
      </c>
      <c r="AA347" s="12" t="str">
        <f t="shared" si="30"/>
        <v/>
      </c>
    </row>
    <row r="348" spans="26:27" x14ac:dyDescent="0.25">
      <c r="Z348" s="12" t="str">
        <f t="shared" si="29"/>
        <v/>
      </c>
      <c r="AA348" s="12" t="str">
        <f t="shared" si="30"/>
        <v/>
      </c>
    </row>
    <row r="349" spans="26:27" x14ac:dyDescent="0.25">
      <c r="Z349" s="12" t="str">
        <f t="shared" si="29"/>
        <v/>
      </c>
      <c r="AA349" s="12" t="str">
        <f t="shared" si="30"/>
        <v/>
      </c>
    </row>
    <row r="350" spans="26:27" x14ac:dyDescent="0.25">
      <c r="Z350" s="12" t="str">
        <f t="shared" si="29"/>
        <v/>
      </c>
      <c r="AA350" s="12" t="str">
        <f t="shared" si="30"/>
        <v/>
      </c>
    </row>
    <row r="351" spans="26:27" x14ac:dyDescent="0.25">
      <c r="Z351" s="12" t="str">
        <f t="shared" si="29"/>
        <v/>
      </c>
      <c r="AA351" s="12" t="str">
        <f t="shared" si="30"/>
        <v/>
      </c>
    </row>
    <row r="352" spans="26:27" x14ac:dyDescent="0.25">
      <c r="Z352" s="12" t="str">
        <f t="shared" si="29"/>
        <v/>
      </c>
      <c r="AA352" s="12" t="str">
        <f t="shared" si="30"/>
        <v/>
      </c>
    </row>
    <row r="353" spans="26:27" x14ac:dyDescent="0.25">
      <c r="Z353" s="12" t="str">
        <f t="shared" si="29"/>
        <v/>
      </c>
      <c r="AA353" s="12" t="str">
        <f t="shared" si="30"/>
        <v/>
      </c>
    </row>
    <row r="354" spans="26:27" x14ac:dyDescent="0.25">
      <c r="Z354" s="12" t="str">
        <f t="shared" si="29"/>
        <v/>
      </c>
      <c r="AA354" s="12" t="str">
        <f t="shared" si="30"/>
        <v/>
      </c>
    </row>
    <row r="355" spans="26:27" x14ac:dyDescent="0.25">
      <c r="Z355" s="12" t="str">
        <f t="shared" si="29"/>
        <v/>
      </c>
      <c r="AA355" s="12" t="str">
        <f t="shared" si="30"/>
        <v/>
      </c>
    </row>
    <row r="356" spans="26:27" x14ac:dyDescent="0.25">
      <c r="Z356" s="12" t="str">
        <f t="shared" si="29"/>
        <v/>
      </c>
      <c r="AA356" s="12" t="str">
        <f t="shared" si="30"/>
        <v/>
      </c>
    </row>
    <row r="357" spans="26:27" x14ac:dyDescent="0.25">
      <c r="Z357" s="12" t="str">
        <f t="shared" si="29"/>
        <v/>
      </c>
      <c r="AA357" s="12" t="str">
        <f t="shared" si="30"/>
        <v/>
      </c>
    </row>
    <row r="358" spans="26:27" x14ac:dyDescent="0.25">
      <c r="Z358" s="12" t="str">
        <f t="shared" si="29"/>
        <v/>
      </c>
      <c r="AA358" s="12" t="str">
        <f t="shared" si="30"/>
        <v/>
      </c>
    </row>
    <row r="359" spans="26:27" x14ac:dyDescent="0.25">
      <c r="Z359" s="12" t="str">
        <f t="shared" si="29"/>
        <v/>
      </c>
      <c r="AA359" s="12" t="str">
        <f t="shared" si="30"/>
        <v/>
      </c>
    </row>
    <row r="360" spans="26:27" x14ac:dyDescent="0.25">
      <c r="Z360" s="12" t="str">
        <f t="shared" si="29"/>
        <v/>
      </c>
      <c r="AA360" s="12" t="str">
        <f t="shared" si="30"/>
        <v/>
      </c>
    </row>
    <row r="361" spans="26:27" x14ac:dyDescent="0.25">
      <c r="Z361" s="12" t="str">
        <f t="shared" si="29"/>
        <v/>
      </c>
      <c r="AA361" s="12" t="str">
        <f t="shared" si="30"/>
        <v/>
      </c>
    </row>
    <row r="362" spans="26:27" x14ac:dyDescent="0.25">
      <c r="Z362" s="12" t="str">
        <f t="shared" si="29"/>
        <v/>
      </c>
      <c r="AA362" s="12" t="str">
        <f t="shared" si="30"/>
        <v/>
      </c>
    </row>
    <row r="363" spans="26:27" x14ac:dyDescent="0.25">
      <c r="Z363" s="12" t="str">
        <f t="shared" si="29"/>
        <v/>
      </c>
      <c r="AA363" s="12" t="str">
        <f t="shared" si="30"/>
        <v/>
      </c>
    </row>
    <row r="364" spans="26:27" x14ac:dyDescent="0.25">
      <c r="Z364" s="12" t="str">
        <f t="shared" si="29"/>
        <v/>
      </c>
      <c r="AA364" s="12" t="str">
        <f t="shared" si="30"/>
        <v/>
      </c>
    </row>
    <row r="365" spans="26:27" x14ac:dyDescent="0.25">
      <c r="Z365" s="12" t="str">
        <f t="shared" si="29"/>
        <v/>
      </c>
      <c r="AA365" s="12" t="str">
        <f t="shared" si="30"/>
        <v/>
      </c>
    </row>
    <row r="366" spans="26:27" x14ac:dyDescent="0.25">
      <c r="Z366" s="12" t="str">
        <f t="shared" si="29"/>
        <v/>
      </c>
      <c r="AA366" s="12" t="str">
        <f t="shared" si="30"/>
        <v/>
      </c>
    </row>
    <row r="367" spans="26:27" x14ac:dyDescent="0.25">
      <c r="Z367" s="12" t="str">
        <f t="shared" si="29"/>
        <v/>
      </c>
      <c r="AA367" s="12" t="str">
        <f t="shared" si="30"/>
        <v/>
      </c>
    </row>
    <row r="368" spans="26:27" x14ac:dyDescent="0.25">
      <c r="Z368" s="12" t="str">
        <f t="shared" si="29"/>
        <v/>
      </c>
      <c r="AA368" s="12" t="str">
        <f t="shared" si="30"/>
        <v/>
      </c>
    </row>
    <row r="369" spans="26:27" x14ac:dyDescent="0.25">
      <c r="Z369" s="12" t="str">
        <f t="shared" si="29"/>
        <v/>
      </c>
      <c r="AA369" s="12" t="str">
        <f t="shared" si="30"/>
        <v/>
      </c>
    </row>
    <row r="370" spans="26:27" x14ac:dyDescent="0.25">
      <c r="Z370" s="12" t="str">
        <f t="shared" si="29"/>
        <v/>
      </c>
      <c r="AA370" s="12" t="str">
        <f t="shared" si="30"/>
        <v/>
      </c>
    </row>
    <row r="371" spans="26:27" x14ac:dyDescent="0.25">
      <c r="Z371" s="12" t="str">
        <f t="shared" si="29"/>
        <v/>
      </c>
      <c r="AA371" s="12" t="str">
        <f t="shared" si="30"/>
        <v/>
      </c>
    </row>
    <row r="372" spans="26:27" x14ac:dyDescent="0.25">
      <c r="Z372" s="12" t="str">
        <f t="shared" si="29"/>
        <v/>
      </c>
      <c r="AA372" s="12" t="str">
        <f t="shared" si="30"/>
        <v/>
      </c>
    </row>
    <row r="373" spans="26:27" x14ac:dyDescent="0.25">
      <c r="Z373" s="12" t="str">
        <f t="shared" si="29"/>
        <v/>
      </c>
      <c r="AA373" s="12" t="str">
        <f t="shared" si="30"/>
        <v/>
      </c>
    </row>
    <row r="374" spans="26:27" x14ac:dyDescent="0.25">
      <c r="Z374" s="12" t="str">
        <f t="shared" si="29"/>
        <v/>
      </c>
      <c r="AA374" s="12" t="str">
        <f t="shared" si="30"/>
        <v/>
      </c>
    </row>
    <row r="375" spans="26:27" x14ac:dyDescent="0.25">
      <c r="Z375" s="12" t="str">
        <f t="shared" si="29"/>
        <v/>
      </c>
      <c r="AA375" s="12" t="str">
        <f t="shared" si="30"/>
        <v/>
      </c>
    </row>
    <row r="376" spans="26:27" x14ac:dyDescent="0.25">
      <c r="Z376" s="12" t="str">
        <f t="shared" si="29"/>
        <v/>
      </c>
      <c r="AA376" s="12" t="str">
        <f t="shared" si="30"/>
        <v/>
      </c>
    </row>
    <row r="377" spans="26:27" x14ac:dyDescent="0.25">
      <c r="Z377" s="12" t="str">
        <f t="shared" si="29"/>
        <v/>
      </c>
      <c r="AA377" s="12" t="str">
        <f t="shared" si="30"/>
        <v/>
      </c>
    </row>
    <row r="378" spans="26:27" x14ac:dyDescent="0.25">
      <c r="Z378" s="12" t="str">
        <f t="shared" si="29"/>
        <v/>
      </c>
      <c r="AA378" s="12" t="str">
        <f t="shared" si="30"/>
        <v/>
      </c>
    </row>
    <row r="379" spans="26:27" x14ac:dyDescent="0.25">
      <c r="Z379" s="12" t="str">
        <f t="shared" si="29"/>
        <v/>
      </c>
      <c r="AA379" s="12" t="str">
        <f t="shared" si="30"/>
        <v/>
      </c>
    </row>
    <row r="380" spans="26:27" x14ac:dyDescent="0.25">
      <c r="Z380" s="12" t="str">
        <f t="shared" si="29"/>
        <v/>
      </c>
      <c r="AA380" s="12" t="str">
        <f t="shared" si="30"/>
        <v/>
      </c>
    </row>
    <row r="381" spans="26:27" x14ac:dyDescent="0.25">
      <c r="Z381" s="12" t="str">
        <f t="shared" si="29"/>
        <v/>
      </c>
      <c r="AA381" s="12" t="str">
        <f t="shared" si="30"/>
        <v/>
      </c>
    </row>
    <row r="382" spans="26:27" x14ac:dyDescent="0.25">
      <c r="Z382" s="12" t="str">
        <f t="shared" si="29"/>
        <v/>
      </c>
      <c r="AA382" s="12" t="str">
        <f t="shared" si="30"/>
        <v/>
      </c>
    </row>
    <row r="383" spans="26:27" x14ac:dyDescent="0.25">
      <c r="Z383" s="12" t="str">
        <f t="shared" si="29"/>
        <v/>
      </c>
      <c r="AA383" s="12" t="str">
        <f t="shared" si="30"/>
        <v/>
      </c>
    </row>
    <row r="384" spans="26:27" x14ac:dyDescent="0.25">
      <c r="Z384" s="12" t="str">
        <f t="shared" si="29"/>
        <v/>
      </c>
      <c r="AA384" s="12" t="str">
        <f t="shared" si="30"/>
        <v/>
      </c>
    </row>
    <row r="385" spans="26:27" x14ac:dyDescent="0.25">
      <c r="Z385" s="12" t="str">
        <f t="shared" si="29"/>
        <v/>
      </c>
      <c r="AA385" s="12" t="str">
        <f t="shared" si="30"/>
        <v/>
      </c>
    </row>
    <row r="386" spans="26:27" x14ac:dyDescent="0.25">
      <c r="Z386" s="12" t="str">
        <f t="shared" ref="Z386:Z449" si="31">IF($A386&lt;&gt;"",($A386-$D$77),"")</f>
        <v/>
      </c>
      <c r="AA386" s="12" t="str">
        <f t="shared" ref="AA386:AA449" si="32">IF($A386&lt;&gt;"",($A386-$D$77+$J$118),"")</f>
        <v/>
      </c>
    </row>
    <row r="387" spans="26:27" x14ac:dyDescent="0.25">
      <c r="Z387" s="12" t="str">
        <f t="shared" si="31"/>
        <v/>
      </c>
      <c r="AA387" s="12" t="str">
        <f t="shared" si="32"/>
        <v/>
      </c>
    </row>
    <row r="388" spans="26:27" x14ac:dyDescent="0.25">
      <c r="Z388" s="12" t="str">
        <f t="shared" si="31"/>
        <v/>
      </c>
      <c r="AA388" s="12" t="str">
        <f t="shared" si="32"/>
        <v/>
      </c>
    </row>
    <row r="389" spans="26:27" x14ac:dyDescent="0.25">
      <c r="Z389" s="12" t="str">
        <f t="shared" si="31"/>
        <v/>
      </c>
      <c r="AA389" s="12" t="str">
        <f t="shared" si="32"/>
        <v/>
      </c>
    </row>
    <row r="390" spans="26:27" x14ac:dyDescent="0.25">
      <c r="Z390" s="12" t="str">
        <f t="shared" si="31"/>
        <v/>
      </c>
      <c r="AA390" s="12" t="str">
        <f t="shared" si="32"/>
        <v/>
      </c>
    </row>
    <row r="391" spans="26:27" x14ac:dyDescent="0.25">
      <c r="Z391" s="12" t="str">
        <f t="shared" si="31"/>
        <v/>
      </c>
      <c r="AA391" s="12" t="str">
        <f t="shared" si="32"/>
        <v/>
      </c>
    </row>
    <row r="392" spans="26:27" x14ac:dyDescent="0.25">
      <c r="Z392" s="12" t="str">
        <f t="shared" si="31"/>
        <v/>
      </c>
      <c r="AA392" s="12" t="str">
        <f t="shared" si="32"/>
        <v/>
      </c>
    </row>
    <row r="393" spans="26:27" x14ac:dyDescent="0.25">
      <c r="Z393" s="12" t="str">
        <f t="shared" si="31"/>
        <v/>
      </c>
      <c r="AA393" s="12" t="str">
        <f t="shared" si="32"/>
        <v/>
      </c>
    </row>
    <row r="394" spans="26:27" x14ac:dyDescent="0.25">
      <c r="Z394" s="12" t="str">
        <f t="shared" si="31"/>
        <v/>
      </c>
      <c r="AA394" s="12" t="str">
        <f t="shared" si="32"/>
        <v/>
      </c>
    </row>
    <row r="395" spans="26:27" x14ac:dyDescent="0.25">
      <c r="Z395" s="12" t="str">
        <f t="shared" si="31"/>
        <v/>
      </c>
      <c r="AA395" s="12" t="str">
        <f t="shared" si="32"/>
        <v/>
      </c>
    </row>
    <row r="396" spans="26:27" x14ac:dyDescent="0.25">
      <c r="Z396" s="12" t="str">
        <f t="shared" si="31"/>
        <v/>
      </c>
      <c r="AA396" s="12" t="str">
        <f t="shared" si="32"/>
        <v/>
      </c>
    </row>
    <row r="397" spans="26:27" x14ac:dyDescent="0.25">
      <c r="Z397" s="12" t="str">
        <f t="shared" si="31"/>
        <v/>
      </c>
      <c r="AA397" s="12" t="str">
        <f t="shared" si="32"/>
        <v/>
      </c>
    </row>
    <row r="398" spans="26:27" x14ac:dyDescent="0.25">
      <c r="Z398" s="12" t="str">
        <f t="shared" si="31"/>
        <v/>
      </c>
      <c r="AA398" s="12" t="str">
        <f t="shared" si="32"/>
        <v/>
      </c>
    </row>
    <row r="399" spans="26:27" x14ac:dyDescent="0.25">
      <c r="Z399" s="12" t="str">
        <f t="shared" si="31"/>
        <v/>
      </c>
      <c r="AA399" s="12" t="str">
        <f t="shared" si="32"/>
        <v/>
      </c>
    </row>
    <row r="400" spans="26:27" x14ac:dyDescent="0.25">
      <c r="Z400" s="12" t="str">
        <f t="shared" si="31"/>
        <v/>
      </c>
      <c r="AA400" s="12" t="str">
        <f t="shared" si="32"/>
        <v/>
      </c>
    </row>
    <row r="401" spans="26:27" x14ac:dyDescent="0.25">
      <c r="Z401" s="12" t="str">
        <f t="shared" si="31"/>
        <v/>
      </c>
      <c r="AA401" s="12" t="str">
        <f t="shared" si="32"/>
        <v/>
      </c>
    </row>
    <row r="402" spans="26:27" x14ac:dyDescent="0.25">
      <c r="Z402" s="12" t="str">
        <f t="shared" si="31"/>
        <v/>
      </c>
      <c r="AA402" s="12" t="str">
        <f t="shared" si="32"/>
        <v/>
      </c>
    </row>
    <row r="403" spans="26:27" x14ac:dyDescent="0.25">
      <c r="Z403" s="12" t="str">
        <f t="shared" si="31"/>
        <v/>
      </c>
      <c r="AA403" s="12" t="str">
        <f t="shared" si="32"/>
        <v/>
      </c>
    </row>
    <row r="404" spans="26:27" x14ac:dyDescent="0.25">
      <c r="Z404" s="12" t="str">
        <f t="shared" si="31"/>
        <v/>
      </c>
      <c r="AA404" s="12" t="str">
        <f t="shared" si="32"/>
        <v/>
      </c>
    </row>
    <row r="405" spans="26:27" x14ac:dyDescent="0.25">
      <c r="Z405" s="12" t="str">
        <f t="shared" si="31"/>
        <v/>
      </c>
      <c r="AA405" s="12" t="str">
        <f t="shared" si="32"/>
        <v/>
      </c>
    </row>
    <row r="406" spans="26:27" x14ac:dyDescent="0.25">
      <c r="Z406" s="12" t="str">
        <f t="shared" si="31"/>
        <v/>
      </c>
      <c r="AA406" s="12" t="str">
        <f t="shared" si="32"/>
        <v/>
      </c>
    </row>
    <row r="407" spans="26:27" x14ac:dyDescent="0.25">
      <c r="Z407" s="12" t="str">
        <f t="shared" si="31"/>
        <v/>
      </c>
      <c r="AA407" s="12" t="str">
        <f t="shared" si="32"/>
        <v/>
      </c>
    </row>
    <row r="408" spans="26:27" x14ac:dyDescent="0.25">
      <c r="Z408" s="12" t="str">
        <f t="shared" si="31"/>
        <v/>
      </c>
      <c r="AA408" s="12" t="str">
        <f t="shared" si="32"/>
        <v/>
      </c>
    </row>
    <row r="409" spans="26:27" x14ac:dyDescent="0.25">
      <c r="Z409" s="12" t="str">
        <f t="shared" si="31"/>
        <v/>
      </c>
      <c r="AA409" s="12" t="str">
        <f t="shared" si="32"/>
        <v/>
      </c>
    </row>
    <row r="410" spans="26:27" x14ac:dyDescent="0.25">
      <c r="Z410" s="12" t="str">
        <f t="shared" si="31"/>
        <v/>
      </c>
      <c r="AA410" s="12" t="str">
        <f t="shared" si="32"/>
        <v/>
      </c>
    </row>
    <row r="411" spans="26:27" x14ac:dyDescent="0.25">
      <c r="Z411" s="12" t="str">
        <f t="shared" si="31"/>
        <v/>
      </c>
      <c r="AA411" s="12" t="str">
        <f t="shared" si="32"/>
        <v/>
      </c>
    </row>
    <row r="412" spans="26:27" x14ac:dyDescent="0.25">
      <c r="Z412" s="12" t="str">
        <f t="shared" si="31"/>
        <v/>
      </c>
      <c r="AA412" s="12" t="str">
        <f t="shared" si="32"/>
        <v/>
      </c>
    </row>
    <row r="413" spans="26:27" x14ac:dyDescent="0.25">
      <c r="Z413" s="12" t="str">
        <f t="shared" si="31"/>
        <v/>
      </c>
      <c r="AA413" s="12" t="str">
        <f t="shared" si="32"/>
        <v/>
      </c>
    </row>
    <row r="414" spans="26:27" x14ac:dyDescent="0.25">
      <c r="Z414" s="12" t="str">
        <f t="shared" si="31"/>
        <v/>
      </c>
      <c r="AA414" s="12" t="str">
        <f t="shared" si="32"/>
        <v/>
      </c>
    </row>
    <row r="415" spans="26:27" x14ac:dyDescent="0.25">
      <c r="Z415" s="12" t="str">
        <f t="shared" si="31"/>
        <v/>
      </c>
      <c r="AA415" s="12" t="str">
        <f t="shared" si="32"/>
        <v/>
      </c>
    </row>
    <row r="416" spans="26:27" x14ac:dyDescent="0.25">
      <c r="Z416" s="12" t="str">
        <f t="shared" si="31"/>
        <v/>
      </c>
      <c r="AA416" s="12" t="str">
        <f t="shared" si="32"/>
        <v/>
      </c>
    </row>
    <row r="417" spans="26:27" x14ac:dyDescent="0.25">
      <c r="Z417" s="12" t="str">
        <f t="shared" si="31"/>
        <v/>
      </c>
      <c r="AA417" s="12" t="str">
        <f t="shared" si="32"/>
        <v/>
      </c>
    </row>
    <row r="418" spans="26:27" x14ac:dyDescent="0.25">
      <c r="Z418" s="12" t="str">
        <f t="shared" si="31"/>
        <v/>
      </c>
      <c r="AA418" s="12" t="str">
        <f t="shared" si="32"/>
        <v/>
      </c>
    </row>
    <row r="419" spans="26:27" x14ac:dyDescent="0.25">
      <c r="Z419" s="12" t="str">
        <f t="shared" si="31"/>
        <v/>
      </c>
      <c r="AA419" s="12" t="str">
        <f t="shared" si="32"/>
        <v/>
      </c>
    </row>
    <row r="420" spans="26:27" x14ac:dyDescent="0.25">
      <c r="Z420" s="12" t="str">
        <f t="shared" si="31"/>
        <v/>
      </c>
      <c r="AA420" s="12" t="str">
        <f t="shared" si="32"/>
        <v/>
      </c>
    </row>
    <row r="421" spans="26:27" x14ac:dyDescent="0.25">
      <c r="Z421" s="12" t="str">
        <f t="shared" si="31"/>
        <v/>
      </c>
      <c r="AA421" s="12" t="str">
        <f t="shared" si="32"/>
        <v/>
      </c>
    </row>
    <row r="422" spans="26:27" x14ac:dyDescent="0.25">
      <c r="Z422" s="12" t="str">
        <f t="shared" si="31"/>
        <v/>
      </c>
      <c r="AA422" s="12" t="str">
        <f t="shared" si="32"/>
        <v/>
      </c>
    </row>
    <row r="423" spans="26:27" x14ac:dyDescent="0.25">
      <c r="Z423" s="12" t="str">
        <f t="shared" si="31"/>
        <v/>
      </c>
      <c r="AA423" s="12" t="str">
        <f t="shared" si="32"/>
        <v/>
      </c>
    </row>
    <row r="424" spans="26:27" x14ac:dyDescent="0.25">
      <c r="Z424" s="12" t="str">
        <f t="shared" si="31"/>
        <v/>
      </c>
      <c r="AA424" s="12" t="str">
        <f t="shared" si="32"/>
        <v/>
      </c>
    </row>
    <row r="425" spans="26:27" x14ac:dyDescent="0.25">
      <c r="Z425" s="12" t="str">
        <f t="shared" si="31"/>
        <v/>
      </c>
      <c r="AA425" s="12" t="str">
        <f t="shared" si="32"/>
        <v/>
      </c>
    </row>
    <row r="426" spans="26:27" x14ac:dyDescent="0.25">
      <c r="Z426" s="12" t="str">
        <f t="shared" si="31"/>
        <v/>
      </c>
      <c r="AA426" s="12" t="str">
        <f t="shared" si="32"/>
        <v/>
      </c>
    </row>
    <row r="427" spans="26:27" x14ac:dyDescent="0.25">
      <c r="Z427" s="12" t="str">
        <f t="shared" si="31"/>
        <v/>
      </c>
      <c r="AA427" s="12" t="str">
        <f t="shared" si="32"/>
        <v/>
      </c>
    </row>
    <row r="428" spans="26:27" x14ac:dyDescent="0.25">
      <c r="Z428" s="12" t="str">
        <f t="shared" si="31"/>
        <v/>
      </c>
      <c r="AA428" s="12" t="str">
        <f t="shared" si="32"/>
        <v/>
      </c>
    </row>
    <row r="429" spans="26:27" x14ac:dyDescent="0.25">
      <c r="Z429" s="12" t="str">
        <f t="shared" si="31"/>
        <v/>
      </c>
      <c r="AA429" s="12" t="str">
        <f t="shared" si="32"/>
        <v/>
      </c>
    </row>
    <row r="430" spans="26:27" x14ac:dyDescent="0.25">
      <c r="Z430" s="12" t="str">
        <f t="shared" si="31"/>
        <v/>
      </c>
      <c r="AA430" s="12" t="str">
        <f t="shared" si="32"/>
        <v/>
      </c>
    </row>
    <row r="431" spans="26:27" x14ac:dyDescent="0.25">
      <c r="Z431" s="12" t="str">
        <f t="shared" si="31"/>
        <v/>
      </c>
      <c r="AA431" s="12" t="str">
        <f t="shared" si="32"/>
        <v/>
      </c>
    </row>
    <row r="432" spans="26:27" x14ac:dyDescent="0.25">
      <c r="Z432" s="12" t="str">
        <f t="shared" si="31"/>
        <v/>
      </c>
      <c r="AA432" s="12" t="str">
        <f t="shared" si="32"/>
        <v/>
      </c>
    </row>
    <row r="433" spans="26:27" x14ac:dyDescent="0.25">
      <c r="Z433" s="12" t="str">
        <f t="shared" si="31"/>
        <v/>
      </c>
      <c r="AA433" s="12" t="str">
        <f t="shared" si="32"/>
        <v/>
      </c>
    </row>
    <row r="434" spans="26:27" x14ac:dyDescent="0.25">
      <c r="Z434" s="12" t="str">
        <f t="shared" si="31"/>
        <v/>
      </c>
      <c r="AA434" s="12" t="str">
        <f t="shared" si="32"/>
        <v/>
      </c>
    </row>
    <row r="435" spans="26:27" x14ac:dyDescent="0.25">
      <c r="Z435" s="12" t="str">
        <f t="shared" si="31"/>
        <v/>
      </c>
      <c r="AA435" s="12" t="str">
        <f t="shared" si="32"/>
        <v/>
      </c>
    </row>
    <row r="436" spans="26:27" x14ac:dyDescent="0.25">
      <c r="Z436" s="12" t="str">
        <f t="shared" si="31"/>
        <v/>
      </c>
      <c r="AA436" s="12" t="str">
        <f t="shared" si="32"/>
        <v/>
      </c>
    </row>
    <row r="437" spans="26:27" x14ac:dyDescent="0.25">
      <c r="Z437" s="12" t="str">
        <f t="shared" si="31"/>
        <v/>
      </c>
      <c r="AA437" s="12" t="str">
        <f t="shared" si="32"/>
        <v/>
      </c>
    </row>
    <row r="438" spans="26:27" x14ac:dyDescent="0.25">
      <c r="Z438" s="12" t="str">
        <f t="shared" si="31"/>
        <v/>
      </c>
      <c r="AA438" s="12" t="str">
        <f t="shared" si="32"/>
        <v/>
      </c>
    </row>
    <row r="439" spans="26:27" x14ac:dyDescent="0.25">
      <c r="Z439" s="12" t="str">
        <f t="shared" si="31"/>
        <v/>
      </c>
      <c r="AA439" s="12" t="str">
        <f t="shared" si="32"/>
        <v/>
      </c>
    </row>
    <row r="440" spans="26:27" x14ac:dyDescent="0.25">
      <c r="Z440" s="12" t="str">
        <f t="shared" si="31"/>
        <v/>
      </c>
      <c r="AA440" s="12" t="str">
        <f t="shared" si="32"/>
        <v/>
      </c>
    </row>
    <row r="441" spans="26:27" x14ac:dyDescent="0.25">
      <c r="Z441" s="12" t="str">
        <f t="shared" si="31"/>
        <v/>
      </c>
      <c r="AA441" s="12" t="str">
        <f t="shared" si="32"/>
        <v/>
      </c>
    </row>
    <row r="442" spans="26:27" x14ac:dyDescent="0.25">
      <c r="Z442" s="12" t="str">
        <f t="shared" si="31"/>
        <v/>
      </c>
      <c r="AA442" s="12" t="str">
        <f t="shared" si="32"/>
        <v/>
      </c>
    </row>
    <row r="443" spans="26:27" x14ac:dyDescent="0.25">
      <c r="Z443" s="12" t="str">
        <f t="shared" si="31"/>
        <v/>
      </c>
      <c r="AA443" s="12" t="str">
        <f t="shared" si="32"/>
        <v/>
      </c>
    </row>
    <row r="444" spans="26:27" x14ac:dyDescent="0.25">
      <c r="Z444" s="12" t="str">
        <f t="shared" si="31"/>
        <v/>
      </c>
      <c r="AA444" s="12" t="str">
        <f t="shared" si="32"/>
        <v/>
      </c>
    </row>
    <row r="445" spans="26:27" x14ac:dyDescent="0.25">
      <c r="Z445" s="12" t="str">
        <f t="shared" si="31"/>
        <v/>
      </c>
      <c r="AA445" s="12" t="str">
        <f t="shared" si="32"/>
        <v/>
      </c>
    </row>
    <row r="446" spans="26:27" x14ac:dyDescent="0.25">
      <c r="Z446" s="12" t="str">
        <f t="shared" si="31"/>
        <v/>
      </c>
      <c r="AA446" s="12" t="str">
        <f t="shared" si="32"/>
        <v/>
      </c>
    </row>
    <row r="447" spans="26:27" x14ac:dyDescent="0.25">
      <c r="Z447" s="12" t="str">
        <f t="shared" si="31"/>
        <v/>
      </c>
      <c r="AA447" s="12" t="str">
        <f t="shared" si="32"/>
        <v/>
      </c>
    </row>
    <row r="448" spans="26:27" x14ac:dyDescent="0.25">
      <c r="Z448" s="12" t="str">
        <f t="shared" si="31"/>
        <v/>
      </c>
      <c r="AA448" s="12" t="str">
        <f t="shared" si="32"/>
        <v/>
      </c>
    </row>
    <row r="449" spans="26:27" x14ac:dyDescent="0.25">
      <c r="Z449" s="12" t="str">
        <f t="shared" si="31"/>
        <v/>
      </c>
      <c r="AA449" s="12" t="str">
        <f t="shared" si="32"/>
        <v/>
      </c>
    </row>
    <row r="450" spans="26:27" x14ac:dyDescent="0.25">
      <c r="Z450" s="12" t="str">
        <f t="shared" ref="Z450:Z513" si="33">IF($A450&lt;&gt;"",($A450-$D$77),"")</f>
        <v/>
      </c>
      <c r="AA450" s="12" t="str">
        <f t="shared" ref="AA450:AA513" si="34">IF($A450&lt;&gt;"",($A450-$D$77+$J$118),"")</f>
        <v/>
      </c>
    </row>
    <row r="451" spans="26:27" x14ac:dyDescent="0.25">
      <c r="Z451" s="12" t="str">
        <f t="shared" si="33"/>
        <v/>
      </c>
      <c r="AA451" s="12" t="str">
        <f t="shared" si="34"/>
        <v/>
      </c>
    </row>
    <row r="452" spans="26:27" x14ac:dyDescent="0.25">
      <c r="Z452" s="12" t="str">
        <f t="shared" si="33"/>
        <v/>
      </c>
      <c r="AA452" s="12" t="str">
        <f t="shared" si="34"/>
        <v/>
      </c>
    </row>
    <row r="453" spans="26:27" x14ac:dyDescent="0.25">
      <c r="Z453" s="12" t="str">
        <f t="shared" si="33"/>
        <v/>
      </c>
      <c r="AA453" s="12" t="str">
        <f t="shared" si="34"/>
        <v/>
      </c>
    </row>
    <row r="454" spans="26:27" x14ac:dyDescent="0.25">
      <c r="Z454" s="12" t="str">
        <f t="shared" si="33"/>
        <v/>
      </c>
      <c r="AA454" s="12" t="str">
        <f t="shared" si="34"/>
        <v/>
      </c>
    </row>
    <row r="455" spans="26:27" x14ac:dyDescent="0.25">
      <c r="Z455" s="12" t="str">
        <f t="shared" si="33"/>
        <v/>
      </c>
      <c r="AA455" s="12" t="str">
        <f t="shared" si="34"/>
        <v/>
      </c>
    </row>
    <row r="456" spans="26:27" x14ac:dyDescent="0.25">
      <c r="Z456" s="12" t="str">
        <f t="shared" si="33"/>
        <v/>
      </c>
      <c r="AA456" s="12" t="str">
        <f t="shared" si="34"/>
        <v/>
      </c>
    </row>
    <row r="457" spans="26:27" x14ac:dyDescent="0.25">
      <c r="Z457" s="12" t="str">
        <f t="shared" si="33"/>
        <v/>
      </c>
      <c r="AA457" s="12" t="str">
        <f t="shared" si="34"/>
        <v/>
      </c>
    </row>
    <row r="458" spans="26:27" x14ac:dyDescent="0.25">
      <c r="Z458" s="12" t="str">
        <f t="shared" si="33"/>
        <v/>
      </c>
      <c r="AA458" s="12" t="str">
        <f t="shared" si="34"/>
        <v/>
      </c>
    </row>
    <row r="459" spans="26:27" x14ac:dyDescent="0.25">
      <c r="Z459" s="12" t="str">
        <f t="shared" si="33"/>
        <v/>
      </c>
      <c r="AA459" s="12" t="str">
        <f t="shared" si="34"/>
        <v/>
      </c>
    </row>
    <row r="460" spans="26:27" x14ac:dyDescent="0.25">
      <c r="Z460" s="12" t="str">
        <f t="shared" si="33"/>
        <v/>
      </c>
      <c r="AA460" s="12" t="str">
        <f t="shared" si="34"/>
        <v/>
      </c>
    </row>
    <row r="461" spans="26:27" x14ac:dyDescent="0.25">
      <c r="Z461" s="12" t="str">
        <f t="shared" si="33"/>
        <v/>
      </c>
      <c r="AA461" s="12" t="str">
        <f t="shared" si="34"/>
        <v/>
      </c>
    </row>
    <row r="462" spans="26:27" x14ac:dyDescent="0.25">
      <c r="Z462" s="12" t="str">
        <f t="shared" si="33"/>
        <v/>
      </c>
      <c r="AA462" s="12" t="str">
        <f t="shared" si="34"/>
        <v/>
      </c>
    </row>
    <row r="463" spans="26:27" x14ac:dyDescent="0.25">
      <c r="Z463" s="12" t="str">
        <f t="shared" si="33"/>
        <v/>
      </c>
      <c r="AA463" s="12" t="str">
        <f t="shared" si="34"/>
        <v/>
      </c>
    </row>
    <row r="464" spans="26:27" x14ac:dyDescent="0.25">
      <c r="Z464" s="12" t="str">
        <f t="shared" si="33"/>
        <v/>
      </c>
      <c r="AA464" s="12" t="str">
        <f t="shared" si="34"/>
        <v/>
      </c>
    </row>
    <row r="465" spans="26:27" x14ac:dyDescent="0.25">
      <c r="Z465" s="12" t="str">
        <f t="shared" si="33"/>
        <v/>
      </c>
      <c r="AA465" s="12" t="str">
        <f t="shared" si="34"/>
        <v/>
      </c>
    </row>
    <row r="466" spans="26:27" x14ac:dyDescent="0.25">
      <c r="Z466" s="12" t="str">
        <f t="shared" si="33"/>
        <v/>
      </c>
      <c r="AA466" s="12" t="str">
        <f t="shared" si="34"/>
        <v/>
      </c>
    </row>
    <row r="467" spans="26:27" x14ac:dyDescent="0.25">
      <c r="Z467" s="12" t="str">
        <f t="shared" si="33"/>
        <v/>
      </c>
      <c r="AA467" s="12" t="str">
        <f t="shared" si="34"/>
        <v/>
      </c>
    </row>
    <row r="468" spans="26:27" x14ac:dyDescent="0.25">
      <c r="Z468" s="12" t="str">
        <f t="shared" si="33"/>
        <v/>
      </c>
      <c r="AA468" s="12" t="str">
        <f t="shared" si="34"/>
        <v/>
      </c>
    </row>
    <row r="469" spans="26:27" x14ac:dyDescent="0.25">
      <c r="Z469" s="12" t="str">
        <f t="shared" si="33"/>
        <v/>
      </c>
      <c r="AA469" s="12" t="str">
        <f t="shared" si="34"/>
        <v/>
      </c>
    </row>
    <row r="470" spans="26:27" x14ac:dyDescent="0.25">
      <c r="Z470" s="12" t="str">
        <f t="shared" si="33"/>
        <v/>
      </c>
      <c r="AA470" s="12" t="str">
        <f t="shared" si="34"/>
        <v/>
      </c>
    </row>
    <row r="471" spans="26:27" x14ac:dyDescent="0.25">
      <c r="Z471" s="12" t="str">
        <f t="shared" si="33"/>
        <v/>
      </c>
      <c r="AA471" s="12" t="str">
        <f t="shared" si="34"/>
        <v/>
      </c>
    </row>
    <row r="472" spans="26:27" x14ac:dyDescent="0.25">
      <c r="Z472" s="12" t="str">
        <f t="shared" si="33"/>
        <v/>
      </c>
      <c r="AA472" s="12" t="str">
        <f t="shared" si="34"/>
        <v/>
      </c>
    </row>
    <row r="473" spans="26:27" x14ac:dyDescent="0.25">
      <c r="Z473" s="12" t="str">
        <f t="shared" si="33"/>
        <v/>
      </c>
      <c r="AA473" s="12" t="str">
        <f t="shared" si="34"/>
        <v/>
      </c>
    </row>
    <row r="474" spans="26:27" x14ac:dyDescent="0.25">
      <c r="Z474" s="12" t="str">
        <f t="shared" si="33"/>
        <v/>
      </c>
      <c r="AA474" s="12" t="str">
        <f t="shared" si="34"/>
        <v/>
      </c>
    </row>
    <row r="475" spans="26:27" x14ac:dyDescent="0.25">
      <c r="Z475" s="12" t="str">
        <f t="shared" si="33"/>
        <v/>
      </c>
      <c r="AA475" s="12" t="str">
        <f t="shared" si="34"/>
        <v/>
      </c>
    </row>
    <row r="476" spans="26:27" x14ac:dyDescent="0.25">
      <c r="Z476" s="12" t="str">
        <f t="shared" si="33"/>
        <v/>
      </c>
      <c r="AA476" s="12" t="str">
        <f t="shared" si="34"/>
        <v/>
      </c>
    </row>
    <row r="477" spans="26:27" x14ac:dyDescent="0.25">
      <c r="Z477" s="12" t="str">
        <f t="shared" si="33"/>
        <v/>
      </c>
      <c r="AA477" s="12" t="str">
        <f t="shared" si="34"/>
        <v/>
      </c>
    </row>
    <row r="478" spans="26:27" x14ac:dyDescent="0.25">
      <c r="Z478" s="12" t="str">
        <f t="shared" si="33"/>
        <v/>
      </c>
      <c r="AA478" s="12" t="str">
        <f t="shared" si="34"/>
        <v/>
      </c>
    </row>
    <row r="479" spans="26:27" x14ac:dyDescent="0.25">
      <c r="Z479" s="12" t="str">
        <f t="shared" si="33"/>
        <v/>
      </c>
      <c r="AA479" s="12" t="str">
        <f t="shared" si="34"/>
        <v/>
      </c>
    </row>
    <row r="480" spans="26:27" x14ac:dyDescent="0.25">
      <c r="Z480" s="12" t="str">
        <f t="shared" si="33"/>
        <v/>
      </c>
      <c r="AA480" s="12" t="str">
        <f t="shared" si="34"/>
        <v/>
      </c>
    </row>
    <row r="481" spans="26:27" x14ac:dyDescent="0.25">
      <c r="Z481" s="12" t="str">
        <f t="shared" si="33"/>
        <v/>
      </c>
      <c r="AA481" s="12" t="str">
        <f t="shared" si="34"/>
        <v/>
      </c>
    </row>
    <row r="482" spans="26:27" x14ac:dyDescent="0.25">
      <c r="Z482" s="12" t="str">
        <f t="shared" si="33"/>
        <v/>
      </c>
      <c r="AA482" s="12" t="str">
        <f t="shared" si="34"/>
        <v/>
      </c>
    </row>
    <row r="483" spans="26:27" x14ac:dyDescent="0.25">
      <c r="Z483" s="12" t="str">
        <f t="shared" si="33"/>
        <v/>
      </c>
      <c r="AA483" s="12" t="str">
        <f t="shared" si="34"/>
        <v/>
      </c>
    </row>
    <row r="484" spans="26:27" x14ac:dyDescent="0.25">
      <c r="Z484" s="12" t="str">
        <f t="shared" si="33"/>
        <v/>
      </c>
      <c r="AA484" s="12" t="str">
        <f t="shared" si="34"/>
        <v/>
      </c>
    </row>
    <row r="485" spans="26:27" x14ac:dyDescent="0.25">
      <c r="Z485" s="12" t="str">
        <f t="shared" si="33"/>
        <v/>
      </c>
      <c r="AA485" s="12" t="str">
        <f t="shared" si="34"/>
        <v/>
      </c>
    </row>
    <row r="486" spans="26:27" x14ac:dyDescent="0.25">
      <c r="Z486" s="12" t="str">
        <f t="shared" si="33"/>
        <v/>
      </c>
      <c r="AA486" s="12" t="str">
        <f t="shared" si="34"/>
        <v/>
      </c>
    </row>
    <row r="487" spans="26:27" x14ac:dyDescent="0.25">
      <c r="Z487" s="12" t="str">
        <f t="shared" si="33"/>
        <v/>
      </c>
      <c r="AA487" s="12" t="str">
        <f t="shared" si="34"/>
        <v/>
      </c>
    </row>
    <row r="488" spans="26:27" x14ac:dyDescent="0.25">
      <c r="Z488" s="12" t="str">
        <f t="shared" si="33"/>
        <v/>
      </c>
      <c r="AA488" s="12" t="str">
        <f t="shared" si="34"/>
        <v/>
      </c>
    </row>
    <row r="489" spans="26:27" x14ac:dyDescent="0.25">
      <c r="Z489" s="12" t="str">
        <f t="shared" si="33"/>
        <v/>
      </c>
      <c r="AA489" s="12" t="str">
        <f t="shared" si="34"/>
        <v/>
      </c>
    </row>
    <row r="490" spans="26:27" x14ac:dyDescent="0.25">
      <c r="Z490" s="12" t="str">
        <f t="shared" si="33"/>
        <v/>
      </c>
      <c r="AA490" s="12" t="str">
        <f t="shared" si="34"/>
        <v/>
      </c>
    </row>
    <row r="491" spans="26:27" x14ac:dyDescent="0.25">
      <c r="Z491" s="12" t="str">
        <f t="shared" si="33"/>
        <v/>
      </c>
      <c r="AA491" s="12" t="str">
        <f t="shared" si="34"/>
        <v/>
      </c>
    </row>
    <row r="492" spans="26:27" x14ac:dyDescent="0.25">
      <c r="Z492" s="12" t="str">
        <f t="shared" si="33"/>
        <v/>
      </c>
      <c r="AA492" s="12" t="str">
        <f t="shared" si="34"/>
        <v/>
      </c>
    </row>
    <row r="493" spans="26:27" x14ac:dyDescent="0.25">
      <c r="Z493" s="12" t="str">
        <f t="shared" si="33"/>
        <v/>
      </c>
      <c r="AA493" s="12" t="str">
        <f t="shared" si="34"/>
        <v/>
      </c>
    </row>
    <row r="494" spans="26:27" x14ac:dyDescent="0.25">
      <c r="Z494" s="12" t="str">
        <f t="shared" si="33"/>
        <v/>
      </c>
      <c r="AA494" s="12" t="str">
        <f t="shared" si="34"/>
        <v/>
      </c>
    </row>
    <row r="495" spans="26:27" x14ac:dyDescent="0.25">
      <c r="Z495" s="12" t="str">
        <f t="shared" si="33"/>
        <v/>
      </c>
      <c r="AA495" s="12" t="str">
        <f t="shared" si="34"/>
        <v/>
      </c>
    </row>
    <row r="496" spans="26:27" x14ac:dyDescent="0.25">
      <c r="Z496" s="12" t="str">
        <f t="shared" si="33"/>
        <v/>
      </c>
      <c r="AA496" s="12" t="str">
        <f t="shared" si="34"/>
        <v/>
      </c>
    </row>
    <row r="497" spans="26:27" x14ac:dyDescent="0.25">
      <c r="Z497" s="12" t="str">
        <f t="shared" si="33"/>
        <v/>
      </c>
      <c r="AA497" s="12" t="str">
        <f t="shared" si="34"/>
        <v/>
      </c>
    </row>
    <row r="498" spans="26:27" x14ac:dyDescent="0.25">
      <c r="Z498" s="12" t="str">
        <f t="shared" si="33"/>
        <v/>
      </c>
      <c r="AA498" s="12" t="str">
        <f t="shared" si="34"/>
        <v/>
      </c>
    </row>
    <row r="499" spans="26:27" x14ac:dyDescent="0.25">
      <c r="Z499" s="12" t="str">
        <f t="shared" si="33"/>
        <v/>
      </c>
      <c r="AA499" s="12" t="str">
        <f t="shared" si="34"/>
        <v/>
      </c>
    </row>
    <row r="500" spans="26:27" x14ac:dyDescent="0.25">
      <c r="Z500" s="12" t="str">
        <f t="shared" si="33"/>
        <v/>
      </c>
      <c r="AA500" s="12" t="str">
        <f t="shared" si="34"/>
        <v/>
      </c>
    </row>
    <row r="501" spans="26:27" x14ac:dyDescent="0.25">
      <c r="Z501" s="12" t="str">
        <f t="shared" si="33"/>
        <v/>
      </c>
      <c r="AA501" s="12" t="str">
        <f t="shared" si="34"/>
        <v/>
      </c>
    </row>
    <row r="502" spans="26:27" x14ac:dyDescent="0.25">
      <c r="Z502" s="12" t="str">
        <f t="shared" si="33"/>
        <v/>
      </c>
      <c r="AA502" s="12" t="str">
        <f t="shared" si="34"/>
        <v/>
      </c>
    </row>
    <row r="503" spans="26:27" x14ac:dyDescent="0.25">
      <c r="Z503" s="12" t="str">
        <f t="shared" si="33"/>
        <v/>
      </c>
      <c r="AA503" s="12" t="str">
        <f t="shared" si="34"/>
        <v/>
      </c>
    </row>
    <row r="504" spans="26:27" x14ac:dyDescent="0.25">
      <c r="Z504" s="12" t="str">
        <f t="shared" si="33"/>
        <v/>
      </c>
      <c r="AA504" s="12" t="str">
        <f t="shared" si="34"/>
        <v/>
      </c>
    </row>
    <row r="505" spans="26:27" x14ac:dyDescent="0.25">
      <c r="Z505" s="12" t="str">
        <f t="shared" si="33"/>
        <v/>
      </c>
      <c r="AA505" s="12" t="str">
        <f t="shared" si="34"/>
        <v/>
      </c>
    </row>
    <row r="506" spans="26:27" x14ac:dyDescent="0.25">
      <c r="Z506" s="12" t="str">
        <f t="shared" si="33"/>
        <v/>
      </c>
      <c r="AA506" s="12" t="str">
        <f t="shared" si="34"/>
        <v/>
      </c>
    </row>
    <row r="507" spans="26:27" x14ac:dyDescent="0.25">
      <c r="Z507" s="12" t="str">
        <f t="shared" si="33"/>
        <v/>
      </c>
      <c r="AA507" s="12" t="str">
        <f t="shared" si="34"/>
        <v/>
      </c>
    </row>
    <row r="508" spans="26:27" x14ac:dyDescent="0.25">
      <c r="Z508" s="12" t="str">
        <f t="shared" si="33"/>
        <v/>
      </c>
      <c r="AA508" s="12" t="str">
        <f t="shared" si="34"/>
        <v/>
      </c>
    </row>
    <row r="509" spans="26:27" x14ac:dyDescent="0.25">
      <c r="Z509" s="12" t="str">
        <f t="shared" si="33"/>
        <v/>
      </c>
      <c r="AA509" s="12" t="str">
        <f t="shared" si="34"/>
        <v/>
      </c>
    </row>
    <row r="510" spans="26:27" x14ac:dyDescent="0.25">
      <c r="Z510" s="12" t="str">
        <f t="shared" si="33"/>
        <v/>
      </c>
      <c r="AA510" s="12" t="str">
        <f t="shared" si="34"/>
        <v/>
      </c>
    </row>
    <row r="511" spans="26:27" x14ac:dyDescent="0.25">
      <c r="Z511" s="12" t="str">
        <f t="shared" si="33"/>
        <v/>
      </c>
      <c r="AA511" s="12" t="str">
        <f t="shared" si="34"/>
        <v/>
      </c>
    </row>
    <row r="512" spans="26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1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T1001"/>
  <sheetViews>
    <sheetView zoomScale="135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1.5</v>
      </c>
      <c r="Z2" s="12">
        <f t="shared" ref="Z2:Z65" ca="1" si="0">IF($A2&lt;&gt;"",($A2-$D$77),"")</f>
        <v>-8.3344499999999968</v>
      </c>
      <c r="AA2" s="12">
        <f t="shared" ref="AA2:AA65" ca="1" si="1">IF($A2&lt;&gt;"",($A2-$D$77+$J$118),"")</f>
        <v>-8.3344499999999968</v>
      </c>
    </row>
    <row r="3" spans="1:27" x14ac:dyDescent="0.25">
      <c r="A3" s="11">
        <v>3.4</v>
      </c>
      <c r="Z3" s="12">
        <f t="shared" ca="1" si="0"/>
        <v>-6.4344499999999965</v>
      </c>
      <c r="AA3" s="12">
        <f t="shared" ca="1" si="1"/>
        <v>-6.4344499999999965</v>
      </c>
    </row>
    <row r="4" spans="1:27" x14ac:dyDescent="0.25">
      <c r="A4" s="11">
        <v>3.51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A2:A201</v>
      </c>
      <c r="Z4" s="12">
        <f t="shared" ca="1" si="0"/>
        <v>-6.324449999999997</v>
      </c>
      <c r="AA4" s="12">
        <f t="shared" ca="1" si="1"/>
        <v>-6.324449999999997</v>
      </c>
    </row>
    <row r="5" spans="1:27" x14ac:dyDescent="0.25">
      <c r="A5" s="11">
        <v>3.87</v>
      </c>
      <c r="C5" s="10" t="s">
        <v>1</v>
      </c>
      <c r="D5" s="13">
        <v>200</v>
      </c>
      <c r="Z5" s="12">
        <f t="shared" ca="1" si="0"/>
        <v>-5.9644499999999967</v>
      </c>
      <c r="AA5" s="12">
        <f t="shared" ca="1" si="1"/>
        <v>-5.9644499999999967</v>
      </c>
    </row>
    <row r="6" spans="1:27" x14ac:dyDescent="0.25">
      <c r="A6" s="11">
        <v>3.87</v>
      </c>
      <c r="D6" s="29" t="s">
        <v>150</v>
      </c>
      <c r="Z6" s="12">
        <f t="shared" ca="1" si="0"/>
        <v>-5.9644499999999967</v>
      </c>
      <c r="AA6" s="12">
        <f t="shared" ca="1" si="1"/>
        <v>-5.9644499999999967</v>
      </c>
    </row>
    <row r="7" spans="1:27" x14ac:dyDescent="0.25">
      <c r="A7" s="11">
        <v>4.07</v>
      </c>
      <c r="Z7" s="12">
        <f t="shared" ca="1" si="0"/>
        <v>-5.7644499999999965</v>
      </c>
      <c r="AA7" s="12">
        <f t="shared" ca="1" si="1"/>
        <v>-5.7644499999999965</v>
      </c>
    </row>
    <row r="8" spans="1:27" x14ac:dyDescent="0.25">
      <c r="A8" s="11">
        <v>4.59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-5.2444499999999969</v>
      </c>
      <c r="AA8" s="12">
        <f t="shared" ca="1" si="1"/>
        <v>-5.2444499999999969</v>
      </c>
    </row>
    <row r="9" spans="1:27" x14ac:dyDescent="0.25">
      <c r="A9" s="11">
        <v>5.1100000000000003</v>
      </c>
      <c r="Z9" s="12">
        <f t="shared" ca="1" si="0"/>
        <v>-4.7244499999999965</v>
      </c>
      <c r="AA9" s="12">
        <f t="shared" ca="1" si="1"/>
        <v>-4.7244499999999965</v>
      </c>
    </row>
    <row r="10" spans="1:27" ht="15" customHeight="1" x14ac:dyDescent="0.25">
      <c r="A10" s="11">
        <v>5.18</v>
      </c>
      <c r="Z10" s="12">
        <f t="shared" ca="1" si="0"/>
        <v>-4.6544499999999971</v>
      </c>
      <c r="AA10" s="12">
        <f t="shared" ca="1" si="1"/>
        <v>-4.6544499999999971</v>
      </c>
    </row>
    <row r="11" spans="1:27" x14ac:dyDescent="0.25">
      <c r="A11" s="11">
        <v>5.19</v>
      </c>
      <c r="C11" s="10" t="s">
        <v>2</v>
      </c>
      <c r="D11" s="15">
        <f ca="1">MIN(INDIRECT($G$4))</f>
        <v>1.5</v>
      </c>
      <c r="E11" s="9" t="s">
        <v>7</v>
      </c>
      <c r="Z11" s="12">
        <f t="shared" ca="1" si="0"/>
        <v>-4.6444499999999964</v>
      </c>
      <c r="AA11" s="12">
        <f t="shared" ca="1" si="1"/>
        <v>-4.6444499999999964</v>
      </c>
    </row>
    <row r="12" spans="1:27" x14ac:dyDescent="0.25">
      <c r="A12" s="11">
        <v>5.32</v>
      </c>
      <c r="C12" s="10" t="s">
        <v>3</v>
      </c>
      <c r="D12" s="15">
        <f ca="1">MAX(INDIRECT($G$4))</f>
        <v>17.05</v>
      </c>
      <c r="E12" s="9" t="s">
        <v>8</v>
      </c>
      <c r="Z12" s="12">
        <f t="shared" ca="1" si="0"/>
        <v>-4.5144499999999965</v>
      </c>
      <c r="AA12" s="12">
        <f t="shared" ca="1" si="1"/>
        <v>-4.5144499999999965</v>
      </c>
    </row>
    <row r="13" spans="1:27" x14ac:dyDescent="0.25">
      <c r="A13" s="11">
        <v>5.38</v>
      </c>
      <c r="Z13" s="12">
        <f t="shared" ca="1" si="0"/>
        <v>-4.4544499999999969</v>
      </c>
      <c r="AA13" s="12">
        <f t="shared" ca="1" si="1"/>
        <v>-4.4544499999999969</v>
      </c>
    </row>
    <row r="14" spans="1:27" x14ac:dyDescent="0.25">
      <c r="A14" s="11">
        <v>5.39</v>
      </c>
      <c r="C14" s="10" t="s">
        <v>4</v>
      </c>
      <c r="D14" s="38">
        <f ca="1">D12-D11</f>
        <v>15.55</v>
      </c>
      <c r="E14" s="9" t="s">
        <v>9</v>
      </c>
      <c r="Z14" s="12">
        <f t="shared" ca="1" si="0"/>
        <v>-4.4444499999999971</v>
      </c>
      <c r="AA14" s="12">
        <f t="shared" ca="1" si="1"/>
        <v>-4.4444499999999971</v>
      </c>
    </row>
    <row r="15" spans="1:27" x14ac:dyDescent="0.25">
      <c r="A15" s="11">
        <v>5.49</v>
      </c>
      <c r="C15" s="10" t="s">
        <v>5</v>
      </c>
      <c r="D15" s="19">
        <f>ROUNDUP((3.322*LOG10($D$5)),0) + 1</f>
        <v>9</v>
      </c>
      <c r="E15" s="9" t="s">
        <v>10</v>
      </c>
      <c r="Z15" s="12">
        <f t="shared" ca="1" si="0"/>
        <v>-4.3444499999999966</v>
      </c>
      <c r="AA15" s="12">
        <f t="shared" ca="1" si="1"/>
        <v>-4.3444499999999966</v>
      </c>
    </row>
    <row r="16" spans="1:27" x14ac:dyDescent="0.25">
      <c r="A16" s="11">
        <v>5.5</v>
      </c>
      <c r="C16" s="10" t="s">
        <v>6</v>
      </c>
      <c r="D16" s="15">
        <f ca="1">$D$14/$D$15</f>
        <v>1.7277777777777779</v>
      </c>
      <c r="E16" s="9" t="s">
        <v>11</v>
      </c>
      <c r="Z16" s="12">
        <f t="shared" ca="1" si="0"/>
        <v>-4.3344499999999968</v>
      </c>
      <c r="AA16" s="12">
        <f t="shared" ca="1" si="1"/>
        <v>-4.3344499999999968</v>
      </c>
    </row>
    <row r="17" spans="1:46" x14ac:dyDescent="0.25">
      <c r="A17" s="11">
        <v>5.55</v>
      </c>
      <c r="Z17" s="12">
        <f t="shared" ca="1" si="0"/>
        <v>-4.284449999999997</v>
      </c>
      <c r="AA17" s="12">
        <f t="shared" ca="1" si="1"/>
        <v>-4.284449999999997</v>
      </c>
    </row>
    <row r="18" spans="1:46" x14ac:dyDescent="0.25">
      <c r="A18" s="11">
        <v>5.68</v>
      </c>
      <c r="Z18" s="12">
        <f t="shared" ca="1" si="0"/>
        <v>-4.1544499999999971</v>
      </c>
      <c r="AA18" s="12">
        <f t="shared" ca="1" si="1"/>
        <v>-4.1544499999999971</v>
      </c>
    </row>
    <row r="19" spans="1:46" x14ac:dyDescent="0.25">
      <c r="A19" s="11">
        <v>5.72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-4.1144499999999971</v>
      </c>
      <c r="AA19" s="12">
        <f t="shared" ca="1" si="1"/>
        <v>-4.1144499999999971</v>
      </c>
    </row>
    <row r="20" spans="1:46" x14ac:dyDescent="0.25">
      <c r="A20" s="11">
        <v>5.75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-4.0844499999999968</v>
      </c>
      <c r="AA20" s="12">
        <f t="shared" ca="1" si="1"/>
        <v>-4.0844499999999968</v>
      </c>
    </row>
    <row r="21" spans="1:46" x14ac:dyDescent="0.25">
      <c r="A21" s="11">
        <v>5.79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-4.0444499999999968</v>
      </c>
      <c r="AA21" s="12">
        <f t="shared" ca="1" si="1"/>
        <v>-4.0444499999999968</v>
      </c>
    </row>
    <row r="22" spans="1:46" x14ac:dyDescent="0.25">
      <c r="A22" s="11">
        <v>5.85</v>
      </c>
      <c r="C22" s="17">
        <v>1</v>
      </c>
      <c r="D22" s="38">
        <f t="shared" ref="D22:D32" ca="1" si="2">IF($C22&gt;$D$15,"-",$D$11+($C22-1)*$D$16)</f>
        <v>1.5</v>
      </c>
      <c r="E22" s="38">
        <f t="shared" ref="E22:E32" ca="1" si="3">IF($C22&gt;$D$15,"-",$D22+$D$16)</f>
        <v>3.2277777777777779</v>
      </c>
      <c r="F22" s="38">
        <f t="shared" ref="F22:F32" ca="1" si="4">IF($C22&gt;$D$15,"-",($E22+$D22)/2)</f>
        <v>2.3638888888888889</v>
      </c>
      <c r="G22" s="18">
        <f t="shared" ref="G22:G32" ca="1" si="5">IF($C22&gt;$D$15,"-",COUNTIFS(INDIRECT($G$4),"&gt;="&amp;$D22,INDIRECT($G$4),IF($C22&lt;&gt;$D$15,"&lt;","&lt;=")&amp;$E22))</f>
        <v>1</v>
      </c>
      <c r="H22" s="38">
        <f t="shared" ref="H22:H32" ca="1" si="6">IF($C22&gt;$D$15,"-",IF($C22&gt;$D$15,"-",$G22/$D$5))</f>
        <v>5.0000000000000001E-3</v>
      </c>
      <c r="J22" s="38">
        <f t="shared" ref="J22:J32" ca="1" si="7">IF($C22&gt;$D$15,"-",$H22/$D$16)</f>
        <v>2.8938906752411574E-3</v>
      </c>
      <c r="K22" s="38">
        <f ca="1">IF($C22&gt;$D$15,"-",IF($C22=1,$G22,$K21+$G22))</f>
        <v>1</v>
      </c>
      <c r="L22" s="38">
        <f ca="1">IF($C22&gt;$D$15,"-",IF($C22=1,$H22,$L21+$H22))</f>
        <v>5.0000000000000001E-3</v>
      </c>
      <c r="N22" s="38">
        <f ca="1">IF($C22&gt;$D$15,"-",$F22*$H22)</f>
        <v>1.1819444444444445E-2</v>
      </c>
      <c r="O22" s="38">
        <f t="shared" ref="O22:O32" ca="1" si="8">IF($C22&gt;$D$15,"-",$H22*($F22-$K$77)^2)</f>
        <v>0.28373881506172838</v>
      </c>
      <c r="P22" s="38">
        <f t="shared" ref="P22:P32" ca="1" si="9">IF($C22&gt;$D$15,"-",$H22*($F22-$K$77)^3)</f>
        <v>-2.1374360203950071</v>
      </c>
      <c r="Q22" s="38">
        <f t="shared" ref="Q22:Q32" ca="1" si="10">IF($C22&gt;$D$15,"-",$H22*($F22-$K$77)^4)</f>
        <v>16.101543034526742</v>
      </c>
      <c r="Z22" s="12">
        <f t="shared" ca="1" si="0"/>
        <v>-3.9844499999999972</v>
      </c>
      <c r="AA22" s="12">
        <f t="shared" ca="1" si="1"/>
        <v>-3.9844499999999972</v>
      </c>
    </row>
    <row r="23" spans="1:46" x14ac:dyDescent="0.25">
      <c r="A23" s="11">
        <v>5.85</v>
      </c>
      <c r="C23" s="17">
        <v>2</v>
      </c>
      <c r="D23" s="38">
        <f t="shared" ca="1" si="2"/>
        <v>3.2277777777777779</v>
      </c>
      <c r="E23" s="38">
        <f t="shared" ca="1" si="3"/>
        <v>4.9555555555555557</v>
      </c>
      <c r="F23" s="38">
        <f t="shared" ca="1" si="4"/>
        <v>4.0916666666666668</v>
      </c>
      <c r="G23" s="18">
        <f t="shared" ca="1" si="5"/>
        <v>6</v>
      </c>
      <c r="H23" s="38">
        <f t="shared" ca="1" si="6"/>
        <v>0.03</v>
      </c>
      <c r="J23" s="38">
        <f t="shared" ca="1" si="7"/>
        <v>1.7363344051446943E-2</v>
      </c>
      <c r="K23" s="38">
        <f t="shared" ref="K23:K32" ca="1" si="11">IF($C23&gt;$D$15,"-",IF($C23=1,$G23,$K22+$G23))</f>
        <v>7</v>
      </c>
      <c r="L23" s="38">
        <f t="shared" ref="L23:L32" ca="1" si="12">IF($C23&gt;$D$15,"-",IF($C23=1,$H23,$L22+$H23))</f>
        <v>3.4999999999999996E-2</v>
      </c>
      <c r="N23" s="38">
        <f t="shared" ref="N23:N32" ca="1" si="13">IF($C23&gt;$D$15,"-",$F23*$H23)</f>
        <v>0.12275</v>
      </c>
      <c r="O23" s="38">
        <f t="shared" ca="1" si="8"/>
        <v>1.0110568533333333</v>
      </c>
      <c r="P23" s="38">
        <f t="shared" ca="1" si="9"/>
        <v>-5.8695220525511109</v>
      </c>
      <c r="Q23" s="38">
        <f t="shared" ca="1" si="10"/>
        <v>34.074532022410054</v>
      </c>
      <c r="Z23" s="12">
        <f t="shared" ca="1" si="0"/>
        <v>-3.9844499999999972</v>
      </c>
      <c r="AA23" s="12">
        <f t="shared" ca="1" si="1"/>
        <v>-3.9844499999999972</v>
      </c>
    </row>
    <row r="24" spans="1:46" x14ac:dyDescent="0.25">
      <c r="A24" s="11">
        <v>5.92</v>
      </c>
      <c r="C24" s="17">
        <v>3</v>
      </c>
      <c r="D24" s="38">
        <f t="shared" ca="1" si="2"/>
        <v>4.9555555555555557</v>
      </c>
      <c r="E24" s="38">
        <f t="shared" ca="1" si="3"/>
        <v>6.6833333333333336</v>
      </c>
      <c r="F24" s="38">
        <f t="shared" ca="1" si="4"/>
        <v>5.8194444444444446</v>
      </c>
      <c r="G24" s="18">
        <f t="shared" ca="1" si="5"/>
        <v>23</v>
      </c>
      <c r="H24" s="38">
        <f t="shared" ca="1" si="6"/>
        <v>0.115</v>
      </c>
      <c r="J24" s="38">
        <f t="shared" ca="1" si="7"/>
        <v>6.6559485530546622E-2</v>
      </c>
      <c r="K24" s="38">
        <f t="shared" ca="1" si="11"/>
        <v>30</v>
      </c>
      <c r="L24" s="38">
        <f t="shared" ca="1" si="12"/>
        <v>0.15</v>
      </c>
      <c r="N24" s="38">
        <f t="shared" ca="1" si="13"/>
        <v>0.66923611111111114</v>
      </c>
      <c r="O24" s="38">
        <f t="shared" ca="1" si="8"/>
        <v>1.9120428204938273</v>
      </c>
      <c r="P24" s="38">
        <f t="shared" ca="1" si="9"/>
        <v>-7.7964608251647203</v>
      </c>
      <c r="Q24" s="38">
        <f t="shared" ca="1" si="10"/>
        <v>31.790502151321657</v>
      </c>
      <c r="Z24" s="12">
        <f t="shared" ca="1" si="0"/>
        <v>-3.9144499999999969</v>
      </c>
      <c r="AA24" s="12">
        <f t="shared" ca="1" si="1"/>
        <v>-3.9144499999999969</v>
      </c>
    </row>
    <row r="25" spans="1:46" x14ac:dyDescent="0.25">
      <c r="A25" s="11">
        <v>6.11</v>
      </c>
      <c r="C25" s="17">
        <v>4</v>
      </c>
      <c r="D25" s="38">
        <f t="shared" ca="1" si="2"/>
        <v>6.6833333333333336</v>
      </c>
      <c r="E25" s="38">
        <f t="shared" ca="1" si="3"/>
        <v>8.4111111111111114</v>
      </c>
      <c r="F25" s="38">
        <f t="shared" ca="1" si="4"/>
        <v>7.5472222222222225</v>
      </c>
      <c r="G25" s="18">
        <f t="shared" ca="1" si="5"/>
        <v>38</v>
      </c>
      <c r="H25" s="38">
        <f t="shared" ca="1" si="6"/>
        <v>0.19</v>
      </c>
      <c r="J25" s="38">
        <f t="shared" ca="1" si="7"/>
        <v>0.10996784565916398</v>
      </c>
      <c r="K25" s="38">
        <f t="shared" ca="1" si="11"/>
        <v>68</v>
      </c>
      <c r="L25" s="38">
        <f t="shared" ca="1" si="12"/>
        <v>0.33999999999999997</v>
      </c>
      <c r="N25" s="38">
        <f t="shared" ca="1" si="13"/>
        <v>1.4339722222222222</v>
      </c>
      <c r="O25" s="38">
        <f t="shared" ca="1" si="8"/>
        <v>1.0490765649382716</v>
      </c>
      <c r="P25" s="38">
        <f t="shared" ca="1" si="9"/>
        <v>-2.4650967994793964</v>
      </c>
      <c r="Q25" s="38">
        <f t="shared" ca="1" si="10"/>
        <v>5.7924296794878085</v>
      </c>
      <c r="Z25" s="12">
        <f t="shared" ca="1" si="0"/>
        <v>-3.7244499999999965</v>
      </c>
      <c r="AA25" s="12">
        <f t="shared" ca="1" si="1"/>
        <v>-3.7244499999999965</v>
      </c>
    </row>
    <row r="26" spans="1:46" x14ac:dyDescent="0.25">
      <c r="A26" s="11">
        <v>6.3</v>
      </c>
      <c r="C26" s="17">
        <v>5</v>
      </c>
      <c r="D26" s="38">
        <f t="shared" ca="1" si="2"/>
        <v>8.4111111111111114</v>
      </c>
      <c r="E26" s="38">
        <f t="shared" ca="1" si="3"/>
        <v>10.138888888888889</v>
      </c>
      <c r="F26" s="38">
        <f t="shared" ca="1" si="4"/>
        <v>9.2750000000000004</v>
      </c>
      <c r="G26" s="18">
        <f t="shared" ca="1" si="5"/>
        <v>41</v>
      </c>
      <c r="H26" s="38">
        <f t="shared" ca="1" si="6"/>
        <v>0.20499999999999999</v>
      </c>
      <c r="J26" s="38">
        <f t="shared" ca="1" si="7"/>
        <v>0.11864951768488745</v>
      </c>
      <c r="K26" s="38">
        <f t="shared" ca="1" si="11"/>
        <v>109</v>
      </c>
      <c r="L26" s="38">
        <f t="shared" ca="1" si="12"/>
        <v>0.54499999999999993</v>
      </c>
      <c r="N26" s="38">
        <f t="shared" ca="1" si="13"/>
        <v>1.901375</v>
      </c>
      <c r="O26" s="38">
        <f t="shared" ca="1" si="8"/>
        <v>7.931121999999996E-2</v>
      </c>
      <c r="P26" s="38">
        <f t="shared" ca="1" si="9"/>
        <v>-4.9331578839999966E-2</v>
      </c>
      <c r="Q26" s="38">
        <f t="shared" ca="1" si="10"/>
        <v>3.0684242038479973E-2</v>
      </c>
      <c r="Z26" s="12">
        <f t="shared" ca="1" si="0"/>
        <v>-3.534449999999997</v>
      </c>
      <c r="AA26" s="12">
        <f t="shared" ca="1" si="1"/>
        <v>-3.534449999999997</v>
      </c>
    </row>
    <row r="27" spans="1:46" x14ac:dyDescent="0.25">
      <c r="A27" s="11">
        <v>6.33</v>
      </c>
      <c r="C27" s="17">
        <v>6</v>
      </c>
      <c r="D27" s="38">
        <f t="shared" ca="1" si="2"/>
        <v>10.138888888888889</v>
      </c>
      <c r="E27" s="38">
        <f t="shared" ca="1" si="3"/>
        <v>11.866666666666667</v>
      </c>
      <c r="F27" s="38">
        <f t="shared" ca="1" si="4"/>
        <v>11.002777777777778</v>
      </c>
      <c r="G27" s="18">
        <f t="shared" ca="1" si="5"/>
        <v>42</v>
      </c>
      <c r="H27" s="38">
        <f t="shared" ca="1" si="6"/>
        <v>0.21</v>
      </c>
      <c r="J27" s="38">
        <f t="shared" ca="1" si="7"/>
        <v>0.12154340836012861</v>
      </c>
      <c r="K27" s="38">
        <f t="shared" ca="1" si="11"/>
        <v>151</v>
      </c>
      <c r="L27" s="38">
        <f t="shared" ca="1" si="12"/>
        <v>0.75499999999999989</v>
      </c>
      <c r="N27" s="38">
        <f t="shared" ca="1" si="13"/>
        <v>2.3105833333333332</v>
      </c>
      <c r="O27" s="38">
        <f t="shared" ca="1" si="8"/>
        <v>0.25677634370370378</v>
      </c>
      <c r="P27" s="38">
        <f t="shared" ca="1" si="9"/>
        <v>0.28393757472658454</v>
      </c>
      <c r="Q27" s="38">
        <f t="shared" ca="1" si="10"/>
        <v>0.31397186040877439</v>
      </c>
      <c r="Z27" s="12">
        <f t="shared" ca="1" si="0"/>
        <v>-3.5044499999999967</v>
      </c>
      <c r="AA27" s="12">
        <f t="shared" ca="1" si="1"/>
        <v>-3.5044499999999967</v>
      </c>
    </row>
    <row r="28" spans="1:46" x14ac:dyDescent="0.25">
      <c r="A28" s="11">
        <v>6.46</v>
      </c>
      <c r="C28" s="17">
        <v>7</v>
      </c>
      <c r="D28" s="38">
        <f t="shared" ca="1" si="2"/>
        <v>11.866666666666667</v>
      </c>
      <c r="E28" s="38">
        <f t="shared" ca="1" si="3"/>
        <v>13.594444444444445</v>
      </c>
      <c r="F28" s="38">
        <f t="shared" ca="1" si="4"/>
        <v>12.730555555555556</v>
      </c>
      <c r="G28" s="18">
        <f t="shared" ca="1" si="5"/>
        <v>22</v>
      </c>
      <c r="H28" s="38">
        <f t="shared" ca="1" si="6"/>
        <v>0.11</v>
      </c>
      <c r="J28" s="38">
        <f t="shared" ca="1" si="7"/>
        <v>6.3665594855305457E-2</v>
      </c>
      <c r="K28" s="38">
        <f t="shared" ca="1" si="11"/>
        <v>173</v>
      </c>
      <c r="L28" s="38">
        <f t="shared" ca="1" si="12"/>
        <v>0.86499999999999988</v>
      </c>
      <c r="N28" s="38">
        <f t="shared" ca="1" si="13"/>
        <v>1.4003611111111112</v>
      </c>
      <c r="O28" s="38">
        <f t="shared" ca="1" si="8"/>
        <v>0.8831940795061729</v>
      </c>
      <c r="P28" s="38">
        <f t="shared" ca="1" si="9"/>
        <v>2.5025794906184915</v>
      </c>
      <c r="Q28" s="38">
        <f t="shared" ca="1" si="10"/>
        <v>7.0911980188614185</v>
      </c>
      <c r="Z28" s="12">
        <f t="shared" ca="1" si="0"/>
        <v>-3.3744499999999968</v>
      </c>
      <c r="AA28" s="12">
        <f t="shared" ca="1" si="1"/>
        <v>-3.3744499999999968</v>
      </c>
    </row>
    <row r="29" spans="1:46" x14ac:dyDescent="0.25">
      <c r="A29" s="11">
        <v>6.5</v>
      </c>
      <c r="C29" s="17">
        <v>8</v>
      </c>
      <c r="D29" s="38">
        <f t="shared" ca="1" si="2"/>
        <v>13.594444444444445</v>
      </c>
      <c r="E29" s="38">
        <f t="shared" ca="1" si="3"/>
        <v>15.322222222222223</v>
      </c>
      <c r="F29" s="38">
        <f t="shared" ca="1" si="4"/>
        <v>14.458333333333334</v>
      </c>
      <c r="G29" s="18">
        <f t="shared" ca="1" si="5"/>
        <v>16</v>
      </c>
      <c r="H29" s="38">
        <f t="shared" ca="1" si="6"/>
        <v>0.08</v>
      </c>
      <c r="J29" s="38">
        <f t="shared" ca="1" si="7"/>
        <v>4.6302250803858518E-2</v>
      </c>
      <c r="K29" s="38">
        <f t="shared" ca="1" si="11"/>
        <v>189</v>
      </c>
      <c r="L29" s="38">
        <f t="shared" ca="1" si="12"/>
        <v>0.94499999999999984</v>
      </c>
      <c r="N29" s="38">
        <f t="shared" ca="1" si="13"/>
        <v>1.1566666666666667</v>
      </c>
      <c r="O29" s="38">
        <f t="shared" ca="1" si="8"/>
        <v>1.6644609422222225</v>
      </c>
      <c r="P29" s="38">
        <f t="shared" ca="1" si="9"/>
        <v>7.5921611777896318</v>
      </c>
      <c r="Q29" s="38">
        <f t="shared" ca="1" si="10"/>
        <v>34.630377852291112</v>
      </c>
      <c r="Z29" s="12">
        <f t="shared" ca="1" si="0"/>
        <v>-3.3344499999999968</v>
      </c>
      <c r="AA29" s="12">
        <f t="shared" ca="1" si="1"/>
        <v>-3.3344499999999968</v>
      </c>
    </row>
    <row r="30" spans="1:46" x14ac:dyDescent="0.25">
      <c r="A30" s="11">
        <v>6.59</v>
      </c>
      <c r="C30" s="17">
        <v>9</v>
      </c>
      <c r="D30" s="38">
        <f t="shared" ca="1" si="2"/>
        <v>15.322222222222223</v>
      </c>
      <c r="E30" s="38">
        <f t="shared" ca="1" si="3"/>
        <v>17.05</v>
      </c>
      <c r="F30" s="38">
        <f t="shared" ca="1" si="4"/>
        <v>16.18611111111111</v>
      </c>
      <c r="G30" s="18">
        <f t="shared" ca="1" si="5"/>
        <v>11</v>
      </c>
      <c r="H30" s="38">
        <f t="shared" ca="1" si="6"/>
        <v>5.5E-2</v>
      </c>
      <c r="J30" s="38">
        <f t="shared" ca="1" si="7"/>
        <v>3.1832797427652729E-2</v>
      </c>
      <c r="K30" s="38">
        <f t="shared" ca="1" si="11"/>
        <v>200</v>
      </c>
      <c r="L30" s="38">
        <f t="shared" ca="1" si="12"/>
        <v>0.99999999999999989</v>
      </c>
      <c r="N30" s="38">
        <f t="shared" ca="1" si="13"/>
        <v>0.89023611111111101</v>
      </c>
      <c r="O30" s="38">
        <f t="shared" ca="1" si="8"/>
        <v>2.1754105212345669</v>
      </c>
      <c r="P30" s="38">
        <f t="shared" ca="1" si="9"/>
        <v>13.681398480324326</v>
      </c>
      <c r="Q30" s="38">
        <f t="shared" ca="1" si="10"/>
        <v>86.043835198146368</v>
      </c>
      <c r="Z30" s="12">
        <f t="shared" ca="1" si="0"/>
        <v>-3.2444499999999969</v>
      </c>
      <c r="AA30" s="12">
        <f t="shared" ca="1" si="1"/>
        <v>-3.2444499999999969</v>
      </c>
    </row>
    <row r="31" spans="1:46" x14ac:dyDescent="0.25">
      <c r="A31" s="11">
        <v>6.62</v>
      </c>
      <c r="C31" s="17">
        <v>10</v>
      </c>
      <c r="D31" s="38" t="str">
        <f t="shared" si="2"/>
        <v>-</v>
      </c>
      <c r="E31" s="38" t="str">
        <f t="shared" si="3"/>
        <v>-</v>
      </c>
      <c r="F31" s="38" t="str">
        <f t="shared" si="4"/>
        <v>-</v>
      </c>
      <c r="G31" s="18" t="str">
        <f t="shared" ca="1" si="5"/>
        <v>-</v>
      </c>
      <c r="H31" s="38" t="str">
        <f t="shared" si="6"/>
        <v>-</v>
      </c>
      <c r="J31" s="38" t="str">
        <f t="shared" si="7"/>
        <v>-</v>
      </c>
      <c r="K31" s="38" t="str">
        <f t="shared" si="11"/>
        <v>-</v>
      </c>
      <c r="L31" s="38" t="str">
        <f t="shared" si="12"/>
        <v>-</v>
      </c>
      <c r="N31" s="38" t="str">
        <f t="shared" si="13"/>
        <v>-</v>
      </c>
      <c r="O31" s="38" t="str">
        <f t="shared" si="8"/>
        <v>-</v>
      </c>
      <c r="P31" s="38" t="str">
        <f t="shared" si="9"/>
        <v>-</v>
      </c>
      <c r="Q31" s="38" t="str">
        <f t="shared" si="10"/>
        <v>-</v>
      </c>
      <c r="Z31" s="12">
        <f t="shared" ca="1" si="0"/>
        <v>-3.2144499999999967</v>
      </c>
      <c r="AA31" s="12">
        <f t="shared" ca="1" si="1"/>
        <v>-3.2144499999999967</v>
      </c>
    </row>
    <row r="32" spans="1:46" x14ac:dyDescent="0.25">
      <c r="A32" s="11">
        <v>6.69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-3.1444499999999964</v>
      </c>
      <c r="AA32" s="12">
        <f t="shared" ca="1" si="1"/>
        <v>-3.1444499999999964</v>
      </c>
      <c r="AT32" s="20"/>
    </row>
    <row r="33" spans="1:46" x14ac:dyDescent="0.25">
      <c r="A33" s="11">
        <v>6.83</v>
      </c>
      <c r="C33" s="16" t="s">
        <v>23</v>
      </c>
      <c r="D33" s="17"/>
      <c r="E33" s="17"/>
      <c r="F33" s="17"/>
      <c r="G33" s="43">
        <f ca="1">SUM(G22:G32)</f>
        <v>200</v>
      </c>
      <c r="H33" s="43">
        <f ca="1">SUM(H22:H32)</f>
        <v>0.99999999999999989</v>
      </c>
      <c r="J33" s="17"/>
      <c r="K33" s="17"/>
      <c r="L33" s="17"/>
      <c r="N33" s="17"/>
      <c r="O33" s="17"/>
      <c r="P33" s="17"/>
      <c r="Q33" s="17"/>
      <c r="Z33" s="12">
        <f t="shared" ca="1" si="0"/>
        <v>-3.0044499999999967</v>
      </c>
      <c r="AA33" s="12">
        <f t="shared" ca="1" si="1"/>
        <v>-3.0044499999999967</v>
      </c>
    </row>
    <row r="34" spans="1:46" x14ac:dyDescent="0.25">
      <c r="A34" s="11">
        <v>6.84</v>
      </c>
      <c r="Z34" s="12">
        <f t="shared" ca="1" si="0"/>
        <v>-2.9944499999999969</v>
      </c>
      <c r="AA34" s="12">
        <f t="shared" ca="1" si="1"/>
        <v>-2.9944499999999969</v>
      </c>
    </row>
    <row r="35" spans="1:46" x14ac:dyDescent="0.25">
      <c r="A35" s="11">
        <v>6.86</v>
      </c>
      <c r="Z35" s="12">
        <f t="shared" ca="1" si="0"/>
        <v>-2.9744499999999965</v>
      </c>
      <c r="AA35" s="12">
        <f t="shared" ca="1" si="1"/>
        <v>-2.9744499999999965</v>
      </c>
    </row>
    <row r="36" spans="1:46" x14ac:dyDescent="0.25">
      <c r="A36" s="11">
        <v>6.88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-2.9544499999999969</v>
      </c>
      <c r="AA36" s="12">
        <f t="shared" ca="1" si="1"/>
        <v>-2.9544499999999969</v>
      </c>
      <c r="AT36" s="20"/>
    </row>
    <row r="37" spans="1:46" x14ac:dyDescent="0.25">
      <c r="A37" s="11">
        <v>7</v>
      </c>
      <c r="Z37" s="12">
        <f t="shared" ca="1" si="0"/>
        <v>-2.8344499999999968</v>
      </c>
      <c r="AA37" s="12">
        <f t="shared" ca="1" si="1"/>
        <v>-2.8344499999999968</v>
      </c>
    </row>
    <row r="38" spans="1:46" x14ac:dyDescent="0.25">
      <c r="A38" s="11">
        <v>7.06</v>
      </c>
      <c r="Z38" s="12">
        <f t="shared" ca="1" si="0"/>
        <v>-2.7744499999999972</v>
      </c>
      <c r="AA38" s="12">
        <f t="shared" ca="1" si="1"/>
        <v>-2.7744499999999972</v>
      </c>
    </row>
    <row r="39" spans="1:46" x14ac:dyDescent="0.25">
      <c r="A39" s="11">
        <v>7.08</v>
      </c>
      <c r="Z39" s="12">
        <f t="shared" ca="1" si="0"/>
        <v>-2.7544499999999967</v>
      </c>
      <c r="AA39" s="12">
        <f t="shared" ca="1" si="1"/>
        <v>-2.7544499999999967</v>
      </c>
    </row>
    <row r="40" spans="1:46" x14ac:dyDescent="0.25">
      <c r="A40" s="11">
        <v>7.1</v>
      </c>
      <c r="Z40" s="12">
        <f t="shared" ca="1" si="0"/>
        <v>-2.7344499999999972</v>
      </c>
      <c r="AA40" s="12">
        <f t="shared" ca="1" si="1"/>
        <v>-2.7344499999999972</v>
      </c>
    </row>
    <row r="41" spans="1:46" x14ac:dyDescent="0.25">
      <c r="A41" s="11">
        <v>7.11</v>
      </c>
      <c r="Z41" s="12">
        <f t="shared" ca="1" si="0"/>
        <v>-2.7244499999999965</v>
      </c>
      <c r="AA41" s="12">
        <f t="shared" ca="1" si="1"/>
        <v>-2.7244499999999965</v>
      </c>
    </row>
    <row r="42" spans="1:46" x14ac:dyDescent="0.25">
      <c r="A42" s="11">
        <v>7.19</v>
      </c>
      <c r="Z42" s="12">
        <f t="shared" ca="1" si="0"/>
        <v>-2.6444499999999964</v>
      </c>
      <c r="AA42" s="12">
        <f t="shared" ca="1" si="1"/>
        <v>-2.6444499999999964</v>
      </c>
    </row>
    <row r="43" spans="1:46" x14ac:dyDescent="0.25">
      <c r="A43" s="11">
        <v>7.19</v>
      </c>
      <c r="Z43" s="12">
        <f t="shared" ca="1" si="0"/>
        <v>-2.6444499999999964</v>
      </c>
      <c r="AA43" s="12">
        <f t="shared" ca="1" si="1"/>
        <v>-2.6444499999999964</v>
      </c>
    </row>
    <row r="44" spans="1:46" x14ac:dyDescent="0.25">
      <c r="A44" s="11">
        <v>7.33</v>
      </c>
      <c r="Z44" s="12">
        <f t="shared" ca="1" si="0"/>
        <v>-2.5044499999999967</v>
      </c>
      <c r="AA44" s="12">
        <f t="shared" ca="1" si="1"/>
        <v>-2.5044499999999967</v>
      </c>
    </row>
    <row r="45" spans="1:46" x14ac:dyDescent="0.25">
      <c r="A45" s="11">
        <v>7.34</v>
      </c>
      <c r="Z45" s="12">
        <f t="shared" ca="1" si="0"/>
        <v>-2.4944499999999969</v>
      </c>
      <c r="AA45" s="12">
        <f t="shared" ca="1" si="1"/>
        <v>-2.4944499999999969</v>
      </c>
    </row>
    <row r="46" spans="1:46" x14ac:dyDescent="0.25">
      <c r="A46" s="11">
        <v>7.35</v>
      </c>
      <c r="Z46" s="12">
        <f t="shared" ca="1" si="0"/>
        <v>-2.4844499999999972</v>
      </c>
      <c r="AA46" s="12">
        <f t="shared" ca="1" si="1"/>
        <v>-2.4844499999999972</v>
      </c>
    </row>
    <row r="47" spans="1:46" x14ac:dyDescent="0.25">
      <c r="A47" s="11">
        <v>7.35</v>
      </c>
      <c r="Z47" s="12">
        <f t="shared" ca="1" si="0"/>
        <v>-2.4844499999999972</v>
      </c>
      <c r="AA47" s="12">
        <f t="shared" ca="1" si="1"/>
        <v>-2.4844499999999972</v>
      </c>
    </row>
    <row r="48" spans="1:46" x14ac:dyDescent="0.25">
      <c r="A48" s="11">
        <v>7.39</v>
      </c>
      <c r="Z48" s="12">
        <f t="shared" ca="1" si="0"/>
        <v>-2.4444499999999971</v>
      </c>
      <c r="AA48" s="12">
        <f t="shared" ca="1" si="1"/>
        <v>-2.4444499999999971</v>
      </c>
    </row>
    <row r="49" spans="1:27" x14ac:dyDescent="0.25">
      <c r="A49" s="11">
        <v>7.43</v>
      </c>
      <c r="Z49" s="12">
        <f t="shared" ca="1" si="0"/>
        <v>-2.4044499999999971</v>
      </c>
      <c r="AA49" s="12">
        <f t="shared" ca="1" si="1"/>
        <v>-2.4044499999999971</v>
      </c>
    </row>
    <row r="50" spans="1:27" x14ac:dyDescent="0.25">
      <c r="A50" s="11">
        <v>7.5</v>
      </c>
      <c r="Z50" s="12">
        <f t="shared" ca="1" si="0"/>
        <v>-2.3344499999999968</v>
      </c>
      <c r="AA50" s="12">
        <f t="shared" ca="1" si="1"/>
        <v>-2.3344499999999968</v>
      </c>
    </row>
    <row r="51" spans="1:27" x14ac:dyDescent="0.25">
      <c r="A51" s="11">
        <v>7.51</v>
      </c>
      <c r="Z51" s="12">
        <f t="shared" ca="1" si="0"/>
        <v>-2.324449999999997</v>
      </c>
      <c r="AA51" s="12">
        <f t="shared" ca="1" si="1"/>
        <v>-2.324449999999997</v>
      </c>
    </row>
    <row r="52" spans="1:27" x14ac:dyDescent="0.25">
      <c r="A52" s="11">
        <v>7.55</v>
      </c>
      <c r="Z52" s="12">
        <f t="shared" ca="1" si="0"/>
        <v>-2.284449999999997</v>
      </c>
      <c r="AA52" s="12">
        <f t="shared" ca="1" si="1"/>
        <v>-2.284449999999997</v>
      </c>
    </row>
    <row r="53" spans="1:27" x14ac:dyDescent="0.25">
      <c r="A53" s="11">
        <v>7.55</v>
      </c>
      <c r="Z53" s="12">
        <f t="shared" ca="1" si="0"/>
        <v>-2.284449999999997</v>
      </c>
      <c r="AA53" s="12">
        <f t="shared" ca="1" si="1"/>
        <v>-2.284449999999997</v>
      </c>
    </row>
    <row r="54" spans="1:27" x14ac:dyDescent="0.25">
      <c r="A54" s="11">
        <v>7.67</v>
      </c>
      <c r="Z54" s="12">
        <f t="shared" ca="1" si="0"/>
        <v>-2.1644499999999969</v>
      </c>
      <c r="AA54" s="12">
        <f t="shared" ca="1" si="1"/>
        <v>-2.1644499999999969</v>
      </c>
    </row>
    <row r="55" spans="1:27" x14ac:dyDescent="0.25">
      <c r="A55" s="11">
        <v>7.68</v>
      </c>
      <c r="Z55" s="12">
        <f t="shared" ca="1" si="0"/>
        <v>-2.1544499999999971</v>
      </c>
      <c r="AA55" s="12">
        <f t="shared" ca="1" si="1"/>
        <v>-2.1544499999999971</v>
      </c>
    </row>
    <row r="56" spans="1:27" x14ac:dyDescent="0.25">
      <c r="A56" s="11">
        <v>7.77</v>
      </c>
      <c r="Z56" s="12">
        <f t="shared" ca="1" si="0"/>
        <v>-2.0644499999999972</v>
      </c>
      <c r="AA56" s="12">
        <f t="shared" ca="1" si="1"/>
        <v>-2.0644499999999972</v>
      </c>
    </row>
    <row r="57" spans="1:27" x14ac:dyDescent="0.25">
      <c r="A57" s="11">
        <v>7.83</v>
      </c>
      <c r="Z57" s="12">
        <f t="shared" ca="1" si="0"/>
        <v>-2.0044499999999967</v>
      </c>
      <c r="AA57" s="12">
        <f t="shared" ca="1" si="1"/>
        <v>-2.0044499999999967</v>
      </c>
    </row>
    <row r="58" spans="1:27" x14ac:dyDescent="0.25">
      <c r="A58" s="11">
        <v>7.88</v>
      </c>
      <c r="Z58" s="12">
        <f t="shared" ca="1" si="0"/>
        <v>-1.9544499999999969</v>
      </c>
      <c r="AA58" s="12">
        <f t="shared" ca="1" si="1"/>
        <v>-1.9544499999999969</v>
      </c>
    </row>
    <row r="59" spans="1:27" x14ac:dyDescent="0.25">
      <c r="A59" s="11">
        <v>7.94</v>
      </c>
      <c r="Z59" s="12">
        <f t="shared" ca="1" si="0"/>
        <v>-1.8944499999999964</v>
      </c>
      <c r="AA59" s="12">
        <f t="shared" ca="1" si="1"/>
        <v>-1.8944499999999964</v>
      </c>
    </row>
    <row r="60" spans="1:27" x14ac:dyDescent="0.25">
      <c r="A60" s="11">
        <v>7.99</v>
      </c>
      <c r="Z60" s="12">
        <f t="shared" ca="1" si="0"/>
        <v>-1.8444499999999966</v>
      </c>
      <c r="AA60" s="12">
        <f t="shared" ca="1" si="1"/>
        <v>-1.8444499999999966</v>
      </c>
    </row>
    <row r="61" spans="1:27" x14ac:dyDescent="0.25">
      <c r="A61" s="11">
        <v>8.0299999999999994</v>
      </c>
      <c r="Z61" s="12">
        <f t="shared" ca="1" si="0"/>
        <v>-1.8044499999999974</v>
      </c>
      <c r="AA61" s="12">
        <f t="shared" ca="1" si="1"/>
        <v>-1.8044499999999974</v>
      </c>
    </row>
    <row r="62" spans="1:27" x14ac:dyDescent="0.25">
      <c r="A62" s="11">
        <v>8.06</v>
      </c>
      <c r="Z62" s="12">
        <f t="shared" ca="1" si="0"/>
        <v>-1.7744499999999963</v>
      </c>
      <c r="AA62" s="12">
        <f t="shared" ca="1" si="1"/>
        <v>-1.7744499999999963</v>
      </c>
    </row>
    <row r="63" spans="1:27" x14ac:dyDescent="0.25">
      <c r="A63" s="11">
        <v>8.11</v>
      </c>
      <c r="Z63" s="12">
        <f t="shared" ca="1" si="0"/>
        <v>-1.7244499999999974</v>
      </c>
      <c r="AA63" s="12">
        <f t="shared" ca="1" si="1"/>
        <v>-1.7244499999999974</v>
      </c>
    </row>
    <row r="64" spans="1:27" x14ac:dyDescent="0.25">
      <c r="A64" s="11">
        <v>8.1199999999999992</v>
      </c>
      <c r="Z64" s="12">
        <f t="shared" ca="1" si="0"/>
        <v>-1.7144499999999976</v>
      </c>
      <c r="AA64" s="12">
        <f t="shared" ca="1" si="1"/>
        <v>-1.7144499999999976</v>
      </c>
    </row>
    <row r="65" spans="1:27" x14ac:dyDescent="0.25">
      <c r="A65" s="11">
        <v>8.2100000000000009</v>
      </c>
      <c r="Z65" s="12">
        <f t="shared" ca="1" si="0"/>
        <v>-1.624449999999996</v>
      </c>
      <c r="AA65" s="12">
        <f t="shared" ca="1" si="1"/>
        <v>-1.624449999999996</v>
      </c>
    </row>
    <row r="66" spans="1:27" x14ac:dyDescent="0.25">
      <c r="A66" s="11">
        <v>8.2799999999999994</v>
      </c>
      <c r="Z66" s="12">
        <f t="shared" ref="Z66:Z129" ca="1" si="14">IF($A66&lt;&gt;"",($A66-$D$77),"")</f>
        <v>-1.5544499999999974</v>
      </c>
      <c r="AA66" s="12">
        <f t="shared" ref="AA66:AA129" ca="1" si="15">IF($A66&lt;&gt;"",($A66-$D$77+$J$118),"")</f>
        <v>-1.5544499999999974</v>
      </c>
    </row>
    <row r="67" spans="1:27" x14ac:dyDescent="0.25">
      <c r="A67" s="11">
        <v>8.3000000000000007</v>
      </c>
      <c r="Z67" s="12">
        <f t="shared" ca="1" si="14"/>
        <v>-1.5344499999999961</v>
      </c>
      <c r="AA67" s="12">
        <f t="shared" ca="1" si="15"/>
        <v>-1.5344499999999961</v>
      </c>
    </row>
    <row r="68" spans="1:27" x14ac:dyDescent="0.25">
      <c r="A68" s="11">
        <v>8.31</v>
      </c>
      <c r="Z68" s="12">
        <f t="shared" ca="1" si="14"/>
        <v>-1.5244499999999963</v>
      </c>
      <c r="AA68" s="12">
        <f t="shared" ca="1" si="15"/>
        <v>-1.5244499999999963</v>
      </c>
    </row>
    <row r="69" spans="1:27" x14ac:dyDescent="0.25">
      <c r="A69" s="11">
        <v>8.4</v>
      </c>
      <c r="Z69" s="12">
        <f t="shared" ca="1" si="14"/>
        <v>-1.4344499999999965</v>
      </c>
      <c r="AA69" s="12">
        <f t="shared" ca="1" si="15"/>
        <v>-1.4344499999999965</v>
      </c>
    </row>
    <row r="70" spans="1:27" x14ac:dyDescent="0.25">
      <c r="A70" s="11">
        <v>8.44</v>
      </c>
      <c r="Z70" s="12">
        <f t="shared" ca="1" si="14"/>
        <v>-1.3944499999999973</v>
      </c>
      <c r="AA70" s="12">
        <f t="shared" ca="1" si="15"/>
        <v>-1.3944499999999973</v>
      </c>
    </row>
    <row r="71" spans="1:27" x14ac:dyDescent="0.25">
      <c r="A71" s="11">
        <v>8.4700000000000006</v>
      </c>
      <c r="Z71" s="12">
        <f t="shared" ca="1" si="14"/>
        <v>-1.3644499999999962</v>
      </c>
      <c r="AA71" s="12">
        <f t="shared" ca="1" si="15"/>
        <v>-1.3644499999999962</v>
      </c>
    </row>
    <row r="72" spans="1:27" x14ac:dyDescent="0.25">
      <c r="A72" s="11">
        <v>8.64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-1.1944499999999962</v>
      </c>
      <c r="AA72" s="12">
        <f t="shared" ca="1" si="15"/>
        <v>-1.1944499999999962</v>
      </c>
    </row>
    <row r="73" spans="1:27" x14ac:dyDescent="0.25">
      <c r="A73" s="11">
        <v>8.69</v>
      </c>
      <c r="Z73" s="12">
        <f t="shared" ca="1" si="14"/>
        <v>-1.1444499999999973</v>
      </c>
      <c r="AA73" s="12">
        <f t="shared" ca="1" si="15"/>
        <v>-1.1444499999999973</v>
      </c>
    </row>
    <row r="74" spans="1:27" x14ac:dyDescent="0.25">
      <c r="A74" s="11">
        <v>8.7100000000000009</v>
      </c>
      <c r="Z74" s="12">
        <f t="shared" ca="1" si="14"/>
        <v>-1.124449999999996</v>
      </c>
      <c r="AA74" s="12">
        <f t="shared" ca="1" si="15"/>
        <v>-1.124449999999996</v>
      </c>
    </row>
    <row r="75" spans="1:27" x14ac:dyDescent="0.25">
      <c r="A75" s="11">
        <v>8.7200000000000006</v>
      </c>
      <c r="C75" s="21" t="s">
        <v>25</v>
      </c>
      <c r="J75" s="21" t="s">
        <v>26</v>
      </c>
      <c r="Z75" s="12">
        <f t="shared" ca="1" si="14"/>
        <v>-1.1144499999999962</v>
      </c>
      <c r="AA75" s="12">
        <f t="shared" ca="1" si="15"/>
        <v>-1.1144499999999962</v>
      </c>
    </row>
    <row r="76" spans="1:27" x14ac:dyDescent="0.25">
      <c r="A76" s="11">
        <v>8.74</v>
      </c>
      <c r="Z76" s="12">
        <f t="shared" ca="1" si="14"/>
        <v>-1.0944499999999966</v>
      </c>
      <c r="AA76" s="12">
        <f t="shared" ca="1" si="15"/>
        <v>-1.0944499999999966</v>
      </c>
    </row>
    <row r="77" spans="1:27" x14ac:dyDescent="0.25">
      <c r="A77" s="11">
        <v>8.9</v>
      </c>
      <c r="C77" s="10" t="s">
        <v>27</v>
      </c>
      <c r="D77" s="15">
        <f ca="1">AVERAGE(INDIRECT($G$4))</f>
        <v>9.8344499999999968</v>
      </c>
      <c r="E77" s="9" t="s">
        <v>13</v>
      </c>
      <c r="J77" s="10" t="s">
        <v>27</v>
      </c>
      <c r="K77" s="15">
        <f ca="1">SUMPRODUCT(INDIRECT("$F$22:$F$"&amp;21+$D$15),INDIRECT("$H$22:$H$"&amp;21+$D$15))</f>
        <v>9.8970000000000002</v>
      </c>
      <c r="L77" s="9" t="s">
        <v>13</v>
      </c>
      <c r="Z77" s="12">
        <f t="shared" ca="1" si="14"/>
        <v>-0.93444999999999645</v>
      </c>
      <c r="AA77" s="12">
        <f t="shared" ca="1" si="15"/>
        <v>-0.93444999999999645</v>
      </c>
    </row>
    <row r="78" spans="1:27" x14ac:dyDescent="0.25">
      <c r="A78" s="11">
        <v>8.9700000000000006</v>
      </c>
      <c r="C78" s="10" t="s">
        <v>28</v>
      </c>
      <c r="D78" s="15">
        <f ca="1">_xlfn.VAR.S(INDIRECT($G$4))</f>
        <v>9.299281103015085</v>
      </c>
      <c r="E78" s="9" t="s">
        <v>14</v>
      </c>
      <c r="J78" s="10" t="s">
        <v>28</v>
      </c>
      <c r="K78" s="15">
        <f ca="1">SUM(INDIRECT("$O$22:$O$"&amp;21+$D$15))</f>
        <v>9.3150681604938264</v>
      </c>
      <c r="L78" s="9" t="s">
        <v>14</v>
      </c>
      <c r="Z78" s="12">
        <f t="shared" ca="1" si="14"/>
        <v>-0.86444999999999617</v>
      </c>
      <c r="AA78" s="12">
        <f t="shared" ca="1" si="15"/>
        <v>-0.86444999999999617</v>
      </c>
    </row>
    <row r="79" spans="1:27" x14ac:dyDescent="0.25">
      <c r="A79" s="11">
        <v>8.9700000000000006</v>
      </c>
      <c r="C79" s="37" t="s">
        <v>140</v>
      </c>
      <c r="D79" s="15">
        <f ca="1">STDEVA(INDIRECT($G$4))</f>
        <v>3.0494722663134821</v>
      </c>
      <c r="E79" s="9" t="s">
        <v>15</v>
      </c>
      <c r="J79" s="37" t="s">
        <v>140</v>
      </c>
      <c r="K79" s="15">
        <f ca="1">SQRT($K$78)</f>
        <v>3.0520596587376576</v>
      </c>
      <c r="L79" s="9" t="s">
        <v>15</v>
      </c>
      <c r="Z79" s="12">
        <f t="shared" ca="1" si="14"/>
        <v>-0.86444999999999617</v>
      </c>
      <c r="AA79" s="12">
        <f t="shared" ca="1" si="15"/>
        <v>-0.86444999999999617</v>
      </c>
    </row>
    <row r="80" spans="1:27" x14ac:dyDescent="0.25">
      <c r="A80" s="11">
        <v>8.98</v>
      </c>
      <c r="Z80" s="12">
        <f t="shared" ca="1" si="14"/>
        <v>-0.85444999999999638</v>
      </c>
      <c r="AA80" s="12">
        <f t="shared" ca="1" si="15"/>
        <v>-0.85444999999999638</v>
      </c>
    </row>
    <row r="81" spans="1:27" x14ac:dyDescent="0.25">
      <c r="A81" s="11">
        <v>9.01</v>
      </c>
      <c r="C81" s="37" t="s">
        <v>124</v>
      </c>
      <c r="D81" s="19">
        <f ca="1">_xlfn.MODE.SNGL(INDIRECT($G$4))</f>
        <v>10.55</v>
      </c>
      <c r="E81" s="9" t="s">
        <v>29</v>
      </c>
      <c r="Z81" s="12">
        <f t="shared" ca="1" si="14"/>
        <v>-0.82444999999999702</v>
      </c>
      <c r="AA81" s="12">
        <f t="shared" ca="1" si="15"/>
        <v>-0.82444999999999702</v>
      </c>
    </row>
    <row r="82" spans="1:27" x14ac:dyDescent="0.25">
      <c r="A82" s="11">
        <v>9.07</v>
      </c>
      <c r="C82" s="37" t="s">
        <v>125</v>
      </c>
      <c r="D82" s="15">
        <f ca="1">MEDIAN(INDIRECT($G$4))</f>
        <v>9.61</v>
      </c>
      <c r="E82" s="9" t="s">
        <v>30</v>
      </c>
      <c r="Z82" s="12">
        <f t="shared" ca="1" si="14"/>
        <v>-0.76444999999999652</v>
      </c>
      <c r="AA82" s="12">
        <f t="shared" ca="1" si="15"/>
        <v>-0.76444999999999652</v>
      </c>
    </row>
    <row r="83" spans="1:27" x14ac:dyDescent="0.25">
      <c r="A83" s="11">
        <v>9.15</v>
      </c>
      <c r="Z83" s="12">
        <f t="shared" ca="1" si="14"/>
        <v>-0.68444999999999645</v>
      </c>
      <c r="AA83" s="12">
        <f t="shared" ca="1" si="15"/>
        <v>-0.68444999999999645</v>
      </c>
    </row>
    <row r="84" spans="1:27" x14ac:dyDescent="0.25">
      <c r="A84" s="11">
        <v>9.16</v>
      </c>
      <c r="C84" s="37" t="s">
        <v>18</v>
      </c>
      <c r="D84" s="15">
        <f ca="1">$D$79/$D$77</f>
        <v>0.31008061114891866</v>
      </c>
      <c r="E84" s="9" t="s">
        <v>12</v>
      </c>
      <c r="J84" s="37" t="s">
        <v>18</v>
      </c>
      <c r="K84" s="15">
        <f ca="1">$K$79/$K$77</f>
        <v>0.30838230360085456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є однорідною</v>
      </c>
      <c r="S84" s="73"/>
      <c r="T84" s="73"/>
      <c r="U84" s="74"/>
      <c r="Z84" s="12">
        <f t="shared" ca="1" si="14"/>
        <v>-0.67444999999999666</v>
      </c>
      <c r="AA84" s="12">
        <f t="shared" ca="1" si="15"/>
        <v>-0.67444999999999666</v>
      </c>
    </row>
    <row r="85" spans="1:27" x14ac:dyDescent="0.25">
      <c r="A85" s="11">
        <v>9.2100000000000009</v>
      </c>
      <c r="Z85" s="12">
        <f t="shared" ca="1" si="14"/>
        <v>-0.62444999999999595</v>
      </c>
      <c r="AA85" s="12">
        <f t="shared" ca="1" si="15"/>
        <v>-0.62444999999999595</v>
      </c>
    </row>
    <row r="86" spans="1:27" ht="15" customHeight="1" x14ac:dyDescent="0.25">
      <c r="A86" s="11">
        <v>9.2200000000000006</v>
      </c>
      <c r="C86" s="37" t="s">
        <v>16</v>
      </c>
      <c r="D86" s="15">
        <f ca="1">SUMPRODUCT(INDIRECT("$Z$2:$Z$"&amp;$D$5+1)^3)/$D$5</f>
        <v>3.2483555011673273</v>
      </c>
      <c r="E86" s="9" t="s">
        <v>46</v>
      </c>
      <c r="I86" s="22"/>
      <c r="Z86" s="12">
        <f t="shared" ca="1" si="14"/>
        <v>-0.61444999999999617</v>
      </c>
      <c r="AA86" s="12">
        <f t="shared" ca="1" si="15"/>
        <v>-0.61444999999999617</v>
      </c>
    </row>
    <row r="87" spans="1:27" x14ac:dyDescent="0.25">
      <c r="A87" s="11">
        <v>9.23</v>
      </c>
      <c r="C87" s="37" t="s">
        <v>20</v>
      </c>
      <c r="D87" s="38">
        <f ca="1">KURT(INDIRECT($G$4))</f>
        <v>-0.35331517116681077</v>
      </c>
      <c r="E87" s="9" t="s">
        <v>45</v>
      </c>
      <c r="Z87" s="12">
        <f t="shared" ca="1" si="14"/>
        <v>-0.60444999999999638</v>
      </c>
      <c r="AA87" s="12">
        <f t="shared" ca="1" si="15"/>
        <v>-0.60444999999999638</v>
      </c>
    </row>
    <row r="88" spans="1:27" ht="15" customHeight="1" x14ac:dyDescent="0.25">
      <c r="A88" s="11">
        <v>9.23</v>
      </c>
      <c r="Z88" s="12">
        <f t="shared" ca="1" si="14"/>
        <v>-0.60444999999999638</v>
      </c>
      <c r="AA88" s="12">
        <f t="shared" ca="1" si="15"/>
        <v>-0.60444999999999638</v>
      </c>
    </row>
    <row r="89" spans="1:27" ht="15" customHeight="1" x14ac:dyDescent="0.25">
      <c r="A89" s="11">
        <v>9.2799999999999994</v>
      </c>
      <c r="C89" s="37" t="s">
        <v>19</v>
      </c>
      <c r="D89" s="15">
        <f ca="1">SKEW(INDIRECT($G$4))</f>
        <v>0.11628701247426951</v>
      </c>
      <c r="E89" s="9" t="s">
        <v>17</v>
      </c>
      <c r="Z89" s="12">
        <f t="shared" ca="1" si="14"/>
        <v>-0.55444999999999744</v>
      </c>
      <c r="AA89" s="12">
        <f t="shared" ca="1" si="15"/>
        <v>-0.55444999999999744</v>
      </c>
    </row>
    <row r="90" spans="1:27" x14ac:dyDescent="0.25">
      <c r="A90" s="11">
        <v>9.32</v>
      </c>
      <c r="D90" s="15">
        <f ca="1">$D$86/$D$79^3</f>
        <v>0.11454852163777915</v>
      </c>
      <c r="Z90" s="12">
        <f t="shared" ca="1" si="14"/>
        <v>-0.51444999999999652</v>
      </c>
      <c r="AA90" s="12">
        <f t="shared" ca="1" si="15"/>
        <v>-0.51444999999999652</v>
      </c>
    </row>
    <row r="91" spans="1:27" x14ac:dyDescent="0.25">
      <c r="A91" s="11">
        <v>9.3699999999999992</v>
      </c>
      <c r="Z91" s="12">
        <f t="shared" ca="1" si="14"/>
        <v>-0.46444999999999759</v>
      </c>
      <c r="AA91" s="12">
        <f t="shared" ca="1" si="15"/>
        <v>-0.46444999999999759</v>
      </c>
    </row>
    <row r="92" spans="1:27" x14ac:dyDescent="0.25">
      <c r="A92" s="11">
        <v>9.3800000000000008</v>
      </c>
      <c r="Z92" s="12">
        <f t="shared" ca="1" si="14"/>
        <v>-0.45444999999999602</v>
      </c>
      <c r="AA92" s="12">
        <f t="shared" ca="1" si="15"/>
        <v>-0.45444999999999602</v>
      </c>
    </row>
    <row r="93" spans="1:27" x14ac:dyDescent="0.25">
      <c r="A93" s="11">
        <v>9.39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-0.44444999999999624</v>
      </c>
      <c r="AA93" s="12">
        <f t="shared" ca="1" si="15"/>
        <v>-0.44444999999999624</v>
      </c>
    </row>
    <row r="94" spans="1:27" x14ac:dyDescent="0.25">
      <c r="A94" s="11">
        <v>9.44</v>
      </c>
      <c r="Z94" s="12">
        <f t="shared" ca="1" si="14"/>
        <v>-0.3944499999999973</v>
      </c>
      <c r="AA94" s="12">
        <f t="shared" ca="1" si="15"/>
        <v>-0.3944499999999973</v>
      </c>
    </row>
    <row r="95" spans="1:27" x14ac:dyDescent="0.25">
      <c r="A95" s="11">
        <v>9.4499999999999993</v>
      </c>
      <c r="Z95" s="12">
        <f t="shared" ca="1" si="14"/>
        <v>-0.38444999999999752</v>
      </c>
      <c r="AA95" s="12">
        <f t="shared" ca="1" si="15"/>
        <v>-0.38444999999999752</v>
      </c>
    </row>
    <row r="96" spans="1:27" x14ac:dyDescent="0.25">
      <c r="A96" s="11">
        <v>9.48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-0.35444999999999638</v>
      </c>
      <c r="AA96" s="12">
        <f t="shared" ca="1" si="15"/>
        <v>-0.35444999999999638</v>
      </c>
    </row>
    <row r="97" spans="1:27" ht="15" customHeight="1" x14ac:dyDescent="0.25">
      <c r="A97" s="11">
        <v>9.51</v>
      </c>
      <c r="Z97" s="12">
        <f t="shared" ca="1" si="14"/>
        <v>-0.32444999999999702</v>
      </c>
      <c r="AA97" s="12">
        <f t="shared" ca="1" si="15"/>
        <v>-0.32444999999999702</v>
      </c>
    </row>
    <row r="98" spans="1:27" ht="15" customHeight="1" x14ac:dyDescent="0.25">
      <c r="A98" s="11">
        <v>9.56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-0.27444999999999631</v>
      </c>
      <c r="AA98" s="12">
        <f t="shared" ca="1" si="15"/>
        <v>-0.27444999999999631</v>
      </c>
    </row>
    <row r="99" spans="1:27" x14ac:dyDescent="0.25">
      <c r="A99" s="11">
        <v>9.57</v>
      </c>
      <c r="Z99" s="12">
        <f t="shared" ca="1" si="14"/>
        <v>-0.26444999999999652</v>
      </c>
      <c r="AA99" s="12">
        <f t="shared" ca="1" si="15"/>
        <v>-0.26444999999999652</v>
      </c>
    </row>
    <row r="100" spans="1:27" x14ac:dyDescent="0.25">
      <c r="A100" s="11">
        <v>9.57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-0.26444999999999652</v>
      </c>
      <c r="AA100" s="12">
        <f t="shared" ca="1" si="15"/>
        <v>-0.26444999999999652</v>
      </c>
    </row>
    <row r="101" spans="1:27" x14ac:dyDescent="0.25">
      <c r="A101" s="11">
        <v>9.59</v>
      </c>
      <c r="M101" s="37" t="s">
        <v>69</v>
      </c>
      <c r="N101" s="15">
        <v>2</v>
      </c>
      <c r="O101" s="9" t="s">
        <v>68</v>
      </c>
      <c r="Z101" s="12">
        <f t="shared" ca="1" si="14"/>
        <v>-0.24444999999999695</v>
      </c>
      <c r="AA101" s="12">
        <f t="shared" ca="1" si="15"/>
        <v>-0.24444999999999695</v>
      </c>
    </row>
    <row r="102" spans="1:27" x14ac:dyDescent="0.25">
      <c r="A102" s="11">
        <v>9.6300000000000008</v>
      </c>
      <c r="C102" s="75" t="s">
        <v>38</v>
      </c>
      <c r="D102" s="76"/>
      <c r="E102" s="38">
        <f ca="1">$D$77-$D$79*SQRT(3)</f>
        <v>4.5526090984728356</v>
      </c>
      <c r="H102" s="37" t="s">
        <v>119</v>
      </c>
      <c r="M102" s="37" t="s">
        <v>72</v>
      </c>
      <c r="N102" s="15">
        <f>$D$15-($N$101+1)</f>
        <v>6</v>
      </c>
      <c r="O102" s="9" t="s">
        <v>67</v>
      </c>
      <c r="Z102" s="12">
        <f t="shared" ca="1" si="14"/>
        <v>-0.20444999999999602</v>
      </c>
      <c r="AA102" s="12">
        <f t="shared" ca="1" si="15"/>
        <v>-0.20444999999999602</v>
      </c>
    </row>
    <row r="103" spans="1:27" x14ac:dyDescent="0.25">
      <c r="A103" s="11">
        <v>9.7899999999999991</v>
      </c>
      <c r="C103" s="75" t="s">
        <v>39</v>
      </c>
      <c r="D103" s="76"/>
      <c r="E103" s="38">
        <f ca="1">$D$77+$D$79*SQRT(3)</f>
        <v>15.116290901527158</v>
      </c>
      <c r="H103" s="37" t="s">
        <v>118</v>
      </c>
      <c r="Z103" s="12">
        <f t="shared" ca="1" si="14"/>
        <v>-4.4449999999997658E-2</v>
      </c>
      <c r="AA103" s="12">
        <f t="shared" ca="1" si="15"/>
        <v>-4.4449999999997658E-2</v>
      </c>
    </row>
    <row r="104" spans="1:27" x14ac:dyDescent="0.25">
      <c r="A104" s="11">
        <v>9.84</v>
      </c>
      <c r="M104" s="37" t="s">
        <v>70</v>
      </c>
      <c r="N104" s="15">
        <f>_xlfn.CHISQ.INV($N$100,$N$102)</f>
        <v>12.591587243743977</v>
      </c>
      <c r="O104" s="9" t="s">
        <v>73</v>
      </c>
      <c r="Z104" s="12">
        <f t="shared" ca="1" si="14"/>
        <v>5.5500000000030525E-3</v>
      </c>
      <c r="AA104" s="12">
        <f t="shared" ca="1" si="15"/>
        <v>5.5500000000030525E-3</v>
      </c>
    </row>
    <row r="105" spans="1:27" x14ac:dyDescent="0.25">
      <c r="A105" s="11">
        <v>9.91</v>
      </c>
      <c r="C105" s="84" t="s">
        <v>116</v>
      </c>
      <c r="D105" s="85"/>
      <c r="E105" s="38">
        <f ca="1">($E$102+$E$103)/2</f>
        <v>9.8344499999999968</v>
      </c>
      <c r="Z105" s="12">
        <f t="shared" ca="1" si="14"/>
        <v>7.5550000000003337E-2</v>
      </c>
      <c r="AA105" s="12">
        <f t="shared" ca="1" si="15"/>
        <v>7.5550000000003337E-2</v>
      </c>
    </row>
    <row r="106" spans="1:27" ht="15" customHeight="1" x14ac:dyDescent="0.25">
      <c r="A106" s="11">
        <v>9.91</v>
      </c>
      <c r="C106" s="84" t="s">
        <v>117</v>
      </c>
      <c r="D106" s="85"/>
      <c r="E106" s="38">
        <f ca="1">($E$102-$E$103)^2/12</f>
        <v>9.299281103015085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7.5550000000003337E-2</v>
      </c>
      <c r="AA106" s="12">
        <f t="shared" ca="1" si="15"/>
        <v>7.5550000000003337E-2</v>
      </c>
    </row>
    <row r="107" spans="1:27" x14ac:dyDescent="0.25">
      <c r="A107" s="11">
        <v>9.92</v>
      </c>
      <c r="Z107" s="12">
        <f t="shared" ca="1" si="14"/>
        <v>8.5550000000003124E-2</v>
      </c>
      <c r="AA107" s="12">
        <f t="shared" ca="1" si="15"/>
        <v>8.5550000000003124E-2</v>
      </c>
    </row>
    <row r="108" spans="1:27" x14ac:dyDescent="0.25">
      <c r="A108" s="11">
        <v>9.98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0.14555000000000362</v>
      </c>
      <c r="AA108" s="12">
        <f t="shared" ca="1" si="15"/>
        <v>0.14555000000000362</v>
      </c>
    </row>
    <row r="109" spans="1:27" x14ac:dyDescent="0.25">
      <c r="A109" s="11">
        <v>10.050000000000001</v>
      </c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>
        <f t="shared" ca="1" si="14"/>
        <v>0.21555000000000391</v>
      </c>
      <c r="AA109" s="12">
        <f t="shared" ca="1" si="15"/>
        <v>0.21555000000000391</v>
      </c>
    </row>
    <row r="110" spans="1:27" x14ac:dyDescent="0.25">
      <c r="A110" s="11">
        <v>10.11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200.00000000000003</v>
      </c>
      <c r="P110" s="90">
        <f ca="1">SUM(INDIRECT(ADDRESS(ROW()+1,COLUMN())&amp;":"&amp;ADDRESS(ROW()+$D$15,COLUMN())))</f>
        <v>84.22</v>
      </c>
      <c r="Q110" s="91"/>
      <c r="S110" s="16" t="s">
        <v>23</v>
      </c>
      <c r="T110" s="17">
        <f ca="1">SUM(INDIRECT(ADDRESS(ROW()+1,COLUMN())&amp;":"&amp;ADDRESS(ROW()+$D$15,COLUMN())))</f>
        <v>1</v>
      </c>
      <c r="U110" s="17">
        <f ca="1">SUM(INDIRECT(ADDRESS(ROW()+1,COLUMN())&amp;":"&amp;ADDRESS(ROW()+$D$15,COLUMN())))</f>
        <v>200</v>
      </c>
      <c r="V110" s="90">
        <f ca="1">SUM(INDIRECT(ADDRESS(ROW()+1,COLUMN())&amp;":"&amp;ADDRESS(ROW()+$D$15,COLUMN())))</f>
        <v>7.0178957248950784</v>
      </c>
      <c r="W110" s="91"/>
      <c r="Z110" s="12">
        <f t="shared" ca="1" si="14"/>
        <v>0.27555000000000263</v>
      </c>
      <c r="AA110" s="12">
        <f t="shared" ca="1" si="15"/>
        <v>0.27555000000000263</v>
      </c>
    </row>
    <row r="111" spans="1:27" x14ac:dyDescent="0.25">
      <c r="A111" s="11">
        <v>10.15</v>
      </c>
      <c r="M111" s="17">
        <v>1</v>
      </c>
      <c r="N111" s="38">
        <f>IF($C22&gt;$D$15,"-",1/$D$15)</f>
        <v>0.1111111111111111</v>
      </c>
      <c r="O111" s="19">
        <f>IF($C22&gt;$D$15,"-",$D$5*N111)</f>
        <v>22.222222222222221</v>
      </c>
      <c r="P111" s="88">
        <f ca="1">IF($C22&gt;$D$15,"-",($G22-$O111)^2/$O111)</f>
        <v>20.26722222222222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1.5136618112392223E-2</v>
      </c>
      <c r="U111" s="38">
        <f ca="1">IF($C22&gt;$D$15,"-",$D$5*T111)</f>
        <v>3.0273236224784448</v>
      </c>
      <c r="V111" s="88">
        <f ca="1">IF($C22&gt;$D$15,"-",($G22-$U111)^2/$U111)</f>
        <v>1.3576483993126136</v>
      </c>
      <c r="W111" s="89"/>
      <c r="Z111" s="12">
        <f t="shared" ca="1" si="14"/>
        <v>0.31555000000000355</v>
      </c>
      <c r="AA111" s="12">
        <f t="shared" ca="1" si="15"/>
        <v>0.31555000000000355</v>
      </c>
    </row>
    <row r="112" spans="1:27" ht="15" customHeight="1" x14ac:dyDescent="0.25">
      <c r="A112" s="11">
        <v>10.17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0.1111111111111111</v>
      </c>
      <c r="O112" s="19">
        <f t="shared" ref="O112:O121" si="17">IF($C23&gt;$D$15,"-",$D$5*N112)</f>
        <v>22.222222222222221</v>
      </c>
      <c r="P112" s="88">
        <f t="shared" ref="P112:P121" ca="1" si="18">IF($C23&gt;$D$15,"-",($G23-$O112)^2/$O112)</f>
        <v>11.842222222222221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3.9672174402373077E-2</v>
      </c>
      <c r="U112" s="38">
        <f t="shared" ref="U112:U121" ca="1" si="20">IF($C23&gt;$D$15,"-",$D$5*T112)</f>
        <v>7.9344348804746154</v>
      </c>
      <c r="V112" s="88">
        <f t="shared" ref="V112:V121" ca="1" si="21">IF($C23&gt;$D$15,"-",($G23-$U112)^2/$U112)</f>
        <v>0.47162001619112176</v>
      </c>
      <c r="W112" s="89"/>
      <c r="Z112" s="12">
        <f t="shared" ca="1" si="14"/>
        <v>0.33555000000000312</v>
      </c>
      <c r="AA112" s="12">
        <f t="shared" ca="1" si="15"/>
        <v>0.33555000000000312</v>
      </c>
    </row>
    <row r="113" spans="1:27" x14ac:dyDescent="0.25">
      <c r="A113" s="11">
        <v>10.220000000000001</v>
      </c>
      <c r="M113" s="17">
        <v>3</v>
      </c>
      <c r="N113" s="38">
        <f t="shared" si="16"/>
        <v>0.1111111111111111</v>
      </c>
      <c r="O113" s="19">
        <f t="shared" si="17"/>
        <v>22.222222222222221</v>
      </c>
      <c r="P113" s="88">
        <f t="shared" ca="1" si="18"/>
        <v>2.722222222222228E-2</v>
      </c>
      <c r="Q113" s="89"/>
      <c r="S113" s="17">
        <v>3</v>
      </c>
      <c r="T113" s="38">
        <f t="shared" ca="1" si="19"/>
        <v>9.5915532662317809E-2</v>
      </c>
      <c r="U113" s="38">
        <f t="shared" ca="1" si="20"/>
        <v>19.183106532463562</v>
      </c>
      <c r="V113" s="88">
        <f t="shared" ca="1" si="21"/>
        <v>0.75945341375588848</v>
      </c>
      <c r="W113" s="89"/>
      <c r="Z113" s="12">
        <f t="shared" ca="1" si="14"/>
        <v>0.38555000000000383</v>
      </c>
      <c r="AA113" s="12">
        <f t="shared" ca="1" si="15"/>
        <v>0.38555000000000383</v>
      </c>
    </row>
    <row r="114" spans="1:27" x14ac:dyDescent="0.25">
      <c r="A114" s="11">
        <v>10.26</v>
      </c>
      <c r="C114" s="75" t="s">
        <v>138</v>
      </c>
      <c r="D114" s="76"/>
      <c r="E114" s="38">
        <f ca="1">$D$11</f>
        <v>1.5</v>
      </c>
      <c r="H114" s="92" t="s">
        <v>144</v>
      </c>
      <c r="I114" s="92"/>
      <c r="J114" s="92"/>
      <c r="K114" s="38">
        <f ca="1">SUM(INDIRECT("$AA$2:$AA$"&amp;$D$5+1))/$K$119</f>
        <v>1.8994946281679973E-13</v>
      </c>
      <c r="M114" s="17">
        <v>4</v>
      </c>
      <c r="N114" s="38">
        <f t="shared" si="16"/>
        <v>0.1111111111111111</v>
      </c>
      <c r="O114" s="19">
        <f t="shared" si="17"/>
        <v>22.222222222222221</v>
      </c>
      <c r="P114" s="88">
        <f t="shared" ca="1" si="18"/>
        <v>11.202222222222224</v>
      </c>
      <c r="Q114" s="89"/>
      <c r="S114" s="17">
        <v>4</v>
      </c>
      <c r="T114" s="38">
        <f t="shared" ca="1" si="19"/>
        <v>0.16961531985088296</v>
      </c>
      <c r="U114" s="38">
        <f t="shared" ca="1" si="20"/>
        <v>33.923063970176592</v>
      </c>
      <c r="V114" s="88">
        <f t="shared" ca="1" si="21"/>
        <v>0.48997364760108147</v>
      </c>
      <c r="W114" s="89"/>
      <c r="Z114" s="12">
        <f t="shared" ca="1" si="14"/>
        <v>0.42555000000000298</v>
      </c>
      <c r="AA114" s="12">
        <f t="shared" ca="1" si="15"/>
        <v>0.42555000000000298</v>
      </c>
    </row>
    <row r="115" spans="1:27" x14ac:dyDescent="0.25">
      <c r="A115" s="11">
        <v>10.3</v>
      </c>
      <c r="C115" s="75" t="s">
        <v>139</v>
      </c>
      <c r="D115" s="76"/>
      <c r="E115" s="38">
        <f ca="1">$D$12</f>
        <v>17.05</v>
      </c>
      <c r="H115" s="92" t="s">
        <v>145</v>
      </c>
      <c r="I115" s="92"/>
      <c r="J115" s="92"/>
      <c r="K115" s="38">
        <f ca="1">-$D$5/$K$119+SUMSQ(INDIRECT("$AA$2:$AA$"&amp;$D$5+1))/$K$119^3</f>
        <v>-0.29345073614102546</v>
      </c>
      <c r="M115" s="17">
        <v>5</v>
      </c>
      <c r="N115" s="38">
        <f t="shared" si="16"/>
        <v>0.1111111111111111</v>
      </c>
      <c r="O115" s="19">
        <f t="shared" si="17"/>
        <v>22.222222222222221</v>
      </c>
      <c r="P115" s="88">
        <f t="shared" ca="1" si="18"/>
        <v>15.867222222222225</v>
      </c>
      <c r="Q115" s="89"/>
      <c r="S115" s="17">
        <v>5</v>
      </c>
      <c r="T115" s="38">
        <f t="shared" ca="1" si="19"/>
        <v>0.21942202091672924</v>
      </c>
      <c r="U115" s="38">
        <f t="shared" ca="1" si="20"/>
        <v>43.88440418334585</v>
      </c>
      <c r="V115" s="88">
        <f t="shared" ca="1" si="21"/>
        <v>0.18958415062771675</v>
      </c>
      <c r="W115" s="89"/>
      <c r="Z115" s="12">
        <f t="shared" ca="1" si="14"/>
        <v>0.46555000000000391</v>
      </c>
      <c r="AA115" s="12">
        <f t="shared" ca="1" si="15"/>
        <v>0.46555000000000391</v>
      </c>
    </row>
    <row r="116" spans="1:27" x14ac:dyDescent="0.25">
      <c r="A116" s="11">
        <v>10.51</v>
      </c>
      <c r="M116" s="17">
        <v>6</v>
      </c>
      <c r="N116" s="38">
        <f t="shared" si="16"/>
        <v>0.1111111111111111</v>
      </c>
      <c r="O116" s="19">
        <f t="shared" si="17"/>
        <v>22.222222222222221</v>
      </c>
      <c r="P116" s="88">
        <f t="shared" ca="1" si="18"/>
        <v>17.602222222222224</v>
      </c>
      <c r="Q116" s="89"/>
      <c r="S116" s="17">
        <v>6</v>
      </c>
      <c r="T116" s="38">
        <f t="shared" ca="1" si="19"/>
        <v>0.20766566842026468</v>
      </c>
      <c r="U116" s="38">
        <f t="shared" ca="1" si="20"/>
        <v>41.533133684052935</v>
      </c>
      <c r="V116" s="88">
        <f t="shared" ca="1" si="21"/>
        <v>5.2479583800264665E-3</v>
      </c>
      <c r="W116" s="89"/>
      <c r="Z116" s="12">
        <f t="shared" ca="1" si="14"/>
        <v>0.67555000000000298</v>
      </c>
      <c r="AA116" s="12">
        <f t="shared" ca="1" si="15"/>
        <v>0.67555000000000298</v>
      </c>
    </row>
    <row r="117" spans="1:27" x14ac:dyDescent="0.25">
      <c r="A117" s="11">
        <v>10.52</v>
      </c>
      <c r="C117" s="84" t="s">
        <v>116</v>
      </c>
      <c r="D117" s="85"/>
      <c r="E117" s="38">
        <f ca="1">($E$102+$E$103)/2</f>
        <v>9.8344499999999968</v>
      </c>
      <c r="J117" s="23" t="s">
        <v>147</v>
      </c>
      <c r="M117" s="17">
        <v>7</v>
      </c>
      <c r="N117" s="38">
        <f t="shared" si="16"/>
        <v>0.1111111111111111</v>
      </c>
      <c r="O117" s="19">
        <f t="shared" si="17"/>
        <v>22.222222222222221</v>
      </c>
      <c r="P117" s="88">
        <f t="shared" ca="1" si="18"/>
        <v>2.2222222222222066E-3</v>
      </c>
      <c r="Q117" s="89"/>
      <c r="S117" s="17">
        <v>7</v>
      </c>
      <c r="T117" s="38">
        <f t="shared" ca="1" si="19"/>
        <v>0.14378448625360041</v>
      </c>
      <c r="U117" s="38">
        <f t="shared" ca="1" si="20"/>
        <v>28.75689725072008</v>
      </c>
      <c r="V117" s="88">
        <f t="shared" ca="1" si="21"/>
        <v>1.587642090130059</v>
      </c>
      <c r="W117" s="89"/>
      <c r="Z117" s="12">
        <f t="shared" ca="1" si="14"/>
        <v>0.68555000000000277</v>
      </c>
      <c r="AA117" s="12">
        <f t="shared" ca="1" si="15"/>
        <v>0.68555000000000277</v>
      </c>
    </row>
    <row r="118" spans="1:27" x14ac:dyDescent="0.25">
      <c r="A118" s="11">
        <v>10.54</v>
      </c>
      <c r="C118" s="84" t="s">
        <v>117</v>
      </c>
      <c r="D118" s="85"/>
      <c r="E118" s="38">
        <f ca="1">($E$102-$E$103)^2/12</f>
        <v>9.299281103015085</v>
      </c>
      <c r="H118" s="37" t="s">
        <v>27</v>
      </c>
      <c r="I118" s="38">
        <f ca="1">D77</f>
        <v>9.8344499999999968</v>
      </c>
      <c r="J118" s="38">
        <v>0</v>
      </c>
      <c r="K118" s="38">
        <f ca="1">$I118+$J118</f>
        <v>9.8344499999999968</v>
      </c>
      <c r="M118" s="17">
        <v>8</v>
      </c>
      <c r="N118" s="38">
        <f t="shared" si="16"/>
        <v>0.1111111111111111</v>
      </c>
      <c r="O118" s="19">
        <f t="shared" si="17"/>
        <v>22.222222222222221</v>
      </c>
      <c r="P118" s="88">
        <f t="shared" ca="1" si="18"/>
        <v>1.7422222222222217</v>
      </c>
      <c r="Q118" s="89"/>
      <c r="S118" s="17">
        <v>8</v>
      </c>
      <c r="T118" s="38">
        <f t="shared" ca="1" si="19"/>
        <v>7.2824764352313998E-2</v>
      </c>
      <c r="U118" s="38">
        <f t="shared" ca="1" si="20"/>
        <v>14.5649528704628</v>
      </c>
      <c r="V118" s="88">
        <f t="shared" ca="1" si="21"/>
        <v>0.14139148147669359</v>
      </c>
      <c r="W118" s="89"/>
      <c r="Z118" s="12">
        <f t="shared" ca="1" si="14"/>
        <v>0.70555000000000234</v>
      </c>
      <c r="AA118" s="12">
        <f t="shared" ca="1" si="15"/>
        <v>0.70555000000000234</v>
      </c>
    </row>
    <row r="119" spans="1:27" x14ac:dyDescent="0.25">
      <c r="A119" s="11">
        <v>10.54</v>
      </c>
      <c r="H119" s="37" t="s">
        <v>140</v>
      </c>
      <c r="I119" s="38">
        <f ca="1">D79</f>
        <v>3.0494722663134821</v>
      </c>
      <c r="J119" s="38">
        <v>-8.0699999999999999E-4</v>
      </c>
      <c r="K119" s="38">
        <f ca="1">$I119+$J119</f>
        <v>3.0486652663134821</v>
      </c>
      <c r="M119" s="17">
        <v>9</v>
      </c>
      <c r="N119" s="38">
        <f t="shared" si="16"/>
        <v>0.1111111111111111</v>
      </c>
      <c r="O119" s="19">
        <f t="shared" si="17"/>
        <v>22.222222222222221</v>
      </c>
      <c r="P119" s="88">
        <f t="shared" ca="1" si="18"/>
        <v>5.6672222222222217</v>
      </c>
      <c r="Q119" s="89"/>
      <c r="S119" s="17">
        <v>9</v>
      </c>
      <c r="T119" s="38">
        <f t="shared" ca="1" si="19"/>
        <v>3.5963415029125589E-2</v>
      </c>
      <c r="U119" s="38">
        <f t="shared" ca="1" si="20"/>
        <v>7.1926830058251179</v>
      </c>
      <c r="V119" s="88">
        <f t="shared" ca="1" si="21"/>
        <v>2.0153345674198762</v>
      </c>
      <c r="W119" s="89"/>
      <c r="Z119" s="12">
        <f t="shared" ca="1" si="14"/>
        <v>0.70555000000000234</v>
      </c>
      <c r="AA119" s="12">
        <f t="shared" ca="1" si="15"/>
        <v>0.70555000000000234</v>
      </c>
    </row>
    <row r="120" spans="1:27" x14ac:dyDescent="0.25">
      <c r="A120" s="11">
        <v>10.55</v>
      </c>
      <c r="M120" s="17">
        <v>10</v>
      </c>
      <c r="N120" s="38" t="str">
        <f t="shared" si="16"/>
        <v>-</v>
      </c>
      <c r="O120" s="19" t="str">
        <f t="shared" si="17"/>
        <v>-</v>
      </c>
      <c r="P120" s="88" t="str">
        <f t="shared" si="18"/>
        <v>-</v>
      </c>
      <c r="Q120" s="89"/>
      <c r="S120" s="17">
        <v>10</v>
      </c>
      <c r="T120" s="38" t="str">
        <f t="shared" si="19"/>
        <v>-</v>
      </c>
      <c r="U120" s="38" t="str">
        <f t="shared" si="20"/>
        <v>-</v>
      </c>
      <c r="V120" s="88" t="str">
        <f t="shared" si="21"/>
        <v>-</v>
      </c>
      <c r="W120" s="89"/>
      <c r="Z120" s="12">
        <f t="shared" ca="1" si="14"/>
        <v>0.71555000000000391</v>
      </c>
      <c r="AA120" s="12">
        <f t="shared" ca="1" si="15"/>
        <v>0.71555000000000391</v>
      </c>
    </row>
    <row r="121" spans="1:27" ht="15" customHeight="1" x14ac:dyDescent="0.25">
      <c r="A121" s="11">
        <v>10.55</v>
      </c>
      <c r="H121" s="24" t="s">
        <v>146</v>
      </c>
      <c r="I121" s="38">
        <f ca="1">LN(2*PI())*D5/2-LN(K119)*D5-SUMSQ(INDIRECT("$AA$2:$AA$"&amp;$D$5+1))/(2*K119^2)</f>
        <v>-138.7057522726729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>
        <f t="shared" ca="1" si="14"/>
        <v>0.71555000000000391</v>
      </c>
      <c r="AA121" s="12">
        <f t="shared" ca="1" si="15"/>
        <v>0.71555000000000391</v>
      </c>
    </row>
    <row r="122" spans="1:27" x14ac:dyDescent="0.25">
      <c r="A122" s="11">
        <v>10.55</v>
      </c>
      <c r="Z122" s="12">
        <f t="shared" ca="1" si="14"/>
        <v>0.71555000000000391</v>
      </c>
      <c r="AA122" s="12">
        <f t="shared" ca="1" si="15"/>
        <v>0.71555000000000391</v>
      </c>
    </row>
    <row r="123" spans="1:27" ht="15" customHeight="1" x14ac:dyDescent="0.25">
      <c r="A123" s="11">
        <v>10.56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0.72555000000000369</v>
      </c>
      <c r="AA123" s="12">
        <f t="shared" ca="1" si="15"/>
        <v>0.72555000000000369</v>
      </c>
    </row>
    <row r="124" spans="1:27" ht="15" customHeight="1" x14ac:dyDescent="0.25">
      <c r="A124" s="11">
        <v>10.58</v>
      </c>
      <c r="Z124" s="12">
        <f t="shared" ca="1" si="14"/>
        <v>0.74555000000000327</v>
      </c>
      <c r="AA124" s="12">
        <f t="shared" ca="1" si="15"/>
        <v>0.74555000000000327</v>
      </c>
    </row>
    <row r="125" spans="1:27" x14ac:dyDescent="0.25">
      <c r="A125" s="11">
        <v>10.59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0.75555000000000305</v>
      </c>
      <c r="AA125" s="12">
        <f t="shared" ca="1" si="15"/>
        <v>0.75555000000000305</v>
      </c>
    </row>
    <row r="126" spans="1:27" x14ac:dyDescent="0.25">
      <c r="A126" s="11">
        <v>10.83</v>
      </c>
      <c r="Z126" s="12">
        <f t="shared" ca="1" si="14"/>
        <v>0.99555000000000327</v>
      </c>
      <c r="AA126" s="12">
        <f t="shared" ca="1" si="15"/>
        <v>0.99555000000000327</v>
      </c>
    </row>
    <row r="127" spans="1:27" ht="15" customHeight="1" x14ac:dyDescent="0.25">
      <c r="A127" s="11">
        <v>10.84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1.0055500000000031</v>
      </c>
      <c r="AA127" s="12">
        <f t="shared" ca="1" si="15"/>
        <v>1.0055500000000031</v>
      </c>
    </row>
    <row r="128" spans="1:27" ht="15" customHeight="1" x14ac:dyDescent="0.25">
      <c r="A128" s="11">
        <v>10.86</v>
      </c>
      <c r="C128" s="25">
        <f ca="1">$D$77</f>
        <v>9.8344499999999968</v>
      </c>
      <c r="D128" s="25">
        <f ca="1">$D$82</f>
        <v>9.61</v>
      </c>
      <c r="E128" s="25">
        <f ca="1">$D$89</f>
        <v>0.11628701247426951</v>
      </c>
      <c r="F128" s="25">
        <f ca="1">$D$87</f>
        <v>-0.35331517116681077</v>
      </c>
      <c r="H128" s="25">
        <f ca="1">$D$77</f>
        <v>9.8344499999999968</v>
      </c>
      <c r="I128" s="25">
        <f ca="1">$D$82</f>
        <v>9.61</v>
      </c>
      <c r="J128" s="25">
        <f ca="1">$D$89</f>
        <v>0.11628701247426951</v>
      </c>
      <c r="K128" s="25">
        <f ca="1">$D$87</f>
        <v>-0.35331517116681077</v>
      </c>
      <c r="Z128" s="12">
        <f t="shared" ca="1" si="14"/>
        <v>1.0255500000000026</v>
      </c>
      <c r="AA128" s="12">
        <f t="shared" ca="1" si="15"/>
        <v>1.0255500000000026</v>
      </c>
    </row>
    <row r="129" spans="1:27" x14ac:dyDescent="0.25">
      <c r="A129" s="11">
        <v>10.86</v>
      </c>
      <c r="Z129" s="12">
        <f t="shared" ca="1" si="14"/>
        <v>1.0255500000000026</v>
      </c>
      <c r="AA129" s="12">
        <f t="shared" ca="1" si="15"/>
        <v>1.0255500000000026</v>
      </c>
    </row>
    <row r="130" spans="1:27" x14ac:dyDescent="0.25">
      <c r="A130" s="11">
        <v>10.9</v>
      </c>
      <c r="Z130" s="12">
        <f t="shared" ref="Z130:Z193" ca="1" si="22">IF($A130&lt;&gt;"",($A130-$D$77),"")</f>
        <v>1.0655500000000035</v>
      </c>
      <c r="AA130" s="12">
        <f t="shared" ref="AA130:AA193" ca="1" si="23">IF($A130&lt;&gt;"",($A130-$D$77+$J$118),"")</f>
        <v>1.0655500000000035</v>
      </c>
    </row>
    <row r="131" spans="1:27" x14ac:dyDescent="0.25">
      <c r="A131" s="11">
        <v>10.92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1.0855500000000031</v>
      </c>
      <c r="AA131" s="12">
        <f t="shared" ca="1" si="23"/>
        <v>1.0855500000000031</v>
      </c>
    </row>
    <row r="132" spans="1:27" x14ac:dyDescent="0.25">
      <c r="A132" s="11">
        <v>10.93</v>
      </c>
      <c r="Z132" s="12">
        <f t="shared" ca="1" si="22"/>
        <v>1.0955500000000029</v>
      </c>
      <c r="AA132" s="12">
        <f t="shared" ca="1" si="23"/>
        <v>1.0955500000000029</v>
      </c>
    </row>
    <row r="133" spans="1:27" x14ac:dyDescent="0.25">
      <c r="A133" s="11">
        <v>10.95</v>
      </c>
      <c r="Z133" s="12">
        <f t="shared" ca="1" si="22"/>
        <v>1.1155500000000025</v>
      </c>
      <c r="AA133" s="12">
        <f t="shared" ca="1" si="23"/>
        <v>1.1155500000000025</v>
      </c>
    </row>
    <row r="134" spans="1:27" x14ac:dyDescent="0.25">
      <c r="A134" s="11">
        <v>11.03</v>
      </c>
      <c r="I134" s="37" t="s">
        <v>121</v>
      </c>
      <c r="J134" s="15">
        <f ca="1">'Y 200'!$D$78</f>
        <v>9.299281103015085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1.1955500000000026</v>
      </c>
      <c r="AA134" s="12">
        <f t="shared" ca="1" si="23"/>
        <v>1.1955500000000026</v>
      </c>
    </row>
    <row r="135" spans="1:27" ht="15" customHeight="1" x14ac:dyDescent="0.25">
      <c r="A135" s="11">
        <v>11.03</v>
      </c>
      <c r="I135" s="37" t="s">
        <v>120</v>
      </c>
      <c r="J135" s="15">
        <f ca="1">SQRT($J$134/$D$5)</f>
        <v>0.21563025185505727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0.59182098254409488</v>
      </c>
      <c r="Q135" s="95"/>
      <c r="R135" s="95">
        <f ca="1">SQRT(2/($D$5-1)) * $D$78</f>
        <v>0.93226168513825491</v>
      </c>
      <c r="S135" s="95"/>
      <c r="Z135" s="12">
        <f t="shared" ca="1" si="22"/>
        <v>1.1955500000000026</v>
      </c>
      <c r="AA135" s="12">
        <f t="shared" ca="1" si="23"/>
        <v>1.1955500000000026</v>
      </c>
    </row>
    <row r="136" spans="1:27" ht="15" customHeight="1" x14ac:dyDescent="0.25">
      <c r="A136" s="11">
        <v>11.04</v>
      </c>
      <c r="Z136" s="12">
        <f t="shared" ca="1" si="22"/>
        <v>1.2055500000000023</v>
      </c>
      <c r="AA136" s="12">
        <f t="shared" ca="1" si="23"/>
        <v>1.2055500000000023</v>
      </c>
    </row>
    <row r="137" spans="1:27" x14ac:dyDescent="0.25">
      <c r="A137" s="11">
        <v>11.08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1.2455500000000033</v>
      </c>
      <c r="AA137" s="12">
        <f t="shared" ca="1" si="23"/>
        <v>1.2455500000000033</v>
      </c>
    </row>
    <row r="138" spans="1:27" x14ac:dyDescent="0.25">
      <c r="A138" s="11">
        <v>11.09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1.2555500000000031</v>
      </c>
      <c r="AA138" s="12">
        <f t="shared" ca="1" si="23"/>
        <v>1.2555500000000031</v>
      </c>
    </row>
    <row r="139" spans="1:27" x14ac:dyDescent="0.25">
      <c r="A139" s="11">
        <v>11.15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1.3155500000000035</v>
      </c>
      <c r="AA139" s="12">
        <f t="shared" ca="1" si="23"/>
        <v>1.3155500000000035</v>
      </c>
    </row>
    <row r="140" spans="1:27" x14ac:dyDescent="0.25">
      <c r="A140" s="11">
        <v>11.2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1.2858202092594104</v>
      </c>
      <c r="I140" s="38">
        <f ca="1">D140*$J$135</f>
        <v>0.27643798287818344</v>
      </c>
      <c r="J140" s="38">
        <f ca="1">G140*$J$135</f>
        <v>0.2772617355629291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1.1951594803472427</v>
      </c>
      <c r="Q140" s="89"/>
      <c r="S140" s="38">
        <f t="shared" ref="S140:T143" si="24">_xlfn.CHISQ.INV(M140,$D$5-1)</f>
        <v>224.95679367804951</v>
      </c>
      <c r="T140" s="38">
        <f t="shared" si="24"/>
        <v>173.89952613733632</v>
      </c>
      <c r="V140" s="38">
        <f>($D$5-1)/$S140</f>
        <v>0.884614315248474</v>
      </c>
      <c r="W140" s="38">
        <f>($D$5-1)/$T140</f>
        <v>1.1443389434128803</v>
      </c>
      <c r="Z140" s="12">
        <f t="shared" ca="1" si="22"/>
        <v>1.3655500000000025</v>
      </c>
      <c r="AA140" s="12">
        <f t="shared" ca="1" si="23"/>
        <v>1.3655500000000025</v>
      </c>
    </row>
    <row r="141" spans="1:27" x14ac:dyDescent="0.25">
      <c r="A141" s="11">
        <v>11.34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1.6525467461665586</v>
      </c>
      <c r="I141" s="38">
        <f ca="1">D141*$J$135</f>
        <v>0.3547117643015692</v>
      </c>
      <c r="J141" s="38">
        <f ca="1">G141*$J$135</f>
        <v>0.35633907107815044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1.5335704720524292</v>
      </c>
      <c r="Q141" s="89"/>
      <c r="S141" s="38">
        <f t="shared" si="24"/>
        <v>232.91182176847585</v>
      </c>
      <c r="T141" s="38">
        <f t="shared" si="24"/>
        <v>167.36099533085397</v>
      </c>
      <c r="V141" s="38">
        <f>($D$5-1)/$S141</f>
        <v>0.85440059885759845</v>
      </c>
      <c r="W141" s="38">
        <f>($D$5-1)/$T141</f>
        <v>1.1890464657347386</v>
      </c>
      <c r="Z141" s="12">
        <f t="shared" ca="1" si="22"/>
        <v>1.5055500000000031</v>
      </c>
      <c r="AA141" s="12">
        <f t="shared" ca="1" si="23"/>
        <v>1.5055500000000031</v>
      </c>
    </row>
    <row r="142" spans="1:27" x14ac:dyDescent="0.25">
      <c r="A142" s="11">
        <v>11.39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1.9719565442517553</v>
      </c>
      <c r="I142" s="38">
        <f ca="1">D142*$J$135</f>
        <v>0.55546352877862759</v>
      </c>
      <c r="J142" s="38">
        <f ca="1">G142*$J$135</f>
        <v>0.42521348628423439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2.4015061009161447</v>
      </c>
      <c r="Q142" s="89"/>
      <c r="S142" s="38">
        <f t="shared" si="24"/>
        <v>239.9596818276442</v>
      </c>
      <c r="T142" s="38">
        <f t="shared" si="24"/>
        <v>161.82618239364686</v>
      </c>
      <c r="V142" s="38">
        <f>($D$5-1)/$S142</f>
        <v>0.82930598375662001</v>
      </c>
      <c r="W142" s="38">
        <f>($D$5-1)/$T142</f>
        <v>1.2297144816524606</v>
      </c>
      <c r="Z142" s="12">
        <f t="shared" ca="1" si="22"/>
        <v>1.5555500000000038</v>
      </c>
      <c r="AA142" s="12">
        <f t="shared" ca="1" si="23"/>
        <v>1.5555500000000038</v>
      </c>
    </row>
    <row r="143" spans="1:27" x14ac:dyDescent="0.25">
      <c r="A143" s="11">
        <v>11.4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2.6007602160585179</v>
      </c>
      <c r="I143" s="38">
        <f ca="1">D143*$J$135</f>
        <v>0.66629747823212693</v>
      </c>
      <c r="J143" s="38">
        <f ca="1">G143*$J$135</f>
        <v>0.56080258040331143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2.8806886070772078</v>
      </c>
      <c r="Q143" s="89"/>
      <c r="S143" s="38">
        <f t="shared" si="24"/>
        <v>254.13517086785882</v>
      </c>
      <c r="T143" s="38">
        <f t="shared" si="24"/>
        <v>151.36993571055302</v>
      </c>
      <c r="V143" s="38">
        <f>($D$5-1)/$S143</f>
        <v>0.78304785331532434</v>
      </c>
      <c r="W143" s="38">
        <f>($D$5-1)/$T143</f>
        <v>1.3146600021058632</v>
      </c>
      <c r="Z143" s="12">
        <f t="shared" ca="1" si="22"/>
        <v>1.5655500000000035</v>
      </c>
      <c r="AA143" s="12">
        <f t="shared" ca="1" si="23"/>
        <v>1.5655500000000035</v>
      </c>
    </row>
    <row r="144" spans="1:27" x14ac:dyDescent="0.25">
      <c r="A144" s="11">
        <v>11.46</v>
      </c>
      <c r="Z144" s="12">
        <f t="shared" ca="1" si="22"/>
        <v>1.625550000000004</v>
      </c>
      <c r="AA144" s="12">
        <f t="shared" ca="1" si="23"/>
        <v>1.625550000000004</v>
      </c>
    </row>
    <row r="145" spans="1:27" x14ac:dyDescent="0.25">
      <c r="A145" s="11">
        <v>11.53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1.6955500000000026</v>
      </c>
      <c r="AA145" s="12">
        <f t="shared" ca="1" si="23"/>
        <v>1.6955500000000026</v>
      </c>
    </row>
    <row r="146" spans="1:27" x14ac:dyDescent="0.25">
      <c r="A146" s="11">
        <v>11.56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1.7255500000000037</v>
      </c>
      <c r="AA146" s="12">
        <f t="shared" ca="1" si="23"/>
        <v>1.7255500000000037</v>
      </c>
    </row>
    <row r="147" spans="1:27" x14ac:dyDescent="0.25">
      <c r="A147" s="11">
        <v>11.59</v>
      </c>
      <c r="C147" s="38">
        <v>0.8</v>
      </c>
      <c r="D147" s="38">
        <f ca="1">$D$77-$I140</f>
        <v>9.558012017121813</v>
      </c>
      <c r="E147" s="38">
        <f ca="1">$D$77+$I140</f>
        <v>10.110887982878181</v>
      </c>
      <c r="F147" s="38">
        <f ca="1">$D$77-$J140</f>
        <v>9.5571882644370678</v>
      </c>
      <c r="G147" s="38">
        <f ca="1">$D$77+$J140</f>
        <v>10.111711735562926</v>
      </c>
      <c r="L147" s="38">
        <v>0.8</v>
      </c>
      <c r="M147" s="38">
        <f ca="1">$D$78-$P140</f>
        <v>8.1041216226678419</v>
      </c>
      <c r="N147" s="38">
        <f ca="1">$D$78+$P140</f>
        <v>10.494440583362328</v>
      </c>
      <c r="O147" s="38">
        <f ca="1">$D$78*$V140</f>
        <v>8.2262771852467633</v>
      </c>
      <c r="P147" s="38">
        <f ca="1">$D$78*$W140</f>
        <v>10.641529511923647</v>
      </c>
      <c r="Z147" s="12">
        <f t="shared" ca="1" si="22"/>
        <v>1.7555500000000031</v>
      </c>
      <c r="AA147" s="12">
        <f t="shared" ca="1" si="23"/>
        <v>1.7555500000000031</v>
      </c>
    </row>
    <row r="148" spans="1:27" x14ac:dyDescent="0.25">
      <c r="A148" s="11">
        <v>11.61</v>
      </c>
      <c r="C148" s="38">
        <v>0.9</v>
      </c>
      <c r="D148" s="38">
        <f ca="1">$D$77-$I141</f>
        <v>9.4797382356984272</v>
      </c>
      <c r="E148" s="38">
        <f ca="1">$D$77+$I141</f>
        <v>10.189161764301566</v>
      </c>
      <c r="F148" s="38">
        <f ca="1">$D$77-$J141</f>
        <v>9.478110928921847</v>
      </c>
      <c r="G148" s="38">
        <f ca="1">$D$77+$J141</f>
        <v>10.190789071078147</v>
      </c>
      <c r="L148" s="38">
        <v>0.9</v>
      </c>
      <c r="M148" s="38">
        <f ca="1">$D$78-$P141</f>
        <v>7.7657106309626558</v>
      </c>
      <c r="N148" s="38">
        <f ca="1">$D$78+$P141</f>
        <v>10.832851575067515</v>
      </c>
      <c r="O148" s="38">
        <f ca="1">$D$78*$V141</f>
        <v>7.9453113433612375</v>
      </c>
      <c r="P148" s="38">
        <f ca="1">$D$78*$W141</f>
        <v>11.057277329413928</v>
      </c>
      <c r="Z148" s="12">
        <f t="shared" ca="1" si="22"/>
        <v>1.7755500000000026</v>
      </c>
      <c r="AA148" s="12">
        <f t="shared" ca="1" si="23"/>
        <v>1.7755500000000026</v>
      </c>
    </row>
    <row r="149" spans="1:27" x14ac:dyDescent="0.25">
      <c r="A149" s="11">
        <v>11.69</v>
      </c>
      <c r="C149" s="38">
        <v>0.95</v>
      </c>
      <c r="D149" s="38">
        <f ca="1">$D$77-$I142</f>
        <v>9.2789864712213692</v>
      </c>
      <c r="E149" s="38">
        <f ca="1">$D$77+$I142</f>
        <v>10.389913528778624</v>
      </c>
      <c r="F149" s="38">
        <f ca="1">$D$77-$J142</f>
        <v>9.4092365137157632</v>
      </c>
      <c r="G149" s="38">
        <f ca="1">$D$77+$J142</f>
        <v>10.25966348628423</v>
      </c>
      <c r="L149" s="38">
        <v>0.95</v>
      </c>
      <c r="M149" s="38">
        <f ca="1">$D$78-$P142</f>
        <v>6.8977750020989408</v>
      </c>
      <c r="N149" s="38">
        <f ca="1">$D$78+$P142</f>
        <v>11.700787203931229</v>
      </c>
      <c r="O149" s="38">
        <f ca="1">$D$78*$V142</f>
        <v>7.7119494633652712</v>
      </c>
      <c r="P149" s="38">
        <f ca="1">$D$78*$W142</f>
        <v>11.435460641334718</v>
      </c>
      <c r="Z149" s="12">
        <f t="shared" ca="1" si="22"/>
        <v>1.8555500000000027</v>
      </c>
      <c r="AA149" s="12">
        <f t="shared" ca="1" si="23"/>
        <v>1.8555500000000027</v>
      </c>
    </row>
    <row r="150" spans="1:27" x14ac:dyDescent="0.25">
      <c r="A150" s="11">
        <v>11.74</v>
      </c>
      <c r="C150" s="38">
        <v>0.99</v>
      </c>
      <c r="D150" s="38">
        <f ca="1">$D$77-$I143</f>
        <v>9.168152521767869</v>
      </c>
      <c r="E150" s="38">
        <f ca="1">$D$77+$I143</f>
        <v>10.500747478232125</v>
      </c>
      <c r="F150" s="38">
        <f ca="1">$D$77-$J143</f>
        <v>9.2736474195966849</v>
      </c>
      <c r="G150" s="38">
        <f ca="1">$D$77+$J143</f>
        <v>10.395252580403309</v>
      </c>
      <c r="L150" s="38">
        <v>0.99</v>
      </c>
      <c r="M150" s="38">
        <f ca="1">$D$78-$P143</f>
        <v>6.4185924959378777</v>
      </c>
      <c r="N150" s="38">
        <f ca="1">$D$78+$P143</f>
        <v>12.179969710092292</v>
      </c>
      <c r="O150" s="38">
        <f ca="1">$D$78*$V143</f>
        <v>7.2817821050917235</v>
      </c>
      <c r="P150" s="38">
        <f ca="1">$D$78*$W143</f>
        <v>12.225392914472826</v>
      </c>
      <c r="Z150" s="12">
        <f t="shared" ca="1" si="22"/>
        <v>1.9055500000000034</v>
      </c>
      <c r="AA150" s="12">
        <f t="shared" ca="1" si="23"/>
        <v>1.9055500000000034</v>
      </c>
    </row>
    <row r="151" spans="1:27" x14ac:dyDescent="0.25">
      <c r="A151" s="11">
        <v>11.76</v>
      </c>
      <c r="Z151" s="12">
        <f t="shared" ca="1" si="22"/>
        <v>1.925550000000003</v>
      </c>
      <c r="AA151" s="12">
        <f t="shared" ca="1" si="23"/>
        <v>1.925550000000003</v>
      </c>
    </row>
    <row r="152" spans="1:27" x14ac:dyDescent="0.25">
      <c r="A152" s="11">
        <v>11.83</v>
      </c>
      <c r="Z152" s="12">
        <f t="shared" ca="1" si="22"/>
        <v>1.9955500000000033</v>
      </c>
      <c r="AA152" s="12">
        <f t="shared" ca="1" si="23"/>
        <v>1.9955500000000033</v>
      </c>
    </row>
    <row r="153" spans="1:27" x14ac:dyDescent="0.25">
      <c r="A153" s="11">
        <v>11.92</v>
      </c>
      <c r="Z153" s="12">
        <f t="shared" ca="1" si="22"/>
        <v>2.0855500000000031</v>
      </c>
      <c r="AA153" s="12">
        <f t="shared" ca="1" si="23"/>
        <v>2.0855500000000031</v>
      </c>
    </row>
    <row r="154" spans="1:27" x14ac:dyDescent="0.25">
      <c r="A154" s="11">
        <v>12.03</v>
      </c>
      <c r="Z154" s="12">
        <f t="shared" ca="1" si="22"/>
        <v>2.1955500000000026</v>
      </c>
      <c r="AA154" s="12">
        <f t="shared" ca="1" si="23"/>
        <v>2.1955500000000026</v>
      </c>
    </row>
    <row r="155" spans="1:27" x14ac:dyDescent="0.25">
      <c r="A155" s="11">
        <v>12.05</v>
      </c>
      <c r="Z155" s="12">
        <f t="shared" ca="1" si="22"/>
        <v>2.2155500000000039</v>
      </c>
      <c r="AA155" s="12">
        <f t="shared" ca="1" si="23"/>
        <v>2.2155500000000039</v>
      </c>
    </row>
    <row r="156" spans="1:27" x14ac:dyDescent="0.25">
      <c r="A156" s="11">
        <v>12.07</v>
      </c>
      <c r="Z156" s="12">
        <f t="shared" ca="1" si="22"/>
        <v>2.2355500000000035</v>
      </c>
      <c r="AA156" s="12">
        <f t="shared" ca="1" si="23"/>
        <v>2.2355500000000035</v>
      </c>
    </row>
    <row r="157" spans="1:27" x14ac:dyDescent="0.25">
      <c r="A157" s="11">
        <v>12.23</v>
      </c>
      <c r="Z157" s="12">
        <f t="shared" ca="1" si="22"/>
        <v>2.3955500000000036</v>
      </c>
      <c r="AA157" s="12">
        <f t="shared" ca="1" si="23"/>
        <v>2.3955500000000036</v>
      </c>
    </row>
    <row r="158" spans="1:27" x14ac:dyDescent="0.25">
      <c r="A158" s="11">
        <v>12.23</v>
      </c>
      <c r="Z158" s="12">
        <f t="shared" ca="1" si="22"/>
        <v>2.3955500000000036</v>
      </c>
      <c r="AA158" s="12">
        <f t="shared" ca="1" si="23"/>
        <v>2.3955500000000036</v>
      </c>
    </row>
    <row r="159" spans="1:27" x14ac:dyDescent="0.25">
      <c r="A159" s="11">
        <v>12.3</v>
      </c>
      <c r="Z159" s="12">
        <f t="shared" ca="1" si="22"/>
        <v>2.4655500000000039</v>
      </c>
      <c r="AA159" s="12">
        <f t="shared" ca="1" si="23"/>
        <v>2.4655500000000039</v>
      </c>
    </row>
    <row r="160" spans="1:27" x14ac:dyDescent="0.25">
      <c r="A160" s="11">
        <v>12.31</v>
      </c>
      <c r="Z160" s="12">
        <f t="shared" ca="1" si="22"/>
        <v>2.4755500000000037</v>
      </c>
      <c r="AA160" s="12">
        <f t="shared" ca="1" si="23"/>
        <v>2.4755500000000037</v>
      </c>
    </row>
    <row r="161" spans="1:27" x14ac:dyDescent="0.25">
      <c r="A161" s="11">
        <v>12.32</v>
      </c>
      <c r="Z161" s="12">
        <f t="shared" ca="1" si="22"/>
        <v>2.4855500000000035</v>
      </c>
      <c r="AA161" s="12">
        <f t="shared" ca="1" si="23"/>
        <v>2.4855500000000035</v>
      </c>
    </row>
    <row r="162" spans="1:27" x14ac:dyDescent="0.25">
      <c r="A162" s="11">
        <v>12.35</v>
      </c>
      <c r="Z162" s="12">
        <f t="shared" ca="1" si="22"/>
        <v>2.5155500000000028</v>
      </c>
      <c r="AA162" s="12">
        <f t="shared" ca="1" si="23"/>
        <v>2.5155500000000028</v>
      </c>
    </row>
    <row r="163" spans="1:27" x14ac:dyDescent="0.25">
      <c r="A163" s="11">
        <v>12.37</v>
      </c>
      <c r="Z163" s="12">
        <f t="shared" ca="1" si="22"/>
        <v>2.5355500000000024</v>
      </c>
      <c r="AA163" s="12">
        <f t="shared" ca="1" si="23"/>
        <v>2.5355500000000024</v>
      </c>
    </row>
    <row r="164" spans="1:27" x14ac:dyDescent="0.25">
      <c r="A164" s="11">
        <v>12.54</v>
      </c>
      <c r="Z164" s="12">
        <f t="shared" ca="1" si="22"/>
        <v>2.7055500000000023</v>
      </c>
      <c r="AA164" s="12">
        <f t="shared" ca="1" si="23"/>
        <v>2.7055500000000023</v>
      </c>
    </row>
    <row r="165" spans="1:27" x14ac:dyDescent="0.25">
      <c r="A165" s="11">
        <v>12.59</v>
      </c>
      <c r="Z165" s="12">
        <f t="shared" ca="1" si="22"/>
        <v>2.7555500000000031</v>
      </c>
      <c r="AA165" s="12">
        <f t="shared" ca="1" si="23"/>
        <v>2.7555500000000031</v>
      </c>
    </row>
    <row r="166" spans="1:27" x14ac:dyDescent="0.25">
      <c r="A166" s="11">
        <v>12.74</v>
      </c>
      <c r="Z166" s="12">
        <f t="shared" ca="1" si="22"/>
        <v>2.9055500000000034</v>
      </c>
      <c r="AA166" s="12">
        <f t="shared" ca="1" si="23"/>
        <v>2.9055500000000034</v>
      </c>
    </row>
    <row r="167" spans="1:27" x14ac:dyDescent="0.25">
      <c r="A167" s="11">
        <v>12.87</v>
      </c>
      <c r="Z167" s="12">
        <f t="shared" ca="1" si="22"/>
        <v>3.0355500000000024</v>
      </c>
      <c r="AA167" s="12">
        <f t="shared" ca="1" si="23"/>
        <v>3.0355500000000024</v>
      </c>
    </row>
    <row r="168" spans="1:27" x14ac:dyDescent="0.25">
      <c r="A168" s="11">
        <v>12.87</v>
      </c>
      <c r="Z168" s="12">
        <f t="shared" ca="1" si="22"/>
        <v>3.0355500000000024</v>
      </c>
      <c r="AA168" s="12">
        <f t="shared" ca="1" si="23"/>
        <v>3.0355500000000024</v>
      </c>
    </row>
    <row r="169" spans="1:27" x14ac:dyDescent="0.25">
      <c r="A169" s="11">
        <v>13.04</v>
      </c>
      <c r="Z169" s="12">
        <f t="shared" ca="1" si="22"/>
        <v>3.2055500000000023</v>
      </c>
      <c r="AA169" s="12">
        <f t="shared" ca="1" si="23"/>
        <v>3.2055500000000023</v>
      </c>
    </row>
    <row r="170" spans="1:27" x14ac:dyDescent="0.25">
      <c r="A170" s="11">
        <v>13.1</v>
      </c>
      <c r="Z170" s="12">
        <f t="shared" ca="1" si="22"/>
        <v>3.2655500000000028</v>
      </c>
      <c r="AA170" s="12">
        <f t="shared" ca="1" si="23"/>
        <v>3.2655500000000028</v>
      </c>
    </row>
    <row r="171" spans="1:27" x14ac:dyDescent="0.25">
      <c r="A171" s="11">
        <v>13.13</v>
      </c>
      <c r="Z171" s="12">
        <f t="shared" ca="1" si="22"/>
        <v>3.295550000000004</v>
      </c>
      <c r="AA171" s="12">
        <f t="shared" ca="1" si="23"/>
        <v>3.295550000000004</v>
      </c>
    </row>
    <row r="172" spans="1:27" x14ac:dyDescent="0.25">
      <c r="A172" s="11">
        <v>13.16</v>
      </c>
      <c r="Z172" s="12">
        <f t="shared" ca="1" si="22"/>
        <v>3.3255500000000033</v>
      </c>
      <c r="AA172" s="12">
        <f t="shared" ca="1" si="23"/>
        <v>3.3255500000000033</v>
      </c>
    </row>
    <row r="173" spans="1:27" x14ac:dyDescent="0.25">
      <c r="A173" s="11">
        <v>13.19</v>
      </c>
      <c r="Z173" s="12">
        <f t="shared" ca="1" si="22"/>
        <v>3.3555500000000027</v>
      </c>
      <c r="AA173" s="12">
        <f t="shared" ca="1" si="23"/>
        <v>3.3555500000000027</v>
      </c>
    </row>
    <row r="174" spans="1:27" x14ac:dyDescent="0.25">
      <c r="A174" s="11">
        <v>13.21</v>
      </c>
      <c r="Z174" s="12">
        <f t="shared" ca="1" si="22"/>
        <v>3.375550000000004</v>
      </c>
      <c r="AA174" s="12">
        <f t="shared" ca="1" si="23"/>
        <v>3.375550000000004</v>
      </c>
    </row>
    <row r="175" spans="1:27" x14ac:dyDescent="0.25">
      <c r="A175" s="11">
        <v>13.68</v>
      </c>
      <c r="Z175" s="12">
        <f t="shared" ca="1" si="22"/>
        <v>3.8455500000000029</v>
      </c>
      <c r="AA175" s="12">
        <f t="shared" ca="1" si="23"/>
        <v>3.8455500000000029</v>
      </c>
    </row>
    <row r="176" spans="1:27" x14ac:dyDescent="0.25">
      <c r="A176" s="11">
        <v>13.72</v>
      </c>
      <c r="Z176" s="12">
        <f t="shared" ca="1" si="22"/>
        <v>3.8855500000000038</v>
      </c>
      <c r="AA176" s="12">
        <f t="shared" ca="1" si="23"/>
        <v>3.8855500000000038</v>
      </c>
    </row>
    <row r="177" spans="1:27" x14ac:dyDescent="0.25">
      <c r="A177" s="11">
        <v>13.77</v>
      </c>
      <c r="Z177" s="12">
        <f t="shared" ca="1" si="22"/>
        <v>3.9355500000000028</v>
      </c>
      <c r="AA177" s="12">
        <f t="shared" ca="1" si="23"/>
        <v>3.9355500000000028</v>
      </c>
    </row>
    <row r="178" spans="1:27" x14ac:dyDescent="0.25">
      <c r="A178" s="11">
        <v>13.87</v>
      </c>
      <c r="Z178" s="12">
        <f t="shared" ca="1" si="22"/>
        <v>4.0355500000000024</v>
      </c>
      <c r="AA178" s="12">
        <f t="shared" ca="1" si="23"/>
        <v>4.0355500000000024</v>
      </c>
    </row>
    <row r="179" spans="1:27" x14ac:dyDescent="0.25">
      <c r="A179" s="11">
        <v>13.89</v>
      </c>
      <c r="Z179" s="12">
        <f t="shared" ca="1" si="22"/>
        <v>4.0555500000000038</v>
      </c>
      <c r="AA179" s="12">
        <f t="shared" ca="1" si="23"/>
        <v>4.0555500000000038</v>
      </c>
    </row>
    <row r="180" spans="1:27" x14ac:dyDescent="0.25">
      <c r="A180" s="11">
        <v>13.92</v>
      </c>
      <c r="Z180" s="12">
        <f t="shared" ca="1" si="22"/>
        <v>4.0855500000000031</v>
      </c>
      <c r="AA180" s="12">
        <f t="shared" ca="1" si="23"/>
        <v>4.0855500000000031</v>
      </c>
    </row>
    <row r="181" spans="1:27" x14ac:dyDescent="0.25">
      <c r="A181" s="11">
        <v>13.98</v>
      </c>
      <c r="Z181" s="12">
        <f t="shared" ca="1" si="22"/>
        <v>4.1455500000000036</v>
      </c>
      <c r="AA181" s="12">
        <f t="shared" ca="1" si="23"/>
        <v>4.1455500000000036</v>
      </c>
    </row>
    <row r="182" spans="1:27" x14ac:dyDescent="0.25">
      <c r="A182" s="11">
        <v>14.16</v>
      </c>
      <c r="Z182" s="12">
        <f t="shared" ca="1" si="22"/>
        <v>4.3255500000000033</v>
      </c>
      <c r="AA182" s="12">
        <f t="shared" ca="1" si="23"/>
        <v>4.3255500000000033</v>
      </c>
    </row>
    <row r="183" spans="1:27" x14ac:dyDescent="0.25">
      <c r="A183" s="11">
        <v>14.18</v>
      </c>
      <c r="Z183" s="12">
        <f t="shared" ca="1" si="22"/>
        <v>4.3455500000000029</v>
      </c>
      <c r="AA183" s="12">
        <f t="shared" ca="1" si="23"/>
        <v>4.3455500000000029</v>
      </c>
    </row>
    <row r="184" spans="1:27" x14ac:dyDescent="0.25">
      <c r="A184" s="11">
        <v>14.27</v>
      </c>
      <c r="Z184" s="12">
        <f t="shared" ca="1" si="22"/>
        <v>4.4355500000000028</v>
      </c>
      <c r="AA184" s="12">
        <f t="shared" ca="1" si="23"/>
        <v>4.4355500000000028</v>
      </c>
    </row>
    <row r="185" spans="1:27" x14ac:dyDescent="0.25">
      <c r="A185" s="11">
        <v>14.36</v>
      </c>
      <c r="Z185" s="12">
        <f t="shared" ca="1" si="22"/>
        <v>4.5255500000000026</v>
      </c>
      <c r="AA185" s="12">
        <f t="shared" ca="1" si="23"/>
        <v>4.5255500000000026</v>
      </c>
    </row>
    <row r="186" spans="1:27" x14ac:dyDescent="0.25">
      <c r="A186" s="11">
        <v>14.37</v>
      </c>
      <c r="Z186" s="12">
        <f t="shared" ca="1" si="22"/>
        <v>4.5355500000000024</v>
      </c>
      <c r="AA186" s="12">
        <f t="shared" ca="1" si="23"/>
        <v>4.5355500000000024</v>
      </c>
    </row>
    <row r="187" spans="1:27" x14ac:dyDescent="0.25">
      <c r="A187" s="11">
        <v>14.58</v>
      </c>
      <c r="Z187" s="12">
        <f t="shared" ca="1" si="22"/>
        <v>4.7455500000000033</v>
      </c>
      <c r="AA187" s="12">
        <f t="shared" ca="1" si="23"/>
        <v>4.7455500000000033</v>
      </c>
    </row>
    <row r="188" spans="1:27" x14ac:dyDescent="0.25">
      <c r="A188" s="11">
        <v>14.93</v>
      </c>
      <c r="Z188" s="12">
        <f t="shared" ca="1" si="22"/>
        <v>5.0955500000000029</v>
      </c>
      <c r="AA188" s="12">
        <f t="shared" ca="1" si="23"/>
        <v>5.0955500000000029</v>
      </c>
    </row>
    <row r="189" spans="1:27" x14ac:dyDescent="0.25">
      <c r="A189" s="11">
        <v>14.98</v>
      </c>
      <c r="Z189" s="12">
        <f t="shared" ca="1" si="22"/>
        <v>5.1455500000000036</v>
      </c>
      <c r="AA189" s="12">
        <f t="shared" ca="1" si="23"/>
        <v>5.1455500000000036</v>
      </c>
    </row>
    <row r="190" spans="1:27" x14ac:dyDescent="0.25">
      <c r="A190" s="11">
        <v>15.19</v>
      </c>
      <c r="Z190" s="12">
        <f t="shared" ca="1" si="22"/>
        <v>5.3555500000000027</v>
      </c>
      <c r="AA190" s="12">
        <f t="shared" ca="1" si="23"/>
        <v>5.3555500000000027</v>
      </c>
    </row>
    <row r="191" spans="1:27" x14ac:dyDescent="0.25">
      <c r="A191" s="11">
        <v>15.37</v>
      </c>
      <c r="Z191" s="12">
        <f t="shared" ca="1" si="22"/>
        <v>5.5355500000000024</v>
      </c>
      <c r="AA191" s="12">
        <f t="shared" ca="1" si="23"/>
        <v>5.5355500000000024</v>
      </c>
    </row>
    <row r="192" spans="1:27" x14ac:dyDescent="0.25">
      <c r="A192" s="11">
        <v>15.37</v>
      </c>
      <c r="Z192" s="12">
        <f t="shared" ca="1" si="22"/>
        <v>5.5355500000000024</v>
      </c>
      <c r="AA192" s="12">
        <f t="shared" ca="1" si="23"/>
        <v>5.5355500000000024</v>
      </c>
    </row>
    <row r="193" spans="1:27" x14ac:dyDescent="0.25">
      <c r="A193" s="11">
        <v>15.38</v>
      </c>
      <c r="Z193" s="12">
        <f t="shared" ca="1" si="22"/>
        <v>5.545550000000004</v>
      </c>
      <c r="AA193" s="12">
        <f t="shared" ca="1" si="23"/>
        <v>5.545550000000004</v>
      </c>
    </row>
    <row r="194" spans="1:27" x14ac:dyDescent="0.25">
      <c r="A194" s="11">
        <v>15.45</v>
      </c>
      <c r="Z194" s="12">
        <f t="shared" ref="Z194:Z257" ca="1" si="25">IF($A194&lt;&gt;"",($A194-$D$77),"")</f>
        <v>5.6155500000000025</v>
      </c>
      <c r="AA194" s="12">
        <f t="shared" ref="AA194:AA257" ca="1" si="26">IF($A194&lt;&gt;"",($A194-$D$77+$J$118),"")</f>
        <v>5.6155500000000025</v>
      </c>
    </row>
    <row r="195" spans="1:27" x14ac:dyDescent="0.25">
      <c r="A195" s="11">
        <v>15.53</v>
      </c>
      <c r="Z195" s="12">
        <f t="shared" ca="1" si="25"/>
        <v>5.6955500000000026</v>
      </c>
      <c r="AA195" s="12">
        <f t="shared" ca="1" si="26"/>
        <v>5.6955500000000026</v>
      </c>
    </row>
    <row r="196" spans="1:27" x14ac:dyDescent="0.25">
      <c r="A196" s="11">
        <v>15.62</v>
      </c>
      <c r="Z196" s="12">
        <f t="shared" ca="1" si="25"/>
        <v>5.7855500000000024</v>
      </c>
      <c r="AA196" s="12">
        <f t="shared" ca="1" si="26"/>
        <v>5.7855500000000024</v>
      </c>
    </row>
    <row r="197" spans="1:27" x14ac:dyDescent="0.25">
      <c r="A197" s="11">
        <v>15.77</v>
      </c>
      <c r="Z197" s="12">
        <f t="shared" ca="1" si="25"/>
        <v>5.9355500000000028</v>
      </c>
      <c r="AA197" s="12">
        <f t="shared" ca="1" si="26"/>
        <v>5.9355500000000028</v>
      </c>
    </row>
    <row r="198" spans="1:27" x14ac:dyDescent="0.25">
      <c r="A198" s="11">
        <v>16.350000000000001</v>
      </c>
      <c r="Z198" s="12">
        <f t="shared" ca="1" si="25"/>
        <v>6.5155500000000046</v>
      </c>
      <c r="AA198" s="12">
        <f t="shared" ca="1" si="26"/>
        <v>6.5155500000000046</v>
      </c>
    </row>
    <row r="199" spans="1:27" x14ac:dyDescent="0.25">
      <c r="A199" s="11">
        <v>16.68</v>
      </c>
      <c r="Z199" s="12">
        <f t="shared" ca="1" si="25"/>
        <v>6.8455500000000029</v>
      </c>
      <c r="AA199" s="12">
        <f t="shared" ca="1" si="26"/>
        <v>6.8455500000000029</v>
      </c>
    </row>
    <row r="200" spans="1:27" x14ac:dyDescent="0.25">
      <c r="A200" s="11">
        <v>16.989999999999998</v>
      </c>
      <c r="Z200" s="12">
        <f t="shared" ca="1" si="25"/>
        <v>7.1555500000000016</v>
      </c>
      <c r="AA200" s="12">
        <f t="shared" ca="1" si="26"/>
        <v>7.1555500000000016</v>
      </c>
    </row>
    <row r="201" spans="1:27" x14ac:dyDescent="0.25">
      <c r="A201" s="11">
        <v>17.05</v>
      </c>
      <c r="Z201" s="12">
        <f t="shared" ca="1" si="25"/>
        <v>7.2155500000000039</v>
      </c>
      <c r="AA201" s="12">
        <f t="shared" ca="1" si="26"/>
        <v>7.2155500000000039</v>
      </c>
    </row>
    <row r="202" spans="1:27" x14ac:dyDescent="0.25">
      <c r="Z202" s="12" t="str">
        <f t="shared" si="25"/>
        <v/>
      </c>
      <c r="AA202" s="12" t="str">
        <f t="shared" si="26"/>
        <v/>
      </c>
    </row>
    <row r="203" spans="1:27" x14ac:dyDescent="0.25">
      <c r="Z203" s="12" t="str">
        <f t="shared" si="25"/>
        <v/>
      </c>
      <c r="AA203" s="12" t="str">
        <f t="shared" si="26"/>
        <v/>
      </c>
    </row>
    <row r="204" spans="1:27" x14ac:dyDescent="0.25">
      <c r="Z204" s="12" t="str">
        <f t="shared" si="25"/>
        <v/>
      </c>
      <c r="AA204" s="12" t="str">
        <f t="shared" si="26"/>
        <v/>
      </c>
    </row>
    <row r="205" spans="1:27" x14ac:dyDescent="0.25">
      <c r="Z205" s="12" t="str">
        <f t="shared" si="25"/>
        <v/>
      </c>
      <c r="AA205" s="12" t="str">
        <f t="shared" si="26"/>
        <v/>
      </c>
    </row>
    <row r="206" spans="1:27" x14ac:dyDescent="0.25">
      <c r="Z206" s="12" t="str">
        <f t="shared" si="25"/>
        <v/>
      </c>
      <c r="AA206" s="12" t="str">
        <f t="shared" si="26"/>
        <v/>
      </c>
    </row>
    <row r="207" spans="1:27" x14ac:dyDescent="0.25">
      <c r="Z207" s="12" t="str">
        <f t="shared" si="25"/>
        <v/>
      </c>
      <c r="AA207" s="12" t="str">
        <f t="shared" si="26"/>
        <v/>
      </c>
    </row>
    <row r="208" spans="1:27" x14ac:dyDescent="0.25">
      <c r="Z208" s="12" t="str">
        <f t="shared" si="25"/>
        <v/>
      </c>
      <c r="AA208" s="12" t="str">
        <f t="shared" si="26"/>
        <v/>
      </c>
    </row>
    <row r="209" spans="26:27" x14ac:dyDescent="0.25">
      <c r="Z209" s="12" t="str">
        <f t="shared" si="25"/>
        <v/>
      </c>
      <c r="AA209" s="12" t="str">
        <f t="shared" si="26"/>
        <v/>
      </c>
    </row>
    <row r="210" spans="26:27" x14ac:dyDescent="0.25">
      <c r="Z210" s="12" t="str">
        <f t="shared" si="25"/>
        <v/>
      </c>
      <c r="AA210" s="12" t="str">
        <f t="shared" si="26"/>
        <v/>
      </c>
    </row>
    <row r="211" spans="26:27" x14ac:dyDescent="0.25">
      <c r="Z211" s="12" t="str">
        <f t="shared" si="25"/>
        <v/>
      </c>
      <c r="AA211" s="12" t="str">
        <f t="shared" si="26"/>
        <v/>
      </c>
    </row>
    <row r="212" spans="26:27" x14ac:dyDescent="0.25">
      <c r="Z212" s="12" t="str">
        <f t="shared" si="25"/>
        <v/>
      </c>
      <c r="AA212" s="12" t="str">
        <f t="shared" si="26"/>
        <v/>
      </c>
    </row>
    <row r="213" spans="26:27" x14ac:dyDescent="0.25">
      <c r="Z213" s="12" t="str">
        <f t="shared" si="25"/>
        <v/>
      </c>
      <c r="AA213" s="12" t="str">
        <f t="shared" si="26"/>
        <v/>
      </c>
    </row>
    <row r="214" spans="26:27" x14ac:dyDescent="0.25">
      <c r="Z214" s="12" t="str">
        <f t="shared" si="25"/>
        <v/>
      </c>
      <c r="AA214" s="12" t="str">
        <f t="shared" si="26"/>
        <v/>
      </c>
    </row>
    <row r="215" spans="26:27" x14ac:dyDescent="0.25">
      <c r="Z215" s="12" t="str">
        <f t="shared" si="25"/>
        <v/>
      </c>
      <c r="AA215" s="12" t="str">
        <f t="shared" si="26"/>
        <v/>
      </c>
    </row>
    <row r="216" spans="26:27" x14ac:dyDescent="0.25">
      <c r="Z216" s="12" t="str">
        <f t="shared" si="25"/>
        <v/>
      </c>
      <c r="AA216" s="12" t="str">
        <f t="shared" si="26"/>
        <v/>
      </c>
    </row>
    <row r="217" spans="26:27" x14ac:dyDescent="0.25">
      <c r="Z217" s="12" t="str">
        <f t="shared" si="25"/>
        <v/>
      </c>
      <c r="AA217" s="12" t="str">
        <f t="shared" si="26"/>
        <v/>
      </c>
    </row>
    <row r="218" spans="26:27" x14ac:dyDescent="0.25">
      <c r="Z218" s="12" t="str">
        <f t="shared" si="25"/>
        <v/>
      </c>
      <c r="AA218" s="12" t="str">
        <f t="shared" si="26"/>
        <v/>
      </c>
    </row>
    <row r="219" spans="26:27" x14ac:dyDescent="0.25">
      <c r="Z219" s="12" t="str">
        <f t="shared" si="25"/>
        <v/>
      </c>
      <c r="AA219" s="12" t="str">
        <f t="shared" si="26"/>
        <v/>
      </c>
    </row>
    <row r="220" spans="26:27" x14ac:dyDescent="0.25">
      <c r="Z220" s="12" t="str">
        <f t="shared" si="25"/>
        <v/>
      </c>
      <c r="AA220" s="12" t="str">
        <f t="shared" si="26"/>
        <v/>
      </c>
    </row>
    <row r="221" spans="26:27" x14ac:dyDescent="0.25">
      <c r="Z221" s="12" t="str">
        <f t="shared" si="25"/>
        <v/>
      </c>
      <c r="AA221" s="12" t="str">
        <f t="shared" si="26"/>
        <v/>
      </c>
    </row>
    <row r="222" spans="26:27" x14ac:dyDescent="0.25">
      <c r="Z222" s="12" t="str">
        <f t="shared" si="25"/>
        <v/>
      </c>
      <c r="AA222" s="12" t="str">
        <f t="shared" si="26"/>
        <v/>
      </c>
    </row>
    <row r="223" spans="26:27" x14ac:dyDescent="0.25">
      <c r="Z223" s="12" t="str">
        <f t="shared" si="25"/>
        <v/>
      </c>
      <c r="AA223" s="12" t="str">
        <f t="shared" si="26"/>
        <v/>
      </c>
    </row>
    <row r="224" spans="26:27" x14ac:dyDescent="0.25">
      <c r="Z224" s="12" t="str">
        <f t="shared" si="25"/>
        <v/>
      </c>
      <c r="AA224" s="12" t="str">
        <f t="shared" si="26"/>
        <v/>
      </c>
    </row>
    <row r="225" spans="26:27" x14ac:dyDescent="0.25">
      <c r="Z225" s="12" t="str">
        <f t="shared" si="25"/>
        <v/>
      </c>
      <c r="AA225" s="12" t="str">
        <f t="shared" si="26"/>
        <v/>
      </c>
    </row>
    <row r="226" spans="26:27" x14ac:dyDescent="0.25">
      <c r="Z226" s="12" t="str">
        <f t="shared" si="25"/>
        <v/>
      </c>
      <c r="AA226" s="12" t="str">
        <f t="shared" si="26"/>
        <v/>
      </c>
    </row>
    <row r="227" spans="26:27" x14ac:dyDescent="0.25">
      <c r="Z227" s="12" t="str">
        <f t="shared" si="25"/>
        <v/>
      </c>
      <c r="AA227" s="12" t="str">
        <f t="shared" si="26"/>
        <v/>
      </c>
    </row>
    <row r="228" spans="26:27" x14ac:dyDescent="0.25">
      <c r="Z228" s="12" t="str">
        <f t="shared" si="25"/>
        <v/>
      </c>
      <c r="AA228" s="12" t="str">
        <f t="shared" si="26"/>
        <v/>
      </c>
    </row>
    <row r="229" spans="26:27" x14ac:dyDescent="0.25">
      <c r="Z229" s="12" t="str">
        <f t="shared" si="25"/>
        <v/>
      </c>
      <c r="AA229" s="12" t="str">
        <f t="shared" si="26"/>
        <v/>
      </c>
    </row>
    <row r="230" spans="26:27" x14ac:dyDescent="0.25">
      <c r="Z230" s="12" t="str">
        <f t="shared" si="25"/>
        <v/>
      </c>
      <c r="AA230" s="12" t="str">
        <f t="shared" si="26"/>
        <v/>
      </c>
    </row>
    <row r="231" spans="26:27" x14ac:dyDescent="0.25">
      <c r="Z231" s="12" t="str">
        <f t="shared" si="25"/>
        <v/>
      </c>
      <c r="AA231" s="12" t="str">
        <f t="shared" si="26"/>
        <v/>
      </c>
    </row>
    <row r="232" spans="26:27" x14ac:dyDescent="0.25">
      <c r="Z232" s="12" t="str">
        <f t="shared" si="25"/>
        <v/>
      </c>
      <c r="AA232" s="12" t="str">
        <f t="shared" si="26"/>
        <v/>
      </c>
    </row>
    <row r="233" spans="26:27" x14ac:dyDescent="0.25">
      <c r="Z233" s="12" t="str">
        <f t="shared" si="25"/>
        <v/>
      </c>
      <c r="AA233" s="12" t="str">
        <f t="shared" si="26"/>
        <v/>
      </c>
    </row>
    <row r="234" spans="26:27" x14ac:dyDescent="0.25">
      <c r="Z234" s="12" t="str">
        <f t="shared" si="25"/>
        <v/>
      </c>
      <c r="AA234" s="12" t="str">
        <f t="shared" si="26"/>
        <v/>
      </c>
    </row>
    <row r="235" spans="26:27" x14ac:dyDescent="0.25">
      <c r="Z235" s="12" t="str">
        <f t="shared" si="25"/>
        <v/>
      </c>
      <c r="AA235" s="12" t="str">
        <f t="shared" si="26"/>
        <v/>
      </c>
    </row>
    <row r="236" spans="26:27" x14ac:dyDescent="0.25">
      <c r="Z236" s="12" t="str">
        <f t="shared" si="25"/>
        <v/>
      </c>
      <c r="AA236" s="12" t="str">
        <f t="shared" si="26"/>
        <v/>
      </c>
    </row>
    <row r="237" spans="26:27" x14ac:dyDescent="0.25">
      <c r="Z237" s="12" t="str">
        <f t="shared" si="25"/>
        <v/>
      </c>
      <c r="AA237" s="12" t="str">
        <f t="shared" si="26"/>
        <v/>
      </c>
    </row>
    <row r="238" spans="26:27" x14ac:dyDescent="0.25">
      <c r="Z238" s="12" t="str">
        <f t="shared" si="25"/>
        <v/>
      </c>
      <c r="AA238" s="12" t="str">
        <f t="shared" si="26"/>
        <v/>
      </c>
    </row>
    <row r="239" spans="26:27" x14ac:dyDescent="0.25">
      <c r="Z239" s="12" t="str">
        <f t="shared" si="25"/>
        <v/>
      </c>
      <c r="AA239" s="12" t="str">
        <f t="shared" si="26"/>
        <v/>
      </c>
    </row>
    <row r="240" spans="26:27" x14ac:dyDescent="0.25">
      <c r="Z240" s="12" t="str">
        <f t="shared" si="25"/>
        <v/>
      </c>
      <c r="AA240" s="12" t="str">
        <f t="shared" si="26"/>
        <v/>
      </c>
    </row>
    <row r="241" spans="26:27" x14ac:dyDescent="0.25">
      <c r="Z241" s="12" t="str">
        <f t="shared" si="25"/>
        <v/>
      </c>
      <c r="AA241" s="12" t="str">
        <f t="shared" si="26"/>
        <v/>
      </c>
    </row>
    <row r="242" spans="26:27" x14ac:dyDescent="0.25">
      <c r="Z242" s="12" t="str">
        <f t="shared" si="25"/>
        <v/>
      </c>
      <c r="AA242" s="12" t="str">
        <f t="shared" si="26"/>
        <v/>
      </c>
    </row>
    <row r="243" spans="26:27" x14ac:dyDescent="0.25">
      <c r="Z243" s="12" t="str">
        <f t="shared" si="25"/>
        <v/>
      </c>
      <c r="AA243" s="12" t="str">
        <f t="shared" si="26"/>
        <v/>
      </c>
    </row>
    <row r="244" spans="26:27" x14ac:dyDescent="0.25">
      <c r="Z244" s="12" t="str">
        <f t="shared" si="25"/>
        <v/>
      </c>
      <c r="AA244" s="12" t="str">
        <f t="shared" si="26"/>
        <v/>
      </c>
    </row>
    <row r="245" spans="26:27" x14ac:dyDescent="0.25">
      <c r="Z245" s="12" t="str">
        <f t="shared" si="25"/>
        <v/>
      </c>
      <c r="AA245" s="12" t="str">
        <f t="shared" si="26"/>
        <v/>
      </c>
    </row>
    <row r="246" spans="26:27" x14ac:dyDescent="0.25">
      <c r="Z246" s="12" t="str">
        <f t="shared" si="25"/>
        <v/>
      </c>
      <c r="AA246" s="12" t="str">
        <f t="shared" si="26"/>
        <v/>
      </c>
    </row>
    <row r="247" spans="26:27" x14ac:dyDescent="0.25">
      <c r="Z247" s="12" t="str">
        <f t="shared" si="25"/>
        <v/>
      </c>
      <c r="AA247" s="12" t="str">
        <f t="shared" si="26"/>
        <v/>
      </c>
    </row>
    <row r="248" spans="26:27" x14ac:dyDescent="0.25">
      <c r="Z248" s="12" t="str">
        <f t="shared" si="25"/>
        <v/>
      </c>
      <c r="AA248" s="12" t="str">
        <f t="shared" si="26"/>
        <v/>
      </c>
    </row>
    <row r="249" spans="26:27" x14ac:dyDescent="0.25">
      <c r="Z249" s="12" t="str">
        <f t="shared" si="25"/>
        <v/>
      </c>
      <c r="AA249" s="12" t="str">
        <f t="shared" si="26"/>
        <v/>
      </c>
    </row>
    <row r="250" spans="26:27" x14ac:dyDescent="0.25">
      <c r="Z250" s="12" t="str">
        <f t="shared" si="25"/>
        <v/>
      </c>
      <c r="AA250" s="12" t="str">
        <f t="shared" si="26"/>
        <v/>
      </c>
    </row>
    <row r="251" spans="26:27" x14ac:dyDescent="0.25">
      <c r="Z251" s="12" t="str">
        <f t="shared" si="25"/>
        <v/>
      </c>
      <c r="AA251" s="12" t="str">
        <f t="shared" si="26"/>
        <v/>
      </c>
    </row>
    <row r="252" spans="26:27" x14ac:dyDescent="0.25">
      <c r="Z252" s="12" t="str">
        <f t="shared" si="25"/>
        <v/>
      </c>
      <c r="AA252" s="12" t="str">
        <f t="shared" si="26"/>
        <v/>
      </c>
    </row>
    <row r="253" spans="26:27" x14ac:dyDescent="0.25">
      <c r="Z253" s="12" t="str">
        <f t="shared" si="25"/>
        <v/>
      </c>
      <c r="AA253" s="12" t="str">
        <f t="shared" si="26"/>
        <v/>
      </c>
    </row>
    <row r="254" spans="26:27" x14ac:dyDescent="0.25">
      <c r="Z254" s="12" t="str">
        <f t="shared" si="25"/>
        <v/>
      </c>
      <c r="AA254" s="12" t="str">
        <f t="shared" si="26"/>
        <v/>
      </c>
    </row>
    <row r="255" spans="26:27" x14ac:dyDescent="0.25">
      <c r="Z255" s="12" t="str">
        <f t="shared" si="25"/>
        <v/>
      </c>
      <c r="AA255" s="12" t="str">
        <f t="shared" si="26"/>
        <v/>
      </c>
    </row>
    <row r="256" spans="26:27" x14ac:dyDescent="0.25">
      <c r="Z256" s="12" t="str">
        <f t="shared" si="25"/>
        <v/>
      </c>
      <c r="AA256" s="12" t="str">
        <f t="shared" si="26"/>
        <v/>
      </c>
    </row>
    <row r="257" spans="26:27" x14ac:dyDescent="0.25">
      <c r="Z257" s="12" t="str">
        <f t="shared" si="25"/>
        <v/>
      </c>
      <c r="AA257" s="12" t="str">
        <f t="shared" si="26"/>
        <v/>
      </c>
    </row>
    <row r="258" spans="26:27" x14ac:dyDescent="0.25">
      <c r="Z258" s="12" t="str">
        <f t="shared" ref="Z258:Z321" si="27">IF($A258&lt;&gt;"",($A258-$D$77),"")</f>
        <v/>
      </c>
      <c r="AA258" s="12" t="str">
        <f t="shared" ref="AA258:AA321" si="28">IF($A258&lt;&gt;"",($A258-$D$77+$J$118),"")</f>
        <v/>
      </c>
    </row>
    <row r="259" spans="26:27" x14ac:dyDescent="0.25">
      <c r="Z259" s="12" t="str">
        <f t="shared" si="27"/>
        <v/>
      </c>
      <c r="AA259" s="12" t="str">
        <f t="shared" si="28"/>
        <v/>
      </c>
    </row>
    <row r="260" spans="26:27" x14ac:dyDescent="0.25">
      <c r="Z260" s="12" t="str">
        <f t="shared" si="27"/>
        <v/>
      </c>
      <c r="AA260" s="12" t="str">
        <f t="shared" si="28"/>
        <v/>
      </c>
    </row>
    <row r="261" spans="26:27" x14ac:dyDescent="0.25">
      <c r="Z261" s="12" t="str">
        <f t="shared" si="27"/>
        <v/>
      </c>
      <c r="AA261" s="12" t="str">
        <f t="shared" si="28"/>
        <v/>
      </c>
    </row>
    <row r="262" spans="26:27" x14ac:dyDescent="0.25">
      <c r="Z262" s="12" t="str">
        <f t="shared" si="27"/>
        <v/>
      </c>
      <c r="AA262" s="12" t="str">
        <f t="shared" si="28"/>
        <v/>
      </c>
    </row>
    <row r="263" spans="26:27" x14ac:dyDescent="0.25">
      <c r="Z263" s="12" t="str">
        <f t="shared" si="27"/>
        <v/>
      </c>
      <c r="AA263" s="12" t="str">
        <f t="shared" si="28"/>
        <v/>
      </c>
    </row>
    <row r="264" spans="26:27" x14ac:dyDescent="0.25">
      <c r="Z264" s="12" t="str">
        <f t="shared" si="27"/>
        <v/>
      </c>
      <c r="AA264" s="12" t="str">
        <f t="shared" si="28"/>
        <v/>
      </c>
    </row>
    <row r="265" spans="26:27" x14ac:dyDescent="0.25">
      <c r="Z265" s="12" t="str">
        <f t="shared" si="27"/>
        <v/>
      </c>
      <c r="AA265" s="12" t="str">
        <f t="shared" si="28"/>
        <v/>
      </c>
    </row>
    <row r="266" spans="26:27" x14ac:dyDescent="0.25">
      <c r="Z266" s="12" t="str">
        <f t="shared" si="27"/>
        <v/>
      </c>
      <c r="AA266" s="12" t="str">
        <f t="shared" si="28"/>
        <v/>
      </c>
    </row>
    <row r="267" spans="26:27" x14ac:dyDescent="0.25">
      <c r="Z267" s="12" t="str">
        <f t="shared" si="27"/>
        <v/>
      </c>
      <c r="AA267" s="12" t="str">
        <f t="shared" si="28"/>
        <v/>
      </c>
    </row>
    <row r="268" spans="26:27" x14ac:dyDescent="0.25">
      <c r="Z268" s="12" t="str">
        <f t="shared" si="27"/>
        <v/>
      </c>
      <c r="AA268" s="12" t="str">
        <f t="shared" si="28"/>
        <v/>
      </c>
    </row>
    <row r="269" spans="26:27" x14ac:dyDescent="0.25">
      <c r="Z269" s="12" t="str">
        <f t="shared" si="27"/>
        <v/>
      </c>
      <c r="AA269" s="12" t="str">
        <f t="shared" si="28"/>
        <v/>
      </c>
    </row>
    <row r="270" spans="26:27" x14ac:dyDescent="0.25">
      <c r="Z270" s="12" t="str">
        <f t="shared" si="27"/>
        <v/>
      </c>
      <c r="AA270" s="12" t="str">
        <f t="shared" si="28"/>
        <v/>
      </c>
    </row>
    <row r="271" spans="26:27" x14ac:dyDescent="0.25">
      <c r="Z271" s="12" t="str">
        <f t="shared" si="27"/>
        <v/>
      </c>
      <c r="AA271" s="12" t="str">
        <f t="shared" si="28"/>
        <v/>
      </c>
    </row>
    <row r="272" spans="26:27" x14ac:dyDescent="0.25">
      <c r="Z272" s="12" t="str">
        <f t="shared" si="27"/>
        <v/>
      </c>
      <c r="AA272" s="12" t="str">
        <f t="shared" si="28"/>
        <v/>
      </c>
    </row>
    <row r="273" spans="26:27" x14ac:dyDescent="0.25">
      <c r="Z273" s="12" t="str">
        <f t="shared" si="27"/>
        <v/>
      </c>
      <c r="AA273" s="12" t="str">
        <f t="shared" si="28"/>
        <v/>
      </c>
    </row>
    <row r="274" spans="26:27" x14ac:dyDescent="0.25">
      <c r="Z274" s="12" t="str">
        <f t="shared" si="27"/>
        <v/>
      </c>
      <c r="AA274" s="12" t="str">
        <f t="shared" si="28"/>
        <v/>
      </c>
    </row>
    <row r="275" spans="26:27" x14ac:dyDescent="0.25">
      <c r="Z275" s="12" t="str">
        <f t="shared" si="27"/>
        <v/>
      </c>
      <c r="AA275" s="12" t="str">
        <f t="shared" si="28"/>
        <v/>
      </c>
    </row>
    <row r="276" spans="26:27" x14ac:dyDescent="0.25">
      <c r="Z276" s="12" t="str">
        <f t="shared" si="27"/>
        <v/>
      </c>
      <c r="AA276" s="12" t="str">
        <f t="shared" si="28"/>
        <v/>
      </c>
    </row>
    <row r="277" spans="26:27" x14ac:dyDescent="0.25">
      <c r="Z277" s="12" t="str">
        <f t="shared" si="27"/>
        <v/>
      </c>
      <c r="AA277" s="12" t="str">
        <f t="shared" si="28"/>
        <v/>
      </c>
    </row>
    <row r="278" spans="26:27" x14ac:dyDescent="0.25">
      <c r="Z278" s="12" t="str">
        <f t="shared" si="27"/>
        <v/>
      </c>
      <c r="AA278" s="12" t="str">
        <f t="shared" si="28"/>
        <v/>
      </c>
    </row>
    <row r="279" spans="26:27" x14ac:dyDescent="0.25">
      <c r="Z279" s="12" t="str">
        <f t="shared" si="27"/>
        <v/>
      </c>
      <c r="AA279" s="12" t="str">
        <f t="shared" si="28"/>
        <v/>
      </c>
    </row>
    <row r="280" spans="26:27" x14ac:dyDescent="0.25">
      <c r="Z280" s="12" t="str">
        <f t="shared" si="27"/>
        <v/>
      </c>
      <c r="AA280" s="12" t="str">
        <f t="shared" si="28"/>
        <v/>
      </c>
    </row>
    <row r="281" spans="26:27" x14ac:dyDescent="0.25">
      <c r="Z281" s="12" t="str">
        <f t="shared" si="27"/>
        <v/>
      </c>
      <c r="AA281" s="12" t="str">
        <f t="shared" si="28"/>
        <v/>
      </c>
    </row>
    <row r="282" spans="26:27" x14ac:dyDescent="0.25">
      <c r="Z282" s="12" t="str">
        <f t="shared" si="27"/>
        <v/>
      </c>
      <c r="AA282" s="12" t="str">
        <f t="shared" si="28"/>
        <v/>
      </c>
    </row>
    <row r="283" spans="26:27" x14ac:dyDescent="0.25">
      <c r="Z283" s="12" t="str">
        <f t="shared" si="27"/>
        <v/>
      </c>
      <c r="AA283" s="12" t="str">
        <f t="shared" si="28"/>
        <v/>
      </c>
    </row>
    <row r="284" spans="26:27" x14ac:dyDescent="0.25">
      <c r="Z284" s="12" t="str">
        <f t="shared" si="27"/>
        <v/>
      </c>
      <c r="AA284" s="12" t="str">
        <f t="shared" si="28"/>
        <v/>
      </c>
    </row>
    <row r="285" spans="26:27" x14ac:dyDescent="0.25">
      <c r="Z285" s="12" t="str">
        <f t="shared" si="27"/>
        <v/>
      </c>
      <c r="AA285" s="12" t="str">
        <f t="shared" si="28"/>
        <v/>
      </c>
    </row>
    <row r="286" spans="26:27" x14ac:dyDescent="0.25">
      <c r="Z286" s="12" t="str">
        <f t="shared" si="27"/>
        <v/>
      </c>
      <c r="AA286" s="12" t="str">
        <f t="shared" si="28"/>
        <v/>
      </c>
    </row>
    <row r="287" spans="26:27" x14ac:dyDescent="0.25">
      <c r="Z287" s="12" t="str">
        <f t="shared" si="27"/>
        <v/>
      </c>
      <c r="AA287" s="12" t="str">
        <f t="shared" si="28"/>
        <v/>
      </c>
    </row>
    <row r="288" spans="26:27" x14ac:dyDescent="0.25">
      <c r="Z288" s="12" t="str">
        <f t="shared" si="27"/>
        <v/>
      </c>
      <c r="AA288" s="12" t="str">
        <f t="shared" si="28"/>
        <v/>
      </c>
    </row>
    <row r="289" spans="26:27" x14ac:dyDescent="0.25">
      <c r="Z289" s="12" t="str">
        <f t="shared" si="27"/>
        <v/>
      </c>
      <c r="AA289" s="12" t="str">
        <f t="shared" si="28"/>
        <v/>
      </c>
    </row>
    <row r="290" spans="26:27" x14ac:dyDescent="0.25">
      <c r="Z290" s="12" t="str">
        <f t="shared" si="27"/>
        <v/>
      </c>
      <c r="AA290" s="12" t="str">
        <f t="shared" si="28"/>
        <v/>
      </c>
    </row>
    <row r="291" spans="26:27" x14ac:dyDescent="0.25">
      <c r="Z291" s="12" t="str">
        <f t="shared" si="27"/>
        <v/>
      </c>
      <c r="AA291" s="12" t="str">
        <f t="shared" si="28"/>
        <v/>
      </c>
    </row>
    <row r="292" spans="26:27" x14ac:dyDescent="0.25">
      <c r="Z292" s="12" t="str">
        <f t="shared" si="27"/>
        <v/>
      </c>
      <c r="AA292" s="12" t="str">
        <f t="shared" si="28"/>
        <v/>
      </c>
    </row>
    <row r="293" spans="26:27" x14ac:dyDescent="0.25">
      <c r="Z293" s="12" t="str">
        <f t="shared" si="27"/>
        <v/>
      </c>
      <c r="AA293" s="12" t="str">
        <f t="shared" si="28"/>
        <v/>
      </c>
    </row>
    <row r="294" spans="26:27" x14ac:dyDescent="0.25">
      <c r="Z294" s="12" t="str">
        <f t="shared" si="27"/>
        <v/>
      </c>
      <c r="AA294" s="12" t="str">
        <f t="shared" si="28"/>
        <v/>
      </c>
    </row>
    <row r="295" spans="26:27" x14ac:dyDescent="0.25">
      <c r="Z295" s="12" t="str">
        <f t="shared" si="27"/>
        <v/>
      </c>
      <c r="AA295" s="12" t="str">
        <f t="shared" si="28"/>
        <v/>
      </c>
    </row>
    <row r="296" spans="26:27" x14ac:dyDescent="0.25">
      <c r="Z296" s="12" t="str">
        <f t="shared" si="27"/>
        <v/>
      </c>
      <c r="AA296" s="12" t="str">
        <f t="shared" si="28"/>
        <v/>
      </c>
    </row>
    <row r="297" spans="26:27" x14ac:dyDescent="0.25">
      <c r="Z297" s="12" t="str">
        <f t="shared" si="27"/>
        <v/>
      </c>
      <c r="AA297" s="12" t="str">
        <f t="shared" si="28"/>
        <v/>
      </c>
    </row>
    <row r="298" spans="26:27" x14ac:dyDescent="0.25">
      <c r="Z298" s="12" t="str">
        <f t="shared" si="27"/>
        <v/>
      </c>
      <c r="AA298" s="12" t="str">
        <f t="shared" si="28"/>
        <v/>
      </c>
    </row>
    <row r="299" spans="26:27" x14ac:dyDescent="0.25">
      <c r="Z299" s="12" t="str">
        <f t="shared" si="27"/>
        <v/>
      </c>
      <c r="AA299" s="12" t="str">
        <f t="shared" si="28"/>
        <v/>
      </c>
    </row>
    <row r="300" spans="26:27" x14ac:dyDescent="0.25">
      <c r="Z300" s="12" t="str">
        <f t="shared" si="27"/>
        <v/>
      </c>
      <c r="AA300" s="12" t="str">
        <f t="shared" si="28"/>
        <v/>
      </c>
    </row>
    <row r="301" spans="26:27" x14ac:dyDescent="0.25">
      <c r="Z301" s="12" t="str">
        <f t="shared" si="27"/>
        <v/>
      </c>
      <c r="AA301" s="12" t="str">
        <f t="shared" si="28"/>
        <v/>
      </c>
    </row>
    <row r="302" spans="26:27" x14ac:dyDescent="0.25">
      <c r="Z302" s="12" t="str">
        <f t="shared" si="27"/>
        <v/>
      </c>
      <c r="AA302" s="12" t="str">
        <f t="shared" si="28"/>
        <v/>
      </c>
    </row>
    <row r="303" spans="26:27" x14ac:dyDescent="0.25">
      <c r="Z303" s="12" t="str">
        <f t="shared" si="27"/>
        <v/>
      </c>
      <c r="AA303" s="12" t="str">
        <f t="shared" si="28"/>
        <v/>
      </c>
    </row>
    <row r="304" spans="26:27" x14ac:dyDescent="0.25">
      <c r="Z304" s="12" t="str">
        <f t="shared" si="27"/>
        <v/>
      </c>
      <c r="AA304" s="12" t="str">
        <f t="shared" si="28"/>
        <v/>
      </c>
    </row>
    <row r="305" spans="26:27" x14ac:dyDescent="0.25">
      <c r="Z305" s="12" t="str">
        <f t="shared" si="27"/>
        <v/>
      </c>
      <c r="AA305" s="12" t="str">
        <f t="shared" si="28"/>
        <v/>
      </c>
    </row>
    <row r="306" spans="26:27" x14ac:dyDescent="0.25">
      <c r="Z306" s="12" t="str">
        <f t="shared" si="27"/>
        <v/>
      </c>
      <c r="AA306" s="12" t="str">
        <f t="shared" si="28"/>
        <v/>
      </c>
    </row>
    <row r="307" spans="26:27" x14ac:dyDescent="0.25">
      <c r="Z307" s="12" t="str">
        <f t="shared" si="27"/>
        <v/>
      </c>
      <c r="AA307" s="12" t="str">
        <f t="shared" si="28"/>
        <v/>
      </c>
    </row>
    <row r="308" spans="26:27" x14ac:dyDescent="0.25">
      <c r="Z308" s="12" t="str">
        <f t="shared" si="27"/>
        <v/>
      </c>
      <c r="AA308" s="12" t="str">
        <f t="shared" si="28"/>
        <v/>
      </c>
    </row>
    <row r="309" spans="26:27" x14ac:dyDescent="0.25">
      <c r="Z309" s="12" t="str">
        <f t="shared" si="27"/>
        <v/>
      </c>
      <c r="AA309" s="12" t="str">
        <f t="shared" si="28"/>
        <v/>
      </c>
    </row>
    <row r="310" spans="26:27" x14ac:dyDescent="0.25">
      <c r="Z310" s="12" t="str">
        <f t="shared" si="27"/>
        <v/>
      </c>
      <c r="AA310" s="12" t="str">
        <f t="shared" si="28"/>
        <v/>
      </c>
    </row>
    <row r="311" spans="26:27" x14ac:dyDescent="0.25">
      <c r="Z311" s="12" t="str">
        <f t="shared" si="27"/>
        <v/>
      </c>
      <c r="AA311" s="12" t="str">
        <f t="shared" si="28"/>
        <v/>
      </c>
    </row>
    <row r="312" spans="26:27" x14ac:dyDescent="0.25">
      <c r="Z312" s="12" t="str">
        <f t="shared" si="27"/>
        <v/>
      </c>
      <c r="AA312" s="12" t="str">
        <f t="shared" si="28"/>
        <v/>
      </c>
    </row>
    <row r="313" spans="26:27" x14ac:dyDescent="0.25">
      <c r="Z313" s="12" t="str">
        <f t="shared" si="27"/>
        <v/>
      </c>
      <c r="AA313" s="12" t="str">
        <f t="shared" si="28"/>
        <v/>
      </c>
    </row>
    <row r="314" spans="26:27" x14ac:dyDescent="0.25">
      <c r="Z314" s="12" t="str">
        <f t="shared" si="27"/>
        <v/>
      </c>
      <c r="AA314" s="12" t="str">
        <f t="shared" si="28"/>
        <v/>
      </c>
    </row>
    <row r="315" spans="26:27" x14ac:dyDescent="0.25">
      <c r="Z315" s="12" t="str">
        <f t="shared" si="27"/>
        <v/>
      </c>
      <c r="AA315" s="12" t="str">
        <f t="shared" si="28"/>
        <v/>
      </c>
    </row>
    <row r="316" spans="26:27" x14ac:dyDescent="0.25">
      <c r="Z316" s="12" t="str">
        <f t="shared" si="27"/>
        <v/>
      </c>
      <c r="AA316" s="12" t="str">
        <f t="shared" si="28"/>
        <v/>
      </c>
    </row>
    <row r="317" spans="26:27" x14ac:dyDescent="0.25">
      <c r="Z317" s="12" t="str">
        <f t="shared" si="27"/>
        <v/>
      </c>
      <c r="AA317" s="12" t="str">
        <f t="shared" si="28"/>
        <v/>
      </c>
    </row>
    <row r="318" spans="26:27" x14ac:dyDescent="0.25">
      <c r="Z318" s="12" t="str">
        <f t="shared" si="27"/>
        <v/>
      </c>
      <c r="AA318" s="12" t="str">
        <f t="shared" si="28"/>
        <v/>
      </c>
    </row>
    <row r="319" spans="26:27" x14ac:dyDescent="0.25">
      <c r="Z319" s="12" t="str">
        <f t="shared" si="27"/>
        <v/>
      </c>
      <c r="AA319" s="12" t="str">
        <f t="shared" si="28"/>
        <v/>
      </c>
    </row>
    <row r="320" spans="26:27" x14ac:dyDescent="0.25">
      <c r="Z320" s="12" t="str">
        <f t="shared" si="27"/>
        <v/>
      </c>
      <c r="AA320" s="12" t="str">
        <f t="shared" si="28"/>
        <v/>
      </c>
    </row>
    <row r="321" spans="26:27" x14ac:dyDescent="0.25">
      <c r="Z321" s="12" t="str">
        <f t="shared" si="27"/>
        <v/>
      </c>
      <c r="AA321" s="12" t="str">
        <f t="shared" si="28"/>
        <v/>
      </c>
    </row>
    <row r="322" spans="26:27" x14ac:dyDescent="0.25">
      <c r="Z322" s="12" t="str">
        <f t="shared" ref="Z322:Z385" si="29">IF($A322&lt;&gt;"",($A322-$D$77),"")</f>
        <v/>
      </c>
      <c r="AA322" s="12" t="str">
        <f t="shared" ref="AA322:AA385" si="30">IF($A322&lt;&gt;"",($A322-$D$77+$J$118),"")</f>
        <v/>
      </c>
    </row>
    <row r="323" spans="26:27" x14ac:dyDescent="0.25">
      <c r="Z323" s="12" t="str">
        <f t="shared" si="29"/>
        <v/>
      </c>
      <c r="AA323" s="12" t="str">
        <f t="shared" si="30"/>
        <v/>
      </c>
    </row>
    <row r="324" spans="26:27" x14ac:dyDescent="0.25">
      <c r="Z324" s="12" t="str">
        <f t="shared" si="29"/>
        <v/>
      </c>
      <c r="AA324" s="12" t="str">
        <f t="shared" si="30"/>
        <v/>
      </c>
    </row>
    <row r="325" spans="26:27" x14ac:dyDescent="0.25">
      <c r="Z325" s="12" t="str">
        <f t="shared" si="29"/>
        <v/>
      </c>
      <c r="AA325" s="12" t="str">
        <f t="shared" si="30"/>
        <v/>
      </c>
    </row>
    <row r="326" spans="26:27" x14ac:dyDescent="0.25">
      <c r="Z326" s="12" t="str">
        <f t="shared" si="29"/>
        <v/>
      </c>
      <c r="AA326" s="12" t="str">
        <f t="shared" si="30"/>
        <v/>
      </c>
    </row>
    <row r="327" spans="26:27" x14ac:dyDescent="0.25">
      <c r="Z327" s="12" t="str">
        <f t="shared" si="29"/>
        <v/>
      </c>
      <c r="AA327" s="12" t="str">
        <f t="shared" si="30"/>
        <v/>
      </c>
    </row>
    <row r="328" spans="26:27" x14ac:dyDescent="0.25">
      <c r="Z328" s="12" t="str">
        <f t="shared" si="29"/>
        <v/>
      </c>
      <c r="AA328" s="12" t="str">
        <f t="shared" si="30"/>
        <v/>
      </c>
    </row>
    <row r="329" spans="26:27" x14ac:dyDescent="0.25">
      <c r="Z329" s="12" t="str">
        <f t="shared" si="29"/>
        <v/>
      </c>
      <c r="AA329" s="12" t="str">
        <f t="shared" si="30"/>
        <v/>
      </c>
    </row>
    <row r="330" spans="26:27" x14ac:dyDescent="0.25">
      <c r="Z330" s="12" t="str">
        <f t="shared" si="29"/>
        <v/>
      </c>
      <c r="AA330" s="12" t="str">
        <f t="shared" si="30"/>
        <v/>
      </c>
    </row>
    <row r="331" spans="26:27" x14ac:dyDescent="0.25">
      <c r="Z331" s="12" t="str">
        <f t="shared" si="29"/>
        <v/>
      </c>
      <c r="AA331" s="12" t="str">
        <f t="shared" si="30"/>
        <v/>
      </c>
    </row>
    <row r="332" spans="26:27" x14ac:dyDescent="0.25">
      <c r="Z332" s="12" t="str">
        <f t="shared" si="29"/>
        <v/>
      </c>
      <c r="AA332" s="12" t="str">
        <f t="shared" si="30"/>
        <v/>
      </c>
    </row>
    <row r="333" spans="26:27" x14ac:dyDescent="0.25">
      <c r="Z333" s="12" t="str">
        <f t="shared" si="29"/>
        <v/>
      </c>
      <c r="AA333" s="12" t="str">
        <f t="shared" si="30"/>
        <v/>
      </c>
    </row>
    <row r="334" spans="26:27" x14ac:dyDescent="0.25">
      <c r="Z334" s="12" t="str">
        <f t="shared" si="29"/>
        <v/>
      </c>
      <c r="AA334" s="12" t="str">
        <f t="shared" si="30"/>
        <v/>
      </c>
    </row>
    <row r="335" spans="26:27" x14ac:dyDescent="0.25">
      <c r="Z335" s="12" t="str">
        <f t="shared" si="29"/>
        <v/>
      </c>
      <c r="AA335" s="12" t="str">
        <f t="shared" si="30"/>
        <v/>
      </c>
    </row>
    <row r="336" spans="26:27" x14ac:dyDescent="0.25">
      <c r="Z336" s="12" t="str">
        <f t="shared" si="29"/>
        <v/>
      </c>
      <c r="AA336" s="12" t="str">
        <f t="shared" si="30"/>
        <v/>
      </c>
    </row>
    <row r="337" spans="26:27" x14ac:dyDescent="0.25">
      <c r="Z337" s="12" t="str">
        <f t="shared" si="29"/>
        <v/>
      </c>
      <c r="AA337" s="12" t="str">
        <f t="shared" si="30"/>
        <v/>
      </c>
    </row>
    <row r="338" spans="26:27" x14ac:dyDescent="0.25">
      <c r="Z338" s="12" t="str">
        <f t="shared" si="29"/>
        <v/>
      </c>
      <c r="AA338" s="12" t="str">
        <f t="shared" si="30"/>
        <v/>
      </c>
    </row>
    <row r="339" spans="26:27" x14ac:dyDescent="0.25">
      <c r="Z339" s="12" t="str">
        <f t="shared" si="29"/>
        <v/>
      </c>
      <c r="AA339" s="12" t="str">
        <f t="shared" si="30"/>
        <v/>
      </c>
    </row>
    <row r="340" spans="26:27" x14ac:dyDescent="0.25">
      <c r="Z340" s="12" t="str">
        <f t="shared" si="29"/>
        <v/>
      </c>
      <c r="AA340" s="12" t="str">
        <f t="shared" si="30"/>
        <v/>
      </c>
    </row>
    <row r="341" spans="26:27" x14ac:dyDescent="0.25">
      <c r="Z341" s="12" t="str">
        <f t="shared" si="29"/>
        <v/>
      </c>
      <c r="AA341" s="12" t="str">
        <f t="shared" si="30"/>
        <v/>
      </c>
    </row>
    <row r="342" spans="26:27" x14ac:dyDescent="0.25">
      <c r="Z342" s="12" t="str">
        <f t="shared" si="29"/>
        <v/>
      </c>
      <c r="AA342" s="12" t="str">
        <f t="shared" si="30"/>
        <v/>
      </c>
    </row>
    <row r="343" spans="26:27" x14ac:dyDescent="0.25">
      <c r="Z343" s="12" t="str">
        <f t="shared" si="29"/>
        <v/>
      </c>
      <c r="AA343" s="12" t="str">
        <f t="shared" si="30"/>
        <v/>
      </c>
    </row>
    <row r="344" spans="26:27" x14ac:dyDescent="0.25">
      <c r="Z344" s="12" t="str">
        <f t="shared" si="29"/>
        <v/>
      </c>
      <c r="AA344" s="12" t="str">
        <f t="shared" si="30"/>
        <v/>
      </c>
    </row>
    <row r="345" spans="26:27" x14ac:dyDescent="0.25">
      <c r="Z345" s="12" t="str">
        <f t="shared" si="29"/>
        <v/>
      </c>
      <c r="AA345" s="12" t="str">
        <f t="shared" si="30"/>
        <v/>
      </c>
    </row>
    <row r="346" spans="26:27" x14ac:dyDescent="0.25">
      <c r="Z346" s="12" t="str">
        <f t="shared" si="29"/>
        <v/>
      </c>
      <c r="AA346" s="12" t="str">
        <f t="shared" si="30"/>
        <v/>
      </c>
    </row>
    <row r="347" spans="26:27" x14ac:dyDescent="0.25">
      <c r="Z347" s="12" t="str">
        <f t="shared" si="29"/>
        <v/>
      </c>
      <c r="AA347" s="12" t="str">
        <f t="shared" si="30"/>
        <v/>
      </c>
    </row>
    <row r="348" spans="26:27" x14ac:dyDescent="0.25">
      <c r="Z348" s="12" t="str">
        <f t="shared" si="29"/>
        <v/>
      </c>
      <c r="AA348" s="12" t="str">
        <f t="shared" si="30"/>
        <v/>
      </c>
    </row>
    <row r="349" spans="26:27" x14ac:dyDescent="0.25">
      <c r="Z349" s="12" t="str">
        <f t="shared" si="29"/>
        <v/>
      </c>
      <c r="AA349" s="12" t="str">
        <f t="shared" si="30"/>
        <v/>
      </c>
    </row>
    <row r="350" spans="26:27" x14ac:dyDescent="0.25">
      <c r="Z350" s="12" t="str">
        <f t="shared" si="29"/>
        <v/>
      </c>
      <c r="AA350" s="12" t="str">
        <f t="shared" si="30"/>
        <v/>
      </c>
    </row>
    <row r="351" spans="26:27" x14ac:dyDescent="0.25">
      <c r="Z351" s="12" t="str">
        <f t="shared" si="29"/>
        <v/>
      </c>
      <c r="AA351" s="12" t="str">
        <f t="shared" si="30"/>
        <v/>
      </c>
    </row>
    <row r="352" spans="26:27" x14ac:dyDescent="0.25">
      <c r="Z352" s="12" t="str">
        <f t="shared" si="29"/>
        <v/>
      </c>
      <c r="AA352" s="12" t="str">
        <f t="shared" si="30"/>
        <v/>
      </c>
    </row>
    <row r="353" spans="26:27" x14ac:dyDescent="0.25">
      <c r="Z353" s="12" t="str">
        <f t="shared" si="29"/>
        <v/>
      </c>
      <c r="AA353" s="12" t="str">
        <f t="shared" si="30"/>
        <v/>
      </c>
    </row>
    <row r="354" spans="26:27" x14ac:dyDescent="0.25">
      <c r="Z354" s="12" t="str">
        <f t="shared" si="29"/>
        <v/>
      </c>
      <c r="AA354" s="12" t="str">
        <f t="shared" si="30"/>
        <v/>
      </c>
    </row>
    <row r="355" spans="26:27" x14ac:dyDescent="0.25">
      <c r="Z355" s="12" t="str">
        <f t="shared" si="29"/>
        <v/>
      </c>
      <c r="AA355" s="12" t="str">
        <f t="shared" si="30"/>
        <v/>
      </c>
    </row>
    <row r="356" spans="26:27" x14ac:dyDescent="0.25">
      <c r="Z356" s="12" t="str">
        <f t="shared" si="29"/>
        <v/>
      </c>
      <c r="AA356" s="12" t="str">
        <f t="shared" si="30"/>
        <v/>
      </c>
    </row>
    <row r="357" spans="26:27" x14ac:dyDescent="0.25">
      <c r="Z357" s="12" t="str">
        <f t="shared" si="29"/>
        <v/>
      </c>
      <c r="AA357" s="12" t="str">
        <f t="shared" si="30"/>
        <v/>
      </c>
    </row>
    <row r="358" spans="26:27" x14ac:dyDescent="0.25">
      <c r="Z358" s="12" t="str">
        <f t="shared" si="29"/>
        <v/>
      </c>
      <c r="AA358" s="12" t="str">
        <f t="shared" si="30"/>
        <v/>
      </c>
    </row>
    <row r="359" spans="26:27" x14ac:dyDescent="0.25">
      <c r="Z359" s="12" t="str">
        <f t="shared" si="29"/>
        <v/>
      </c>
      <c r="AA359" s="12" t="str">
        <f t="shared" si="30"/>
        <v/>
      </c>
    </row>
    <row r="360" spans="26:27" x14ac:dyDescent="0.25">
      <c r="Z360" s="12" t="str">
        <f t="shared" si="29"/>
        <v/>
      </c>
      <c r="AA360" s="12" t="str">
        <f t="shared" si="30"/>
        <v/>
      </c>
    </row>
    <row r="361" spans="26:27" x14ac:dyDescent="0.25">
      <c r="Z361" s="12" t="str">
        <f t="shared" si="29"/>
        <v/>
      </c>
      <c r="AA361" s="12" t="str">
        <f t="shared" si="30"/>
        <v/>
      </c>
    </row>
    <row r="362" spans="26:27" x14ac:dyDescent="0.25">
      <c r="Z362" s="12" t="str">
        <f t="shared" si="29"/>
        <v/>
      </c>
      <c r="AA362" s="12" t="str">
        <f t="shared" si="30"/>
        <v/>
      </c>
    </row>
    <row r="363" spans="26:27" x14ac:dyDescent="0.25">
      <c r="Z363" s="12" t="str">
        <f t="shared" si="29"/>
        <v/>
      </c>
      <c r="AA363" s="12" t="str">
        <f t="shared" si="30"/>
        <v/>
      </c>
    </row>
    <row r="364" spans="26:27" x14ac:dyDescent="0.25">
      <c r="Z364" s="12" t="str">
        <f t="shared" si="29"/>
        <v/>
      </c>
      <c r="AA364" s="12" t="str">
        <f t="shared" si="30"/>
        <v/>
      </c>
    </row>
    <row r="365" spans="26:27" x14ac:dyDescent="0.25">
      <c r="Z365" s="12" t="str">
        <f t="shared" si="29"/>
        <v/>
      </c>
      <c r="AA365" s="12" t="str">
        <f t="shared" si="30"/>
        <v/>
      </c>
    </row>
    <row r="366" spans="26:27" x14ac:dyDescent="0.25">
      <c r="Z366" s="12" t="str">
        <f t="shared" si="29"/>
        <v/>
      </c>
      <c r="AA366" s="12" t="str">
        <f t="shared" si="30"/>
        <v/>
      </c>
    </row>
    <row r="367" spans="26:27" x14ac:dyDescent="0.25">
      <c r="Z367" s="12" t="str">
        <f t="shared" si="29"/>
        <v/>
      </c>
      <c r="AA367" s="12" t="str">
        <f t="shared" si="30"/>
        <v/>
      </c>
    </row>
    <row r="368" spans="26:27" x14ac:dyDescent="0.25">
      <c r="Z368" s="12" t="str">
        <f t="shared" si="29"/>
        <v/>
      </c>
      <c r="AA368" s="12" t="str">
        <f t="shared" si="30"/>
        <v/>
      </c>
    </row>
    <row r="369" spans="26:27" x14ac:dyDescent="0.25">
      <c r="Z369" s="12" t="str">
        <f t="shared" si="29"/>
        <v/>
      </c>
      <c r="AA369" s="12" t="str">
        <f t="shared" si="30"/>
        <v/>
      </c>
    </row>
    <row r="370" spans="26:27" x14ac:dyDescent="0.25">
      <c r="Z370" s="12" t="str">
        <f t="shared" si="29"/>
        <v/>
      </c>
      <c r="AA370" s="12" t="str">
        <f t="shared" si="30"/>
        <v/>
      </c>
    </row>
    <row r="371" spans="26:27" x14ac:dyDescent="0.25">
      <c r="Z371" s="12" t="str">
        <f t="shared" si="29"/>
        <v/>
      </c>
      <c r="AA371" s="12" t="str">
        <f t="shared" si="30"/>
        <v/>
      </c>
    </row>
    <row r="372" spans="26:27" x14ac:dyDescent="0.25">
      <c r="Z372" s="12" t="str">
        <f t="shared" si="29"/>
        <v/>
      </c>
      <c r="AA372" s="12" t="str">
        <f t="shared" si="30"/>
        <v/>
      </c>
    </row>
    <row r="373" spans="26:27" x14ac:dyDescent="0.25">
      <c r="Z373" s="12" t="str">
        <f t="shared" si="29"/>
        <v/>
      </c>
      <c r="AA373" s="12" t="str">
        <f t="shared" si="30"/>
        <v/>
      </c>
    </row>
    <row r="374" spans="26:27" x14ac:dyDescent="0.25">
      <c r="Z374" s="12" t="str">
        <f t="shared" si="29"/>
        <v/>
      </c>
      <c r="AA374" s="12" t="str">
        <f t="shared" si="30"/>
        <v/>
      </c>
    </row>
    <row r="375" spans="26:27" x14ac:dyDescent="0.25">
      <c r="Z375" s="12" t="str">
        <f t="shared" si="29"/>
        <v/>
      </c>
      <c r="AA375" s="12" t="str">
        <f t="shared" si="30"/>
        <v/>
      </c>
    </row>
    <row r="376" spans="26:27" x14ac:dyDescent="0.25">
      <c r="Z376" s="12" t="str">
        <f t="shared" si="29"/>
        <v/>
      </c>
      <c r="AA376" s="12" t="str">
        <f t="shared" si="30"/>
        <v/>
      </c>
    </row>
    <row r="377" spans="26:27" x14ac:dyDescent="0.25">
      <c r="Z377" s="12" t="str">
        <f t="shared" si="29"/>
        <v/>
      </c>
      <c r="AA377" s="12" t="str">
        <f t="shared" si="30"/>
        <v/>
      </c>
    </row>
    <row r="378" spans="26:27" x14ac:dyDescent="0.25">
      <c r="Z378" s="12" t="str">
        <f t="shared" si="29"/>
        <v/>
      </c>
      <c r="AA378" s="12" t="str">
        <f t="shared" si="30"/>
        <v/>
      </c>
    </row>
    <row r="379" spans="26:27" x14ac:dyDescent="0.25">
      <c r="Z379" s="12" t="str">
        <f t="shared" si="29"/>
        <v/>
      </c>
      <c r="AA379" s="12" t="str">
        <f t="shared" si="30"/>
        <v/>
      </c>
    </row>
    <row r="380" spans="26:27" x14ac:dyDescent="0.25">
      <c r="Z380" s="12" t="str">
        <f t="shared" si="29"/>
        <v/>
      </c>
      <c r="AA380" s="12" t="str">
        <f t="shared" si="30"/>
        <v/>
      </c>
    </row>
    <row r="381" spans="26:27" x14ac:dyDescent="0.25">
      <c r="Z381" s="12" t="str">
        <f t="shared" si="29"/>
        <v/>
      </c>
      <c r="AA381" s="12" t="str">
        <f t="shared" si="30"/>
        <v/>
      </c>
    </row>
    <row r="382" spans="26:27" x14ac:dyDescent="0.25">
      <c r="Z382" s="12" t="str">
        <f t="shared" si="29"/>
        <v/>
      </c>
      <c r="AA382" s="12" t="str">
        <f t="shared" si="30"/>
        <v/>
      </c>
    </row>
    <row r="383" spans="26:27" x14ac:dyDescent="0.25">
      <c r="Z383" s="12" t="str">
        <f t="shared" si="29"/>
        <v/>
      </c>
      <c r="AA383" s="12" t="str">
        <f t="shared" si="30"/>
        <v/>
      </c>
    </row>
    <row r="384" spans="26:27" x14ac:dyDescent="0.25">
      <c r="Z384" s="12" t="str">
        <f t="shared" si="29"/>
        <v/>
      </c>
      <c r="AA384" s="12" t="str">
        <f t="shared" si="30"/>
        <v/>
      </c>
    </row>
    <row r="385" spans="26:27" x14ac:dyDescent="0.25">
      <c r="Z385" s="12" t="str">
        <f t="shared" si="29"/>
        <v/>
      </c>
      <c r="AA385" s="12" t="str">
        <f t="shared" si="30"/>
        <v/>
      </c>
    </row>
    <row r="386" spans="26:27" x14ac:dyDescent="0.25">
      <c r="Z386" s="12" t="str">
        <f t="shared" ref="Z386:Z449" si="31">IF($A386&lt;&gt;"",($A386-$D$77),"")</f>
        <v/>
      </c>
      <c r="AA386" s="12" t="str">
        <f t="shared" ref="AA386:AA449" si="32">IF($A386&lt;&gt;"",($A386-$D$77+$J$118),"")</f>
        <v/>
      </c>
    </row>
    <row r="387" spans="26:27" x14ac:dyDescent="0.25">
      <c r="Z387" s="12" t="str">
        <f t="shared" si="31"/>
        <v/>
      </c>
      <c r="AA387" s="12" t="str">
        <f t="shared" si="32"/>
        <v/>
      </c>
    </row>
    <row r="388" spans="26:27" x14ac:dyDescent="0.25">
      <c r="Z388" s="12" t="str">
        <f t="shared" si="31"/>
        <v/>
      </c>
      <c r="AA388" s="12" t="str">
        <f t="shared" si="32"/>
        <v/>
      </c>
    </row>
    <row r="389" spans="26:27" x14ac:dyDescent="0.25">
      <c r="Z389" s="12" t="str">
        <f t="shared" si="31"/>
        <v/>
      </c>
      <c r="AA389" s="12" t="str">
        <f t="shared" si="32"/>
        <v/>
      </c>
    </row>
    <row r="390" spans="26:27" x14ac:dyDescent="0.25">
      <c r="Z390" s="12" t="str">
        <f t="shared" si="31"/>
        <v/>
      </c>
      <c r="AA390" s="12" t="str">
        <f t="shared" si="32"/>
        <v/>
      </c>
    </row>
    <row r="391" spans="26:27" x14ac:dyDescent="0.25">
      <c r="Z391" s="12" t="str">
        <f t="shared" si="31"/>
        <v/>
      </c>
      <c r="AA391" s="12" t="str">
        <f t="shared" si="32"/>
        <v/>
      </c>
    </row>
    <row r="392" spans="26:27" x14ac:dyDescent="0.25">
      <c r="Z392" s="12" t="str">
        <f t="shared" si="31"/>
        <v/>
      </c>
      <c r="AA392" s="12" t="str">
        <f t="shared" si="32"/>
        <v/>
      </c>
    </row>
    <row r="393" spans="26:27" x14ac:dyDescent="0.25">
      <c r="Z393" s="12" t="str">
        <f t="shared" si="31"/>
        <v/>
      </c>
      <c r="AA393" s="12" t="str">
        <f t="shared" si="32"/>
        <v/>
      </c>
    </row>
    <row r="394" spans="26:27" x14ac:dyDescent="0.25">
      <c r="Z394" s="12" t="str">
        <f t="shared" si="31"/>
        <v/>
      </c>
      <c r="AA394" s="12" t="str">
        <f t="shared" si="32"/>
        <v/>
      </c>
    </row>
    <row r="395" spans="26:27" x14ac:dyDescent="0.25">
      <c r="Z395" s="12" t="str">
        <f t="shared" si="31"/>
        <v/>
      </c>
      <c r="AA395" s="12" t="str">
        <f t="shared" si="32"/>
        <v/>
      </c>
    </row>
    <row r="396" spans="26:27" x14ac:dyDescent="0.25">
      <c r="Z396" s="12" t="str">
        <f t="shared" si="31"/>
        <v/>
      </c>
      <c r="AA396" s="12" t="str">
        <f t="shared" si="32"/>
        <v/>
      </c>
    </row>
    <row r="397" spans="26:27" x14ac:dyDescent="0.25">
      <c r="Z397" s="12" t="str">
        <f t="shared" si="31"/>
        <v/>
      </c>
      <c r="AA397" s="12" t="str">
        <f t="shared" si="32"/>
        <v/>
      </c>
    </row>
    <row r="398" spans="26:27" x14ac:dyDescent="0.25">
      <c r="Z398" s="12" t="str">
        <f t="shared" si="31"/>
        <v/>
      </c>
      <c r="AA398" s="12" t="str">
        <f t="shared" si="32"/>
        <v/>
      </c>
    </row>
    <row r="399" spans="26:27" x14ac:dyDescent="0.25">
      <c r="Z399" s="12" t="str">
        <f t="shared" si="31"/>
        <v/>
      </c>
      <c r="AA399" s="12" t="str">
        <f t="shared" si="32"/>
        <v/>
      </c>
    </row>
    <row r="400" spans="26:27" x14ac:dyDescent="0.25">
      <c r="Z400" s="12" t="str">
        <f t="shared" si="31"/>
        <v/>
      </c>
      <c r="AA400" s="12" t="str">
        <f t="shared" si="32"/>
        <v/>
      </c>
    </row>
    <row r="401" spans="26:27" x14ac:dyDescent="0.25">
      <c r="Z401" s="12" t="str">
        <f t="shared" si="31"/>
        <v/>
      </c>
      <c r="AA401" s="12" t="str">
        <f t="shared" si="32"/>
        <v/>
      </c>
    </row>
    <row r="402" spans="26:27" x14ac:dyDescent="0.25">
      <c r="Z402" s="12" t="str">
        <f t="shared" si="31"/>
        <v/>
      </c>
      <c r="AA402" s="12" t="str">
        <f t="shared" si="32"/>
        <v/>
      </c>
    </row>
    <row r="403" spans="26:27" x14ac:dyDescent="0.25">
      <c r="Z403" s="12" t="str">
        <f t="shared" si="31"/>
        <v/>
      </c>
      <c r="AA403" s="12" t="str">
        <f t="shared" si="32"/>
        <v/>
      </c>
    </row>
    <row r="404" spans="26:27" x14ac:dyDescent="0.25">
      <c r="Z404" s="12" t="str">
        <f t="shared" si="31"/>
        <v/>
      </c>
      <c r="AA404" s="12" t="str">
        <f t="shared" si="32"/>
        <v/>
      </c>
    </row>
    <row r="405" spans="26:27" x14ac:dyDescent="0.25">
      <c r="Z405" s="12" t="str">
        <f t="shared" si="31"/>
        <v/>
      </c>
      <c r="AA405" s="12" t="str">
        <f t="shared" si="32"/>
        <v/>
      </c>
    </row>
    <row r="406" spans="26:27" x14ac:dyDescent="0.25">
      <c r="Z406" s="12" t="str">
        <f t="shared" si="31"/>
        <v/>
      </c>
      <c r="AA406" s="12" t="str">
        <f t="shared" si="32"/>
        <v/>
      </c>
    </row>
    <row r="407" spans="26:27" x14ac:dyDescent="0.25">
      <c r="Z407" s="12" t="str">
        <f t="shared" si="31"/>
        <v/>
      </c>
      <c r="AA407" s="12" t="str">
        <f t="shared" si="32"/>
        <v/>
      </c>
    </row>
    <row r="408" spans="26:27" x14ac:dyDescent="0.25">
      <c r="Z408" s="12" t="str">
        <f t="shared" si="31"/>
        <v/>
      </c>
      <c r="AA408" s="12" t="str">
        <f t="shared" si="32"/>
        <v/>
      </c>
    </row>
    <row r="409" spans="26:27" x14ac:dyDescent="0.25">
      <c r="Z409" s="12" t="str">
        <f t="shared" si="31"/>
        <v/>
      </c>
      <c r="AA409" s="12" t="str">
        <f t="shared" si="32"/>
        <v/>
      </c>
    </row>
    <row r="410" spans="26:27" x14ac:dyDescent="0.25">
      <c r="Z410" s="12" t="str">
        <f t="shared" si="31"/>
        <v/>
      </c>
      <c r="AA410" s="12" t="str">
        <f t="shared" si="32"/>
        <v/>
      </c>
    </row>
    <row r="411" spans="26:27" x14ac:dyDescent="0.25">
      <c r="Z411" s="12" t="str">
        <f t="shared" si="31"/>
        <v/>
      </c>
      <c r="AA411" s="12" t="str">
        <f t="shared" si="32"/>
        <v/>
      </c>
    </row>
    <row r="412" spans="26:27" x14ac:dyDescent="0.25">
      <c r="Z412" s="12" t="str">
        <f t="shared" si="31"/>
        <v/>
      </c>
      <c r="AA412" s="12" t="str">
        <f t="shared" si="32"/>
        <v/>
      </c>
    </row>
    <row r="413" spans="26:27" x14ac:dyDescent="0.25">
      <c r="Z413" s="12" t="str">
        <f t="shared" si="31"/>
        <v/>
      </c>
      <c r="AA413" s="12" t="str">
        <f t="shared" si="32"/>
        <v/>
      </c>
    </row>
    <row r="414" spans="26:27" x14ac:dyDescent="0.25">
      <c r="Z414" s="12" t="str">
        <f t="shared" si="31"/>
        <v/>
      </c>
      <c r="AA414" s="12" t="str">
        <f t="shared" si="32"/>
        <v/>
      </c>
    </row>
    <row r="415" spans="26:27" x14ac:dyDescent="0.25">
      <c r="Z415" s="12" t="str">
        <f t="shared" si="31"/>
        <v/>
      </c>
      <c r="AA415" s="12" t="str">
        <f t="shared" si="32"/>
        <v/>
      </c>
    </row>
    <row r="416" spans="26:27" x14ac:dyDescent="0.25">
      <c r="Z416" s="12" t="str">
        <f t="shared" si="31"/>
        <v/>
      </c>
      <c r="AA416" s="12" t="str">
        <f t="shared" si="32"/>
        <v/>
      </c>
    </row>
    <row r="417" spans="26:27" x14ac:dyDescent="0.25">
      <c r="Z417" s="12" t="str">
        <f t="shared" si="31"/>
        <v/>
      </c>
      <c r="AA417" s="12" t="str">
        <f t="shared" si="32"/>
        <v/>
      </c>
    </row>
    <row r="418" spans="26:27" x14ac:dyDescent="0.25">
      <c r="Z418" s="12" t="str">
        <f t="shared" si="31"/>
        <v/>
      </c>
      <c r="AA418" s="12" t="str">
        <f t="shared" si="32"/>
        <v/>
      </c>
    </row>
    <row r="419" spans="26:27" x14ac:dyDescent="0.25">
      <c r="Z419" s="12" t="str">
        <f t="shared" si="31"/>
        <v/>
      </c>
      <c r="AA419" s="12" t="str">
        <f t="shared" si="32"/>
        <v/>
      </c>
    </row>
    <row r="420" spans="26:27" x14ac:dyDescent="0.25">
      <c r="Z420" s="12" t="str">
        <f t="shared" si="31"/>
        <v/>
      </c>
      <c r="AA420" s="12" t="str">
        <f t="shared" si="32"/>
        <v/>
      </c>
    </row>
    <row r="421" spans="26:27" x14ac:dyDescent="0.25">
      <c r="Z421" s="12" t="str">
        <f t="shared" si="31"/>
        <v/>
      </c>
      <c r="AA421" s="12" t="str">
        <f t="shared" si="32"/>
        <v/>
      </c>
    </row>
    <row r="422" spans="26:27" x14ac:dyDescent="0.25">
      <c r="Z422" s="12" t="str">
        <f t="shared" si="31"/>
        <v/>
      </c>
      <c r="AA422" s="12" t="str">
        <f t="shared" si="32"/>
        <v/>
      </c>
    </row>
    <row r="423" spans="26:27" x14ac:dyDescent="0.25">
      <c r="Z423" s="12" t="str">
        <f t="shared" si="31"/>
        <v/>
      </c>
      <c r="AA423" s="12" t="str">
        <f t="shared" si="32"/>
        <v/>
      </c>
    </row>
    <row r="424" spans="26:27" x14ac:dyDescent="0.25">
      <c r="Z424" s="12" t="str">
        <f t="shared" si="31"/>
        <v/>
      </c>
      <c r="AA424" s="12" t="str">
        <f t="shared" si="32"/>
        <v/>
      </c>
    </row>
    <row r="425" spans="26:27" x14ac:dyDescent="0.25">
      <c r="Z425" s="12" t="str">
        <f t="shared" si="31"/>
        <v/>
      </c>
      <c r="AA425" s="12" t="str">
        <f t="shared" si="32"/>
        <v/>
      </c>
    </row>
    <row r="426" spans="26:27" x14ac:dyDescent="0.25">
      <c r="Z426" s="12" t="str">
        <f t="shared" si="31"/>
        <v/>
      </c>
      <c r="AA426" s="12" t="str">
        <f t="shared" si="32"/>
        <v/>
      </c>
    </row>
    <row r="427" spans="26:27" x14ac:dyDescent="0.25">
      <c r="Z427" s="12" t="str">
        <f t="shared" si="31"/>
        <v/>
      </c>
      <c r="AA427" s="12" t="str">
        <f t="shared" si="32"/>
        <v/>
      </c>
    </row>
    <row r="428" spans="26:27" x14ac:dyDescent="0.25">
      <c r="Z428" s="12" t="str">
        <f t="shared" si="31"/>
        <v/>
      </c>
      <c r="AA428" s="12" t="str">
        <f t="shared" si="32"/>
        <v/>
      </c>
    </row>
    <row r="429" spans="26:27" x14ac:dyDescent="0.25">
      <c r="Z429" s="12" t="str">
        <f t="shared" si="31"/>
        <v/>
      </c>
      <c r="AA429" s="12" t="str">
        <f t="shared" si="32"/>
        <v/>
      </c>
    </row>
    <row r="430" spans="26:27" x14ac:dyDescent="0.25">
      <c r="Z430" s="12" t="str">
        <f t="shared" si="31"/>
        <v/>
      </c>
      <c r="AA430" s="12" t="str">
        <f t="shared" si="32"/>
        <v/>
      </c>
    </row>
    <row r="431" spans="26:27" x14ac:dyDescent="0.25">
      <c r="Z431" s="12" t="str">
        <f t="shared" si="31"/>
        <v/>
      </c>
      <c r="AA431" s="12" t="str">
        <f t="shared" si="32"/>
        <v/>
      </c>
    </row>
    <row r="432" spans="26:27" x14ac:dyDescent="0.25">
      <c r="Z432" s="12" t="str">
        <f t="shared" si="31"/>
        <v/>
      </c>
      <c r="AA432" s="12" t="str">
        <f t="shared" si="32"/>
        <v/>
      </c>
    </row>
    <row r="433" spans="26:27" x14ac:dyDescent="0.25">
      <c r="Z433" s="12" t="str">
        <f t="shared" si="31"/>
        <v/>
      </c>
      <c r="AA433" s="12" t="str">
        <f t="shared" si="32"/>
        <v/>
      </c>
    </row>
    <row r="434" spans="26:27" x14ac:dyDescent="0.25">
      <c r="Z434" s="12" t="str">
        <f t="shared" si="31"/>
        <v/>
      </c>
      <c r="AA434" s="12" t="str">
        <f t="shared" si="32"/>
        <v/>
      </c>
    </row>
    <row r="435" spans="26:27" x14ac:dyDescent="0.25">
      <c r="Z435" s="12" t="str">
        <f t="shared" si="31"/>
        <v/>
      </c>
      <c r="AA435" s="12" t="str">
        <f t="shared" si="32"/>
        <v/>
      </c>
    </row>
    <row r="436" spans="26:27" x14ac:dyDescent="0.25">
      <c r="Z436" s="12" t="str">
        <f t="shared" si="31"/>
        <v/>
      </c>
      <c r="AA436" s="12" t="str">
        <f t="shared" si="32"/>
        <v/>
      </c>
    </row>
    <row r="437" spans="26:27" x14ac:dyDescent="0.25">
      <c r="Z437" s="12" t="str">
        <f t="shared" si="31"/>
        <v/>
      </c>
      <c r="AA437" s="12" t="str">
        <f t="shared" si="32"/>
        <v/>
      </c>
    </row>
    <row r="438" spans="26:27" x14ac:dyDescent="0.25">
      <c r="Z438" s="12" t="str">
        <f t="shared" si="31"/>
        <v/>
      </c>
      <c r="AA438" s="12" t="str">
        <f t="shared" si="32"/>
        <v/>
      </c>
    </row>
    <row r="439" spans="26:27" x14ac:dyDescent="0.25">
      <c r="Z439" s="12" t="str">
        <f t="shared" si="31"/>
        <v/>
      </c>
      <c r="AA439" s="12" t="str">
        <f t="shared" si="32"/>
        <v/>
      </c>
    </row>
    <row r="440" spans="26:27" x14ac:dyDescent="0.25">
      <c r="Z440" s="12" t="str">
        <f t="shared" si="31"/>
        <v/>
      </c>
      <c r="AA440" s="12" t="str">
        <f t="shared" si="32"/>
        <v/>
      </c>
    </row>
    <row r="441" spans="26:27" x14ac:dyDescent="0.25">
      <c r="Z441" s="12" t="str">
        <f t="shared" si="31"/>
        <v/>
      </c>
      <c r="AA441" s="12" t="str">
        <f t="shared" si="32"/>
        <v/>
      </c>
    </row>
    <row r="442" spans="26:27" x14ac:dyDescent="0.25">
      <c r="Z442" s="12" t="str">
        <f t="shared" si="31"/>
        <v/>
      </c>
      <c r="AA442" s="12" t="str">
        <f t="shared" si="32"/>
        <v/>
      </c>
    </row>
    <row r="443" spans="26:27" x14ac:dyDescent="0.25">
      <c r="Z443" s="12" t="str">
        <f t="shared" si="31"/>
        <v/>
      </c>
      <c r="AA443" s="12" t="str">
        <f t="shared" si="32"/>
        <v/>
      </c>
    </row>
    <row r="444" spans="26:27" x14ac:dyDescent="0.25">
      <c r="Z444" s="12" t="str">
        <f t="shared" si="31"/>
        <v/>
      </c>
      <c r="AA444" s="12" t="str">
        <f t="shared" si="32"/>
        <v/>
      </c>
    </row>
    <row r="445" spans="26:27" x14ac:dyDescent="0.25">
      <c r="Z445" s="12" t="str">
        <f t="shared" si="31"/>
        <v/>
      </c>
      <c r="AA445" s="12" t="str">
        <f t="shared" si="32"/>
        <v/>
      </c>
    </row>
    <row r="446" spans="26:27" x14ac:dyDescent="0.25">
      <c r="Z446" s="12" t="str">
        <f t="shared" si="31"/>
        <v/>
      </c>
      <c r="AA446" s="12" t="str">
        <f t="shared" si="32"/>
        <v/>
      </c>
    </row>
    <row r="447" spans="26:27" x14ac:dyDescent="0.25">
      <c r="Z447" s="12" t="str">
        <f t="shared" si="31"/>
        <v/>
      </c>
      <c r="AA447" s="12" t="str">
        <f t="shared" si="32"/>
        <v/>
      </c>
    </row>
    <row r="448" spans="26:27" x14ac:dyDescent="0.25">
      <c r="Z448" s="12" t="str">
        <f t="shared" si="31"/>
        <v/>
      </c>
      <c r="AA448" s="12" t="str">
        <f t="shared" si="32"/>
        <v/>
      </c>
    </row>
    <row r="449" spans="26:27" x14ac:dyDescent="0.25">
      <c r="Z449" s="12" t="str">
        <f t="shared" si="31"/>
        <v/>
      </c>
      <c r="AA449" s="12" t="str">
        <f t="shared" si="32"/>
        <v/>
      </c>
    </row>
    <row r="450" spans="26:27" x14ac:dyDescent="0.25">
      <c r="Z450" s="12" t="str">
        <f t="shared" ref="Z450:Z513" si="33">IF($A450&lt;&gt;"",($A450-$D$77),"")</f>
        <v/>
      </c>
      <c r="AA450" s="12" t="str">
        <f t="shared" ref="AA450:AA513" si="34">IF($A450&lt;&gt;"",($A450-$D$77+$J$118),"")</f>
        <v/>
      </c>
    </row>
    <row r="451" spans="26:27" x14ac:dyDescent="0.25">
      <c r="Z451" s="12" t="str">
        <f t="shared" si="33"/>
        <v/>
      </c>
      <c r="AA451" s="12" t="str">
        <f t="shared" si="34"/>
        <v/>
      </c>
    </row>
    <row r="452" spans="26:27" x14ac:dyDescent="0.25">
      <c r="Z452" s="12" t="str">
        <f t="shared" si="33"/>
        <v/>
      </c>
      <c r="AA452" s="12" t="str">
        <f t="shared" si="34"/>
        <v/>
      </c>
    </row>
    <row r="453" spans="26:27" x14ac:dyDescent="0.25">
      <c r="Z453" s="12" t="str">
        <f t="shared" si="33"/>
        <v/>
      </c>
      <c r="AA453" s="12" t="str">
        <f t="shared" si="34"/>
        <v/>
      </c>
    </row>
    <row r="454" spans="26:27" x14ac:dyDescent="0.25">
      <c r="Z454" s="12" t="str">
        <f t="shared" si="33"/>
        <v/>
      </c>
      <c r="AA454" s="12" t="str">
        <f t="shared" si="34"/>
        <v/>
      </c>
    </row>
    <row r="455" spans="26:27" x14ac:dyDescent="0.25">
      <c r="Z455" s="12" t="str">
        <f t="shared" si="33"/>
        <v/>
      </c>
      <c r="AA455" s="12" t="str">
        <f t="shared" si="34"/>
        <v/>
      </c>
    </row>
    <row r="456" spans="26:27" x14ac:dyDescent="0.25">
      <c r="Z456" s="12" t="str">
        <f t="shared" si="33"/>
        <v/>
      </c>
      <c r="AA456" s="12" t="str">
        <f t="shared" si="34"/>
        <v/>
      </c>
    </row>
    <row r="457" spans="26:27" x14ac:dyDescent="0.25">
      <c r="Z457" s="12" t="str">
        <f t="shared" si="33"/>
        <v/>
      </c>
      <c r="AA457" s="12" t="str">
        <f t="shared" si="34"/>
        <v/>
      </c>
    </row>
    <row r="458" spans="26:27" x14ac:dyDescent="0.25">
      <c r="Z458" s="12" t="str">
        <f t="shared" si="33"/>
        <v/>
      </c>
      <c r="AA458" s="12" t="str">
        <f t="shared" si="34"/>
        <v/>
      </c>
    </row>
    <row r="459" spans="26:27" x14ac:dyDescent="0.25">
      <c r="Z459" s="12" t="str">
        <f t="shared" si="33"/>
        <v/>
      </c>
      <c r="AA459" s="12" t="str">
        <f t="shared" si="34"/>
        <v/>
      </c>
    </row>
    <row r="460" spans="26:27" x14ac:dyDescent="0.25">
      <c r="Z460" s="12" t="str">
        <f t="shared" si="33"/>
        <v/>
      </c>
      <c r="AA460" s="12" t="str">
        <f t="shared" si="34"/>
        <v/>
      </c>
    </row>
    <row r="461" spans="26:27" x14ac:dyDescent="0.25">
      <c r="Z461" s="12" t="str">
        <f t="shared" si="33"/>
        <v/>
      </c>
      <c r="AA461" s="12" t="str">
        <f t="shared" si="34"/>
        <v/>
      </c>
    </row>
    <row r="462" spans="26:27" x14ac:dyDescent="0.25">
      <c r="Z462" s="12" t="str">
        <f t="shared" si="33"/>
        <v/>
      </c>
      <c r="AA462" s="12" t="str">
        <f t="shared" si="34"/>
        <v/>
      </c>
    </row>
    <row r="463" spans="26:27" x14ac:dyDescent="0.25">
      <c r="Z463" s="12" t="str">
        <f t="shared" si="33"/>
        <v/>
      </c>
      <c r="AA463" s="12" t="str">
        <f t="shared" si="34"/>
        <v/>
      </c>
    </row>
    <row r="464" spans="26:27" x14ac:dyDescent="0.25">
      <c r="Z464" s="12" t="str">
        <f t="shared" si="33"/>
        <v/>
      </c>
      <c r="AA464" s="12" t="str">
        <f t="shared" si="34"/>
        <v/>
      </c>
    </row>
    <row r="465" spans="26:27" x14ac:dyDescent="0.25">
      <c r="Z465" s="12" t="str">
        <f t="shared" si="33"/>
        <v/>
      </c>
      <c r="AA465" s="12" t="str">
        <f t="shared" si="34"/>
        <v/>
      </c>
    </row>
    <row r="466" spans="26:27" x14ac:dyDescent="0.25">
      <c r="Z466" s="12" t="str">
        <f t="shared" si="33"/>
        <v/>
      </c>
      <c r="AA466" s="12" t="str">
        <f t="shared" si="34"/>
        <v/>
      </c>
    </row>
    <row r="467" spans="26:27" x14ac:dyDescent="0.25">
      <c r="Z467" s="12" t="str">
        <f t="shared" si="33"/>
        <v/>
      </c>
      <c r="AA467" s="12" t="str">
        <f t="shared" si="34"/>
        <v/>
      </c>
    </row>
    <row r="468" spans="26:27" x14ac:dyDescent="0.25">
      <c r="Z468" s="12" t="str">
        <f t="shared" si="33"/>
        <v/>
      </c>
      <c r="AA468" s="12" t="str">
        <f t="shared" si="34"/>
        <v/>
      </c>
    </row>
    <row r="469" spans="26:27" x14ac:dyDescent="0.25">
      <c r="Z469" s="12" t="str">
        <f t="shared" si="33"/>
        <v/>
      </c>
      <c r="AA469" s="12" t="str">
        <f t="shared" si="34"/>
        <v/>
      </c>
    </row>
    <row r="470" spans="26:27" x14ac:dyDescent="0.25">
      <c r="Z470" s="12" t="str">
        <f t="shared" si="33"/>
        <v/>
      </c>
      <c r="AA470" s="12" t="str">
        <f t="shared" si="34"/>
        <v/>
      </c>
    </row>
    <row r="471" spans="26:27" x14ac:dyDescent="0.25">
      <c r="Z471" s="12" t="str">
        <f t="shared" si="33"/>
        <v/>
      </c>
      <c r="AA471" s="12" t="str">
        <f t="shared" si="34"/>
        <v/>
      </c>
    </row>
    <row r="472" spans="26:27" x14ac:dyDescent="0.25">
      <c r="Z472" s="12" t="str">
        <f t="shared" si="33"/>
        <v/>
      </c>
      <c r="AA472" s="12" t="str">
        <f t="shared" si="34"/>
        <v/>
      </c>
    </row>
    <row r="473" spans="26:27" x14ac:dyDescent="0.25">
      <c r="Z473" s="12" t="str">
        <f t="shared" si="33"/>
        <v/>
      </c>
      <c r="AA473" s="12" t="str">
        <f t="shared" si="34"/>
        <v/>
      </c>
    </row>
    <row r="474" spans="26:27" x14ac:dyDescent="0.25">
      <c r="Z474" s="12" t="str">
        <f t="shared" si="33"/>
        <v/>
      </c>
      <c r="AA474" s="12" t="str">
        <f t="shared" si="34"/>
        <v/>
      </c>
    </row>
    <row r="475" spans="26:27" x14ac:dyDescent="0.25">
      <c r="Z475" s="12" t="str">
        <f t="shared" si="33"/>
        <v/>
      </c>
      <c r="AA475" s="12" t="str">
        <f t="shared" si="34"/>
        <v/>
      </c>
    </row>
    <row r="476" spans="26:27" x14ac:dyDescent="0.25">
      <c r="Z476" s="12" t="str">
        <f t="shared" si="33"/>
        <v/>
      </c>
      <c r="AA476" s="12" t="str">
        <f t="shared" si="34"/>
        <v/>
      </c>
    </row>
    <row r="477" spans="26:27" x14ac:dyDescent="0.25">
      <c r="Z477" s="12" t="str">
        <f t="shared" si="33"/>
        <v/>
      </c>
      <c r="AA477" s="12" t="str">
        <f t="shared" si="34"/>
        <v/>
      </c>
    </row>
    <row r="478" spans="26:27" x14ac:dyDescent="0.25">
      <c r="Z478" s="12" t="str">
        <f t="shared" si="33"/>
        <v/>
      </c>
      <c r="AA478" s="12" t="str">
        <f t="shared" si="34"/>
        <v/>
      </c>
    </row>
    <row r="479" spans="26:27" x14ac:dyDescent="0.25">
      <c r="Z479" s="12" t="str">
        <f t="shared" si="33"/>
        <v/>
      </c>
      <c r="AA479" s="12" t="str">
        <f t="shared" si="34"/>
        <v/>
      </c>
    </row>
    <row r="480" spans="26:27" x14ac:dyDescent="0.25">
      <c r="Z480" s="12" t="str">
        <f t="shared" si="33"/>
        <v/>
      </c>
      <c r="AA480" s="12" t="str">
        <f t="shared" si="34"/>
        <v/>
      </c>
    </row>
    <row r="481" spans="26:27" x14ac:dyDescent="0.25">
      <c r="Z481" s="12" t="str">
        <f t="shared" si="33"/>
        <v/>
      </c>
      <c r="AA481" s="12" t="str">
        <f t="shared" si="34"/>
        <v/>
      </c>
    </row>
    <row r="482" spans="26:27" x14ac:dyDescent="0.25">
      <c r="Z482" s="12" t="str">
        <f t="shared" si="33"/>
        <v/>
      </c>
      <c r="AA482" s="12" t="str">
        <f t="shared" si="34"/>
        <v/>
      </c>
    </row>
    <row r="483" spans="26:27" x14ac:dyDescent="0.25">
      <c r="Z483" s="12" t="str">
        <f t="shared" si="33"/>
        <v/>
      </c>
      <c r="AA483" s="12" t="str">
        <f t="shared" si="34"/>
        <v/>
      </c>
    </row>
    <row r="484" spans="26:27" x14ac:dyDescent="0.25">
      <c r="Z484" s="12" t="str">
        <f t="shared" si="33"/>
        <v/>
      </c>
      <c r="AA484" s="12" t="str">
        <f t="shared" si="34"/>
        <v/>
      </c>
    </row>
    <row r="485" spans="26:27" x14ac:dyDescent="0.25">
      <c r="Z485" s="12" t="str">
        <f t="shared" si="33"/>
        <v/>
      </c>
      <c r="AA485" s="12" t="str">
        <f t="shared" si="34"/>
        <v/>
      </c>
    </row>
    <row r="486" spans="26:27" x14ac:dyDescent="0.25">
      <c r="Z486" s="12" t="str">
        <f t="shared" si="33"/>
        <v/>
      </c>
      <c r="AA486" s="12" t="str">
        <f t="shared" si="34"/>
        <v/>
      </c>
    </row>
    <row r="487" spans="26:27" x14ac:dyDescent="0.25">
      <c r="Z487" s="12" t="str">
        <f t="shared" si="33"/>
        <v/>
      </c>
      <c r="AA487" s="12" t="str">
        <f t="shared" si="34"/>
        <v/>
      </c>
    </row>
    <row r="488" spans="26:27" x14ac:dyDescent="0.25">
      <c r="Z488" s="12" t="str">
        <f t="shared" si="33"/>
        <v/>
      </c>
      <c r="AA488" s="12" t="str">
        <f t="shared" si="34"/>
        <v/>
      </c>
    </row>
    <row r="489" spans="26:27" x14ac:dyDescent="0.25">
      <c r="Z489" s="12" t="str">
        <f t="shared" si="33"/>
        <v/>
      </c>
      <c r="AA489" s="12" t="str">
        <f t="shared" si="34"/>
        <v/>
      </c>
    </row>
    <row r="490" spans="26:27" x14ac:dyDescent="0.25">
      <c r="Z490" s="12" t="str">
        <f t="shared" si="33"/>
        <v/>
      </c>
      <c r="AA490" s="12" t="str">
        <f t="shared" si="34"/>
        <v/>
      </c>
    </row>
    <row r="491" spans="26:27" x14ac:dyDescent="0.25">
      <c r="Z491" s="12" t="str">
        <f t="shared" si="33"/>
        <v/>
      </c>
      <c r="AA491" s="12" t="str">
        <f t="shared" si="34"/>
        <v/>
      </c>
    </row>
    <row r="492" spans="26:27" x14ac:dyDescent="0.25">
      <c r="Z492" s="12" t="str">
        <f t="shared" si="33"/>
        <v/>
      </c>
      <c r="AA492" s="12" t="str">
        <f t="shared" si="34"/>
        <v/>
      </c>
    </row>
    <row r="493" spans="26:27" x14ac:dyDescent="0.25">
      <c r="Z493" s="12" t="str">
        <f t="shared" si="33"/>
        <v/>
      </c>
      <c r="AA493" s="12" t="str">
        <f t="shared" si="34"/>
        <v/>
      </c>
    </row>
    <row r="494" spans="26:27" x14ac:dyDescent="0.25">
      <c r="Z494" s="12" t="str">
        <f t="shared" si="33"/>
        <v/>
      </c>
      <c r="AA494" s="12" t="str">
        <f t="shared" si="34"/>
        <v/>
      </c>
    </row>
    <row r="495" spans="26:27" x14ac:dyDescent="0.25">
      <c r="Z495" s="12" t="str">
        <f t="shared" si="33"/>
        <v/>
      </c>
      <c r="AA495" s="12" t="str">
        <f t="shared" si="34"/>
        <v/>
      </c>
    </row>
    <row r="496" spans="26:27" x14ac:dyDescent="0.25">
      <c r="Z496" s="12" t="str">
        <f t="shared" si="33"/>
        <v/>
      </c>
      <c r="AA496" s="12" t="str">
        <f t="shared" si="34"/>
        <v/>
      </c>
    </row>
    <row r="497" spans="26:27" x14ac:dyDescent="0.25">
      <c r="Z497" s="12" t="str">
        <f t="shared" si="33"/>
        <v/>
      </c>
      <c r="AA497" s="12" t="str">
        <f t="shared" si="34"/>
        <v/>
      </c>
    </row>
    <row r="498" spans="26:27" x14ac:dyDescent="0.25">
      <c r="Z498" s="12" t="str">
        <f t="shared" si="33"/>
        <v/>
      </c>
      <c r="AA498" s="12" t="str">
        <f t="shared" si="34"/>
        <v/>
      </c>
    </row>
    <row r="499" spans="26:27" x14ac:dyDescent="0.25">
      <c r="Z499" s="12" t="str">
        <f t="shared" si="33"/>
        <v/>
      </c>
      <c r="AA499" s="12" t="str">
        <f t="shared" si="34"/>
        <v/>
      </c>
    </row>
    <row r="500" spans="26:27" x14ac:dyDescent="0.25">
      <c r="Z500" s="12" t="str">
        <f t="shared" si="33"/>
        <v/>
      </c>
      <c r="AA500" s="12" t="str">
        <f t="shared" si="34"/>
        <v/>
      </c>
    </row>
    <row r="501" spans="26:27" x14ac:dyDescent="0.25">
      <c r="Z501" s="12" t="str">
        <f t="shared" si="33"/>
        <v/>
      </c>
      <c r="AA501" s="12" t="str">
        <f t="shared" si="34"/>
        <v/>
      </c>
    </row>
    <row r="502" spans="26:27" x14ac:dyDescent="0.25">
      <c r="Z502" s="12" t="str">
        <f t="shared" si="33"/>
        <v/>
      </c>
      <c r="AA502" s="12" t="str">
        <f t="shared" si="34"/>
        <v/>
      </c>
    </row>
    <row r="503" spans="26:27" x14ac:dyDescent="0.25">
      <c r="Z503" s="12" t="str">
        <f t="shared" si="33"/>
        <v/>
      </c>
      <c r="AA503" s="12" t="str">
        <f t="shared" si="34"/>
        <v/>
      </c>
    </row>
    <row r="504" spans="26:27" x14ac:dyDescent="0.25">
      <c r="Z504" s="12" t="str">
        <f t="shared" si="33"/>
        <v/>
      </c>
      <c r="AA504" s="12" t="str">
        <f t="shared" si="34"/>
        <v/>
      </c>
    </row>
    <row r="505" spans="26:27" x14ac:dyDescent="0.25">
      <c r="Z505" s="12" t="str">
        <f t="shared" si="33"/>
        <v/>
      </c>
      <c r="AA505" s="12" t="str">
        <f t="shared" si="34"/>
        <v/>
      </c>
    </row>
    <row r="506" spans="26:27" x14ac:dyDescent="0.25">
      <c r="Z506" s="12" t="str">
        <f t="shared" si="33"/>
        <v/>
      </c>
      <c r="AA506" s="12" t="str">
        <f t="shared" si="34"/>
        <v/>
      </c>
    </row>
    <row r="507" spans="26:27" x14ac:dyDescent="0.25">
      <c r="Z507" s="12" t="str">
        <f t="shared" si="33"/>
        <v/>
      </c>
      <c r="AA507" s="12" t="str">
        <f t="shared" si="34"/>
        <v/>
      </c>
    </row>
    <row r="508" spans="26:27" x14ac:dyDescent="0.25">
      <c r="Z508" s="12" t="str">
        <f t="shared" si="33"/>
        <v/>
      </c>
      <c r="AA508" s="12" t="str">
        <f t="shared" si="34"/>
        <v/>
      </c>
    </row>
    <row r="509" spans="26:27" x14ac:dyDescent="0.25">
      <c r="Z509" s="12" t="str">
        <f t="shared" si="33"/>
        <v/>
      </c>
      <c r="AA509" s="12" t="str">
        <f t="shared" si="34"/>
        <v/>
      </c>
    </row>
    <row r="510" spans="26:27" x14ac:dyDescent="0.25">
      <c r="Z510" s="12" t="str">
        <f t="shared" si="33"/>
        <v/>
      </c>
      <c r="AA510" s="12" t="str">
        <f t="shared" si="34"/>
        <v/>
      </c>
    </row>
    <row r="511" spans="26:27" x14ac:dyDescent="0.25">
      <c r="Z511" s="12" t="str">
        <f t="shared" si="33"/>
        <v/>
      </c>
      <c r="AA511" s="12" t="str">
        <f t="shared" si="34"/>
        <v/>
      </c>
    </row>
    <row r="512" spans="26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2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T1001"/>
  <sheetViews>
    <sheetView zoomScale="137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0.61</v>
      </c>
      <c r="Z2" s="12">
        <f t="shared" ref="Z2:Z65" ca="1" si="0">IF($A2&lt;&gt;"",($A2-$D$77),"")</f>
        <v>-9.343399999999999</v>
      </c>
      <c r="AA2" s="12">
        <f t="shared" ref="AA2:AA65" ca="1" si="1">IF($A2&lt;&gt;"",($A2-$D$77+$J$118),"")</f>
        <v>-9.343399999999999</v>
      </c>
    </row>
    <row r="3" spans="1:27" x14ac:dyDescent="0.25">
      <c r="A3" s="11">
        <v>1.56</v>
      </c>
      <c r="Z3" s="12">
        <f t="shared" ca="1" si="0"/>
        <v>-8.393399999999998</v>
      </c>
      <c r="AA3" s="12">
        <f t="shared" ca="1" si="1"/>
        <v>-8.393399999999998</v>
      </c>
    </row>
    <row r="4" spans="1:27" x14ac:dyDescent="0.25">
      <c r="A4" s="11">
        <v>1.76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A2:A301</v>
      </c>
      <c r="Z4" s="12">
        <f t="shared" ca="1" si="0"/>
        <v>-8.1933999999999987</v>
      </c>
      <c r="AA4" s="12">
        <f t="shared" ca="1" si="1"/>
        <v>-8.1933999999999987</v>
      </c>
    </row>
    <row r="5" spans="1:27" x14ac:dyDescent="0.25">
      <c r="A5" s="11">
        <v>2.09</v>
      </c>
      <c r="C5" s="10" t="s">
        <v>1</v>
      </c>
      <c r="D5" s="13">
        <v>300</v>
      </c>
      <c r="Z5" s="12">
        <f t="shared" ca="1" si="0"/>
        <v>-7.8633999999999986</v>
      </c>
      <c r="AA5" s="12">
        <f t="shared" ca="1" si="1"/>
        <v>-7.8633999999999986</v>
      </c>
    </row>
    <row r="6" spans="1:27" x14ac:dyDescent="0.25">
      <c r="A6" s="11">
        <v>2.2000000000000002</v>
      </c>
      <c r="D6" s="29" t="s">
        <v>150</v>
      </c>
      <c r="Z6" s="12">
        <f t="shared" ca="1" si="0"/>
        <v>-7.7533999999999983</v>
      </c>
      <c r="AA6" s="12">
        <f t="shared" ca="1" si="1"/>
        <v>-7.7533999999999983</v>
      </c>
    </row>
    <row r="7" spans="1:27" x14ac:dyDescent="0.25">
      <c r="A7" s="11">
        <v>2.5</v>
      </c>
      <c r="Z7" s="12">
        <f t="shared" ca="1" si="0"/>
        <v>-7.4533999999999985</v>
      </c>
      <c r="AA7" s="12">
        <f t="shared" ca="1" si="1"/>
        <v>-7.4533999999999985</v>
      </c>
    </row>
    <row r="8" spans="1:27" x14ac:dyDescent="0.25">
      <c r="A8" s="11">
        <v>2.79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-7.1633999999999984</v>
      </c>
      <c r="AA8" s="12">
        <f t="shared" ca="1" si="1"/>
        <v>-7.1633999999999984</v>
      </c>
    </row>
    <row r="9" spans="1:27" x14ac:dyDescent="0.25">
      <c r="A9" s="11">
        <v>2.91</v>
      </c>
      <c r="Z9" s="12">
        <f t="shared" ca="1" si="0"/>
        <v>-7.0433999999999983</v>
      </c>
      <c r="AA9" s="12">
        <f t="shared" ca="1" si="1"/>
        <v>-7.0433999999999983</v>
      </c>
    </row>
    <row r="10" spans="1:27" ht="15" customHeight="1" x14ac:dyDescent="0.25">
      <c r="A10" s="11">
        <v>2.93</v>
      </c>
      <c r="Z10" s="12">
        <f t="shared" ca="1" si="0"/>
        <v>-7.0233999999999988</v>
      </c>
      <c r="AA10" s="12">
        <f t="shared" ca="1" si="1"/>
        <v>-7.0233999999999988</v>
      </c>
    </row>
    <row r="11" spans="1:27" x14ac:dyDescent="0.25">
      <c r="A11" s="11">
        <v>3.13</v>
      </c>
      <c r="C11" s="10" t="s">
        <v>2</v>
      </c>
      <c r="D11" s="15">
        <f ca="1">MIN(INDIRECT($G$4))</f>
        <v>0.61</v>
      </c>
      <c r="E11" s="9" t="s">
        <v>7</v>
      </c>
      <c r="Z11" s="12">
        <f t="shared" ca="1" si="0"/>
        <v>-6.8233999999999986</v>
      </c>
      <c r="AA11" s="12">
        <f t="shared" ca="1" si="1"/>
        <v>-6.8233999999999986</v>
      </c>
    </row>
    <row r="12" spans="1:27" x14ac:dyDescent="0.25">
      <c r="A12" s="11">
        <v>3.45</v>
      </c>
      <c r="C12" s="10" t="s">
        <v>3</v>
      </c>
      <c r="D12" s="15">
        <f ca="1">MAX(INDIRECT($G$4))</f>
        <v>22.87</v>
      </c>
      <c r="E12" s="9" t="s">
        <v>8</v>
      </c>
      <c r="Z12" s="12">
        <f t="shared" ca="1" si="0"/>
        <v>-6.5033999999999983</v>
      </c>
      <c r="AA12" s="12">
        <f t="shared" ca="1" si="1"/>
        <v>-6.5033999999999983</v>
      </c>
    </row>
    <row r="13" spans="1:27" x14ac:dyDescent="0.25">
      <c r="A13" s="11">
        <v>3.71</v>
      </c>
      <c r="Z13" s="12">
        <f t="shared" ca="1" si="0"/>
        <v>-6.2433999999999985</v>
      </c>
      <c r="AA13" s="12">
        <f t="shared" ca="1" si="1"/>
        <v>-6.2433999999999985</v>
      </c>
    </row>
    <row r="14" spans="1:27" x14ac:dyDescent="0.25">
      <c r="A14" s="11">
        <v>4.1500000000000004</v>
      </c>
      <c r="C14" s="10" t="s">
        <v>4</v>
      </c>
      <c r="D14" s="38">
        <f ca="1">D12-D11</f>
        <v>22.26</v>
      </c>
      <c r="E14" s="9" t="s">
        <v>9</v>
      </c>
      <c r="Z14" s="12">
        <f t="shared" ca="1" si="0"/>
        <v>-5.8033999999999981</v>
      </c>
      <c r="AA14" s="12">
        <f t="shared" ca="1" si="1"/>
        <v>-5.8033999999999981</v>
      </c>
    </row>
    <row r="15" spans="1:27" x14ac:dyDescent="0.25">
      <c r="A15" s="11">
        <v>4.1900000000000004</v>
      </c>
      <c r="C15" s="10" t="s">
        <v>5</v>
      </c>
      <c r="D15" s="19">
        <f>ROUNDUP((3.322*LOG10($D$5)),0) + 1</f>
        <v>10</v>
      </c>
      <c r="E15" s="9" t="s">
        <v>10</v>
      </c>
      <c r="Z15" s="12">
        <f t="shared" ca="1" si="0"/>
        <v>-5.7633999999999981</v>
      </c>
      <c r="AA15" s="12">
        <f t="shared" ca="1" si="1"/>
        <v>-5.7633999999999981</v>
      </c>
    </row>
    <row r="16" spans="1:27" x14ac:dyDescent="0.25">
      <c r="A16" s="11">
        <v>4.26</v>
      </c>
      <c r="C16" s="10" t="s">
        <v>6</v>
      </c>
      <c r="D16" s="15">
        <f ca="1">$D$14/$D$15</f>
        <v>2.226</v>
      </c>
      <c r="E16" s="9" t="s">
        <v>11</v>
      </c>
      <c r="Z16" s="12">
        <f t="shared" ca="1" si="0"/>
        <v>-5.6933999999999987</v>
      </c>
      <c r="AA16" s="12">
        <f t="shared" ca="1" si="1"/>
        <v>-5.6933999999999987</v>
      </c>
    </row>
    <row r="17" spans="1:46" x14ac:dyDescent="0.25">
      <c r="A17" s="11">
        <v>4.29</v>
      </c>
      <c r="Z17" s="12">
        <f t="shared" ca="1" si="0"/>
        <v>-5.6633999999999984</v>
      </c>
      <c r="AA17" s="12">
        <f t="shared" ca="1" si="1"/>
        <v>-5.6633999999999984</v>
      </c>
    </row>
    <row r="18" spans="1:46" x14ac:dyDescent="0.25">
      <c r="A18" s="11">
        <v>4.38</v>
      </c>
      <c r="Z18" s="12">
        <f t="shared" ca="1" si="0"/>
        <v>-5.5733999999999986</v>
      </c>
      <c r="AA18" s="12">
        <f t="shared" ca="1" si="1"/>
        <v>-5.5733999999999986</v>
      </c>
    </row>
    <row r="19" spans="1:46" x14ac:dyDescent="0.25">
      <c r="A19" s="11">
        <v>4.62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-5.3333999999999984</v>
      </c>
      <c r="AA19" s="12">
        <f t="shared" ca="1" si="1"/>
        <v>-5.3333999999999984</v>
      </c>
    </row>
    <row r="20" spans="1:46" x14ac:dyDescent="0.25">
      <c r="A20" s="11">
        <v>4.72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-5.2333999999999987</v>
      </c>
      <c r="AA20" s="12">
        <f t="shared" ca="1" si="1"/>
        <v>-5.2333999999999987</v>
      </c>
    </row>
    <row r="21" spans="1:46" x14ac:dyDescent="0.25">
      <c r="A21" s="11">
        <v>4.8600000000000003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-5.0933999999999982</v>
      </c>
      <c r="AA21" s="12">
        <f t="shared" ca="1" si="1"/>
        <v>-5.0933999999999982</v>
      </c>
    </row>
    <row r="22" spans="1:46" x14ac:dyDescent="0.25">
      <c r="A22" s="11">
        <v>4.96</v>
      </c>
      <c r="C22" s="17">
        <v>1</v>
      </c>
      <c r="D22" s="38">
        <f t="shared" ref="D22:D32" ca="1" si="2">IF($C22&gt;$D$15,"-",$D$11+($C22-1)*$D$16)</f>
        <v>0.61</v>
      </c>
      <c r="E22" s="38">
        <f t="shared" ref="E22:E32" ca="1" si="3">IF($C22&gt;$D$15,"-",$D22+$D$16)</f>
        <v>2.8359999999999999</v>
      </c>
      <c r="F22" s="38">
        <f t="shared" ref="F22:F32" ca="1" si="4">IF($C22&gt;$D$15,"-",($E22+$D22)/2)</f>
        <v>1.7229999999999999</v>
      </c>
      <c r="G22" s="18">
        <f t="shared" ref="G22:G32" ca="1" si="5">IF($C22&gt;$D$15,"-",COUNTIFS(INDIRECT($G$4),"&gt;="&amp;$D22,INDIRECT($G$4),IF($C22&lt;&gt;$D$15,"&lt;","&lt;=")&amp;$E22))</f>
        <v>7</v>
      </c>
      <c r="H22" s="38">
        <f t="shared" ref="H22:H32" ca="1" si="6">IF($C22&gt;$D$15,"-",IF($C22&gt;$D$15,"-",$G22/$D$5))</f>
        <v>2.3333333333333334E-2</v>
      </c>
      <c r="J22" s="38">
        <f t="shared" ref="J22:J32" ca="1" si="7">IF($C22&gt;$D$15,"-",$H22/$D$16)</f>
        <v>1.0482180293501049E-2</v>
      </c>
      <c r="K22" s="38">
        <f ca="1">IF($C22&gt;$D$15,"-",IF($C22=1,$G22,$K21+$G22))</f>
        <v>7</v>
      </c>
      <c r="L22" s="38">
        <f ca="1">IF($C22&gt;$D$15,"-",IF($C22=1,$H22,$L21+$H22))</f>
        <v>2.3333333333333334E-2</v>
      </c>
      <c r="N22" s="38">
        <f ca="1">IF($C22&gt;$D$15,"-",$F22*$H22)</f>
        <v>4.0203333333333334E-2</v>
      </c>
      <c r="O22" s="38">
        <f t="shared" ref="O22:O32" ca="1" si="8">IF($C22&gt;$D$15,"-",$H22*($F22-$K$77)^2)</f>
        <v>1.5544256933333331</v>
      </c>
      <c r="P22" s="38">
        <f t="shared" ref="P22:P32" ca="1" si="9">IF($C22&gt;$D$15,"-",$H22*($F22-$K$77)^3)</f>
        <v>-12.687222508986665</v>
      </c>
      <c r="Q22" s="38">
        <f t="shared" ref="Q22:Q32" ca="1" si="10">IF($C22&gt;$D$15,"-",$H22*($F22-$K$77)^4)</f>
        <v>103.55311011834915</v>
      </c>
      <c r="Z22" s="12">
        <f t="shared" ca="1" si="0"/>
        <v>-4.9933999999999985</v>
      </c>
      <c r="AA22" s="12">
        <f t="shared" ca="1" si="1"/>
        <v>-4.9933999999999985</v>
      </c>
    </row>
    <row r="23" spans="1:46" x14ac:dyDescent="0.25">
      <c r="A23" s="11">
        <v>5.0599999999999996</v>
      </c>
      <c r="C23" s="17">
        <v>2</v>
      </c>
      <c r="D23" s="38">
        <f t="shared" ca="1" si="2"/>
        <v>2.8359999999999999</v>
      </c>
      <c r="E23" s="38">
        <f t="shared" ca="1" si="3"/>
        <v>5.0619999999999994</v>
      </c>
      <c r="F23" s="38">
        <f t="shared" ca="1" si="4"/>
        <v>3.9489999999999998</v>
      </c>
      <c r="G23" s="18">
        <f t="shared" ca="1" si="5"/>
        <v>15</v>
      </c>
      <c r="H23" s="38">
        <f t="shared" ca="1" si="6"/>
        <v>0.05</v>
      </c>
      <c r="J23" s="38">
        <f t="shared" ca="1" si="7"/>
        <v>2.2461814914645106E-2</v>
      </c>
      <c r="K23" s="38">
        <f t="shared" ref="K23:K32" ca="1" si="11">IF($C23&gt;$D$15,"-",IF($C23=1,$G23,$K22+$G23))</f>
        <v>22</v>
      </c>
      <c r="L23" s="38">
        <f t="shared" ref="L23:L32" ca="1" si="12">IF($C23&gt;$D$15,"-",IF($C23=1,$H23,$L22+$H23))</f>
        <v>7.3333333333333334E-2</v>
      </c>
      <c r="N23" s="38">
        <f t="shared" ref="N23:N32" ca="1" si="13">IF($C23&gt;$D$15,"-",$F23*$H23)</f>
        <v>0.19745000000000001</v>
      </c>
      <c r="O23" s="38">
        <f t="shared" ca="1" si="8"/>
        <v>1.7618047999999988</v>
      </c>
      <c r="P23" s="38">
        <f t="shared" ca="1" si="9"/>
        <v>-10.458073292799989</v>
      </c>
      <c r="Q23" s="38">
        <f t="shared" ca="1" si="10"/>
        <v>62.07912306606071</v>
      </c>
      <c r="Z23" s="12">
        <f t="shared" ca="1" si="0"/>
        <v>-4.8933999999999989</v>
      </c>
      <c r="AA23" s="12">
        <f t="shared" ca="1" si="1"/>
        <v>-4.8933999999999989</v>
      </c>
    </row>
    <row r="24" spans="1:46" x14ac:dyDescent="0.25">
      <c r="A24" s="11">
        <v>5.14</v>
      </c>
      <c r="C24" s="17">
        <v>3</v>
      </c>
      <c r="D24" s="38">
        <f t="shared" ca="1" si="2"/>
        <v>5.0620000000000003</v>
      </c>
      <c r="E24" s="38">
        <f t="shared" ca="1" si="3"/>
        <v>7.2880000000000003</v>
      </c>
      <c r="F24" s="38">
        <f t="shared" ca="1" si="4"/>
        <v>6.1750000000000007</v>
      </c>
      <c r="G24" s="18">
        <f t="shared" ca="1" si="5"/>
        <v>44</v>
      </c>
      <c r="H24" s="38">
        <f t="shared" ca="1" si="6"/>
        <v>0.14666666666666667</v>
      </c>
      <c r="J24" s="38">
        <f t="shared" ca="1" si="7"/>
        <v>6.58879904162923E-2</v>
      </c>
      <c r="K24" s="38">
        <f t="shared" ca="1" si="11"/>
        <v>66</v>
      </c>
      <c r="L24" s="38">
        <f t="shared" ca="1" si="12"/>
        <v>0.22</v>
      </c>
      <c r="N24" s="38">
        <f t="shared" ca="1" si="13"/>
        <v>0.90566666666666673</v>
      </c>
      <c r="O24" s="38">
        <f t="shared" ca="1" si="8"/>
        <v>2.0187346666666639</v>
      </c>
      <c r="P24" s="38">
        <f t="shared" ca="1" si="9"/>
        <v>-7.4895056133333169</v>
      </c>
      <c r="Q24" s="38">
        <f t="shared" ca="1" si="10"/>
        <v>27.786065825466586</v>
      </c>
      <c r="Z24" s="12">
        <f t="shared" ca="1" si="0"/>
        <v>-4.8133999999999988</v>
      </c>
      <c r="AA24" s="12">
        <f t="shared" ca="1" si="1"/>
        <v>-4.8133999999999988</v>
      </c>
    </row>
    <row r="25" spans="1:46" x14ac:dyDescent="0.25">
      <c r="A25" s="11">
        <v>5.41</v>
      </c>
      <c r="C25" s="17">
        <v>4</v>
      </c>
      <c r="D25" s="38">
        <f t="shared" ca="1" si="2"/>
        <v>7.2880000000000003</v>
      </c>
      <c r="E25" s="38">
        <f t="shared" ca="1" si="3"/>
        <v>9.5139999999999993</v>
      </c>
      <c r="F25" s="38">
        <f t="shared" ca="1" si="4"/>
        <v>8.4009999999999998</v>
      </c>
      <c r="G25" s="18">
        <f t="shared" ca="1" si="5"/>
        <v>72</v>
      </c>
      <c r="H25" s="38">
        <f t="shared" ca="1" si="6"/>
        <v>0.24</v>
      </c>
      <c r="J25" s="38">
        <f t="shared" ca="1" si="7"/>
        <v>0.10781671159029649</v>
      </c>
      <c r="K25" s="38">
        <f t="shared" ca="1" si="11"/>
        <v>138</v>
      </c>
      <c r="L25" s="38">
        <f t="shared" ca="1" si="12"/>
        <v>0.45999999999999996</v>
      </c>
      <c r="N25" s="38">
        <f t="shared" ca="1" si="13"/>
        <v>2.0162399999999998</v>
      </c>
      <c r="O25" s="38">
        <f t="shared" ca="1" si="8"/>
        <v>0.52854143999999881</v>
      </c>
      <c r="P25" s="38">
        <f t="shared" ca="1" si="9"/>
        <v>-0.78435549695999718</v>
      </c>
      <c r="Q25" s="38">
        <f t="shared" ca="1" si="10"/>
        <v>1.1639835574886346</v>
      </c>
      <c r="Z25" s="12">
        <f t="shared" ca="1" si="0"/>
        <v>-4.5433999999999983</v>
      </c>
      <c r="AA25" s="12">
        <f t="shared" ca="1" si="1"/>
        <v>-4.5433999999999983</v>
      </c>
    </row>
    <row r="26" spans="1:46" x14ac:dyDescent="0.25">
      <c r="A26" s="11">
        <v>5.55</v>
      </c>
      <c r="C26" s="17">
        <v>5</v>
      </c>
      <c r="D26" s="38">
        <f t="shared" ca="1" si="2"/>
        <v>9.5139999999999993</v>
      </c>
      <c r="E26" s="38">
        <f t="shared" ca="1" si="3"/>
        <v>11.739999999999998</v>
      </c>
      <c r="F26" s="38">
        <f t="shared" ca="1" si="4"/>
        <v>10.626999999999999</v>
      </c>
      <c r="G26" s="18">
        <f t="shared" ca="1" si="5"/>
        <v>77</v>
      </c>
      <c r="H26" s="38">
        <f t="shared" ca="1" si="6"/>
        <v>0.25666666666666665</v>
      </c>
      <c r="J26" s="38">
        <f t="shared" ca="1" si="7"/>
        <v>0.11530398322851153</v>
      </c>
      <c r="K26" s="38">
        <f t="shared" ca="1" si="11"/>
        <v>215</v>
      </c>
      <c r="L26" s="38">
        <f t="shared" ca="1" si="12"/>
        <v>0.71666666666666656</v>
      </c>
      <c r="N26" s="38">
        <f t="shared" ca="1" si="13"/>
        <v>2.7275966666666664</v>
      </c>
      <c r="O26" s="38">
        <f t="shared" ca="1" si="8"/>
        <v>0.14131142666666699</v>
      </c>
      <c r="P26" s="38">
        <f t="shared" ca="1" si="9"/>
        <v>0.10485307858666704</v>
      </c>
      <c r="Q26" s="38">
        <f t="shared" ca="1" si="10"/>
        <v>7.7800984311307012E-2</v>
      </c>
      <c r="Z26" s="12">
        <f t="shared" ca="1" si="0"/>
        <v>-4.4033999999999986</v>
      </c>
      <c r="AA26" s="12">
        <f t="shared" ca="1" si="1"/>
        <v>-4.4033999999999986</v>
      </c>
    </row>
    <row r="27" spans="1:46" x14ac:dyDescent="0.25">
      <c r="A27" s="11">
        <v>5.65</v>
      </c>
      <c r="C27" s="17">
        <v>6</v>
      </c>
      <c r="D27" s="38">
        <f t="shared" ca="1" si="2"/>
        <v>11.739999999999998</v>
      </c>
      <c r="E27" s="38">
        <f t="shared" ca="1" si="3"/>
        <v>13.965999999999998</v>
      </c>
      <c r="F27" s="38">
        <f t="shared" ca="1" si="4"/>
        <v>12.852999999999998</v>
      </c>
      <c r="G27" s="18">
        <f t="shared" ca="1" si="5"/>
        <v>50</v>
      </c>
      <c r="H27" s="38">
        <f t="shared" ca="1" si="6"/>
        <v>0.16666666666666666</v>
      </c>
      <c r="J27" s="38">
        <f t="shared" ca="1" si="7"/>
        <v>7.4872716382150345E-2</v>
      </c>
      <c r="K27" s="38">
        <f t="shared" ca="1" si="11"/>
        <v>265</v>
      </c>
      <c r="L27" s="38">
        <f t="shared" ca="1" si="12"/>
        <v>0.88333333333333319</v>
      </c>
      <c r="N27" s="38">
        <f t="shared" ca="1" si="13"/>
        <v>2.1421666666666663</v>
      </c>
      <c r="O27" s="38">
        <f t="shared" ca="1" si="8"/>
        <v>1.4681706666666665</v>
      </c>
      <c r="P27" s="38">
        <f t="shared" ca="1" si="9"/>
        <v>4.3575305386666656</v>
      </c>
      <c r="Q27" s="38">
        <f t="shared" ca="1" si="10"/>
        <v>12.933150638762664</v>
      </c>
      <c r="Z27" s="12">
        <f t="shared" ca="1" si="0"/>
        <v>-4.3033999999999981</v>
      </c>
      <c r="AA27" s="12">
        <f t="shared" ca="1" si="1"/>
        <v>-4.3033999999999981</v>
      </c>
    </row>
    <row r="28" spans="1:46" x14ac:dyDescent="0.25">
      <c r="A28" s="11">
        <v>5.67</v>
      </c>
      <c r="C28" s="17">
        <v>7</v>
      </c>
      <c r="D28" s="38">
        <f t="shared" ca="1" si="2"/>
        <v>13.965999999999999</v>
      </c>
      <c r="E28" s="38">
        <f t="shared" ca="1" si="3"/>
        <v>16.192</v>
      </c>
      <c r="F28" s="38">
        <f t="shared" ca="1" si="4"/>
        <v>15.079000000000001</v>
      </c>
      <c r="G28" s="18">
        <f t="shared" ca="1" si="5"/>
        <v>26</v>
      </c>
      <c r="H28" s="38">
        <f t="shared" ca="1" si="6"/>
        <v>8.666666666666667E-2</v>
      </c>
      <c r="J28" s="38">
        <f t="shared" ca="1" si="7"/>
        <v>3.8933812518718178E-2</v>
      </c>
      <c r="K28" s="38">
        <f t="shared" ca="1" si="11"/>
        <v>291</v>
      </c>
      <c r="L28" s="38">
        <f t="shared" ca="1" si="12"/>
        <v>0.96999999999999986</v>
      </c>
      <c r="N28" s="38">
        <f t="shared" ca="1" si="13"/>
        <v>1.3068466666666667</v>
      </c>
      <c r="O28" s="38">
        <f t="shared" ca="1" si="8"/>
        <v>2.3380617866666693</v>
      </c>
      <c r="P28" s="38">
        <f t="shared" ca="1" si="9"/>
        <v>12.143892919946687</v>
      </c>
      <c r="Q28" s="38">
        <f t="shared" ca="1" si="10"/>
        <v>63.075379826203125</v>
      </c>
      <c r="Z28" s="12">
        <f t="shared" ca="1" si="0"/>
        <v>-4.2833999999999985</v>
      </c>
      <c r="AA28" s="12">
        <f t="shared" ca="1" si="1"/>
        <v>-4.2833999999999985</v>
      </c>
    </row>
    <row r="29" spans="1:46" x14ac:dyDescent="0.25">
      <c r="A29" s="11">
        <v>5.88</v>
      </c>
      <c r="C29" s="17">
        <v>8</v>
      </c>
      <c r="D29" s="38">
        <f t="shared" ca="1" si="2"/>
        <v>16.192</v>
      </c>
      <c r="E29" s="38">
        <f t="shared" ca="1" si="3"/>
        <v>18.417999999999999</v>
      </c>
      <c r="F29" s="38">
        <f t="shared" ca="1" si="4"/>
        <v>17.305</v>
      </c>
      <c r="G29" s="18">
        <f t="shared" ca="1" si="5"/>
        <v>6</v>
      </c>
      <c r="H29" s="38">
        <f t="shared" ca="1" si="6"/>
        <v>0.02</v>
      </c>
      <c r="J29" s="38">
        <f t="shared" ca="1" si="7"/>
        <v>8.9847259658580418E-3</v>
      </c>
      <c r="K29" s="38">
        <f t="shared" ca="1" si="11"/>
        <v>297</v>
      </c>
      <c r="L29" s="38">
        <f t="shared" ca="1" si="12"/>
        <v>0.98999999999999988</v>
      </c>
      <c r="N29" s="38">
        <f t="shared" ca="1" si="13"/>
        <v>0.34610000000000002</v>
      </c>
      <c r="O29" s="38">
        <f t="shared" ca="1" si="8"/>
        <v>1.1011280000000006</v>
      </c>
      <c r="P29" s="38">
        <f t="shared" ca="1" si="9"/>
        <v>8.1703697600000051</v>
      </c>
      <c r="Q29" s="38">
        <f t="shared" ca="1" si="10"/>
        <v>60.624143619200062</v>
      </c>
      <c r="Z29" s="12">
        <f t="shared" ca="1" si="0"/>
        <v>-4.0733999999999986</v>
      </c>
      <c r="AA29" s="12">
        <f t="shared" ca="1" si="1"/>
        <v>-4.0733999999999986</v>
      </c>
    </row>
    <row r="30" spans="1:46" x14ac:dyDescent="0.25">
      <c r="A30" s="11">
        <v>5.93</v>
      </c>
      <c r="C30" s="17">
        <v>9</v>
      </c>
      <c r="D30" s="38">
        <f t="shared" ca="1" si="2"/>
        <v>18.417999999999999</v>
      </c>
      <c r="E30" s="38">
        <f t="shared" ca="1" si="3"/>
        <v>20.643999999999998</v>
      </c>
      <c r="F30" s="38">
        <f t="shared" ca="1" si="4"/>
        <v>19.530999999999999</v>
      </c>
      <c r="G30" s="18">
        <f t="shared" ca="1" si="5"/>
        <v>2</v>
      </c>
      <c r="H30" s="38">
        <f t="shared" ca="1" si="6"/>
        <v>6.6666666666666671E-3</v>
      </c>
      <c r="J30" s="38">
        <f t="shared" ca="1" si="7"/>
        <v>2.9949086552860139E-3</v>
      </c>
      <c r="K30" s="38">
        <f t="shared" ca="1" si="11"/>
        <v>299</v>
      </c>
      <c r="L30" s="38">
        <f t="shared" ca="1" si="12"/>
        <v>0.99666666666666659</v>
      </c>
      <c r="N30" s="38">
        <f t="shared" ca="1" si="13"/>
        <v>0.13020666666666666</v>
      </c>
      <c r="O30" s="38">
        <f t="shared" ca="1" si="8"/>
        <v>0.62030210666666685</v>
      </c>
      <c r="P30" s="38">
        <f t="shared" ca="1" si="9"/>
        <v>5.9834341209066686</v>
      </c>
      <c r="Q30" s="38">
        <f t="shared" ca="1" si="10"/>
        <v>57.716205530265725</v>
      </c>
      <c r="Z30" s="12">
        <f t="shared" ca="1" si="0"/>
        <v>-4.0233999999999988</v>
      </c>
      <c r="AA30" s="12">
        <f t="shared" ca="1" si="1"/>
        <v>-4.0233999999999988</v>
      </c>
    </row>
    <row r="31" spans="1:46" x14ac:dyDescent="0.25">
      <c r="A31" s="11">
        <v>5.98</v>
      </c>
      <c r="C31" s="17">
        <v>10</v>
      </c>
      <c r="D31" s="38">
        <f t="shared" ca="1" si="2"/>
        <v>20.643999999999998</v>
      </c>
      <c r="E31" s="38">
        <f t="shared" ca="1" si="3"/>
        <v>22.869999999999997</v>
      </c>
      <c r="F31" s="38">
        <f t="shared" ca="1" si="4"/>
        <v>21.756999999999998</v>
      </c>
      <c r="G31" s="18">
        <f t="shared" ca="1" si="5"/>
        <v>1</v>
      </c>
      <c r="H31" s="38">
        <f t="shared" ca="1" si="6"/>
        <v>3.3333333333333335E-3</v>
      </c>
      <c r="J31" s="38">
        <f t="shared" ca="1" si="7"/>
        <v>1.497454327643007E-3</v>
      </c>
      <c r="K31" s="38">
        <f t="shared" ca="1" si="11"/>
        <v>300</v>
      </c>
      <c r="L31" s="38">
        <f t="shared" ca="1" si="12"/>
        <v>0.99999999999999989</v>
      </c>
      <c r="N31" s="38">
        <f t="shared" ca="1" si="13"/>
        <v>7.2523333333333329E-2</v>
      </c>
      <c r="O31" s="38">
        <f t="shared" ca="1" si="8"/>
        <v>0.4698146133333333</v>
      </c>
      <c r="P31" s="38">
        <f t="shared" ca="1" si="9"/>
        <v>5.5776390894933332</v>
      </c>
      <c r="Q31" s="38">
        <f t="shared" ca="1" si="10"/>
        <v>66.217731270464839</v>
      </c>
      <c r="Z31" s="12">
        <f t="shared" ca="1" si="0"/>
        <v>-3.973399999999998</v>
      </c>
      <c r="AA31" s="12">
        <f t="shared" ca="1" si="1"/>
        <v>-3.973399999999998</v>
      </c>
    </row>
    <row r="32" spans="1:46" x14ac:dyDescent="0.25">
      <c r="A32" s="11">
        <v>6.01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-3.9433999999999987</v>
      </c>
      <c r="AA32" s="12">
        <f t="shared" ca="1" si="1"/>
        <v>-3.9433999999999987</v>
      </c>
      <c r="AT32" s="20"/>
    </row>
    <row r="33" spans="1:46" x14ac:dyDescent="0.25">
      <c r="A33" s="11">
        <v>6.07</v>
      </c>
      <c r="C33" s="16" t="s">
        <v>23</v>
      </c>
      <c r="D33" s="17"/>
      <c r="E33" s="17"/>
      <c r="F33" s="17"/>
      <c r="G33" s="43">
        <f ca="1">SUM(G22:G32)</f>
        <v>300</v>
      </c>
      <c r="H33" s="43">
        <f ca="1">SUM(H22:H32)</f>
        <v>0.99999999999999989</v>
      </c>
      <c r="J33" s="17"/>
      <c r="K33" s="17"/>
      <c r="L33" s="17"/>
      <c r="N33" s="17"/>
      <c r="O33" s="17"/>
      <c r="P33" s="17"/>
      <c r="Q33" s="17"/>
      <c r="Z33" s="12">
        <f t="shared" ca="1" si="0"/>
        <v>-3.8833999999999982</v>
      </c>
      <c r="AA33" s="12">
        <f t="shared" ca="1" si="1"/>
        <v>-3.8833999999999982</v>
      </c>
    </row>
    <row r="34" spans="1:46" x14ac:dyDescent="0.25">
      <c r="A34" s="11">
        <v>6.11</v>
      </c>
      <c r="Z34" s="12">
        <f t="shared" ca="1" si="0"/>
        <v>-3.8433999999999982</v>
      </c>
      <c r="AA34" s="12">
        <f t="shared" ca="1" si="1"/>
        <v>-3.8433999999999982</v>
      </c>
    </row>
    <row r="35" spans="1:46" x14ac:dyDescent="0.25">
      <c r="A35" s="11">
        <v>6.12</v>
      </c>
      <c r="Z35" s="12">
        <f t="shared" ca="1" si="0"/>
        <v>-3.8333999999999984</v>
      </c>
      <c r="AA35" s="12">
        <f t="shared" ca="1" si="1"/>
        <v>-3.8333999999999984</v>
      </c>
    </row>
    <row r="36" spans="1:46" x14ac:dyDescent="0.25">
      <c r="A36" s="11">
        <v>6.13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-3.8233999999999986</v>
      </c>
      <c r="AA36" s="12">
        <f t="shared" ca="1" si="1"/>
        <v>-3.8233999999999986</v>
      </c>
      <c r="AT36" s="20"/>
    </row>
    <row r="37" spans="1:46" x14ac:dyDescent="0.25">
      <c r="A37" s="11">
        <v>6.16</v>
      </c>
      <c r="Z37" s="12">
        <f t="shared" ca="1" si="0"/>
        <v>-3.7933999999999983</v>
      </c>
      <c r="AA37" s="12">
        <f t="shared" ca="1" si="1"/>
        <v>-3.7933999999999983</v>
      </c>
    </row>
    <row r="38" spans="1:46" x14ac:dyDescent="0.25">
      <c r="A38" s="11">
        <v>6.16</v>
      </c>
      <c r="Z38" s="12">
        <f t="shared" ca="1" si="0"/>
        <v>-3.7933999999999983</v>
      </c>
      <c r="AA38" s="12">
        <f t="shared" ca="1" si="1"/>
        <v>-3.7933999999999983</v>
      </c>
    </row>
    <row r="39" spans="1:46" x14ac:dyDescent="0.25">
      <c r="A39" s="11">
        <v>6.24</v>
      </c>
      <c r="Z39" s="12">
        <f t="shared" ca="1" si="0"/>
        <v>-3.7133999999999983</v>
      </c>
      <c r="AA39" s="12">
        <f t="shared" ca="1" si="1"/>
        <v>-3.7133999999999983</v>
      </c>
    </row>
    <row r="40" spans="1:46" x14ac:dyDescent="0.25">
      <c r="A40" s="11">
        <v>6.33</v>
      </c>
      <c r="Z40" s="12">
        <f t="shared" ca="1" si="0"/>
        <v>-3.6233999999999984</v>
      </c>
      <c r="AA40" s="12">
        <f t="shared" ca="1" si="1"/>
        <v>-3.6233999999999984</v>
      </c>
    </row>
    <row r="41" spans="1:46" x14ac:dyDescent="0.25">
      <c r="A41" s="11">
        <v>6.35</v>
      </c>
      <c r="Z41" s="12">
        <f t="shared" ca="1" si="0"/>
        <v>-3.6033999999999988</v>
      </c>
      <c r="AA41" s="12">
        <f t="shared" ca="1" si="1"/>
        <v>-3.6033999999999988</v>
      </c>
    </row>
    <row r="42" spans="1:46" x14ac:dyDescent="0.25">
      <c r="A42" s="11">
        <v>6.39</v>
      </c>
      <c r="Z42" s="12">
        <f t="shared" ca="1" si="0"/>
        <v>-3.5633999999999988</v>
      </c>
      <c r="AA42" s="12">
        <f t="shared" ca="1" si="1"/>
        <v>-3.5633999999999988</v>
      </c>
    </row>
    <row r="43" spans="1:46" x14ac:dyDescent="0.25">
      <c r="A43" s="11">
        <v>6.4</v>
      </c>
      <c r="Z43" s="12">
        <f t="shared" ca="1" si="0"/>
        <v>-3.5533999999999981</v>
      </c>
      <c r="AA43" s="12">
        <f t="shared" ca="1" si="1"/>
        <v>-3.5533999999999981</v>
      </c>
    </row>
    <row r="44" spans="1:46" x14ac:dyDescent="0.25">
      <c r="A44" s="11">
        <v>6.41</v>
      </c>
      <c r="Z44" s="12">
        <f t="shared" ca="1" si="0"/>
        <v>-3.5433999999999983</v>
      </c>
      <c r="AA44" s="12">
        <f t="shared" ca="1" si="1"/>
        <v>-3.5433999999999983</v>
      </c>
    </row>
    <row r="45" spans="1:46" x14ac:dyDescent="0.25">
      <c r="A45" s="11">
        <v>6.43</v>
      </c>
      <c r="Z45" s="12">
        <f t="shared" ca="1" si="0"/>
        <v>-3.5233999999999988</v>
      </c>
      <c r="AA45" s="12">
        <f t="shared" ca="1" si="1"/>
        <v>-3.5233999999999988</v>
      </c>
    </row>
    <row r="46" spans="1:46" x14ac:dyDescent="0.25">
      <c r="A46" s="11">
        <v>6.44</v>
      </c>
      <c r="Z46" s="12">
        <f t="shared" ca="1" si="0"/>
        <v>-3.5133999999999981</v>
      </c>
      <c r="AA46" s="12">
        <f t="shared" ca="1" si="1"/>
        <v>-3.5133999999999981</v>
      </c>
    </row>
    <row r="47" spans="1:46" x14ac:dyDescent="0.25">
      <c r="A47" s="11">
        <v>6.57</v>
      </c>
      <c r="Z47" s="12">
        <f t="shared" ca="1" si="0"/>
        <v>-3.3833999999999982</v>
      </c>
      <c r="AA47" s="12">
        <f t="shared" ca="1" si="1"/>
        <v>-3.3833999999999982</v>
      </c>
    </row>
    <row r="48" spans="1:46" x14ac:dyDescent="0.25">
      <c r="A48" s="11">
        <v>6.57</v>
      </c>
      <c r="Z48" s="12">
        <f t="shared" ca="1" si="0"/>
        <v>-3.3833999999999982</v>
      </c>
      <c r="AA48" s="12">
        <f t="shared" ca="1" si="1"/>
        <v>-3.3833999999999982</v>
      </c>
    </row>
    <row r="49" spans="1:27" x14ac:dyDescent="0.25">
      <c r="A49" s="11">
        <v>6.64</v>
      </c>
      <c r="Z49" s="12">
        <f t="shared" ca="1" si="0"/>
        <v>-3.3133999999999988</v>
      </c>
      <c r="AA49" s="12">
        <f t="shared" ca="1" si="1"/>
        <v>-3.3133999999999988</v>
      </c>
    </row>
    <row r="50" spans="1:27" x14ac:dyDescent="0.25">
      <c r="A50" s="11">
        <v>6.66</v>
      </c>
      <c r="Z50" s="12">
        <f t="shared" ca="1" si="0"/>
        <v>-3.2933999999999983</v>
      </c>
      <c r="AA50" s="12">
        <f t="shared" ca="1" si="1"/>
        <v>-3.2933999999999983</v>
      </c>
    </row>
    <row r="51" spans="1:27" x14ac:dyDescent="0.25">
      <c r="A51" s="11">
        <v>6.69</v>
      </c>
      <c r="Z51" s="12">
        <f t="shared" ca="1" si="0"/>
        <v>-3.2633999999999981</v>
      </c>
      <c r="AA51" s="12">
        <f t="shared" ca="1" si="1"/>
        <v>-3.2633999999999981</v>
      </c>
    </row>
    <row r="52" spans="1:27" x14ac:dyDescent="0.25">
      <c r="A52" s="11">
        <v>6.72</v>
      </c>
      <c r="Z52" s="12">
        <f t="shared" ca="1" si="0"/>
        <v>-3.2333999999999987</v>
      </c>
      <c r="AA52" s="12">
        <f t="shared" ca="1" si="1"/>
        <v>-3.2333999999999987</v>
      </c>
    </row>
    <row r="53" spans="1:27" x14ac:dyDescent="0.25">
      <c r="A53" s="11">
        <v>6.8</v>
      </c>
      <c r="Z53" s="12">
        <f t="shared" ca="1" si="0"/>
        <v>-3.1533999999999986</v>
      </c>
      <c r="AA53" s="12">
        <f t="shared" ca="1" si="1"/>
        <v>-3.1533999999999986</v>
      </c>
    </row>
    <row r="54" spans="1:27" x14ac:dyDescent="0.25">
      <c r="A54" s="11">
        <v>6.9</v>
      </c>
      <c r="Z54" s="12">
        <f t="shared" ca="1" si="0"/>
        <v>-3.0533999999999981</v>
      </c>
      <c r="AA54" s="12">
        <f t="shared" ca="1" si="1"/>
        <v>-3.0533999999999981</v>
      </c>
    </row>
    <row r="55" spans="1:27" x14ac:dyDescent="0.25">
      <c r="A55" s="11">
        <v>6.9</v>
      </c>
      <c r="Z55" s="12">
        <f t="shared" ca="1" si="0"/>
        <v>-3.0533999999999981</v>
      </c>
      <c r="AA55" s="12">
        <f t="shared" ca="1" si="1"/>
        <v>-3.0533999999999981</v>
      </c>
    </row>
    <row r="56" spans="1:27" x14ac:dyDescent="0.25">
      <c r="A56" s="11">
        <v>6.95</v>
      </c>
      <c r="Z56" s="12">
        <f t="shared" ca="1" si="0"/>
        <v>-3.0033999999999983</v>
      </c>
      <c r="AA56" s="12">
        <f t="shared" ca="1" si="1"/>
        <v>-3.0033999999999983</v>
      </c>
    </row>
    <row r="57" spans="1:27" x14ac:dyDescent="0.25">
      <c r="A57" s="11">
        <v>6.97</v>
      </c>
      <c r="Z57" s="12">
        <f t="shared" ca="1" si="0"/>
        <v>-2.9833999999999987</v>
      </c>
      <c r="AA57" s="12">
        <f t="shared" ca="1" si="1"/>
        <v>-2.9833999999999987</v>
      </c>
    </row>
    <row r="58" spans="1:27" x14ac:dyDescent="0.25">
      <c r="A58" s="11">
        <v>7</v>
      </c>
      <c r="Z58" s="12">
        <f t="shared" ca="1" si="0"/>
        <v>-2.9533999999999985</v>
      </c>
      <c r="AA58" s="12">
        <f t="shared" ca="1" si="1"/>
        <v>-2.9533999999999985</v>
      </c>
    </row>
    <row r="59" spans="1:27" x14ac:dyDescent="0.25">
      <c r="A59" s="11">
        <v>7.03</v>
      </c>
      <c r="Z59" s="12">
        <f t="shared" ca="1" si="0"/>
        <v>-2.9233999999999982</v>
      </c>
      <c r="AA59" s="12">
        <f t="shared" ca="1" si="1"/>
        <v>-2.9233999999999982</v>
      </c>
    </row>
    <row r="60" spans="1:27" x14ac:dyDescent="0.25">
      <c r="A60" s="11">
        <v>7.05</v>
      </c>
      <c r="Z60" s="12">
        <f t="shared" ca="1" si="0"/>
        <v>-2.9033999999999986</v>
      </c>
      <c r="AA60" s="12">
        <f t="shared" ca="1" si="1"/>
        <v>-2.9033999999999986</v>
      </c>
    </row>
    <row r="61" spans="1:27" x14ac:dyDescent="0.25">
      <c r="A61" s="11">
        <v>7.11</v>
      </c>
      <c r="Z61" s="12">
        <f t="shared" ca="1" si="0"/>
        <v>-2.8433999999999982</v>
      </c>
      <c r="AA61" s="12">
        <f t="shared" ca="1" si="1"/>
        <v>-2.8433999999999982</v>
      </c>
    </row>
    <row r="62" spans="1:27" x14ac:dyDescent="0.25">
      <c r="A62" s="11">
        <v>7.12</v>
      </c>
      <c r="Z62" s="12">
        <f t="shared" ca="1" si="0"/>
        <v>-2.8333999999999984</v>
      </c>
      <c r="AA62" s="12">
        <f t="shared" ca="1" si="1"/>
        <v>-2.8333999999999984</v>
      </c>
    </row>
    <row r="63" spans="1:27" x14ac:dyDescent="0.25">
      <c r="A63" s="11">
        <v>7.13</v>
      </c>
      <c r="Z63" s="12">
        <f t="shared" ca="1" si="0"/>
        <v>-2.8233999999999986</v>
      </c>
      <c r="AA63" s="12">
        <f t="shared" ca="1" si="1"/>
        <v>-2.8233999999999986</v>
      </c>
    </row>
    <row r="64" spans="1:27" x14ac:dyDescent="0.25">
      <c r="A64" s="11">
        <v>7.14</v>
      </c>
      <c r="Z64" s="12">
        <f t="shared" ca="1" si="0"/>
        <v>-2.8133999999999988</v>
      </c>
      <c r="AA64" s="12">
        <f t="shared" ca="1" si="1"/>
        <v>-2.8133999999999988</v>
      </c>
    </row>
    <row r="65" spans="1:27" x14ac:dyDescent="0.25">
      <c r="A65" s="11">
        <v>7.2</v>
      </c>
      <c r="Z65" s="12">
        <f t="shared" ca="1" si="0"/>
        <v>-2.7533999999999983</v>
      </c>
      <c r="AA65" s="12">
        <f t="shared" ca="1" si="1"/>
        <v>-2.7533999999999983</v>
      </c>
    </row>
    <row r="66" spans="1:27" x14ac:dyDescent="0.25">
      <c r="A66" s="11">
        <v>7.25</v>
      </c>
      <c r="Z66" s="12">
        <f t="shared" ref="Z66:Z129" ca="1" si="14">IF($A66&lt;&gt;"",($A66-$D$77),"")</f>
        <v>-2.7033999999999985</v>
      </c>
      <c r="AA66" s="12">
        <f t="shared" ref="AA66:AA129" ca="1" si="15">IF($A66&lt;&gt;"",($A66-$D$77+$J$118),"")</f>
        <v>-2.7033999999999985</v>
      </c>
    </row>
    <row r="67" spans="1:27" x14ac:dyDescent="0.25">
      <c r="A67" s="11">
        <v>7.27</v>
      </c>
      <c r="Z67" s="12">
        <f t="shared" ca="1" si="14"/>
        <v>-2.6833999999999989</v>
      </c>
      <c r="AA67" s="12">
        <f t="shared" ca="1" si="15"/>
        <v>-2.6833999999999989</v>
      </c>
    </row>
    <row r="68" spans="1:27" x14ac:dyDescent="0.25">
      <c r="A68" s="11">
        <v>7.33</v>
      </c>
      <c r="Z68" s="12">
        <f t="shared" ca="1" si="14"/>
        <v>-2.6233999999999984</v>
      </c>
      <c r="AA68" s="12">
        <f t="shared" ca="1" si="15"/>
        <v>-2.6233999999999984</v>
      </c>
    </row>
    <row r="69" spans="1:27" x14ac:dyDescent="0.25">
      <c r="A69" s="11">
        <v>7.48</v>
      </c>
      <c r="Z69" s="12">
        <f t="shared" ca="1" si="14"/>
        <v>-2.473399999999998</v>
      </c>
      <c r="AA69" s="12">
        <f t="shared" ca="1" si="15"/>
        <v>-2.473399999999998</v>
      </c>
    </row>
    <row r="70" spans="1:27" x14ac:dyDescent="0.25">
      <c r="A70" s="11">
        <v>7.51</v>
      </c>
      <c r="Z70" s="12">
        <f t="shared" ca="1" si="14"/>
        <v>-2.4433999999999987</v>
      </c>
      <c r="AA70" s="12">
        <f t="shared" ca="1" si="15"/>
        <v>-2.4433999999999987</v>
      </c>
    </row>
    <row r="71" spans="1:27" x14ac:dyDescent="0.25">
      <c r="A71" s="11">
        <v>7.54</v>
      </c>
      <c r="Z71" s="12">
        <f t="shared" ca="1" si="14"/>
        <v>-2.4133999999999984</v>
      </c>
      <c r="AA71" s="12">
        <f t="shared" ca="1" si="15"/>
        <v>-2.4133999999999984</v>
      </c>
    </row>
    <row r="72" spans="1:27" x14ac:dyDescent="0.25">
      <c r="A72" s="11">
        <v>7.57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-2.3833999999999982</v>
      </c>
      <c r="AA72" s="12">
        <f t="shared" ca="1" si="15"/>
        <v>-2.3833999999999982</v>
      </c>
    </row>
    <row r="73" spans="1:27" x14ac:dyDescent="0.25">
      <c r="A73" s="11">
        <v>7.63</v>
      </c>
      <c r="Z73" s="12">
        <f t="shared" ca="1" si="14"/>
        <v>-2.3233999999999986</v>
      </c>
      <c r="AA73" s="12">
        <f t="shared" ca="1" si="15"/>
        <v>-2.3233999999999986</v>
      </c>
    </row>
    <row r="74" spans="1:27" x14ac:dyDescent="0.25">
      <c r="A74" s="11">
        <v>7.67</v>
      </c>
      <c r="Z74" s="12">
        <f t="shared" ca="1" si="14"/>
        <v>-2.2833999999999985</v>
      </c>
      <c r="AA74" s="12">
        <f t="shared" ca="1" si="15"/>
        <v>-2.2833999999999985</v>
      </c>
    </row>
    <row r="75" spans="1:27" x14ac:dyDescent="0.25">
      <c r="A75" s="11">
        <v>7.69</v>
      </c>
      <c r="C75" s="21" t="s">
        <v>25</v>
      </c>
      <c r="J75" s="21" t="s">
        <v>26</v>
      </c>
      <c r="Z75" s="12">
        <f t="shared" ca="1" si="14"/>
        <v>-2.2633999999999981</v>
      </c>
      <c r="AA75" s="12">
        <f t="shared" ca="1" si="15"/>
        <v>-2.2633999999999981</v>
      </c>
    </row>
    <row r="76" spans="1:27" x14ac:dyDescent="0.25">
      <c r="A76" s="11">
        <v>7.78</v>
      </c>
      <c r="Z76" s="12">
        <f t="shared" ca="1" si="14"/>
        <v>-2.1733999999999982</v>
      </c>
      <c r="AA76" s="12">
        <f t="shared" ca="1" si="15"/>
        <v>-2.1733999999999982</v>
      </c>
    </row>
    <row r="77" spans="1:27" x14ac:dyDescent="0.25">
      <c r="A77" s="11">
        <v>7.79</v>
      </c>
      <c r="C77" s="10" t="s">
        <v>27</v>
      </c>
      <c r="D77" s="15">
        <f ca="1">AVERAGE(INDIRECT($G$4))</f>
        <v>9.9533999999999985</v>
      </c>
      <c r="E77" s="9" t="s">
        <v>13</v>
      </c>
      <c r="J77" s="10" t="s">
        <v>27</v>
      </c>
      <c r="K77" s="15">
        <f ca="1">SUMPRODUCT(INDIRECT("$F$22:$F$"&amp;21+$D$15),INDIRECT("$H$22:$H$"&amp;21+$D$15))</f>
        <v>9.884999999999998</v>
      </c>
      <c r="L77" s="9" t="s">
        <v>13</v>
      </c>
      <c r="Z77" s="12">
        <f t="shared" ca="1" si="14"/>
        <v>-2.1633999999999984</v>
      </c>
      <c r="AA77" s="12">
        <f t="shared" ca="1" si="15"/>
        <v>-2.1633999999999984</v>
      </c>
    </row>
    <row r="78" spans="1:27" x14ac:dyDescent="0.25">
      <c r="A78" s="11">
        <v>7.81</v>
      </c>
      <c r="C78" s="10" t="s">
        <v>28</v>
      </c>
      <c r="D78" s="15">
        <f ca="1">_xlfn.VAR.S(INDIRECT($G$4))</f>
        <v>11.644631210702363</v>
      </c>
      <c r="E78" s="9" t="s">
        <v>14</v>
      </c>
      <c r="J78" s="10" t="s">
        <v>28</v>
      </c>
      <c r="K78" s="15">
        <f ca="1">SUM(INDIRECT("$O$22:$O$"&amp;21+$D$15))</f>
        <v>12.002295200000001</v>
      </c>
      <c r="L78" s="9" t="s">
        <v>14</v>
      </c>
      <c r="Z78" s="12">
        <f t="shared" ca="1" si="14"/>
        <v>-2.1433999999999989</v>
      </c>
      <c r="AA78" s="12">
        <f t="shared" ca="1" si="15"/>
        <v>-2.1433999999999989</v>
      </c>
    </row>
    <row r="79" spans="1:27" x14ac:dyDescent="0.25">
      <c r="A79" s="11">
        <v>7.82</v>
      </c>
      <c r="C79" s="37" t="s">
        <v>140</v>
      </c>
      <c r="D79" s="15">
        <f ca="1">STDEVA(INDIRECT($G$4))</f>
        <v>3.4124230702980487</v>
      </c>
      <c r="E79" s="9" t="s">
        <v>15</v>
      </c>
      <c r="J79" s="37" t="s">
        <v>140</v>
      </c>
      <c r="K79" s="15">
        <f ca="1">SQRT($K$78)</f>
        <v>3.4644328828828539</v>
      </c>
      <c r="L79" s="9" t="s">
        <v>15</v>
      </c>
      <c r="Z79" s="12">
        <f t="shared" ca="1" si="14"/>
        <v>-2.1333999999999982</v>
      </c>
      <c r="AA79" s="12">
        <f t="shared" ca="1" si="15"/>
        <v>-2.1333999999999982</v>
      </c>
    </row>
    <row r="80" spans="1:27" x14ac:dyDescent="0.25">
      <c r="A80" s="11">
        <v>7.9</v>
      </c>
      <c r="Z80" s="12">
        <f t="shared" ca="1" si="14"/>
        <v>-2.0533999999999981</v>
      </c>
      <c r="AA80" s="12">
        <f t="shared" ca="1" si="15"/>
        <v>-2.0533999999999981</v>
      </c>
    </row>
    <row r="81" spans="1:27" x14ac:dyDescent="0.25">
      <c r="A81" s="11">
        <v>7.91</v>
      </c>
      <c r="C81" s="37" t="s">
        <v>124</v>
      </c>
      <c r="D81" s="19">
        <f ca="1">_xlfn.MODE.SNGL(INDIRECT($G$4))</f>
        <v>9.93</v>
      </c>
      <c r="E81" s="9" t="s">
        <v>29</v>
      </c>
      <c r="Z81" s="12">
        <f t="shared" ca="1" si="14"/>
        <v>-2.0433999999999983</v>
      </c>
      <c r="AA81" s="12">
        <f t="shared" ca="1" si="15"/>
        <v>-2.0433999999999983</v>
      </c>
    </row>
    <row r="82" spans="1:27" x14ac:dyDescent="0.25">
      <c r="A82" s="11">
        <v>7.98</v>
      </c>
      <c r="C82" s="37" t="s">
        <v>125</v>
      </c>
      <c r="D82" s="15">
        <f ca="1">MEDIAN(INDIRECT($G$4))</f>
        <v>9.8949999999999996</v>
      </c>
      <c r="E82" s="9" t="s">
        <v>30</v>
      </c>
      <c r="Z82" s="12">
        <f t="shared" ca="1" si="14"/>
        <v>-1.973399999999998</v>
      </c>
      <c r="AA82" s="12">
        <f t="shared" ca="1" si="15"/>
        <v>-1.973399999999998</v>
      </c>
    </row>
    <row r="83" spans="1:27" x14ac:dyDescent="0.25">
      <c r="A83" s="11">
        <v>8.0299999999999994</v>
      </c>
      <c r="Z83" s="12">
        <f t="shared" ca="1" si="14"/>
        <v>-1.9233999999999991</v>
      </c>
      <c r="AA83" s="12">
        <f t="shared" ca="1" si="15"/>
        <v>-1.9233999999999991</v>
      </c>
    </row>
    <row r="84" spans="1:27" x14ac:dyDescent="0.25">
      <c r="A84" s="11">
        <v>8.0500000000000007</v>
      </c>
      <c r="C84" s="37" t="s">
        <v>18</v>
      </c>
      <c r="D84" s="15">
        <f ca="1">$D$79/$D$77</f>
        <v>0.34283994115558997</v>
      </c>
      <c r="E84" s="9" t="s">
        <v>12</v>
      </c>
      <c r="J84" s="37" t="s">
        <v>18</v>
      </c>
      <c r="K84" s="15">
        <f ca="1">$K$79/$K$77</f>
        <v>0.35047373625522049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-1.9033999999999978</v>
      </c>
      <c r="AA84" s="12">
        <f t="shared" ca="1" si="15"/>
        <v>-1.9033999999999978</v>
      </c>
    </row>
    <row r="85" spans="1:27" x14ac:dyDescent="0.25">
      <c r="A85" s="11">
        <v>8.0500000000000007</v>
      </c>
      <c r="Z85" s="12">
        <f t="shared" ca="1" si="14"/>
        <v>-1.9033999999999978</v>
      </c>
      <c r="AA85" s="12">
        <f t="shared" ca="1" si="15"/>
        <v>-1.9033999999999978</v>
      </c>
    </row>
    <row r="86" spans="1:27" ht="15" customHeight="1" x14ac:dyDescent="0.25">
      <c r="A86" s="11">
        <v>8.08</v>
      </c>
      <c r="C86" s="37" t="s">
        <v>16</v>
      </c>
      <c r="D86" s="15">
        <f ca="1">SUMPRODUCT(INDIRECT("$Z$2:$Z$"&amp;$D$5+1)^3)/$D$5</f>
        <v>4.9089587598080335</v>
      </c>
      <c r="E86" s="9" t="s">
        <v>46</v>
      </c>
      <c r="I86" s="22"/>
      <c r="Z86" s="12">
        <f t="shared" ca="1" si="14"/>
        <v>-1.8733999999999984</v>
      </c>
      <c r="AA86" s="12">
        <f t="shared" ca="1" si="15"/>
        <v>-1.8733999999999984</v>
      </c>
    </row>
    <row r="87" spans="1:27" x14ac:dyDescent="0.25">
      <c r="A87" s="11">
        <v>8.1</v>
      </c>
      <c r="C87" s="37" t="s">
        <v>20</v>
      </c>
      <c r="D87" s="38">
        <f ca="1">KURT(INDIRECT($G$4))</f>
        <v>0.4084132926333357</v>
      </c>
      <c r="E87" s="9" t="s">
        <v>45</v>
      </c>
      <c r="Z87" s="12">
        <f t="shared" ca="1" si="14"/>
        <v>-1.8533999999999988</v>
      </c>
      <c r="AA87" s="12">
        <f t="shared" ca="1" si="15"/>
        <v>-1.8533999999999988</v>
      </c>
    </row>
    <row r="88" spans="1:27" ht="15" customHeight="1" x14ac:dyDescent="0.25">
      <c r="A88" s="11">
        <v>8.1</v>
      </c>
      <c r="Z88" s="12">
        <f t="shared" ca="1" si="14"/>
        <v>-1.8533999999999988</v>
      </c>
      <c r="AA88" s="12">
        <f t="shared" ca="1" si="15"/>
        <v>-1.8533999999999988</v>
      </c>
    </row>
    <row r="89" spans="1:27" ht="15" customHeight="1" x14ac:dyDescent="0.25">
      <c r="A89" s="11">
        <v>8.1300000000000008</v>
      </c>
      <c r="C89" s="37" t="s">
        <v>19</v>
      </c>
      <c r="D89" s="15">
        <f ca="1">SKEW(INDIRECT($G$4))</f>
        <v>0.12478311773679301</v>
      </c>
      <c r="E89" s="9" t="s">
        <v>17</v>
      </c>
      <c r="Z89" s="12">
        <f t="shared" ca="1" si="14"/>
        <v>-1.8233999999999977</v>
      </c>
      <c r="AA89" s="12">
        <f t="shared" ca="1" si="15"/>
        <v>-1.8233999999999977</v>
      </c>
    </row>
    <row r="90" spans="1:27" x14ac:dyDescent="0.25">
      <c r="A90" s="11">
        <v>8.15</v>
      </c>
      <c r="D90" s="15">
        <f ca="1">$D$86/$D$79^3</f>
        <v>0.12353805951759528</v>
      </c>
      <c r="Z90" s="12">
        <f t="shared" ca="1" si="14"/>
        <v>-1.8033999999999981</v>
      </c>
      <c r="AA90" s="12">
        <f t="shared" ca="1" si="15"/>
        <v>-1.8033999999999981</v>
      </c>
    </row>
    <row r="91" spans="1:27" x14ac:dyDescent="0.25">
      <c r="A91" s="11">
        <v>8.17</v>
      </c>
      <c r="Z91" s="12">
        <f t="shared" ca="1" si="14"/>
        <v>-1.7833999999999985</v>
      </c>
      <c r="AA91" s="12">
        <f t="shared" ca="1" si="15"/>
        <v>-1.7833999999999985</v>
      </c>
    </row>
    <row r="92" spans="1:27" x14ac:dyDescent="0.25">
      <c r="A92" s="11">
        <v>8.27</v>
      </c>
      <c r="Z92" s="12">
        <f t="shared" ca="1" si="14"/>
        <v>-1.6833999999999989</v>
      </c>
      <c r="AA92" s="12">
        <f t="shared" ca="1" si="15"/>
        <v>-1.6833999999999989</v>
      </c>
    </row>
    <row r="93" spans="1:27" x14ac:dyDescent="0.25">
      <c r="A93" s="11">
        <v>8.31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-1.643399999999998</v>
      </c>
      <c r="AA93" s="12">
        <f t="shared" ca="1" si="15"/>
        <v>-1.643399999999998</v>
      </c>
    </row>
    <row r="94" spans="1:27" x14ac:dyDescent="0.25">
      <c r="A94" s="11">
        <v>8.33</v>
      </c>
      <c r="Z94" s="12">
        <f t="shared" ca="1" si="14"/>
        <v>-1.6233999999999984</v>
      </c>
      <c r="AA94" s="12">
        <f t="shared" ca="1" si="15"/>
        <v>-1.6233999999999984</v>
      </c>
    </row>
    <row r="95" spans="1:27" x14ac:dyDescent="0.25">
      <c r="A95" s="11">
        <v>8.35</v>
      </c>
      <c r="Z95" s="12">
        <f t="shared" ca="1" si="14"/>
        <v>-1.6033999999999988</v>
      </c>
      <c r="AA95" s="12">
        <f t="shared" ca="1" si="15"/>
        <v>-1.6033999999999988</v>
      </c>
    </row>
    <row r="96" spans="1:27" x14ac:dyDescent="0.25">
      <c r="A96" s="11">
        <v>8.39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-1.5633999999999979</v>
      </c>
      <c r="AA96" s="12">
        <f t="shared" ca="1" si="15"/>
        <v>-1.5633999999999979</v>
      </c>
    </row>
    <row r="97" spans="1:27" ht="15" customHeight="1" x14ac:dyDescent="0.25">
      <c r="A97" s="11">
        <v>8.4</v>
      </c>
      <c r="Z97" s="12">
        <f t="shared" ca="1" si="14"/>
        <v>-1.5533999999999981</v>
      </c>
      <c r="AA97" s="12">
        <f t="shared" ca="1" si="15"/>
        <v>-1.5533999999999981</v>
      </c>
    </row>
    <row r="98" spans="1:27" ht="15" customHeight="1" x14ac:dyDescent="0.25">
      <c r="A98" s="11">
        <v>8.41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-1.5433999999999983</v>
      </c>
      <c r="AA98" s="12">
        <f t="shared" ca="1" si="15"/>
        <v>-1.5433999999999983</v>
      </c>
    </row>
    <row r="99" spans="1:27" x14ac:dyDescent="0.25">
      <c r="A99" s="11">
        <v>8.41</v>
      </c>
      <c r="Z99" s="12">
        <f t="shared" ca="1" si="14"/>
        <v>-1.5433999999999983</v>
      </c>
      <c r="AA99" s="12">
        <f t="shared" ca="1" si="15"/>
        <v>-1.5433999999999983</v>
      </c>
    </row>
    <row r="100" spans="1:27" x14ac:dyDescent="0.25">
      <c r="A100" s="11">
        <v>8.43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-1.5233999999999988</v>
      </c>
      <c r="AA100" s="12">
        <f t="shared" ca="1" si="15"/>
        <v>-1.5233999999999988</v>
      </c>
    </row>
    <row r="101" spans="1:27" x14ac:dyDescent="0.25">
      <c r="A101" s="11">
        <v>8.44</v>
      </c>
      <c r="M101" s="37" t="s">
        <v>69</v>
      </c>
      <c r="N101" s="15">
        <v>2</v>
      </c>
      <c r="O101" s="9" t="s">
        <v>68</v>
      </c>
      <c r="Z101" s="12">
        <f t="shared" ca="1" si="14"/>
        <v>-1.513399999999999</v>
      </c>
      <c r="AA101" s="12">
        <f t="shared" ca="1" si="15"/>
        <v>-1.513399999999999</v>
      </c>
    </row>
    <row r="102" spans="1:27" x14ac:dyDescent="0.25">
      <c r="A102" s="11">
        <v>8.4499999999999993</v>
      </c>
      <c r="C102" s="75" t="s">
        <v>38</v>
      </c>
      <c r="D102" s="76"/>
      <c r="E102" s="38">
        <f ca="1">$D$77-$D$79*SQRT(3)</f>
        <v>4.0429098653235958</v>
      </c>
      <c r="H102" s="37" t="s">
        <v>119</v>
      </c>
      <c r="M102" s="37" t="s">
        <v>72</v>
      </c>
      <c r="N102" s="15">
        <f>$D$15-($N$101+1)</f>
        <v>7</v>
      </c>
      <c r="O102" s="9" t="s">
        <v>67</v>
      </c>
      <c r="Z102" s="12">
        <f t="shared" ca="1" si="14"/>
        <v>-1.5033999999999992</v>
      </c>
      <c r="AA102" s="12">
        <f t="shared" ca="1" si="15"/>
        <v>-1.5033999999999992</v>
      </c>
    </row>
    <row r="103" spans="1:27" x14ac:dyDescent="0.25">
      <c r="A103" s="11">
        <v>8.48</v>
      </c>
      <c r="C103" s="75" t="s">
        <v>39</v>
      </c>
      <c r="D103" s="76"/>
      <c r="E103" s="38">
        <f ca="1">$D$77+$D$79*SQRT(3)</f>
        <v>15.863890134676401</v>
      </c>
      <c r="H103" s="37" t="s">
        <v>118</v>
      </c>
      <c r="Z103" s="12">
        <f t="shared" ca="1" si="14"/>
        <v>-1.473399999999998</v>
      </c>
      <c r="AA103" s="12">
        <f t="shared" ca="1" si="15"/>
        <v>-1.473399999999998</v>
      </c>
    </row>
    <row r="104" spans="1:27" x14ac:dyDescent="0.25">
      <c r="A104" s="11">
        <v>8.52</v>
      </c>
      <c r="M104" s="37" t="s">
        <v>70</v>
      </c>
      <c r="N104" s="15">
        <f>_xlfn.CHISQ.INV($N$100,$N$102)</f>
        <v>14.067140449340165</v>
      </c>
      <c r="O104" s="9" t="s">
        <v>73</v>
      </c>
      <c r="Z104" s="12">
        <f t="shared" ca="1" si="14"/>
        <v>-1.4333999999999989</v>
      </c>
      <c r="AA104" s="12">
        <f t="shared" ca="1" si="15"/>
        <v>-1.4333999999999989</v>
      </c>
    </row>
    <row r="105" spans="1:27" x14ac:dyDescent="0.25">
      <c r="A105" s="11">
        <v>8.5299999999999994</v>
      </c>
      <c r="C105" s="84" t="s">
        <v>116</v>
      </c>
      <c r="D105" s="85"/>
      <c r="E105" s="38">
        <f ca="1">($E$102+$E$103)/2</f>
        <v>9.9533999999999985</v>
      </c>
      <c r="Z105" s="12">
        <f t="shared" ca="1" si="14"/>
        <v>-1.4233999999999991</v>
      </c>
      <c r="AA105" s="12">
        <f t="shared" ca="1" si="15"/>
        <v>-1.4233999999999991</v>
      </c>
    </row>
    <row r="106" spans="1:27" ht="15" customHeight="1" x14ac:dyDescent="0.25">
      <c r="A106" s="11">
        <v>8.5399999999999991</v>
      </c>
      <c r="C106" s="84" t="s">
        <v>117</v>
      </c>
      <c r="D106" s="85"/>
      <c r="E106" s="38">
        <f ca="1">($E$102-$E$103)^2/12</f>
        <v>11.644631210702359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-1.4133999999999993</v>
      </c>
      <c r="AA106" s="12">
        <f t="shared" ca="1" si="15"/>
        <v>-1.4133999999999993</v>
      </c>
    </row>
    <row r="107" spans="1:27" x14ac:dyDescent="0.25">
      <c r="A107" s="11">
        <v>8.5500000000000007</v>
      </c>
      <c r="Z107" s="12">
        <f t="shared" ca="1" si="14"/>
        <v>-1.4033999999999978</v>
      </c>
      <c r="AA107" s="12">
        <f t="shared" ca="1" si="15"/>
        <v>-1.4033999999999978</v>
      </c>
    </row>
    <row r="108" spans="1:27" x14ac:dyDescent="0.25">
      <c r="A108" s="11">
        <v>8.5500000000000007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-1.4033999999999978</v>
      </c>
      <c r="AA108" s="12">
        <f t="shared" ca="1" si="15"/>
        <v>-1.4033999999999978</v>
      </c>
    </row>
    <row r="109" spans="1:27" x14ac:dyDescent="0.25">
      <c r="A109" s="11">
        <v>8.6300000000000008</v>
      </c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>
        <f t="shared" ca="1" si="14"/>
        <v>-1.3233999999999977</v>
      </c>
      <c r="AA109" s="12">
        <f t="shared" ca="1" si="15"/>
        <v>-1.3233999999999977</v>
      </c>
    </row>
    <row r="110" spans="1:27" x14ac:dyDescent="0.25">
      <c r="A110" s="11">
        <v>8.73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0.99999999999999989</v>
      </c>
      <c r="O110" s="17">
        <f ca="1">SUM(INDIRECT(ADDRESS(ROW()+1,COLUMN())&amp;":"&amp;ADDRESS(ROW()+$D$15,COLUMN())))</f>
        <v>300</v>
      </c>
      <c r="P110" s="90">
        <f ca="1">SUM(INDIRECT(ADDRESS(ROW()+1,COLUMN())&amp;":"&amp;ADDRESS(ROW()+$D$15,COLUMN())))</f>
        <v>251.33333333333334</v>
      </c>
      <c r="Q110" s="91"/>
      <c r="S110" s="16" t="s">
        <v>23</v>
      </c>
      <c r="T110" s="17">
        <f ca="1">SUM(INDIRECT(ADDRESS(ROW()+1,COLUMN())&amp;":"&amp;ADDRESS(ROW()+$D$15,COLUMN())))</f>
        <v>0.99999999999999989</v>
      </c>
      <c r="U110" s="17">
        <f ca="1">SUM(INDIRECT(ADDRESS(ROW()+1,COLUMN())&amp;":"&amp;ADDRESS(ROW()+$D$15,COLUMN())))</f>
        <v>299.99999999999994</v>
      </c>
      <c r="V110" s="90">
        <f ca="1">SUM(INDIRECT(ADDRESS(ROW()+1,COLUMN())&amp;":"&amp;ADDRESS(ROW()+$D$15,COLUMN())))</f>
        <v>3.9045626276280254</v>
      </c>
      <c r="W110" s="91"/>
      <c r="Z110" s="12">
        <f t="shared" ca="1" si="14"/>
        <v>-1.223399999999998</v>
      </c>
      <c r="AA110" s="12">
        <f t="shared" ca="1" si="15"/>
        <v>-1.223399999999998</v>
      </c>
    </row>
    <row r="111" spans="1:27" x14ac:dyDescent="0.25">
      <c r="A111" s="11">
        <v>8.77</v>
      </c>
      <c r="M111" s="17">
        <v>1</v>
      </c>
      <c r="N111" s="38">
        <f>IF($C22&gt;$D$15,"-",1/$D$15)</f>
        <v>0.1</v>
      </c>
      <c r="O111" s="19">
        <f>IF($C22&gt;$D$15,"-",$D$5*N111)</f>
        <v>30</v>
      </c>
      <c r="P111" s="88">
        <f ca="1">IF($C22&gt;$D$15,"-",($G22-$O111)^2/$O111)</f>
        <v>17.633333333333333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1.8501452975728559E-2</v>
      </c>
      <c r="U111" s="38">
        <f ca="1">IF($C22&gt;$D$15,"-",$D$5*T111)</f>
        <v>5.5504358927185677</v>
      </c>
      <c r="V111" s="88">
        <f ca="1">IF($C22&gt;$D$15,"-",($G22-$U111)^2/$U111)</f>
        <v>0.37857136659755997</v>
      </c>
      <c r="W111" s="89"/>
      <c r="Z111" s="12">
        <f t="shared" ca="1" si="14"/>
        <v>-1.1833999999999989</v>
      </c>
      <c r="AA111" s="12">
        <f t="shared" ca="1" si="15"/>
        <v>-1.1833999999999989</v>
      </c>
    </row>
    <row r="112" spans="1:27" ht="15" customHeight="1" x14ac:dyDescent="0.25">
      <c r="A112" s="11">
        <v>8.7799999999999994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</v>
      </c>
      <c r="O112" s="19">
        <f t="shared" ref="O112:O121" si="17">IF($C23&gt;$D$15,"-",$D$5*N112)</f>
        <v>30</v>
      </c>
      <c r="P112" s="88">
        <f t="shared" ref="P112:P121" ca="1" si="18">IF($C23&gt;$D$15,"-",($G23-$O112)^2/$O112)</f>
        <v>7.5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5.736895479115918E-2</v>
      </c>
      <c r="U112" s="38">
        <f t="shared" ref="U112:U121" ca="1" si="20">IF($C23&gt;$D$15,"-",$D$5*T112)</f>
        <v>17.210686437347753</v>
      </c>
      <c r="V112" s="88">
        <f t="shared" ref="V112:V121" ca="1" si="21">IF($C23&gt;$D$15,"-",($G23-$U112)^2/$U112)</f>
        <v>0.283959302963539</v>
      </c>
      <c r="W112" s="89"/>
      <c r="Z112" s="12">
        <f t="shared" ca="1" si="14"/>
        <v>-1.1733999999999991</v>
      </c>
      <c r="AA112" s="12">
        <f t="shared" ca="1" si="15"/>
        <v>-1.1733999999999991</v>
      </c>
    </row>
    <row r="113" spans="1:27" x14ac:dyDescent="0.25">
      <c r="A113" s="11">
        <v>8.8000000000000007</v>
      </c>
      <c r="M113" s="17">
        <v>3</v>
      </c>
      <c r="N113" s="38">
        <f t="shared" si="16"/>
        <v>0.1</v>
      </c>
      <c r="O113" s="19">
        <f t="shared" si="17"/>
        <v>30</v>
      </c>
      <c r="P113" s="88">
        <f t="shared" ca="1" si="18"/>
        <v>6.5333333333333332</v>
      </c>
      <c r="Q113" s="89"/>
      <c r="S113" s="17">
        <v>3</v>
      </c>
      <c r="T113" s="38">
        <f t="shared" ca="1" si="19"/>
        <v>0.14150519546377771</v>
      </c>
      <c r="U113" s="38">
        <f t="shared" ca="1" si="20"/>
        <v>42.45155863913331</v>
      </c>
      <c r="V113" s="88">
        <f t="shared" ca="1" si="21"/>
        <v>5.6480155850683673E-2</v>
      </c>
      <c r="W113" s="89"/>
      <c r="Z113" s="12">
        <f t="shared" ca="1" si="14"/>
        <v>-1.1533999999999978</v>
      </c>
      <c r="AA113" s="12">
        <f t="shared" ca="1" si="15"/>
        <v>-1.1533999999999978</v>
      </c>
    </row>
    <row r="114" spans="1:27" x14ac:dyDescent="0.25">
      <c r="A114" s="11">
        <v>8.82</v>
      </c>
      <c r="C114" s="75" t="s">
        <v>138</v>
      </c>
      <c r="D114" s="76"/>
      <c r="E114" s="38">
        <f ca="1">$D$11</f>
        <v>0.61</v>
      </c>
      <c r="H114" s="92" t="s">
        <v>144</v>
      </c>
      <c r="I114" s="92"/>
      <c r="J114" s="92"/>
      <c r="K114" s="38">
        <f ca="1">SUM(INDIRECT("$AA$2:$AA$"&amp;$D$5+1))/$K$119</f>
        <v>1.4891419362557052E-13</v>
      </c>
      <c r="M114" s="17">
        <v>4</v>
      </c>
      <c r="N114" s="38">
        <f t="shared" si="16"/>
        <v>0.1</v>
      </c>
      <c r="O114" s="19">
        <f t="shared" si="17"/>
        <v>30</v>
      </c>
      <c r="P114" s="88">
        <f t="shared" ca="1" si="18"/>
        <v>58.8</v>
      </c>
      <c r="Q114" s="89"/>
      <c r="S114" s="17">
        <v>4</v>
      </c>
      <c r="T114" s="38">
        <f t="shared" ca="1" si="19"/>
        <v>0.23139627333960494</v>
      </c>
      <c r="U114" s="38">
        <f t="shared" ca="1" si="20"/>
        <v>69.418882001881485</v>
      </c>
      <c r="V114" s="88">
        <f t="shared" ca="1" si="21"/>
        <v>9.5970576420847026E-2</v>
      </c>
      <c r="W114" s="89"/>
      <c r="Z114" s="12">
        <f t="shared" ca="1" si="14"/>
        <v>-1.1333999999999982</v>
      </c>
      <c r="AA114" s="12">
        <f t="shared" ca="1" si="15"/>
        <v>-1.1333999999999982</v>
      </c>
    </row>
    <row r="115" spans="1:27" x14ac:dyDescent="0.25">
      <c r="A115" s="11">
        <v>8.82</v>
      </c>
      <c r="C115" s="75" t="s">
        <v>139</v>
      </c>
      <c r="D115" s="76"/>
      <c r="E115" s="38">
        <f ca="1">$D$12</f>
        <v>22.87</v>
      </c>
      <c r="H115" s="92" t="s">
        <v>145</v>
      </c>
      <c r="I115" s="92"/>
      <c r="J115" s="92"/>
      <c r="K115" s="38">
        <f ca="1">-$D$5/$K$119+SUMSQ(INDIRECT("$AA$2:$AA$"&amp;$D$5+1))/$K$119^3</f>
        <v>-0.25164891623900587</v>
      </c>
      <c r="M115" s="17">
        <v>5</v>
      </c>
      <c r="N115" s="38">
        <f t="shared" si="16"/>
        <v>0.1</v>
      </c>
      <c r="O115" s="19">
        <f t="shared" si="17"/>
        <v>30</v>
      </c>
      <c r="P115" s="88">
        <f t="shared" ca="1" si="18"/>
        <v>73.63333333333334</v>
      </c>
      <c r="Q115" s="89"/>
      <c r="S115" s="17">
        <v>5</v>
      </c>
      <c r="T115" s="38">
        <f t="shared" ca="1" si="19"/>
        <v>0.25093498080833543</v>
      </c>
      <c r="U115" s="38">
        <f t="shared" ca="1" si="20"/>
        <v>75.280494242500623</v>
      </c>
      <c r="V115" s="88">
        <f t="shared" ca="1" si="21"/>
        <v>3.9275778936162464E-2</v>
      </c>
      <c r="W115" s="89"/>
      <c r="Z115" s="12">
        <f t="shared" ca="1" si="14"/>
        <v>-1.1333999999999982</v>
      </c>
      <c r="AA115" s="12">
        <f t="shared" ca="1" si="15"/>
        <v>-1.1333999999999982</v>
      </c>
    </row>
    <row r="116" spans="1:27" x14ac:dyDescent="0.25">
      <c r="A116" s="11">
        <v>8.8699999999999992</v>
      </c>
      <c r="M116" s="17">
        <v>6</v>
      </c>
      <c r="N116" s="38">
        <f t="shared" si="16"/>
        <v>0.1</v>
      </c>
      <c r="O116" s="19">
        <f t="shared" si="17"/>
        <v>30</v>
      </c>
      <c r="P116" s="88">
        <f t="shared" ca="1" si="18"/>
        <v>13.333333333333334</v>
      </c>
      <c r="Q116" s="89"/>
      <c r="S116" s="17">
        <v>6</v>
      </c>
      <c r="T116" s="38">
        <f t="shared" ca="1" si="19"/>
        <v>0.18047172427919633</v>
      </c>
      <c r="U116" s="38">
        <f t="shared" ca="1" si="20"/>
        <v>54.141517283758901</v>
      </c>
      <c r="V116" s="88">
        <f t="shared" ca="1" si="21"/>
        <v>0.31680245165236487</v>
      </c>
      <c r="W116" s="89"/>
      <c r="Z116" s="12">
        <f t="shared" ca="1" si="14"/>
        <v>-1.0833999999999993</v>
      </c>
      <c r="AA116" s="12">
        <f t="shared" ca="1" si="15"/>
        <v>-1.0833999999999993</v>
      </c>
    </row>
    <row r="117" spans="1:27" x14ac:dyDescent="0.25">
      <c r="A117" s="11">
        <v>8.8699999999999992</v>
      </c>
      <c r="C117" s="84" t="s">
        <v>116</v>
      </c>
      <c r="D117" s="85"/>
      <c r="E117" s="38">
        <f ca="1">($E$102+$E$103)/2</f>
        <v>9.9533999999999985</v>
      </c>
      <c r="J117" s="23" t="s">
        <v>147</v>
      </c>
      <c r="M117" s="17">
        <v>7</v>
      </c>
      <c r="N117" s="38">
        <f t="shared" si="16"/>
        <v>0.1</v>
      </c>
      <c r="O117" s="19">
        <f t="shared" si="17"/>
        <v>30</v>
      </c>
      <c r="P117" s="88">
        <f t="shared" ca="1" si="18"/>
        <v>0.53333333333333333</v>
      </c>
      <c r="Q117" s="89"/>
      <c r="S117" s="17">
        <v>7</v>
      </c>
      <c r="T117" s="38">
        <f t="shared" ca="1" si="19"/>
        <v>8.6061826826141385E-2</v>
      </c>
      <c r="U117" s="38">
        <f t="shared" ca="1" si="20"/>
        <v>25.818548047842416</v>
      </c>
      <c r="V117" s="88">
        <f t="shared" ca="1" si="21"/>
        <v>1.2752386726313045E-3</v>
      </c>
      <c r="W117" s="89"/>
      <c r="Z117" s="12">
        <f t="shared" ca="1" si="14"/>
        <v>-1.0833999999999993</v>
      </c>
      <c r="AA117" s="12">
        <f t="shared" ca="1" si="15"/>
        <v>-1.0833999999999993</v>
      </c>
    </row>
    <row r="118" spans="1:27" x14ac:dyDescent="0.25">
      <c r="A118" s="11">
        <v>8.8800000000000008</v>
      </c>
      <c r="C118" s="84" t="s">
        <v>117</v>
      </c>
      <c r="D118" s="85"/>
      <c r="E118" s="38">
        <f ca="1">($E$102-$E$103)^2/12</f>
        <v>11.644631210702359</v>
      </c>
      <c r="H118" s="37" t="s">
        <v>27</v>
      </c>
      <c r="I118" s="38">
        <f ca="1">D77</f>
        <v>9.9533999999999985</v>
      </c>
      <c r="J118" s="38">
        <v>0</v>
      </c>
      <c r="K118" s="38">
        <f ca="1">$I118+$J118</f>
        <v>9.9533999999999985</v>
      </c>
      <c r="M118" s="17">
        <v>8</v>
      </c>
      <c r="N118" s="38">
        <f t="shared" si="16"/>
        <v>0.1</v>
      </c>
      <c r="O118" s="19">
        <f t="shared" si="17"/>
        <v>30</v>
      </c>
      <c r="P118" s="88">
        <f t="shared" ca="1" si="18"/>
        <v>19.2</v>
      </c>
      <c r="Q118" s="89"/>
      <c r="S118" s="17">
        <v>8</v>
      </c>
      <c r="T118" s="38">
        <f t="shared" ca="1" si="19"/>
        <v>2.7200134353411731E-2</v>
      </c>
      <c r="U118" s="38">
        <f t="shared" ca="1" si="20"/>
        <v>8.1600403060235198</v>
      </c>
      <c r="V118" s="88">
        <f t="shared" ca="1" si="21"/>
        <v>0.57178322026204131</v>
      </c>
      <c r="W118" s="89"/>
      <c r="Z118" s="12">
        <f t="shared" ca="1" si="14"/>
        <v>-1.0733999999999977</v>
      </c>
      <c r="AA118" s="12">
        <f t="shared" ca="1" si="15"/>
        <v>-1.0733999999999977</v>
      </c>
    </row>
    <row r="119" spans="1:27" x14ac:dyDescent="0.25">
      <c r="A119" s="11">
        <v>8.92</v>
      </c>
      <c r="H119" s="37" t="s">
        <v>140</v>
      </c>
      <c r="I119" s="38">
        <f ca="1">D79</f>
        <v>3.4124230702980487</v>
      </c>
      <c r="J119" s="38">
        <v>-8.0699999999999999E-4</v>
      </c>
      <c r="K119" s="38">
        <f ca="1">$I119+$J119</f>
        <v>3.4116160702980487</v>
      </c>
      <c r="M119" s="17">
        <v>9</v>
      </c>
      <c r="N119" s="38">
        <f t="shared" si="16"/>
        <v>0.1</v>
      </c>
      <c r="O119" s="19">
        <f t="shared" si="17"/>
        <v>30</v>
      </c>
      <c r="P119" s="88">
        <f t="shared" ca="1" si="18"/>
        <v>26.133333333333333</v>
      </c>
      <c r="Q119" s="89"/>
      <c r="S119" s="17">
        <v>9</v>
      </c>
      <c r="T119" s="38">
        <f t="shared" ca="1" si="19"/>
        <v>5.6938594065494286E-3</v>
      </c>
      <c r="U119" s="38">
        <f t="shared" ca="1" si="20"/>
        <v>1.7081578219648286</v>
      </c>
      <c r="V119" s="88">
        <f t="shared" ca="1" si="21"/>
        <v>4.9861819432084308E-2</v>
      </c>
      <c r="W119" s="89"/>
      <c r="Z119" s="12">
        <f t="shared" ca="1" si="14"/>
        <v>-1.0333999999999985</v>
      </c>
      <c r="AA119" s="12">
        <f t="shared" ca="1" si="15"/>
        <v>-1.0333999999999985</v>
      </c>
    </row>
    <row r="120" spans="1:27" x14ac:dyDescent="0.25">
      <c r="A120" s="11">
        <v>8.9600000000000009</v>
      </c>
      <c r="M120" s="17">
        <v>10</v>
      </c>
      <c r="N120" s="38">
        <f t="shared" si="16"/>
        <v>0.1</v>
      </c>
      <c r="O120" s="19">
        <f t="shared" si="17"/>
        <v>30</v>
      </c>
      <c r="P120" s="88">
        <f t="shared" ca="1" si="18"/>
        <v>28.033333333333335</v>
      </c>
      <c r="Q120" s="89"/>
      <c r="S120" s="17">
        <v>10</v>
      </c>
      <c r="T120" s="38">
        <f t="shared" ca="1" si="19"/>
        <v>8.6559775609518219E-4</v>
      </c>
      <c r="U120" s="38">
        <f t="shared" ca="1" si="20"/>
        <v>0.25967932682855466</v>
      </c>
      <c r="V120" s="88">
        <f t="shared" ca="1" si="21"/>
        <v>2.1105827168401112</v>
      </c>
      <c r="W120" s="89"/>
      <c r="Z120" s="12">
        <f t="shared" ca="1" si="14"/>
        <v>-0.99339999999999762</v>
      </c>
      <c r="AA120" s="12">
        <f t="shared" ca="1" si="15"/>
        <v>-0.99339999999999762</v>
      </c>
    </row>
    <row r="121" spans="1:27" ht="15" customHeight="1" x14ac:dyDescent="0.25">
      <c r="A121" s="11">
        <v>8.9700000000000006</v>
      </c>
      <c r="H121" s="24" t="s">
        <v>146</v>
      </c>
      <c r="I121" s="38">
        <f ca="1">LN(2*PI())*D5/2-LN(K119)*D5-SUMSQ(INDIRECT("$AA$2:$AA$"&amp;$D$5+1))/(2*K119^2)</f>
        <v>-242.04500527691081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>
        <f t="shared" ca="1" si="14"/>
        <v>-0.98339999999999783</v>
      </c>
      <c r="AA121" s="12">
        <f t="shared" ca="1" si="15"/>
        <v>-0.98339999999999783</v>
      </c>
    </row>
    <row r="122" spans="1:27" x14ac:dyDescent="0.25">
      <c r="A122" s="11">
        <v>8.98</v>
      </c>
      <c r="Z122" s="12">
        <f t="shared" ca="1" si="14"/>
        <v>-0.97339999999999804</v>
      </c>
      <c r="AA122" s="12">
        <f t="shared" ca="1" si="15"/>
        <v>-0.97339999999999804</v>
      </c>
    </row>
    <row r="123" spans="1:27" ht="15" customHeight="1" x14ac:dyDescent="0.25">
      <c r="A123" s="11">
        <v>9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-0.95339999999999847</v>
      </c>
      <c r="AA123" s="12">
        <f t="shared" ca="1" si="15"/>
        <v>-0.95339999999999847</v>
      </c>
    </row>
    <row r="124" spans="1:27" ht="15" customHeight="1" x14ac:dyDescent="0.25">
      <c r="A124" s="11">
        <v>9.02</v>
      </c>
      <c r="Z124" s="12">
        <f t="shared" ca="1" si="14"/>
        <v>-0.9333999999999989</v>
      </c>
      <c r="AA124" s="12">
        <f t="shared" ca="1" si="15"/>
        <v>-0.9333999999999989</v>
      </c>
    </row>
    <row r="125" spans="1:27" x14ac:dyDescent="0.25">
      <c r="A125" s="11">
        <v>9.0299999999999994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-0.92339999999999911</v>
      </c>
      <c r="AA125" s="12">
        <f t="shared" ca="1" si="15"/>
        <v>-0.92339999999999911</v>
      </c>
    </row>
    <row r="126" spans="1:27" x14ac:dyDescent="0.25">
      <c r="A126" s="11">
        <v>9.0500000000000007</v>
      </c>
      <c r="Z126" s="12">
        <f t="shared" ca="1" si="14"/>
        <v>-0.90339999999999776</v>
      </c>
      <c r="AA126" s="12">
        <f t="shared" ca="1" si="15"/>
        <v>-0.90339999999999776</v>
      </c>
    </row>
    <row r="127" spans="1:27" ht="15" customHeight="1" x14ac:dyDescent="0.25">
      <c r="A127" s="11">
        <v>9.07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-0.88339999999999819</v>
      </c>
      <c r="AA127" s="12">
        <f t="shared" ca="1" si="15"/>
        <v>-0.88339999999999819</v>
      </c>
    </row>
    <row r="128" spans="1:27" ht="15" customHeight="1" x14ac:dyDescent="0.25">
      <c r="A128" s="11">
        <v>9.1</v>
      </c>
      <c r="C128" s="25">
        <f ca="1">$D$77</f>
        <v>9.9533999999999985</v>
      </c>
      <c r="D128" s="25">
        <f ca="1">$D$82</f>
        <v>9.8949999999999996</v>
      </c>
      <c r="E128" s="25">
        <f ca="1">$D$89</f>
        <v>0.12478311773679301</v>
      </c>
      <c r="F128" s="25">
        <f ca="1">$D$87</f>
        <v>0.4084132926333357</v>
      </c>
      <c r="H128" s="25">
        <f ca="1">$D$77</f>
        <v>9.9533999999999985</v>
      </c>
      <c r="I128" s="25">
        <f ca="1">$D$82</f>
        <v>9.8949999999999996</v>
      </c>
      <c r="J128" s="25">
        <f ca="1">$D$89</f>
        <v>0.12478311773679301</v>
      </c>
      <c r="K128" s="25">
        <f ca="1">$D$87</f>
        <v>0.4084132926333357</v>
      </c>
      <c r="Z128" s="12">
        <f t="shared" ca="1" si="14"/>
        <v>-0.85339999999999883</v>
      </c>
      <c r="AA128" s="12">
        <f t="shared" ca="1" si="15"/>
        <v>-0.85339999999999883</v>
      </c>
    </row>
    <row r="129" spans="1:27" x14ac:dyDescent="0.25">
      <c r="A129" s="11">
        <v>9.1199999999999992</v>
      </c>
      <c r="Z129" s="12">
        <f t="shared" ca="1" si="14"/>
        <v>-0.83339999999999925</v>
      </c>
      <c r="AA129" s="12">
        <f t="shared" ca="1" si="15"/>
        <v>-0.83339999999999925</v>
      </c>
    </row>
    <row r="130" spans="1:27" x14ac:dyDescent="0.25">
      <c r="A130" s="11">
        <v>9.14</v>
      </c>
      <c r="Z130" s="12">
        <f t="shared" ref="Z130:Z193" ca="1" si="22">IF($A130&lt;&gt;"",($A130-$D$77),"")</f>
        <v>-0.8133999999999979</v>
      </c>
      <c r="AA130" s="12">
        <f t="shared" ref="AA130:AA193" ca="1" si="23">IF($A130&lt;&gt;"",($A130-$D$77+$J$118),"")</f>
        <v>-0.8133999999999979</v>
      </c>
    </row>
    <row r="131" spans="1:27" x14ac:dyDescent="0.25">
      <c r="A131" s="11">
        <v>9.17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-0.78339999999999854</v>
      </c>
      <c r="AA131" s="12">
        <f t="shared" ca="1" si="23"/>
        <v>-0.78339999999999854</v>
      </c>
    </row>
    <row r="132" spans="1:27" x14ac:dyDescent="0.25">
      <c r="A132" s="11">
        <v>9.2799999999999994</v>
      </c>
      <c r="Z132" s="12">
        <f t="shared" ca="1" si="22"/>
        <v>-0.67339999999999911</v>
      </c>
      <c r="AA132" s="12">
        <f t="shared" ca="1" si="23"/>
        <v>-0.67339999999999911</v>
      </c>
    </row>
    <row r="133" spans="1:27" x14ac:dyDescent="0.25">
      <c r="A133" s="11">
        <v>9.32</v>
      </c>
      <c r="Z133" s="12">
        <f t="shared" ca="1" si="22"/>
        <v>-0.63339999999999819</v>
      </c>
      <c r="AA133" s="12">
        <f t="shared" ca="1" si="23"/>
        <v>-0.63339999999999819</v>
      </c>
    </row>
    <row r="134" spans="1:27" x14ac:dyDescent="0.25">
      <c r="A134" s="11">
        <v>9.36</v>
      </c>
      <c r="I134" s="37" t="s">
        <v>121</v>
      </c>
      <c r="J134" s="15">
        <f ca="1">'Y 300'!$D$78</f>
        <v>11.644631210702363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-0.59339999999999904</v>
      </c>
      <c r="AA134" s="12">
        <f t="shared" ca="1" si="23"/>
        <v>-0.59339999999999904</v>
      </c>
    </row>
    <row r="135" spans="1:27" ht="15" customHeight="1" x14ac:dyDescent="0.25">
      <c r="A135" s="11">
        <v>9.43</v>
      </c>
      <c r="I135" s="37" t="s">
        <v>120</v>
      </c>
      <c r="J135" s="15">
        <f ca="1">SQRT($J$134/$D$5)</f>
        <v>0.19701633782254677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0.60383484245198182</v>
      </c>
      <c r="Q135" s="95"/>
      <c r="R135" s="95">
        <f ca="1">SQRT(2/($D$5-1)) * $D$78</f>
        <v>0.9523687631858071</v>
      </c>
      <c r="S135" s="95"/>
      <c r="Z135" s="12">
        <f t="shared" ca="1" si="22"/>
        <v>-0.52339999999999876</v>
      </c>
      <c r="AA135" s="12">
        <f t="shared" ca="1" si="23"/>
        <v>-0.52339999999999876</v>
      </c>
    </row>
    <row r="136" spans="1:27" ht="15" customHeight="1" x14ac:dyDescent="0.25">
      <c r="A136" s="11">
        <v>9.44</v>
      </c>
      <c r="Z136" s="12">
        <f t="shared" ca="1" si="22"/>
        <v>-0.51339999999999897</v>
      </c>
      <c r="AA136" s="12">
        <f t="shared" ca="1" si="23"/>
        <v>-0.51339999999999897</v>
      </c>
    </row>
    <row r="137" spans="1:27" x14ac:dyDescent="0.25">
      <c r="A137" s="11">
        <v>9.4700000000000006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-0.48339999999999783</v>
      </c>
      <c r="AA137" s="12">
        <f t="shared" ca="1" si="23"/>
        <v>-0.48339999999999783</v>
      </c>
    </row>
    <row r="138" spans="1:27" x14ac:dyDescent="0.25">
      <c r="A138" s="11">
        <v>9.51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-0.44339999999999868</v>
      </c>
      <c r="AA138" s="12">
        <f t="shared" ca="1" si="23"/>
        <v>-0.44339999999999868</v>
      </c>
    </row>
    <row r="139" spans="1:27" x14ac:dyDescent="0.25">
      <c r="A139" s="11">
        <v>9.51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-0.44339999999999868</v>
      </c>
      <c r="AA139" s="12">
        <f t="shared" ca="1" si="23"/>
        <v>-0.44339999999999868</v>
      </c>
    </row>
    <row r="140" spans="1:27" x14ac:dyDescent="0.25">
      <c r="A140" s="11">
        <v>9.52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1.284389348133351</v>
      </c>
      <c r="I140" s="38">
        <f ca="1">D140*$J$135</f>
        <v>0.25257494508850498</v>
      </c>
      <c r="J140" s="38">
        <f ca="1">G140*$J$135</f>
        <v>0.2530456857075209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1.2209367544042047</v>
      </c>
      <c r="Q140" s="89"/>
      <c r="S140" s="38">
        <f t="shared" ref="S140:T143" si="24">_xlfn.CHISQ.INV(M140,$D$5-1)</f>
        <v>330.73610469320136</v>
      </c>
      <c r="T140" s="38">
        <f t="shared" si="24"/>
        <v>268.12027541235091</v>
      </c>
      <c r="V140" s="38">
        <f>($D$5-1)/$S140</f>
        <v>0.90404402711750953</v>
      </c>
      <c r="W140" s="38">
        <f>($D$5-1)/$T140</f>
        <v>1.1151711654038776</v>
      </c>
      <c r="Z140" s="12">
        <f t="shared" ca="1" si="22"/>
        <v>-0.4333999999999989</v>
      </c>
      <c r="AA140" s="12">
        <f t="shared" ca="1" si="23"/>
        <v>-0.4333999999999989</v>
      </c>
    </row>
    <row r="141" spans="1:27" x14ac:dyDescent="0.25">
      <c r="A141" s="11">
        <v>9.5399999999999991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1.649965767426393</v>
      </c>
      <c r="I141" s="38">
        <f ca="1">D141*$J$135</f>
        <v>0.32409187571808945</v>
      </c>
      <c r="J141" s="38">
        <f ca="1">G141*$J$135</f>
        <v>0.32507021303091588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1.5666466154406526</v>
      </c>
      <c r="Q141" s="89"/>
      <c r="S141" s="38">
        <f t="shared" si="24"/>
        <v>340.3278503488595</v>
      </c>
      <c r="T141" s="38">
        <f t="shared" si="24"/>
        <v>259.94538288343006</v>
      </c>
      <c r="V141" s="38">
        <f>($D$5-1)/$S141</f>
        <v>0.8785645949736538</v>
      </c>
      <c r="W141" s="38">
        <f>($D$5-1)/$T141</f>
        <v>1.1502416264653703</v>
      </c>
      <c r="Z141" s="12">
        <f t="shared" ca="1" si="22"/>
        <v>-0.41339999999999932</v>
      </c>
      <c r="AA141" s="12">
        <f t="shared" ca="1" si="23"/>
        <v>-0.41339999999999932</v>
      </c>
    </row>
    <row r="142" spans="1:27" x14ac:dyDescent="0.25">
      <c r="A142" s="11">
        <v>9.64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1.9679296690656669</v>
      </c>
      <c r="I142" s="38">
        <f ca="1">D142*$J$135</f>
        <v>0.50751408623088046</v>
      </c>
      <c r="J142" s="38">
        <f ca="1">G142*$J$135</f>
        <v>0.38771429649165412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2.4533019339666393</v>
      </c>
      <c r="Q142" s="89"/>
      <c r="S142" s="38">
        <f t="shared" si="24"/>
        <v>348.7943370630511</v>
      </c>
      <c r="T142" s="38">
        <f t="shared" si="24"/>
        <v>252.99244826671924</v>
      </c>
      <c r="V142" s="38">
        <f>($D$5-1)/$S142</f>
        <v>0.85723868832752914</v>
      </c>
      <c r="W142" s="38">
        <f>($D$5-1)/$T142</f>
        <v>1.181853458664414</v>
      </c>
      <c r="Z142" s="12">
        <f t="shared" ca="1" si="22"/>
        <v>-0.3133999999999979</v>
      </c>
      <c r="AA142" s="12">
        <f t="shared" ca="1" si="23"/>
        <v>-0.3133999999999979</v>
      </c>
    </row>
    <row r="143" spans="1:27" x14ac:dyDescent="0.25">
      <c r="A143" s="11">
        <v>9.64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2.5923718841194781</v>
      </c>
      <c r="I143" s="38">
        <f ca="1">D143*$J$135</f>
        <v>0.6087804838716695</v>
      </c>
      <c r="J143" s="38">
        <f ca="1">G143*$J$135</f>
        <v>0.51073961488335518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2.9428194782441439</v>
      </c>
      <c r="Q143" s="89"/>
      <c r="S143" s="38">
        <f t="shared" si="24"/>
        <v>365.73918505994089</v>
      </c>
      <c r="T143" s="38">
        <f t="shared" si="24"/>
        <v>239.7686320291657</v>
      </c>
      <c r="V143" s="38">
        <f>($D$5-1)/$S143</f>
        <v>0.8175224646792959</v>
      </c>
      <c r="W143" s="38">
        <f>($D$5-1)/$T143</f>
        <v>1.2470355169880158</v>
      </c>
      <c r="Z143" s="12">
        <f t="shared" ca="1" si="22"/>
        <v>-0.3133999999999979</v>
      </c>
      <c r="AA143" s="12">
        <f t="shared" ca="1" si="23"/>
        <v>-0.3133999999999979</v>
      </c>
    </row>
    <row r="144" spans="1:27" x14ac:dyDescent="0.25">
      <c r="A144" s="11">
        <v>9.66</v>
      </c>
      <c r="Z144" s="12">
        <f t="shared" ca="1" si="22"/>
        <v>-0.29339999999999833</v>
      </c>
      <c r="AA144" s="12">
        <f t="shared" ca="1" si="23"/>
        <v>-0.29339999999999833</v>
      </c>
    </row>
    <row r="145" spans="1:27" x14ac:dyDescent="0.25">
      <c r="A145" s="11">
        <v>9.66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-0.29339999999999833</v>
      </c>
      <c r="AA145" s="12">
        <f t="shared" ca="1" si="23"/>
        <v>-0.29339999999999833</v>
      </c>
    </row>
    <row r="146" spans="1:27" x14ac:dyDescent="0.25">
      <c r="A146" s="11">
        <v>9.67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-0.28339999999999854</v>
      </c>
      <c r="AA146" s="12">
        <f t="shared" ca="1" si="23"/>
        <v>-0.28339999999999854</v>
      </c>
    </row>
    <row r="147" spans="1:27" x14ac:dyDescent="0.25">
      <c r="A147" s="11">
        <v>9.74</v>
      </c>
      <c r="C147" s="38">
        <v>0.8</v>
      </c>
      <c r="D147" s="38">
        <f ca="1">$D$77-$I140</f>
        <v>9.700825054911494</v>
      </c>
      <c r="E147" s="38">
        <f ca="1">$D$77+$I140</f>
        <v>10.205974945088503</v>
      </c>
      <c r="F147" s="38">
        <f ca="1">$D$77-$J140</f>
        <v>9.7003543142924773</v>
      </c>
      <c r="G147" s="38">
        <f ca="1">$D$77+$J140</f>
        <v>10.20644568570752</v>
      </c>
      <c r="L147" s="38">
        <v>0.8</v>
      </c>
      <c r="M147" s="38">
        <f ca="1">$D$78-$P140</f>
        <v>10.423694456298158</v>
      </c>
      <c r="N147" s="38">
        <f ca="1">$D$78+$P140</f>
        <v>12.865567965106568</v>
      </c>
      <c r="O147" s="38">
        <f ca="1">$D$78*$V140</f>
        <v>10.527259294021604</v>
      </c>
      <c r="P147" s="38">
        <f ca="1">$D$78*$W140</f>
        <v>12.985756957937321</v>
      </c>
      <c r="Z147" s="12">
        <f t="shared" ca="1" si="22"/>
        <v>-0.21339999999999826</v>
      </c>
      <c r="AA147" s="12">
        <f t="shared" ca="1" si="23"/>
        <v>-0.21339999999999826</v>
      </c>
    </row>
    <row r="148" spans="1:27" x14ac:dyDescent="0.25">
      <c r="A148" s="11">
        <v>9.74</v>
      </c>
      <c r="C148" s="38">
        <v>0.9</v>
      </c>
      <c r="D148" s="38">
        <f ca="1">$D$77-$I141</f>
        <v>9.6293081242819092</v>
      </c>
      <c r="E148" s="38">
        <f ca="1">$D$77+$I141</f>
        <v>10.277491875718088</v>
      </c>
      <c r="F148" s="38">
        <f ca="1">$D$77-$J141</f>
        <v>9.6283297869690827</v>
      </c>
      <c r="G148" s="38">
        <f ca="1">$D$77+$J141</f>
        <v>10.278470213030914</v>
      </c>
      <c r="L148" s="38">
        <v>0.9</v>
      </c>
      <c r="M148" s="38">
        <f ca="1">$D$78-$P141</f>
        <v>10.077984595261711</v>
      </c>
      <c r="N148" s="38">
        <f ca="1">$D$78+$P141</f>
        <v>13.211277826143014</v>
      </c>
      <c r="O148" s="38">
        <f ca="1">$D$78*$V141</f>
        <v>10.230560703248289</v>
      </c>
      <c r="P148" s="38">
        <f ca="1">$D$78*$W141</f>
        <v>13.3941395433877</v>
      </c>
      <c r="Z148" s="12">
        <f t="shared" ca="1" si="22"/>
        <v>-0.21339999999999826</v>
      </c>
      <c r="AA148" s="12">
        <f t="shared" ca="1" si="23"/>
        <v>-0.21339999999999826</v>
      </c>
    </row>
    <row r="149" spans="1:27" x14ac:dyDescent="0.25">
      <c r="A149" s="11">
        <v>9.81</v>
      </c>
      <c r="C149" s="38">
        <v>0.95</v>
      </c>
      <c r="D149" s="38">
        <f ca="1">$D$77-$I142</f>
        <v>9.4458859137691178</v>
      </c>
      <c r="E149" s="38">
        <f ca="1">$D$77+$I142</f>
        <v>10.460914086230879</v>
      </c>
      <c r="F149" s="38">
        <f ca="1">$D$77-$J142</f>
        <v>9.5656857035083451</v>
      </c>
      <c r="G149" s="38">
        <f ca="1">$D$77+$J142</f>
        <v>10.341114296491652</v>
      </c>
      <c r="L149" s="38">
        <v>0.95</v>
      </c>
      <c r="M149" s="38">
        <f ca="1">$D$78-$P142</f>
        <v>9.1913292767357238</v>
      </c>
      <c r="N149" s="38">
        <f ca="1">$D$78+$P142</f>
        <v>14.097933144669001</v>
      </c>
      <c r="O149" s="38">
        <f ca="1">$D$78*$V142</f>
        <v>9.9822283851203011</v>
      </c>
      <c r="P149" s="38">
        <f ca="1">$D$78*$W142</f>
        <v>13.76224767124017</v>
      </c>
      <c r="Z149" s="12">
        <f t="shared" ca="1" si="22"/>
        <v>-0.14339999999999797</v>
      </c>
      <c r="AA149" s="12">
        <f t="shared" ca="1" si="23"/>
        <v>-0.14339999999999797</v>
      </c>
    </row>
    <row r="150" spans="1:27" x14ac:dyDescent="0.25">
      <c r="A150" s="11">
        <v>9.85</v>
      </c>
      <c r="C150" s="38">
        <v>0.99</v>
      </c>
      <c r="D150" s="38">
        <f ca="1">$D$77-$I143</f>
        <v>9.3446195161283292</v>
      </c>
      <c r="E150" s="38">
        <f ca="1">$D$77+$I143</f>
        <v>10.562180483871668</v>
      </c>
      <c r="F150" s="38">
        <f ca="1">$D$77-$J143</f>
        <v>9.4426603851166426</v>
      </c>
      <c r="G150" s="38">
        <f ca="1">$D$77+$J143</f>
        <v>10.464139614883354</v>
      </c>
      <c r="L150" s="38">
        <v>0.99</v>
      </c>
      <c r="M150" s="38">
        <f ca="1">$D$78-$P143</f>
        <v>8.7018117324582178</v>
      </c>
      <c r="N150" s="38">
        <f ca="1">$D$78+$P143</f>
        <v>14.587450688946507</v>
      </c>
      <c r="O150" s="38">
        <f ca="1">$D$78*$V143</f>
        <v>9.5197476076548497</v>
      </c>
      <c r="P150" s="38">
        <f ca="1">$D$78*$W143</f>
        <v>14.521268701973005</v>
      </c>
      <c r="Z150" s="12">
        <f t="shared" ca="1" si="22"/>
        <v>-0.10339999999999883</v>
      </c>
      <c r="AA150" s="12">
        <f t="shared" ca="1" si="23"/>
        <v>-0.10339999999999883</v>
      </c>
    </row>
    <row r="151" spans="1:27" x14ac:dyDescent="0.25">
      <c r="A151" s="11">
        <v>9.86</v>
      </c>
      <c r="Z151" s="12">
        <f t="shared" ca="1" si="22"/>
        <v>-9.3399999999999039E-2</v>
      </c>
      <c r="AA151" s="12">
        <f t="shared" ca="1" si="23"/>
        <v>-9.3399999999999039E-2</v>
      </c>
    </row>
    <row r="152" spans="1:27" x14ac:dyDescent="0.25">
      <c r="A152" s="11">
        <v>9.93</v>
      </c>
      <c r="Z152" s="12">
        <f t="shared" ca="1" si="22"/>
        <v>-2.3399999999998755E-2</v>
      </c>
      <c r="AA152" s="12">
        <f t="shared" ca="1" si="23"/>
        <v>-2.3399999999998755E-2</v>
      </c>
    </row>
    <row r="153" spans="1:27" x14ac:dyDescent="0.25">
      <c r="A153" s="11">
        <v>9.93</v>
      </c>
      <c r="Z153" s="12">
        <f t="shared" ca="1" si="22"/>
        <v>-2.3399999999998755E-2</v>
      </c>
      <c r="AA153" s="12">
        <f t="shared" ca="1" si="23"/>
        <v>-2.3399999999998755E-2</v>
      </c>
    </row>
    <row r="154" spans="1:27" x14ac:dyDescent="0.25">
      <c r="A154" s="11">
        <v>9.93</v>
      </c>
      <c r="Z154" s="12">
        <f t="shared" ca="1" si="22"/>
        <v>-2.3399999999998755E-2</v>
      </c>
      <c r="AA154" s="12">
        <f t="shared" ca="1" si="23"/>
        <v>-2.3399999999998755E-2</v>
      </c>
    </row>
    <row r="155" spans="1:27" x14ac:dyDescent="0.25">
      <c r="A155" s="11">
        <v>9.99</v>
      </c>
      <c r="Z155" s="12">
        <f t="shared" ca="1" si="22"/>
        <v>3.6600000000001742E-2</v>
      </c>
      <c r="AA155" s="12">
        <f t="shared" ca="1" si="23"/>
        <v>3.6600000000001742E-2</v>
      </c>
    </row>
    <row r="156" spans="1:27" x14ac:dyDescent="0.25">
      <c r="A156" s="11">
        <v>10.050000000000001</v>
      </c>
      <c r="Z156" s="12">
        <f t="shared" ca="1" si="22"/>
        <v>9.660000000000224E-2</v>
      </c>
      <c r="AA156" s="12">
        <f t="shared" ca="1" si="23"/>
        <v>9.660000000000224E-2</v>
      </c>
    </row>
    <row r="157" spans="1:27" x14ac:dyDescent="0.25">
      <c r="A157" s="11">
        <v>10.06</v>
      </c>
      <c r="Z157" s="12">
        <f t="shared" ca="1" si="22"/>
        <v>0.10660000000000203</v>
      </c>
      <c r="AA157" s="12">
        <f t="shared" ca="1" si="23"/>
        <v>0.10660000000000203</v>
      </c>
    </row>
    <row r="158" spans="1:27" x14ac:dyDescent="0.25">
      <c r="A158" s="11">
        <v>10.08</v>
      </c>
      <c r="Z158" s="12">
        <f t="shared" ca="1" si="22"/>
        <v>0.1266000000000016</v>
      </c>
      <c r="AA158" s="12">
        <f t="shared" ca="1" si="23"/>
        <v>0.1266000000000016</v>
      </c>
    </row>
    <row r="159" spans="1:27" x14ac:dyDescent="0.25">
      <c r="A159" s="11">
        <v>10.18</v>
      </c>
      <c r="Z159" s="12">
        <f t="shared" ca="1" si="22"/>
        <v>0.22660000000000124</v>
      </c>
      <c r="AA159" s="12">
        <f t="shared" ca="1" si="23"/>
        <v>0.22660000000000124</v>
      </c>
    </row>
    <row r="160" spans="1:27" x14ac:dyDescent="0.25">
      <c r="A160" s="11">
        <v>10.27</v>
      </c>
      <c r="Z160" s="12">
        <f t="shared" ca="1" si="22"/>
        <v>0.3166000000000011</v>
      </c>
      <c r="AA160" s="12">
        <f t="shared" ca="1" si="23"/>
        <v>0.3166000000000011</v>
      </c>
    </row>
    <row r="161" spans="1:27" x14ac:dyDescent="0.25">
      <c r="A161" s="11">
        <v>10.28</v>
      </c>
      <c r="Z161" s="12">
        <f t="shared" ca="1" si="22"/>
        <v>0.32660000000000089</v>
      </c>
      <c r="AA161" s="12">
        <f t="shared" ca="1" si="23"/>
        <v>0.32660000000000089</v>
      </c>
    </row>
    <row r="162" spans="1:27" x14ac:dyDescent="0.25">
      <c r="A162" s="11">
        <v>10.35</v>
      </c>
      <c r="Z162" s="12">
        <f t="shared" ca="1" si="22"/>
        <v>0.39660000000000117</v>
      </c>
      <c r="AA162" s="12">
        <f t="shared" ca="1" si="23"/>
        <v>0.39660000000000117</v>
      </c>
    </row>
    <row r="163" spans="1:27" x14ac:dyDescent="0.25">
      <c r="A163" s="11">
        <v>10.36</v>
      </c>
      <c r="Z163" s="12">
        <f t="shared" ca="1" si="22"/>
        <v>0.40660000000000096</v>
      </c>
      <c r="AA163" s="12">
        <f t="shared" ca="1" si="23"/>
        <v>0.40660000000000096</v>
      </c>
    </row>
    <row r="164" spans="1:27" x14ac:dyDescent="0.25">
      <c r="A164" s="11">
        <v>10.38</v>
      </c>
      <c r="Z164" s="12">
        <f t="shared" ca="1" si="22"/>
        <v>0.42660000000000231</v>
      </c>
      <c r="AA164" s="12">
        <f t="shared" ca="1" si="23"/>
        <v>0.42660000000000231</v>
      </c>
    </row>
    <row r="165" spans="1:27" x14ac:dyDescent="0.25">
      <c r="A165" s="11">
        <v>10.38</v>
      </c>
      <c r="Z165" s="12">
        <f t="shared" ca="1" si="22"/>
        <v>0.42660000000000231</v>
      </c>
      <c r="AA165" s="12">
        <f t="shared" ca="1" si="23"/>
        <v>0.42660000000000231</v>
      </c>
    </row>
    <row r="166" spans="1:27" x14ac:dyDescent="0.25">
      <c r="A166" s="11">
        <v>10.4</v>
      </c>
      <c r="Z166" s="12">
        <f t="shared" ca="1" si="22"/>
        <v>0.44660000000000188</v>
      </c>
      <c r="AA166" s="12">
        <f t="shared" ca="1" si="23"/>
        <v>0.44660000000000188</v>
      </c>
    </row>
    <row r="167" spans="1:27" x14ac:dyDescent="0.25">
      <c r="A167" s="11">
        <v>10.41</v>
      </c>
      <c r="Z167" s="12">
        <f t="shared" ca="1" si="22"/>
        <v>0.45660000000000167</v>
      </c>
      <c r="AA167" s="12">
        <f t="shared" ca="1" si="23"/>
        <v>0.45660000000000167</v>
      </c>
    </row>
    <row r="168" spans="1:27" x14ac:dyDescent="0.25">
      <c r="A168" s="11">
        <v>10.43</v>
      </c>
      <c r="Z168" s="12">
        <f t="shared" ca="1" si="22"/>
        <v>0.47660000000000124</v>
      </c>
      <c r="AA168" s="12">
        <f t="shared" ca="1" si="23"/>
        <v>0.47660000000000124</v>
      </c>
    </row>
    <row r="169" spans="1:27" x14ac:dyDescent="0.25">
      <c r="A169" s="11">
        <v>10.47</v>
      </c>
      <c r="Z169" s="12">
        <f t="shared" ca="1" si="22"/>
        <v>0.51660000000000217</v>
      </c>
      <c r="AA169" s="12">
        <f t="shared" ca="1" si="23"/>
        <v>0.51660000000000217</v>
      </c>
    </row>
    <row r="170" spans="1:27" x14ac:dyDescent="0.25">
      <c r="A170" s="11">
        <v>10.5</v>
      </c>
      <c r="Z170" s="12">
        <f t="shared" ca="1" si="22"/>
        <v>0.54660000000000153</v>
      </c>
      <c r="AA170" s="12">
        <f t="shared" ca="1" si="23"/>
        <v>0.54660000000000153</v>
      </c>
    </row>
    <row r="171" spans="1:27" x14ac:dyDescent="0.25">
      <c r="A171" s="11">
        <v>10.51</v>
      </c>
      <c r="Z171" s="12">
        <f t="shared" ca="1" si="22"/>
        <v>0.55660000000000132</v>
      </c>
      <c r="AA171" s="12">
        <f t="shared" ca="1" si="23"/>
        <v>0.55660000000000132</v>
      </c>
    </row>
    <row r="172" spans="1:27" x14ac:dyDescent="0.25">
      <c r="A172" s="11">
        <v>10.55</v>
      </c>
      <c r="Z172" s="12">
        <f t="shared" ca="1" si="22"/>
        <v>0.59660000000000224</v>
      </c>
      <c r="AA172" s="12">
        <f t="shared" ca="1" si="23"/>
        <v>0.59660000000000224</v>
      </c>
    </row>
    <row r="173" spans="1:27" x14ac:dyDescent="0.25">
      <c r="A173" s="11">
        <v>10.57</v>
      </c>
      <c r="Z173" s="12">
        <f t="shared" ca="1" si="22"/>
        <v>0.61660000000000181</v>
      </c>
      <c r="AA173" s="12">
        <f t="shared" ca="1" si="23"/>
        <v>0.61660000000000181</v>
      </c>
    </row>
    <row r="174" spans="1:27" x14ac:dyDescent="0.25">
      <c r="A174" s="11">
        <v>10.58</v>
      </c>
      <c r="Z174" s="12">
        <f t="shared" ca="1" si="22"/>
        <v>0.6266000000000016</v>
      </c>
      <c r="AA174" s="12">
        <f t="shared" ca="1" si="23"/>
        <v>0.6266000000000016</v>
      </c>
    </row>
    <row r="175" spans="1:27" x14ac:dyDescent="0.25">
      <c r="A175" s="11">
        <v>10.59</v>
      </c>
      <c r="Z175" s="12">
        <f t="shared" ca="1" si="22"/>
        <v>0.63660000000000139</v>
      </c>
      <c r="AA175" s="12">
        <f t="shared" ca="1" si="23"/>
        <v>0.63660000000000139</v>
      </c>
    </row>
    <row r="176" spans="1:27" x14ac:dyDescent="0.25">
      <c r="A176" s="11">
        <v>10.6</v>
      </c>
      <c r="Z176" s="12">
        <f t="shared" ca="1" si="22"/>
        <v>0.64660000000000117</v>
      </c>
      <c r="AA176" s="12">
        <f t="shared" ca="1" si="23"/>
        <v>0.64660000000000117</v>
      </c>
    </row>
    <row r="177" spans="1:27" x14ac:dyDescent="0.25">
      <c r="A177" s="11">
        <v>10.62</v>
      </c>
      <c r="Z177" s="12">
        <f t="shared" ca="1" si="22"/>
        <v>0.66660000000000075</v>
      </c>
      <c r="AA177" s="12">
        <f t="shared" ca="1" si="23"/>
        <v>0.66660000000000075</v>
      </c>
    </row>
    <row r="178" spans="1:27" x14ac:dyDescent="0.25">
      <c r="A178" s="11">
        <v>10.66</v>
      </c>
      <c r="Z178" s="12">
        <f t="shared" ca="1" si="22"/>
        <v>0.70660000000000167</v>
      </c>
      <c r="AA178" s="12">
        <f t="shared" ca="1" si="23"/>
        <v>0.70660000000000167</v>
      </c>
    </row>
    <row r="179" spans="1:27" x14ac:dyDescent="0.25">
      <c r="A179" s="11">
        <v>10.66</v>
      </c>
      <c r="Z179" s="12">
        <f t="shared" ca="1" si="22"/>
        <v>0.70660000000000167</v>
      </c>
      <c r="AA179" s="12">
        <f t="shared" ca="1" si="23"/>
        <v>0.70660000000000167</v>
      </c>
    </row>
    <row r="180" spans="1:27" x14ac:dyDescent="0.25">
      <c r="A180" s="11">
        <v>10.67</v>
      </c>
      <c r="Z180" s="12">
        <f t="shared" ca="1" si="22"/>
        <v>0.71660000000000146</v>
      </c>
      <c r="AA180" s="12">
        <f t="shared" ca="1" si="23"/>
        <v>0.71660000000000146</v>
      </c>
    </row>
    <row r="181" spans="1:27" x14ac:dyDescent="0.25">
      <c r="A181" s="11">
        <v>10.68</v>
      </c>
      <c r="Z181" s="12">
        <f t="shared" ca="1" si="22"/>
        <v>0.72660000000000124</v>
      </c>
      <c r="AA181" s="12">
        <f t="shared" ca="1" si="23"/>
        <v>0.72660000000000124</v>
      </c>
    </row>
    <row r="182" spans="1:27" x14ac:dyDescent="0.25">
      <c r="A182" s="11">
        <v>10.72</v>
      </c>
      <c r="Z182" s="12">
        <f t="shared" ca="1" si="22"/>
        <v>0.76660000000000217</v>
      </c>
      <c r="AA182" s="12">
        <f t="shared" ca="1" si="23"/>
        <v>0.76660000000000217</v>
      </c>
    </row>
    <row r="183" spans="1:27" x14ac:dyDescent="0.25">
      <c r="A183" s="11">
        <v>10.72</v>
      </c>
      <c r="Z183" s="12">
        <f t="shared" ca="1" si="22"/>
        <v>0.76660000000000217</v>
      </c>
      <c r="AA183" s="12">
        <f t="shared" ca="1" si="23"/>
        <v>0.76660000000000217</v>
      </c>
    </row>
    <row r="184" spans="1:27" x14ac:dyDescent="0.25">
      <c r="A184" s="11">
        <v>10.79</v>
      </c>
      <c r="Z184" s="12">
        <f t="shared" ca="1" si="22"/>
        <v>0.83660000000000068</v>
      </c>
      <c r="AA184" s="12">
        <f t="shared" ca="1" si="23"/>
        <v>0.83660000000000068</v>
      </c>
    </row>
    <row r="185" spans="1:27" x14ac:dyDescent="0.25">
      <c r="A185" s="11">
        <v>10.79</v>
      </c>
      <c r="Z185" s="12">
        <f t="shared" ca="1" si="22"/>
        <v>0.83660000000000068</v>
      </c>
      <c r="AA185" s="12">
        <f t="shared" ca="1" si="23"/>
        <v>0.83660000000000068</v>
      </c>
    </row>
    <row r="186" spans="1:27" x14ac:dyDescent="0.25">
      <c r="A186" s="11">
        <v>10.79</v>
      </c>
      <c r="Z186" s="12">
        <f t="shared" ca="1" si="22"/>
        <v>0.83660000000000068</v>
      </c>
      <c r="AA186" s="12">
        <f t="shared" ca="1" si="23"/>
        <v>0.83660000000000068</v>
      </c>
    </row>
    <row r="187" spans="1:27" x14ac:dyDescent="0.25">
      <c r="A187" s="11">
        <v>10.84</v>
      </c>
      <c r="Z187" s="12">
        <f t="shared" ca="1" si="22"/>
        <v>0.88660000000000139</v>
      </c>
      <c r="AA187" s="12">
        <f t="shared" ca="1" si="23"/>
        <v>0.88660000000000139</v>
      </c>
    </row>
    <row r="188" spans="1:27" x14ac:dyDescent="0.25">
      <c r="A188" s="11">
        <v>10.89</v>
      </c>
      <c r="Z188" s="12">
        <f t="shared" ca="1" si="22"/>
        <v>0.9366000000000021</v>
      </c>
      <c r="AA188" s="12">
        <f t="shared" ca="1" si="23"/>
        <v>0.9366000000000021</v>
      </c>
    </row>
    <row r="189" spans="1:27" x14ac:dyDescent="0.25">
      <c r="A189" s="11">
        <v>10.95</v>
      </c>
      <c r="Z189" s="12">
        <f t="shared" ca="1" si="22"/>
        <v>0.99660000000000082</v>
      </c>
      <c r="AA189" s="12">
        <f t="shared" ca="1" si="23"/>
        <v>0.99660000000000082</v>
      </c>
    </row>
    <row r="190" spans="1:27" x14ac:dyDescent="0.25">
      <c r="A190" s="11">
        <v>10.96</v>
      </c>
      <c r="Z190" s="12">
        <f t="shared" ca="1" si="22"/>
        <v>1.0066000000000024</v>
      </c>
      <c r="AA190" s="12">
        <f t="shared" ca="1" si="23"/>
        <v>1.0066000000000024</v>
      </c>
    </row>
    <row r="191" spans="1:27" x14ac:dyDescent="0.25">
      <c r="A191" s="11">
        <v>11.03</v>
      </c>
      <c r="Z191" s="12">
        <f t="shared" ca="1" si="22"/>
        <v>1.0766000000000009</v>
      </c>
      <c r="AA191" s="12">
        <f t="shared" ca="1" si="23"/>
        <v>1.0766000000000009</v>
      </c>
    </row>
    <row r="192" spans="1:27" x14ac:dyDescent="0.25">
      <c r="A192" s="11">
        <v>11.04</v>
      </c>
      <c r="Z192" s="12">
        <f t="shared" ca="1" si="22"/>
        <v>1.0866000000000007</v>
      </c>
      <c r="AA192" s="12">
        <f t="shared" ca="1" si="23"/>
        <v>1.0866000000000007</v>
      </c>
    </row>
    <row r="193" spans="1:27" x14ac:dyDescent="0.25">
      <c r="A193" s="11">
        <v>11.08</v>
      </c>
      <c r="Z193" s="12">
        <f t="shared" ca="1" si="22"/>
        <v>1.1266000000000016</v>
      </c>
      <c r="AA193" s="12">
        <f t="shared" ca="1" si="23"/>
        <v>1.1266000000000016</v>
      </c>
    </row>
    <row r="194" spans="1:27" x14ac:dyDescent="0.25">
      <c r="A194" s="11">
        <v>11.11</v>
      </c>
      <c r="Z194" s="12">
        <f t="shared" ref="Z194:Z257" ca="1" si="25">IF($A194&lt;&gt;"",($A194-$D$77),"")</f>
        <v>1.156600000000001</v>
      </c>
      <c r="AA194" s="12">
        <f t="shared" ref="AA194:AA257" ca="1" si="26">IF($A194&lt;&gt;"",($A194-$D$77+$J$118),"")</f>
        <v>1.156600000000001</v>
      </c>
    </row>
    <row r="195" spans="1:27" x14ac:dyDescent="0.25">
      <c r="A195" s="11">
        <v>11.17</v>
      </c>
      <c r="Z195" s="12">
        <f t="shared" ca="1" si="25"/>
        <v>1.2166000000000015</v>
      </c>
      <c r="AA195" s="12">
        <f t="shared" ca="1" si="26"/>
        <v>1.2166000000000015</v>
      </c>
    </row>
    <row r="196" spans="1:27" x14ac:dyDescent="0.25">
      <c r="A196" s="11">
        <v>11.17</v>
      </c>
      <c r="Z196" s="12">
        <f t="shared" ca="1" si="25"/>
        <v>1.2166000000000015</v>
      </c>
      <c r="AA196" s="12">
        <f t="shared" ca="1" si="26"/>
        <v>1.2166000000000015</v>
      </c>
    </row>
    <row r="197" spans="1:27" x14ac:dyDescent="0.25">
      <c r="A197" s="11">
        <v>11.2</v>
      </c>
      <c r="Z197" s="12">
        <f t="shared" ca="1" si="25"/>
        <v>1.2466000000000008</v>
      </c>
      <c r="AA197" s="12">
        <f t="shared" ca="1" si="26"/>
        <v>1.2466000000000008</v>
      </c>
    </row>
    <row r="198" spans="1:27" x14ac:dyDescent="0.25">
      <c r="A198" s="11">
        <v>11.26</v>
      </c>
      <c r="Z198" s="12">
        <f t="shared" ca="1" si="25"/>
        <v>1.3066000000000013</v>
      </c>
      <c r="AA198" s="12">
        <f t="shared" ca="1" si="26"/>
        <v>1.3066000000000013</v>
      </c>
    </row>
    <row r="199" spans="1:27" x14ac:dyDescent="0.25">
      <c r="A199" s="11">
        <v>11.28</v>
      </c>
      <c r="Z199" s="12">
        <f t="shared" ca="1" si="25"/>
        <v>1.3266000000000009</v>
      </c>
      <c r="AA199" s="12">
        <f t="shared" ca="1" si="26"/>
        <v>1.3266000000000009</v>
      </c>
    </row>
    <row r="200" spans="1:27" x14ac:dyDescent="0.25">
      <c r="A200" s="11">
        <v>11.29</v>
      </c>
      <c r="Z200" s="12">
        <f t="shared" ca="1" si="25"/>
        <v>1.3366000000000007</v>
      </c>
      <c r="AA200" s="12">
        <f t="shared" ca="1" si="26"/>
        <v>1.3366000000000007</v>
      </c>
    </row>
    <row r="201" spans="1:27" x14ac:dyDescent="0.25">
      <c r="A201" s="11">
        <v>11.33</v>
      </c>
      <c r="Z201" s="12">
        <f t="shared" ca="1" si="25"/>
        <v>1.3766000000000016</v>
      </c>
      <c r="AA201" s="12">
        <f t="shared" ca="1" si="26"/>
        <v>1.3766000000000016</v>
      </c>
    </row>
    <row r="202" spans="1:27" x14ac:dyDescent="0.25">
      <c r="A202" s="11">
        <v>11.35</v>
      </c>
      <c r="Z202" s="12">
        <f t="shared" ca="1" si="25"/>
        <v>1.3966000000000012</v>
      </c>
      <c r="AA202" s="12">
        <f t="shared" ca="1" si="26"/>
        <v>1.3966000000000012</v>
      </c>
    </row>
    <row r="203" spans="1:27" x14ac:dyDescent="0.25">
      <c r="A203" s="11">
        <v>11.36</v>
      </c>
      <c r="Z203" s="12">
        <f t="shared" ca="1" si="25"/>
        <v>1.406600000000001</v>
      </c>
      <c r="AA203" s="12">
        <f t="shared" ca="1" si="26"/>
        <v>1.406600000000001</v>
      </c>
    </row>
    <row r="204" spans="1:27" x14ac:dyDescent="0.25">
      <c r="A204" s="11">
        <v>11.4</v>
      </c>
      <c r="Z204" s="12">
        <f t="shared" ca="1" si="25"/>
        <v>1.4466000000000019</v>
      </c>
      <c r="AA204" s="12">
        <f t="shared" ca="1" si="26"/>
        <v>1.4466000000000019</v>
      </c>
    </row>
    <row r="205" spans="1:27" x14ac:dyDescent="0.25">
      <c r="A205" s="11">
        <v>11.42</v>
      </c>
      <c r="Z205" s="12">
        <f t="shared" ca="1" si="25"/>
        <v>1.4666000000000015</v>
      </c>
      <c r="AA205" s="12">
        <f t="shared" ca="1" si="26"/>
        <v>1.4666000000000015</v>
      </c>
    </row>
    <row r="206" spans="1:27" x14ac:dyDescent="0.25">
      <c r="A206" s="11">
        <v>11.45</v>
      </c>
      <c r="Z206" s="12">
        <f t="shared" ca="1" si="25"/>
        <v>1.4966000000000008</v>
      </c>
      <c r="AA206" s="12">
        <f t="shared" ca="1" si="26"/>
        <v>1.4966000000000008</v>
      </c>
    </row>
    <row r="207" spans="1:27" x14ac:dyDescent="0.25">
      <c r="A207" s="11">
        <v>11.46</v>
      </c>
      <c r="Z207" s="12">
        <f t="shared" ca="1" si="25"/>
        <v>1.5066000000000024</v>
      </c>
      <c r="AA207" s="12">
        <f t="shared" ca="1" si="26"/>
        <v>1.5066000000000024</v>
      </c>
    </row>
    <row r="208" spans="1:27" x14ac:dyDescent="0.25">
      <c r="A208" s="11">
        <v>11.47</v>
      </c>
      <c r="Z208" s="12">
        <f t="shared" ca="1" si="25"/>
        <v>1.5166000000000022</v>
      </c>
      <c r="AA208" s="12">
        <f t="shared" ca="1" si="26"/>
        <v>1.5166000000000022</v>
      </c>
    </row>
    <row r="209" spans="1:27" x14ac:dyDescent="0.25">
      <c r="A209" s="11">
        <v>11.58</v>
      </c>
      <c r="Z209" s="12">
        <f t="shared" ca="1" si="25"/>
        <v>1.6266000000000016</v>
      </c>
      <c r="AA209" s="12">
        <f t="shared" ca="1" si="26"/>
        <v>1.6266000000000016</v>
      </c>
    </row>
    <row r="210" spans="1:27" x14ac:dyDescent="0.25">
      <c r="A210" s="11">
        <v>11.59</v>
      </c>
      <c r="Z210" s="12">
        <f t="shared" ca="1" si="25"/>
        <v>1.6366000000000014</v>
      </c>
      <c r="AA210" s="12">
        <f t="shared" ca="1" si="26"/>
        <v>1.6366000000000014</v>
      </c>
    </row>
    <row r="211" spans="1:27" x14ac:dyDescent="0.25">
      <c r="A211" s="11">
        <v>11.62</v>
      </c>
      <c r="Z211" s="12">
        <f t="shared" ca="1" si="25"/>
        <v>1.6666000000000007</v>
      </c>
      <c r="AA211" s="12">
        <f t="shared" ca="1" si="26"/>
        <v>1.6666000000000007</v>
      </c>
    </row>
    <row r="212" spans="1:27" x14ac:dyDescent="0.25">
      <c r="A212" s="11">
        <v>11.64</v>
      </c>
      <c r="Z212" s="12">
        <f t="shared" ca="1" si="25"/>
        <v>1.6866000000000021</v>
      </c>
      <c r="AA212" s="12">
        <f t="shared" ca="1" si="26"/>
        <v>1.6866000000000021</v>
      </c>
    </row>
    <row r="213" spans="1:27" x14ac:dyDescent="0.25">
      <c r="A213" s="11">
        <v>11.65</v>
      </c>
      <c r="Z213" s="12">
        <f t="shared" ca="1" si="25"/>
        <v>1.6966000000000019</v>
      </c>
      <c r="AA213" s="12">
        <f t="shared" ca="1" si="26"/>
        <v>1.6966000000000019</v>
      </c>
    </row>
    <row r="214" spans="1:27" x14ac:dyDescent="0.25">
      <c r="A214" s="11">
        <v>11.66</v>
      </c>
      <c r="Z214" s="12">
        <f t="shared" ca="1" si="25"/>
        <v>1.7066000000000017</v>
      </c>
      <c r="AA214" s="12">
        <f t="shared" ca="1" si="26"/>
        <v>1.7066000000000017</v>
      </c>
    </row>
    <row r="215" spans="1:27" x14ac:dyDescent="0.25">
      <c r="A215" s="11">
        <v>11.68</v>
      </c>
      <c r="Z215" s="12">
        <f t="shared" ca="1" si="25"/>
        <v>1.7266000000000012</v>
      </c>
      <c r="AA215" s="12">
        <f t="shared" ca="1" si="26"/>
        <v>1.7266000000000012</v>
      </c>
    </row>
    <row r="216" spans="1:27" x14ac:dyDescent="0.25">
      <c r="A216" s="11">
        <v>11.72</v>
      </c>
      <c r="Z216" s="12">
        <f t="shared" ca="1" si="25"/>
        <v>1.7666000000000022</v>
      </c>
      <c r="AA216" s="12">
        <f t="shared" ca="1" si="26"/>
        <v>1.7666000000000022</v>
      </c>
    </row>
    <row r="217" spans="1:27" x14ac:dyDescent="0.25">
      <c r="A217" s="11">
        <v>11.75</v>
      </c>
      <c r="Z217" s="12">
        <f t="shared" ca="1" si="25"/>
        <v>1.7966000000000015</v>
      </c>
      <c r="AA217" s="12">
        <f t="shared" ca="1" si="26"/>
        <v>1.7966000000000015</v>
      </c>
    </row>
    <row r="218" spans="1:27" x14ac:dyDescent="0.25">
      <c r="A218" s="11">
        <v>12.01</v>
      </c>
      <c r="Z218" s="12">
        <f t="shared" ca="1" si="25"/>
        <v>2.0566000000000013</v>
      </c>
      <c r="AA218" s="12">
        <f t="shared" ca="1" si="26"/>
        <v>2.0566000000000013</v>
      </c>
    </row>
    <row r="219" spans="1:27" x14ac:dyDescent="0.25">
      <c r="A219" s="11">
        <v>12.04</v>
      </c>
      <c r="Z219" s="12">
        <f t="shared" ca="1" si="25"/>
        <v>2.0866000000000007</v>
      </c>
      <c r="AA219" s="12">
        <f t="shared" ca="1" si="26"/>
        <v>2.0866000000000007</v>
      </c>
    </row>
    <row r="220" spans="1:27" x14ac:dyDescent="0.25">
      <c r="A220" s="11">
        <v>12.16</v>
      </c>
      <c r="Z220" s="12">
        <f t="shared" ca="1" si="25"/>
        <v>2.2066000000000017</v>
      </c>
      <c r="AA220" s="12">
        <f t="shared" ca="1" si="26"/>
        <v>2.2066000000000017</v>
      </c>
    </row>
    <row r="221" spans="1:27" x14ac:dyDescent="0.25">
      <c r="A221" s="11">
        <v>12.18</v>
      </c>
      <c r="Z221" s="12">
        <f t="shared" ca="1" si="25"/>
        <v>2.2266000000000012</v>
      </c>
      <c r="AA221" s="12">
        <f t="shared" ca="1" si="26"/>
        <v>2.2266000000000012</v>
      </c>
    </row>
    <row r="222" spans="1:27" x14ac:dyDescent="0.25">
      <c r="A222" s="11">
        <v>12.19</v>
      </c>
      <c r="Z222" s="12">
        <f t="shared" ca="1" si="25"/>
        <v>2.236600000000001</v>
      </c>
      <c r="AA222" s="12">
        <f t="shared" ca="1" si="26"/>
        <v>2.236600000000001</v>
      </c>
    </row>
    <row r="223" spans="1:27" x14ac:dyDescent="0.25">
      <c r="A223" s="11">
        <v>12.2</v>
      </c>
      <c r="Z223" s="12">
        <f t="shared" ca="1" si="25"/>
        <v>2.2466000000000008</v>
      </c>
      <c r="AA223" s="12">
        <f t="shared" ca="1" si="26"/>
        <v>2.2466000000000008</v>
      </c>
    </row>
    <row r="224" spans="1:27" x14ac:dyDescent="0.25">
      <c r="A224" s="11">
        <v>12.21</v>
      </c>
      <c r="Z224" s="12">
        <f t="shared" ca="1" si="25"/>
        <v>2.2566000000000024</v>
      </c>
      <c r="AA224" s="12">
        <f t="shared" ca="1" si="26"/>
        <v>2.2566000000000024</v>
      </c>
    </row>
    <row r="225" spans="1:27" x14ac:dyDescent="0.25">
      <c r="A225" s="11">
        <v>12.26</v>
      </c>
      <c r="Z225" s="12">
        <f t="shared" ca="1" si="25"/>
        <v>2.3066000000000013</v>
      </c>
      <c r="AA225" s="12">
        <f t="shared" ca="1" si="26"/>
        <v>2.3066000000000013</v>
      </c>
    </row>
    <row r="226" spans="1:27" x14ac:dyDescent="0.25">
      <c r="A226" s="11">
        <v>12.28</v>
      </c>
      <c r="Z226" s="12">
        <f t="shared" ca="1" si="25"/>
        <v>2.3266000000000009</v>
      </c>
      <c r="AA226" s="12">
        <f t="shared" ca="1" si="26"/>
        <v>2.3266000000000009</v>
      </c>
    </row>
    <row r="227" spans="1:27" x14ac:dyDescent="0.25">
      <c r="A227" s="11">
        <v>12.31</v>
      </c>
      <c r="Z227" s="12">
        <f t="shared" ca="1" si="25"/>
        <v>2.356600000000002</v>
      </c>
      <c r="AA227" s="12">
        <f t="shared" ca="1" si="26"/>
        <v>2.356600000000002</v>
      </c>
    </row>
    <row r="228" spans="1:27" x14ac:dyDescent="0.25">
      <c r="A228" s="11">
        <v>12.35</v>
      </c>
      <c r="Z228" s="12">
        <f t="shared" ca="1" si="25"/>
        <v>2.3966000000000012</v>
      </c>
      <c r="AA228" s="12">
        <f t="shared" ca="1" si="26"/>
        <v>2.3966000000000012</v>
      </c>
    </row>
    <row r="229" spans="1:27" x14ac:dyDescent="0.25">
      <c r="A229" s="11">
        <v>12.36</v>
      </c>
      <c r="Z229" s="12">
        <f t="shared" ca="1" si="25"/>
        <v>2.406600000000001</v>
      </c>
      <c r="AA229" s="12">
        <f t="shared" ca="1" si="26"/>
        <v>2.406600000000001</v>
      </c>
    </row>
    <row r="230" spans="1:27" x14ac:dyDescent="0.25">
      <c r="A230" s="11">
        <v>12.37</v>
      </c>
      <c r="Z230" s="12">
        <f t="shared" ca="1" si="25"/>
        <v>2.4166000000000007</v>
      </c>
      <c r="AA230" s="12">
        <f t="shared" ca="1" si="26"/>
        <v>2.4166000000000007</v>
      </c>
    </row>
    <row r="231" spans="1:27" x14ac:dyDescent="0.25">
      <c r="A231" s="11">
        <v>12.37</v>
      </c>
      <c r="Z231" s="12">
        <f t="shared" ca="1" si="25"/>
        <v>2.4166000000000007</v>
      </c>
      <c r="AA231" s="12">
        <f t="shared" ca="1" si="26"/>
        <v>2.4166000000000007</v>
      </c>
    </row>
    <row r="232" spans="1:27" x14ac:dyDescent="0.25">
      <c r="A232" s="11">
        <v>12.38</v>
      </c>
      <c r="Z232" s="12">
        <f t="shared" ca="1" si="25"/>
        <v>2.4266000000000023</v>
      </c>
      <c r="AA232" s="12">
        <f t="shared" ca="1" si="26"/>
        <v>2.4266000000000023</v>
      </c>
    </row>
    <row r="233" spans="1:27" x14ac:dyDescent="0.25">
      <c r="A233" s="11">
        <v>12.44</v>
      </c>
      <c r="Z233" s="12">
        <f t="shared" ca="1" si="25"/>
        <v>2.486600000000001</v>
      </c>
      <c r="AA233" s="12">
        <f t="shared" ca="1" si="26"/>
        <v>2.486600000000001</v>
      </c>
    </row>
    <row r="234" spans="1:27" x14ac:dyDescent="0.25">
      <c r="A234" s="11">
        <v>12.45</v>
      </c>
      <c r="Z234" s="12">
        <f t="shared" ca="1" si="25"/>
        <v>2.4966000000000008</v>
      </c>
      <c r="AA234" s="12">
        <f t="shared" ca="1" si="26"/>
        <v>2.4966000000000008</v>
      </c>
    </row>
    <row r="235" spans="1:27" x14ac:dyDescent="0.25">
      <c r="A235" s="11">
        <v>12.47</v>
      </c>
      <c r="Z235" s="12">
        <f t="shared" ca="1" si="25"/>
        <v>2.5166000000000022</v>
      </c>
      <c r="AA235" s="12">
        <f t="shared" ca="1" si="26"/>
        <v>2.5166000000000022</v>
      </c>
    </row>
    <row r="236" spans="1:27" x14ac:dyDescent="0.25">
      <c r="A236" s="11">
        <v>12.5</v>
      </c>
      <c r="Z236" s="12">
        <f t="shared" ca="1" si="25"/>
        <v>2.5466000000000015</v>
      </c>
      <c r="AA236" s="12">
        <f t="shared" ca="1" si="26"/>
        <v>2.5466000000000015</v>
      </c>
    </row>
    <row r="237" spans="1:27" x14ac:dyDescent="0.25">
      <c r="A237" s="11">
        <v>12.65</v>
      </c>
      <c r="Z237" s="12">
        <f t="shared" ca="1" si="25"/>
        <v>2.6966000000000019</v>
      </c>
      <c r="AA237" s="12">
        <f t="shared" ca="1" si="26"/>
        <v>2.6966000000000019</v>
      </c>
    </row>
    <row r="238" spans="1:27" x14ac:dyDescent="0.25">
      <c r="A238" s="11">
        <v>12.67</v>
      </c>
      <c r="Z238" s="12">
        <f t="shared" ca="1" si="25"/>
        <v>2.7166000000000015</v>
      </c>
      <c r="AA238" s="12">
        <f t="shared" ca="1" si="26"/>
        <v>2.7166000000000015</v>
      </c>
    </row>
    <row r="239" spans="1:27" x14ac:dyDescent="0.25">
      <c r="A239" s="11">
        <v>12.68</v>
      </c>
      <c r="Z239" s="12">
        <f t="shared" ca="1" si="25"/>
        <v>2.7266000000000012</v>
      </c>
      <c r="AA239" s="12">
        <f t="shared" ca="1" si="26"/>
        <v>2.7266000000000012</v>
      </c>
    </row>
    <row r="240" spans="1:27" x14ac:dyDescent="0.25">
      <c r="A240" s="11">
        <v>12.72</v>
      </c>
      <c r="Z240" s="12">
        <f t="shared" ca="1" si="25"/>
        <v>2.7666000000000022</v>
      </c>
      <c r="AA240" s="12">
        <f t="shared" ca="1" si="26"/>
        <v>2.7666000000000022</v>
      </c>
    </row>
    <row r="241" spans="1:27" x14ac:dyDescent="0.25">
      <c r="A241" s="11">
        <v>12.77</v>
      </c>
      <c r="Z241" s="12">
        <f t="shared" ca="1" si="25"/>
        <v>2.8166000000000011</v>
      </c>
      <c r="AA241" s="12">
        <f t="shared" ca="1" si="26"/>
        <v>2.8166000000000011</v>
      </c>
    </row>
    <row r="242" spans="1:27" x14ac:dyDescent="0.25">
      <c r="A242" s="11">
        <v>12.77</v>
      </c>
      <c r="Z242" s="12">
        <f t="shared" ca="1" si="25"/>
        <v>2.8166000000000011</v>
      </c>
      <c r="AA242" s="12">
        <f t="shared" ca="1" si="26"/>
        <v>2.8166000000000011</v>
      </c>
    </row>
    <row r="243" spans="1:27" x14ac:dyDescent="0.25">
      <c r="A243" s="11">
        <v>12.78</v>
      </c>
      <c r="Z243" s="12">
        <f t="shared" ca="1" si="25"/>
        <v>2.8266000000000009</v>
      </c>
      <c r="AA243" s="12">
        <f t="shared" ca="1" si="26"/>
        <v>2.8266000000000009</v>
      </c>
    </row>
    <row r="244" spans="1:27" x14ac:dyDescent="0.25">
      <c r="A244" s="11">
        <v>12.78</v>
      </c>
      <c r="Z244" s="12">
        <f t="shared" ca="1" si="25"/>
        <v>2.8266000000000009</v>
      </c>
      <c r="AA244" s="12">
        <f t="shared" ca="1" si="26"/>
        <v>2.8266000000000009</v>
      </c>
    </row>
    <row r="245" spans="1:27" x14ac:dyDescent="0.25">
      <c r="A245" s="11">
        <v>12.85</v>
      </c>
      <c r="Z245" s="12">
        <f t="shared" ca="1" si="25"/>
        <v>2.8966000000000012</v>
      </c>
      <c r="AA245" s="12">
        <f t="shared" ca="1" si="26"/>
        <v>2.8966000000000012</v>
      </c>
    </row>
    <row r="246" spans="1:27" x14ac:dyDescent="0.25">
      <c r="A246" s="11">
        <v>12.92</v>
      </c>
      <c r="Z246" s="12">
        <f t="shared" ca="1" si="25"/>
        <v>2.9666000000000015</v>
      </c>
      <c r="AA246" s="12">
        <f t="shared" ca="1" si="26"/>
        <v>2.9666000000000015</v>
      </c>
    </row>
    <row r="247" spans="1:27" x14ac:dyDescent="0.25">
      <c r="A247" s="11">
        <v>13.09</v>
      </c>
      <c r="Z247" s="12">
        <f t="shared" ca="1" si="25"/>
        <v>3.1366000000000014</v>
      </c>
      <c r="AA247" s="12">
        <f t="shared" ca="1" si="26"/>
        <v>3.1366000000000014</v>
      </c>
    </row>
    <row r="248" spans="1:27" x14ac:dyDescent="0.25">
      <c r="A248" s="11">
        <v>13.14</v>
      </c>
      <c r="Z248" s="12">
        <f t="shared" ca="1" si="25"/>
        <v>3.1866000000000021</v>
      </c>
      <c r="AA248" s="12">
        <f t="shared" ca="1" si="26"/>
        <v>3.1866000000000021</v>
      </c>
    </row>
    <row r="249" spans="1:27" x14ac:dyDescent="0.25">
      <c r="A249" s="11">
        <v>13.18</v>
      </c>
      <c r="Z249" s="12">
        <f t="shared" ca="1" si="25"/>
        <v>3.2266000000000012</v>
      </c>
      <c r="AA249" s="12">
        <f t="shared" ca="1" si="26"/>
        <v>3.2266000000000012</v>
      </c>
    </row>
    <row r="250" spans="1:27" x14ac:dyDescent="0.25">
      <c r="A250" s="11">
        <v>13.2</v>
      </c>
      <c r="Z250" s="12">
        <f t="shared" ca="1" si="25"/>
        <v>3.2466000000000008</v>
      </c>
      <c r="AA250" s="12">
        <f t="shared" ca="1" si="26"/>
        <v>3.2466000000000008</v>
      </c>
    </row>
    <row r="251" spans="1:27" x14ac:dyDescent="0.25">
      <c r="A251" s="11">
        <v>13.3</v>
      </c>
      <c r="Z251" s="12">
        <f t="shared" ca="1" si="25"/>
        <v>3.3466000000000022</v>
      </c>
      <c r="AA251" s="12">
        <f t="shared" ca="1" si="26"/>
        <v>3.3466000000000022</v>
      </c>
    </row>
    <row r="252" spans="1:27" x14ac:dyDescent="0.25">
      <c r="A252" s="11">
        <v>13.37</v>
      </c>
      <c r="Z252" s="12">
        <f t="shared" ca="1" si="25"/>
        <v>3.4166000000000007</v>
      </c>
      <c r="AA252" s="12">
        <f t="shared" ca="1" si="26"/>
        <v>3.4166000000000007</v>
      </c>
    </row>
    <row r="253" spans="1:27" x14ac:dyDescent="0.25">
      <c r="A253" s="11">
        <v>13.42</v>
      </c>
      <c r="Z253" s="12">
        <f t="shared" ca="1" si="25"/>
        <v>3.4666000000000015</v>
      </c>
      <c r="AA253" s="12">
        <f t="shared" ca="1" si="26"/>
        <v>3.4666000000000015</v>
      </c>
    </row>
    <row r="254" spans="1:27" x14ac:dyDescent="0.25">
      <c r="A254" s="11">
        <v>13.44</v>
      </c>
      <c r="Z254" s="12">
        <f t="shared" ca="1" si="25"/>
        <v>3.486600000000001</v>
      </c>
      <c r="AA254" s="12">
        <f t="shared" ca="1" si="26"/>
        <v>3.486600000000001</v>
      </c>
    </row>
    <row r="255" spans="1:27" x14ac:dyDescent="0.25">
      <c r="A255" s="11">
        <v>13.47</v>
      </c>
      <c r="Z255" s="12">
        <f t="shared" ca="1" si="25"/>
        <v>3.5166000000000022</v>
      </c>
      <c r="AA255" s="12">
        <f t="shared" ca="1" si="26"/>
        <v>3.5166000000000022</v>
      </c>
    </row>
    <row r="256" spans="1:27" x14ac:dyDescent="0.25">
      <c r="A256" s="11">
        <v>13.48</v>
      </c>
      <c r="Z256" s="12">
        <f t="shared" ca="1" si="25"/>
        <v>3.526600000000002</v>
      </c>
      <c r="AA256" s="12">
        <f t="shared" ca="1" si="26"/>
        <v>3.526600000000002</v>
      </c>
    </row>
    <row r="257" spans="1:27" x14ac:dyDescent="0.25">
      <c r="A257" s="11">
        <v>13.48</v>
      </c>
      <c r="Z257" s="12">
        <f t="shared" ca="1" si="25"/>
        <v>3.526600000000002</v>
      </c>
      <c r="AA257" s="12">
        <f t="shared" ca="1" si="26"/>
        <v>3.526600000000002</v>
      </c>
    </row>
    <row r="258" spans="1:27" x14ac:dyDescent="0.25">
      <c r="A258" s="11">
        <v>13.5</v>
      </c>
      <c r="Z258" s="12">
        <f t="shared" ref="Z258:Z321" ca="1" si="27">IF($A258&lt;&gt;"",($A258-$D$77),"")</f>
        <v>3.5466000000000015</v>
      </c>
      <c r="AA258" s="12">
        <f t="shared" ref="AA258:AA321" ca="1" si="28">IF($A258&lt;&gt;"",($A258-$D$77+$J$118),"")</f>
        <v>3.5466000000000015</v>
      </c>
    </row>
    <row r="259" spans="1:27" x14ac:dyDescent="0.25">
      <c r="A259" s="11">
        <v>13.53</v>
      </c>
      <c r="Z259" s="12">
        <f t="shared" ca="1" si="27"/>
        <v>3.5766000000000009</v>
      </c>
      <c r="AA259" s="12">
        <f t="shared" ca="1" si="28"/>
        <v>3.5766000000000009</v>
      </c>
    </row>
    <row r="260" spans="1:27" x14ac:dyDescent="0.25">
      <c r="A260" s="11">
        <v>13.66</v>
      </c>
      <c r="Z260" s="12">
        <f t="shared" ca="1" si="27"/>
        <v>3.7066000000000017</v>
      </c>
      <c r="AA260" s="12">
        <f t="shared" ca="1" si="28"/>
        <v>3.7066000000000017</v>
      </c>
    </row>
    <row r="261" spans="1:27" x14ac:dyDescent="0.25">
      <c r="A261" s="11">
        <v>13.66</v>
      </c>
      <c r="Z261" s="12">
        <f t="shared" ca="1" si="27"/>
        <v>3.7066000000000017</v>
      </c>
      <c r="AA261" s="12">
        <f t="shared" ca="1" si="28"/>
        <v>3.7066000000000017</v>
      </c>
    </row>
    <row r="262" spans="1:27" x14ac:dyDescent="0.25">
      <c r="A262" s="11">
        <v>13.7</v>
      </c>
      <c r="Z262" s="12">
        <f t="shared" ca="1" si="27"/>
        <v>3.7466000000000008</v>
      </c>
      <c r="AA262" s="12">
        <f t="shared" ca="1" si="28"/>
        <v>3.7466000000000008</v>
      </c>
    </row>
    <row r="263" spans="1:27" x14ac:dyDescent="0.25">
      <c r="A263" s="11">
        <v>13.7</v>
      </c>
      <c r="Z263" s="12">
        <f t="shared" ca="1" si="27"/>
        <v>3.7466000000000008</v>
      </c>
      <c r="AA263" s="12">
        <f t="shared" ca="1" si="28"/>
        <v>3.7466000000000008</v>
      </c>
    </row>
    <row r="264" spans="1:27" x14ac:dyDescent="0.25">
      <c r="A264" s="11">
        <v>13.74</v>
      </c>
      <c r="Z264" s="12">
        <f t="shared" ca="1" si="27"/>
        <v>3.7866000000000017</v>
      </c>
      <c r="AA264" s="12">
        <f t="shared" ca="1" si="28"/>
        <v>3.7866000000000017</v>
      </c>
    </row>
    <row r="265" spans="1:27" x14ac:dyDescent="0.25">
      <c r="A265" s="11">
        <v>13.79</v>
      </c>
      <c r="Z265" s="12">
        <f t="shared" ca="1" si="27"/>
        <v>3.8366000000000007</v>
      </c>
      <c r="AA265" s="12">
        <f t="shared" ca="1" si="28"/>
        <v>3.8366000000000007</v>
      </c>
    </row>
    <row r="266" spans="1:27" x14ac:dyDescent="0.25">
      <c r="A266" s="11">
        <v>13.87</v>
      </c>
      <c r="Z266" s="12">
        <f t="shared" ca="1" si="27"/>
        <v>3.9166000000000007</v>
      </c>
      <c r="AA266" s="12">
        <f t="shared" ca="1" si="28"/>
        <v>3.9166000000000007</v>
      </c>
    </row>
    <row r="267" spans="1:27" x14ac:dyDescent="0.25">
      <c r="A267" s="11">
        <v>14</v>
      </c>
      <c r="Z267" s="12">
        <f t="shared" ca="1" si="27"/>
        <v>4.0466000000000015</v>
      </c>
      <c r="AA267" s="12">
        <f t="shared" ca="1" si="28"/>
        <v>4.0466000000000015</v>
      </c>
    </row>
    <row r="268" spans="1:27" x14ac:dyDescent="0.25">
      <c r="A268" s="11">
        <v>14.01</v>
      </c>
      <c r="Z268" s="12">
        <f t="shared" ca="1" si="27"/>
        <v>4.0566000000000013</v>
      </c>
      <c r="AA268" s="12">
        <f t="shared" ca="1" si="28"/>
        <v>4.0566000000000013</v>
      </c>
    </row>
    <row r="269" spans="1:27" x14ac:dyDescent="0.25">
      <c r="A269" s="11">
        <v>14.04</v>
      </c>
      <c r="Z269" s="12">
        <f t="shared" ca="1" si="27"/>
        <v>4.0866000000000007</v>
      </c>
      <c r="AA269" s="12">
        <f t="shared" ca="1" si="28"/>
        <v>4.0866000000000007</v>
      </c>
    </row>
    <row r="270" spans="1:27" x14ac:dyDescent="0.25">
      <c r="A270" s="11">
        <v>14.13</v>
      </c>
      <c r="Z270" s="12">
        <f t="shared" ca="1" si="27"/>
        <v>4.1766000000000023</v>
      </c>
      <c r="AA270" s="12">
        <f t="shared" ca="1" si="28"/>
        <v>4.1766000000000023</v>
      </c>
    </row>
    <row r="271" spans="1:27" x14ac:dyDescent="0.25">
      <c r="A271" s="11">
        <v>14.21</v>
      </c>
      <c r="Z271" s="12">
        <f t="shared" ca="1" si="27"/>
        <v>4.2566000000000024</v>
      </c>
      <c r="AA271" s="12">
        <f t="shared" ca="1" si="28"/>
        <v>4.2566000000000024</v>
      </c>
    </row>
    <row r="272" spans="1:27" x14ac:dyDescent="0.25">
      <c r="A272" s="11">
        <v>14.24</v>
      </c>
      <c r="Z272" s="12">
        <f t="shared" ca="1" si="27"/>
        <v>4.2866000000000017</v>
      </c>
      <c r="AA272" s="12">
        <f t="shared" ca="1" si="28"/>
        <v>4.2866000000000017</v>
      </c>
    </row>
    <row r="273" spans="1:27" x14ac:dyDescent="0.25">
      <c r="A273" s="11">
        <v>14.31</v>
      </c>
      <c r="Z273" s="12">
        <f t="shared" ca="1" si="27"/>
        <v>4.356600000000002</v>
      </c>
      <c r="AA273" s="12">
        <f t="shared" ca="1" si="28"/>
        <v>4.356600000000002</v>
      </c>
    </row>
    <row r="274" spans="1:27" x14ac:dyDescent="0.25">
      <c r="A274" s="11">
        <v>14.41</v>
      </c>
      <c r="Z274" s="12">
        <f t="shared" ca="1" si="27"/>
        <v>4.4566000000000017</v>
      </c>
      <c r="AA274" s="12">
        <f t="shared" ca="1" si="28"/>
        <v>4.4566000000000017</v>
      </c>
    </row>
    <row r="275" spans="1:27" x14ac:dyDescent="0.25">
      <c r="A275" s="11">
        <v>14.42</v>
      </c>
      <c r="Z275" s="12">
        <f t="shared" ca="1" si="27"/>
        <v>4.4666000000000015</v>
      </c>
      <c r="AA275" s="12">
        <f t="shared" ca="1" si="28"/>
        <v>4.4666000000000015</v>
      </c>
    </row>
    <row r="276" spans="1:27" x14ac:dyDescent="0.25">
      <c r="A276" s="11">
        <v>14.58</v>
      </c>
      <c r="Z276" s="12">
        <f t="shared" ca="1" si="27"/>
        <v>4.6266000000000016</v>
      </c>
      <c r="AA276" s="12">
        <f t="shared" ca="1" si="28"/>
        <v>4.6266000000000016</v>
      </c>
    </row>
    <row r="277" spans="1:27" x14ac:dyDescent="0.25">
      <c r="A277" s="11">
        <v>14.67</v>
      </c>
      <c r="Z277" s="12">
        <f t="shared" ca="1" si="27"/>
        <v>4.7166000000000015</v>
      </c>
      <c r="AA277" s="12">
        <f t="shared" ca="1" si="28"/>
        <v>4.7166000000000015</v>
      </c>
    </row>
    <row r="278" spans="1:27" x14ac:dyDescent="0.25">
      <c r="A278" s="11">
        <v>14.73</v>
      </c>
      <c r="Z278" s="12">
        <f t="shared" ca="1" si="27"/>
        <v>4.776600000000002</v>
      </c>
      <c r="AA278" s="12">
        <f t="shared" ca="1" si="28"/>
        <v>4.776600000000002</v>
      </c>
    </row>
    <row r="279" spans="1:27" x14ac:dyDescent="0.25">
      <c r="A279" s="11">
        <v>14.75</v>
      </c>
      <c r="Z279" s="12">
        <f t="shared" ca="1" si="27"/>
        <v>4.7966000000000015</v>
      </c>
      <c r="AA279" s="12">
        <f t="shared" ca="1" si="28"/>
        <v>4.7966000000000015</v>
      </c>
    </row>
    <row r="280" spans="1:27" x14ac:dyDescent="0.25">
      <c r="A280" s="11">
        <v>14.76</v>
      </c>
      <c r="Z280" s="12">
        <f t="shared" ca="1" si="27"/>
        <v>4.8066000000000013</v>
      </c>
      <c r="AA280" s="12">
        <f t="shared" ca="1" si="28"/>
        <v>4.8066000000000013</v>
      </c>
    </row>
    <row r="281" spans="1:27" x14ac:dyDescent="0.25">
      <c r="A281" s="11">
        <v>15.02</v>
      </c>
      <c r="Z281" s="12">
        <f t="shared" ca="1" si="27"/>
        <v>5.0666000000000011</v>
      </c>
      <c r="AA281" s="12">
        <f t="shared" ca="1" si="28"/>
        <v>5.0666000000000011</v>
      </c>
    </row>
    <row r="282" spans="1:27" x14ac:dyDescent="0.25">
      <c r="A282" s="11">
        <v>15.02</v>
      </c>
      <c r="Z282" s="12">
        <f t="shared" ca="1" si="27"/>
        <v>5.0666000000000011</v>
      </c>
      <c r="AA282" s="12">
        <f t="shared" ca="1" si="28"/>
        <v>5.0666000000000011</v>
      </c>
    </row>
    <row r="283" spans="1:27" x14ac:dyDescent="0.25">
      <c r="A283" s="11">
        <v>15.08</v>
      </c>
      <c r="Z283" s="12">
        <f t="shared" ca="1" si="27"/>
        <v>5.1266000000000016</v>
      </c>
      <c r="AA283" s="12">
        <f t="shared" ca="1" si="28"/>
        <v>5.1266000000000016</v>
      </c>
    </row>
    <row r="284" spans="1:27" x14ac:dyDescent="0.25">
      <c r="A284" s="11">
        <v>15.11</v>
      </c>
      <c r="Z284" s="12">
        <f t="shared" ca="1" si="27"/>
        <v>5.156600000000001</v>
      </c>
      <c r="AA284" s="12">
        <f t="shared" ca="1" si="28"/>
        <v>5.156600000000001</v>
      </c>
    </row>
    <row r="285" spans="1:27" x14ac:dyDescent="0.25">
      <c r="A285" s="11">
        <v>15.28</v>
      </c>
      <c r="Z285" s="12">
        <f t="shared" ca="1" si="27"/>
        <v>5.3266000000000009</v>
      </c>
      <c r="AA285" s="12">
        <f t="shared" ca="1" si="28"/>
        <v>5.3266000000000009</v>
      </c>
    </row>
    <row r="286" spans="1:27" x14ac:dyDescent="0.25">
      <c r="A286" s="11">
        <v>15.48</v>
      </c>
      <c r="Z286" s="12">
        <f t="shared" ca="1" si="27"/>
        <v>5.526600000000002</v>
      </c>
      <c r="AA286" s="12">
        <f t="shared" ca="1" si="28"/>
        <v>5.526600000000002</v>
      </c>
    </row>
    <row r="287" spans="1:27" x14ac:dyDescent="0.25">
      <c r="A287" s="11">
        <v>15.6</v>
      </c>
      <c r="Z287" s="12">
        <f t="shared" ca="1" si="27"/>
        <v>5.6466000000000012</v>
      </c>
      <c r="AA287" s="12">
        <f t="shared" ca="1" si="28"/>
        <v>5.6466000000000012</v>
      </c>
    </row>
    <row r="288" spans="1:27" x14ac:dyDescent="0.25">
      <c r="A288" s="11">
        <v>15.61</v>
      </c>
      <c r="Z288" s="12">
        <f t="shared" ca="1" si="27"/>
        <v>5.656600000000001</v>
      </c>
      <c r="AA288" s="12">
        <f t="shared" ca="1" si="28"/>
        <v>5.656600000000001</v>
      </c>
    </row>
    <row r="289" spans="1:27" x14ac:dyDescent="0.25">
      <c r="A289" s="11">
        <v>15.76</v>
      </c>
      <c r="Z289" s="12">
        <f t="shared" ca="1" si="27"/>
        <v>5.8066000000000013</v>
      </c>
      <c r="AA289" s="12">
        <f t="shared" ca="1" si="28"/>
        <v>5.8066000000000013</v>
      </c>
    </row>
    <row r="290" spans="1:27" x14ac:dyDescent="0.25">
      <c r="A290" s="11">
        <v>15.76</v>
      </c>
      <c r="Z290" s="12">
        <f t="shared" ca="1" si="27"/>
        <v>5.8066000000000013</v>
      </c>
      <c r="AA290" s="12">
        <f t="shared" ca="1" si="28"/>
        <v>5.8066000000000013</v>
      </c>
    </row>
    <row r="291" spans="1:27" x14ac:dyDescent="0.25">
      <c r="A291" s="11">
        <v>15.84</v>
      </c>
      <c r="Z291" s="12">
        <f t="shared" ca="1" si="27"/>
        <v>5.8866000000000014</v>
      </c>
      <c r="AA291" s="12">
        <f t="shared" ca="1" si="28"/>
        <v>5.8866000000000014</v>
      </c>
    </row>
    <row r="292" spans="1:27" x14ac:dyDescent="0.25">
      <c r="A292" s="11">
        <v>16.149999999999999</v>
      </c>
      <c r="Z292" s="12">
        <f t="shared" ca="1" si="27"/>
        <v>6.1966000000000001</v>
      </c>
      <c r="AA292" s="12">
        <f t="shared" ca="1" si="28"/>
        <v>6.1966000000000001</v>
      </c>
    </row>
    <row r="293" spans="1:27" x14ac:dyDescent="0.25">
      <c r="A293" s="11">
        <v>16.23</v>
      </c>
      <c r="Z293" s="12">
        <f t="shared" ca="1" si="27"/>
        <v>6.276600000000002</v>
      </c>
      <c r="AA293" s="12">
        <f t="shared" ca="1" si="28"/>
        <v>6.276600000000002</v>
      </c>
    </row>
    <row r="294" spans="1:27" x14ac:dyDescent="0.25">
      <c r="A294" s="11">
        <v>16.62</v>
      </c>
      <c r="Z294" s="12">
        <f t="shared" ca="1" si="27"/>
        <v>6.6666000000000025</v>
      </c>
      <c r="AA294" s="12">
        <f t="shared" ca="1" si="28"/>
        <v>6.6666000000000025</v>
      </c>
    </row>
    <row r="295" spans="1:27" x14ac:dyDescent="0.25">
      <c r="A295" s="11">
        <v>17.010000000000002</v>
      </c>
      <c r="Z295" s="12">
        <f t="shared" ca="1" si="27"/>
        <v>7.0566000000000031</v>
      </c>
      <c r="AA295" s="12">
        <f t="shared" ca="1" si="28"/>
        <v>7.0566000000000031</v>
      </c>
    </row>
    <row r="296" spans="1:27" x14ac:dyDescent="0.25">
      <c r="A296" s="11">
        <v>17.03</v>
      </c>
      <c r="Z296" s="12">
        <f t="shared" ca="1" si="27"/>
        <v>7.0766000000000027</v>
      </c>
      <c r="AA296" s="12">
        <f t="shared" ca="1" si="28"/>
        <v>7.0766000000000027</v>
      </c>
    </row>
    <row r="297" spans="1:27" x14ac:dyDescent="0.25">
      <c r="A297" s="11">
        <v>17.350000000000001</v>
      </c>
      <c r="Z297" s="12">
        <f t="shared" ca="1" si="27"/>
        <v>7.396600000000003</v>
      </c>
      <c r="AA297" s="12">
        <f t="shared" ca="1" si="28"/>
        <v>7.396600000000003</v>
      </c>
    </row>
    <row r="298" spans="1:27" x14ac:dyDescent="0.25">
      <c r="A298" s="11">
        <v>17.989999999999998</v>
      </c>
      <c r="Z298" s="12">
        <f t="shared" ca="1" si="27"/>
        <v>8.0366</v>
      </c>
      <c r="AA298" s="12">
        <f t="shared" ca="1" si="28"/>
        <v>8.0366</v>
      </c>
    </row>
    <row r="299" spans="1:27" x14ac:dyDescent="0.25">
      <c r="A299" s="11">
        <v>19.12</v>
      </c>
      <c r="Z299" s="12">
        <f t="shared" ca="1" si="27"/>
        <v>9.1666000000000025</v>
      </c>
      <c r="AA299" s="12">
        <f t="shared" ca="1" si="28"/>
        <v>9.1666000000000025</v>
      </c>
    </row>
    <row r="300" spans="1:27" x14ac:dyDescent="0.25">
      <c r="A300" s="11">
        <v>19.170000000000002</v>
      </c>
      <c r="Z300" s="12">
        <f t="shared" ca="1" si="27"/>
        <v>9.2166000000000032</v>
      </c>
      <c r="AA300" s="12">
        <f t="shared" ca="1" si="28"/>
        <v>9.2166000000000032</v>
      </c>
    </row>
    <row r="301" spans="1:27" x14ac:dyDescent="0.25">
      <c r="A301" s="11">
        <v>22.87</v>
      </c>
      <c r="Z301" s="12">
        <f t="shared" ca="1" si="27"/>
        <v>12.916600000000003</v>
      </c>
      <c r="AA301" s="12">
        <f t="shared" ca="1" si="28"/>
        <v>12.916600000000003</v>
      </c>
    </row>
    <row r="302" spans="1:27" x14ac:dyDescent="0.25">
      <c r="Z302" s="12" t="str">
        <f t="shared" si="27"/>
        <v/>
      </c>
      <c r="AA302" s="12" t="str">
        <f t="shared" si="28"/>
        <v/>
      </c>
    </row>
    <row r="303" spans="1:27" x14ac:dyDescent="0.25">
      <c r="Z303" s="12" t="str">
        <f t="shared" si="27"/>
        <v/>
      </c>
      <c r="AA303" s="12" t="str">
        <f t="shared" si="28"/>
        <v/>
      </c>
    </row>
    <row r="304" spans="1:27" x14ac:dyDescent="0.25">
      <c r="Z304" s="12" t="str">
        <f t="shared" si="27"/>
        <v/>
      </c>
      <c r="AA304" s="12" t="str">
        <f t="shared" si="28"/>
        <v/>
      </c>
    </row>
    <row r="305" spans="26:27" x14ac:dyDescent="0.25">
      <c r="Z305" s="12" t="str">
        <f t="shared" si="27"/>
        <v/>
      </c>
      <c r="AA305" s="12" t="str">
        <f t="shared" si="28"/>
        <v/>
      </c>
    </row>
    <row r="306" spans="26:27" x14ac:dyDescent="0.25">
      <c r="Z306" s="12" t="str">
        <f t="shared" si="27"/>
        <v/>
      </c>
      <c r="AA306" s="12" t="str">
        <f t="shared" si="28"/>
        <v/>
      </c>
    </row>
    <row r="307" spans="26:27" x14ac:dyDescent="0.25">
      <c r="Z307" s="12" t="str">
        <f t="shared" si="27"/>
        <v/>
      </c>
      <c r="AA307" s="12" t="str">
        <f t="shared" si="28"/>
        <v/>
      </c>
    </row>
    <row r="308" spans="26:27" x14ac:dyDescent="0.25">
      <c r="Z308" s="12" t="str">
        <f t="shared" si="27"/>
        <v/>
      </c>
      <c r="AA308" s="12" t="str">
        <f t="shared" si="28"/>
        <v/>
      </c>
    </row>
    <row r="309" spans="26:27" x14ac:dyDescent="0.25">
      <c r="Z309" s="12" t="str">
        <f t="shared" si="27"/>
        <v/>
      </c>
      <c r="AA309" s="12" t="str">
        <f t="shared" si="28"/>
        <v/>
      </c>
    </row>
    <row r="310" spans="26:27" x14ac:dyDescent="0.25">
      <c r="Z310" s="12" t="str">
        <f t="shared" si="27"/>
        <v/>
      </c>
      <c r="AA310" s="12" t="str">
        <f t="shared" si="28"/>
        <v/>
      </c>
    </row>
    <row r="311" spans="26:27" x14ac:dyDescent="0.25">
      <c r="Z311" s="12" t="str">
        <f t="shared" si="27"/>
        <v/>
      </c>
      <c r="AA311" s="12" t="str">
        <f t="shared" si="28"/>
        <v/>
      </c>
    </row>
    <row r="312" spans="26:27" x14ac:dyDescent="0.25">
      <c r="Z312" s="12" t="str">
        <f t="shared" si="27"/>
        <v/>
      </c>
      <c r="AA312" s="12" t="str">
        <f t="shared" si="28"/>
        <v/>
      </c>
    </row>
    <row r="313" spans="26:27" x14ac:dyDescent="0.25">
      <c r="Z313" s="12" t="str">
        <f t="shared" si="27"/>
        <v/>
      </c>
      <c r="AA313" s="12" t="str">
        <f t="shared" si="28"/>
        <v/>
      </c>
    </row>
    <row r="314" spans="26:27" x14ac:dyDescent="0.25">
      <c r="Z314" s="12" t="str">
        <f t="shared" si="27"/>
        <v/>
      </c>
      <c r="AA314" s="12" t="str">
        <f t="shared" si="28"/>
        <v/>
      </c>
    </row>
    <row r="315" spans="26:27" x14ac:dyDescent="0.25">
      <c r="Z315" s="12" t="str">
        <f t="shared" si="27"/>
        <v/>
      </c>
      <c r="AA315" s="12" t="str">
        <f t="shared" si="28"/>
        <v/>
      </c>
    </row>
    <row r="316" spans="26:27" x14ac:dyDescent="0.25">
      <c r="Z316" s="12" t="str">
        <f t="shared" si="27"/>
        <v/>
      </c>
      <c r="AA316" s="12" t="str">
        <f t="shared" si="28"/>
        <v/>
      </c>
    </row>
    <row r="317" spans="26:27" x14ac:dyDescent="0.25">
      <c r="Z317" s="12" t="str">
        <f t="shared" si="27"/>
        <v/>
      </c>
      <c r="AA317" s="12" t="str">
        <f t="shared" si="28"/>
        <v/>
      </c>
    </row>
    <row r="318" spans="26:27" x14ac:dyDescent="0.25">
      <c r="Z318" s="12" t="str">
        <f t="shared" si="27"/>
        <v/>
      </c>
      <c r="AA318" s="12" t="str">
        <f t="shared" si="28"/>
        <v/>
      </c>
    </row>
    <row r="319" spans="26:27" x14ac:dyDescent="0.25">
      <c r="Z319" s="12" t="str">
        <f t="shared" si="27"/>
        <v/>
      </c>
      <c r="AA319" s="12" t="str">
        <f t="shared" si="28"/>
        <v/>
      </c>
    </row>
    <row r="320" spans="26:27" x14ac:dyDescent="0.25">
      <c r="Z320" s="12" t="str">
        <f t="shared" si="27"/>
        <v/>
      </c>
      <c r="AA320" s="12" t="str">
        <f t="shared" si="28"/>
        <v/>
      </c>
    </row>
    <row r="321" spans="26:27" x14ac:dyDescent="0.25">
      <c r="Z321" s="12" t="str">
        <f t="shared" si="27"/>
        <v/>
      </c>
      <c r="AA321" s="12" t="str">
        <f t="shared" si="28"/>
        <v/>
      </c>
    </row>
    <row r="322" spans="26:27" x14ac:dyDescent="0.25">
      <c r="Z322" s="12" t="str">
        <f t="shared" ref="Z322:Z385" si="29">IF($A322&lt;&gt;"",($A322-$D$77),"")</f>
        <v/>
      </c>
      <c r="AA322" s="12" t="str">
        <f t="shared" ref="AA322:AA385" si="30">IF($A322&lt;&gt;"",($A322-$D$77+$J$118),"")</f>
        <v/>
      </c>
    </row>
    <row r="323" spans="26:27" x14ac:dyDescent="0.25">
      <c r="Z323" s="12" t="str">
        <f t="shared" si="29"/>
        <v/>
      </c>
      <c r="AA323" s="12" t="str">
        <f t="shared" si="30"/>
        <v/>
      </c>
    </row>
    <row r="324" spans="26:27" x14ac:dyDescent="0.25">
      <c r="Z324" s="12" t="str">
        <f t="shared" si="29"/>
        <v/>
      </c>
      <c r="AA324" s="12" t="str">
        <f t="shared" si="30"/>
        <v/>
      </c>
    </row>
    <row r="325" spans="26:27" x14ac:dyDescent="0.25">
      <c r="Z325" s="12" t="str">
        <f t="shared" si="29"/>
        <v/>
      </c>
      <c r="AA325" s="12" t="str">
        <f t="shared" si="30"/>
        <v/>
      </c>
    </row>
    <row r="326" spans="26:27" x14ac:dyDescent="0.25">
      <c r="Z326" s="12" t="str">
        <f t="shared" si="29"/>
        <v/>
      </c>
      <c r="AA326" s="12" t="str">
        <f t="shared" si="30"/>
        <v/>
      </c>
    </row>
    <row r="327" spans="26:27" x14ac:dyDescent="0.25">
      <c r="Z327" s="12" t="str">
        <f t="shared" si="29"/>
        <v/>
      </c>
      <c r="AA327" s="12" t="str">
        <f t="shared" si="30"/>
        <v/>
      </c>
    </row>
    <row r="328" spans="26:27" x14ac:dyDescent="0.25">
      <c r="Z328" s="12" t="str">
        <f t="shared" si="29"/>
        <v/>
      </c>
      <c r="AA328" s="12" t="str">
        <f t="shared" si="30"/>
        <v/>
      </c>
    </row>
    <row r="329" spans="26:27" x14ac:dyDescent="0.25">
      <c r="Z329" s="12" t="str">
        <f t="shared" si="29"/>
        <v/>
      </c>
      <c r="AA329" s="12" t="str">
        <f t="shared" si="30"/>
        <v/>
      </c>
    </row>
    <row r="330" spans="26:27" x14ac:dyDescent="0.25">
      <c r="Z330" s="12" t="str">
        <f t="shared" si="29"/>
        <v/>
      </c>
      <c r="AA330" s="12" t="str">
        <f t="shared" si="30"/>
        <v/>
      </c>
    </row>
    <row r="331" spans="26:27" x14ac:dyDescent="0.25">
      <c r="Z331" s="12" t="str">
        <f t="shared" si="29"/>
        <v/>
      </c>
      <c r="AA331" s="12" t="str">
        <f t="shared" si="30"/>
        <v/>
      </c>
    </row>
    <row r="332" spans="26:27" x14ac:dyDescent="0.25">
      <c r="Z332" s="12" t="str">
        <f t="shared" si="29"/>
        <v/>
      </c>
      <c r="AA332" s="12" t="str">
        <f t="shared" si="30"/>
        <v/>
      </c>
    </row>
    <row r="333" spans="26:27" x14ac:dyDescent="0.25">
      <c r="Z333" s="12" t="str">
        <f t="shared" si="29"/>
        <v/>
      </c>
      <c r="AA333" s="12" t="str">
        <f t="shared" si="30"/>
        <v/>
      </c>
    </row>
    <row r="334" spans="26:27" x14ac:dyDescent="0.25">
      <c r="Z334" s="12" t="str">
        <f t="shared" si="29"/>
        <v/>
      </c>
      <c r="AA334" s="12" t="str">
        <f t="shared" si="30"/>
        <v/>
      </c>
    </row>
    <row r="335" spans="26:27" x14ac:dyDescent="0.25">
      <c r="Z335" s="12" t="str">
        <f t="shared" si="29"/>
        <v/>
      </c>
      <c r="AA335" s="12" t="str">
        <f t="shared" si="30"/>
        <v/>
      </c>
    </row>
    <row r="336" spans="26:27" x14ac:dyDescent="0.25">
      <c r="Z336" s="12" t="str">
        <f t="shared" si="29"/>
        <v/>
      </c>
      <c r="AA336" s="12" t="str">
        <f t="shared" si="30"/>
        <v/>
      </c>
    </row>
    <row r="337" spans="26:27" x14ac:dyDescent="0.25">
      <c r="Z337" s="12" t="str">
        <f t="shared" si="29"/>
        <v/>
      </c>
      <c r="AA337" s="12" t="str">
        <f t="shared" si="30"/>
        <v/>
      </c>
    </row>
    <row r="338" spans="26:27" x14ac:dyDescent="0.25">
      <c r="Z338" s="12" t="str">
        <f t="shared" si="29"/>
        <v/>
      </c>
      <c r="AA338" s="12" t="str">
        <f t="shared" si="30"/>
        <v/>
      </c>
    </row>
    <row r="339" spans="26:27" x14ac:dyDescent="0.25">
      <c r="Z339" s="12" t="str">
        <f t="shared" si="29"/>
        <v/>
      </c>
      <c r="AA339" s="12" t="str">
        <f t="shared" si="30"/>
        <v/>
      </c>
    </row>
    <row r="340" spans="26:27" x14ac:dyDescent="0.25">
      <c r="Z340" s="12" t="str">
        <f t="shared" si="29"/>
        <v/>
      </c>
      <c r="AA340" s="12" t="str">
        <f t="shared" si="30"/>
        <v/>
      </c>
    </row>
    <row r="341" spans="26:27" x14ac:dyDescent="0.25">
      <c r="Z341" s="12" t="str">
        <f t="shared" si="29"/>
        <v/>
      </c>
      <c r="AA341" s="12" t="str">
        <f t="shared" si="30"/>
        <v/>
      </c>
    </row>
    <row r="342" spans="26:27" x14ac:dyDescent="0.25">
      <c r="Z342" s="12" t="str">
        <f t="shared" si="29"/>
        <v/>
      </c>
      <c r="AA342" s="12" t="str">
        <f t="shared" si="30"/>
        <v/>
      </c>
    </row>
    <row r="343" spans="26:27" x14ac:dyDescent="0.25">
      <c r="Z343" s="12" t="str">
        <f t="shared" si="29"/>
        <v/>
      </c>
      <c r="AA343" s="12" t="str">
        <f t="shared" si="30"/>
        <v/>
      </c>
    </row>
    <row r="344" spans="26:27" x14ac:dyDescent="0.25">
      <c r="Z344" s="12" t="str">
        <f t="shared" si="29"/>
        <v/>
      </c>
      <c r="AA344" s="12" t="str">
        <f t="shared" si="30"/>
        <v/>
      </c>
    </row>
    <row r="345" spans="26:27" x14ac:dyDescent="0.25">
      <c r="Z345" s="12" t="str">
        <f t="shared" si="29"/>
        <v/>
      </c>
      <c r="AA345" s="12" t="str">
        <f t="shared" si="30"/>
        <v/>
      </c>
    </row>
    <row r="346" spans="26:27" x14ac:dyDescent="0.25">
      <c r="Z346" s="12" t="str">
        <f t="shared" si="29"/>
        <v/>
      </c>
      <c r="AA346" s="12" t="str">
        <f t="shared" si="30"/>
        <v/>
      </c>
    </row>
    <row r="347" spans="26:27" x14ac:dyDescent="0.25">
      <c r="Z347" s="12" t="str">
        <f t="shared" si="29"/>
        <v/>
      </c>
      <c r="AA347" s="12" t="str">
        <f t="shared" si="30"/>
        <v/>
      </c>
    </row>
    <row r="348" spans="26:27" x14ac:dyDescent="0.25">
      <c r="Z348" s="12" t="str">
        <f t="shared" si="29"/>
        <v/>
      </c>
      <c r="AA348" s="12" t="str">
        <f t="shared" si="30"/>
        <v/>
      </c>
    </row>
    <row r="349" spans="26:27" x14ac:dyDescent="0.25">
      <c r="Z349" s="12" t="str">
        <f t="shared" si="29"/>
        <v/>
      </c>
      <c r="AA349" s="12" t="str">
        <f t="shared" si="30"/>
        <v/>
      </c>
    </row>
    <row r="350" spans="26:27" x14ac:dyDescent="0.25">
      <c r="Z350" s="12" t="str">
        <f t="shared" si="29"/>
        <v/>
      </c>
      <c r="AA350" s="12" t="str">
        <f t="shared" si="30"/>
        <v/>
      </c>
    </row>
    <row r="351" spans="26:27" x14ac:dyDescent="0.25">
      <c r="Z351" s="12" t="str">
        <f t="shared" si="29"/>
        <v/>
      </c>
      <c r="AA351" s="12" t="str">
        <f t="shared" si="30"/>
        <v/>
      </c>
    </row>
    <row r="352" spans="26:27" x14ac:dyDescent="0.25">
      <c r="Z352" s="12" t="str">
        <f t="shared" si="29"/>
        <v/>
      </c>
      <c r="AA352" s="12" t="str">
        <f t="shared" si="30"/>
        <v/>
      </c>
    </row>
    <row r="353" spans="26:27" x14ac:dyDescent="0.25">
      <c r="Z353" s="12" t="str">
        <f t="shared" si="29"/>
        <v/>
      </c>
      <c r="AA353" s="12" t="str">
        <f t="shared" si="30"/>
        <v/>
      </c>
    </row>
    <row r="354" spans="26:27" x14ac:dyDescent="0.25">
      <c r="Z354" s="12" t="str">
        <f t="shared" si="29"/>
        <v/>
      </c>
      <c r="AA354" s="12" t="str">
        <f t="shared" si="30"/>
        <v/>
      </c>
    </row>
    <row r="355" spans="26:27" x14ac:dyDescent="0.25">
      <c r="Z355" s="12" t="str">
        <f t="shared" si="29"/>
        <v/>
      </c>
      <c r="AA355" s="12" t="str">
        <f t="shared" si="30"/>
        <v/>
      </c>
    </row>
    <row r="356" spans="26:27" x14ac:dyDescent="0.25">
      <c r="Z356" s="12" t="str">
        <f t="shared" si="29"/>
        <v/>
      </c>
      <c r="AA356" s="12" t="str">
        <f t="shared" si="30"/>
        <v/>
      </c>
    </row>
    <row r="357" spans="26:27" x14ac:dyDescent="0.25">
      <c r="Z357" s="12" t="str">
        <f t="shared" si="29"/>
        <v/>
      </c>
      <c r="AA357" s="12" t="str">
        <f t="shared" si="30"/>
        <v/>
      </c>
    </row>
    <row r="358" spans="26:27" x14ac:dyDescent="0.25">
      <c r="Z358" s="12" t="str">
        <f t="shared" si="29"/>
        <v/>
      </c>
      <c r="AA358" s="12" t="str">
        <f t="shared" si="30"/>
        <v/>
      </c>
    </row>
    <row r="359" spans="26:27" x14ac:dyDescent="0.25">
      <c r="Z359" s="12" t="str">
        <f t="shared" si="29"/>
        <v/>
      </c>
      <c r="AA359" s="12" t="str">
        <f t="shared" si="30"/>
        <v/>
      </c>
    </row>
    <row r="360" spans="26:27" x14ac:dyDescent="0.25">
      <c r="Z360" s="12" t="str">
        <f t="shared" si="29"/>
        <v/>
      </c>
      <c r="AA360" s="12" t="str">
        <f t="shared" si="30"/>
        <v/>
      </c>
    </row>
    <row r="361" spans="26:27" x14ac:dyDescent="0.25">
      <c r="Z361" s="12" t="str">
        <f t="shared" si="29"/>
        <v/>
      </c>
      <c r="AA361" s="12" t="str">
        <f t="shared" si="30"/>
        <v/>
      </c>
    </row>
    <row r="362" spans="26:27" x14ac:dyDescent="0.25">
      <c r="Z362" s="12" t="str">
        <f t="shared" si="29"/>
        <v/>
      </c>
      <c r="AA362" s="12" t="str">
        <f t="shared" si="30"/>
        <v/>
      </c>
    </row>
    <row r="363" spans="26:27" x14ac:dyDescent="0.25">
      <c r="Z363" s="12" t="str">
        <f t="shared" si="29"/>
        <v/>
      </c>
      <c r="AA363" s="12" t="str">
        <f t="shared" si="30"/>
        <v/>
      </c>
    </row>
    <row r="364" spans="26:27" x14ac:dyDescent="0.25">
      <c r="Z364" s="12" t="str">
        <f t="shared" si="29"/>
        <v/>
      </c>
      <c r="AA364" s="12" t="str">
        <f t="shared" si="30"/>
        <v/>
      </c>
    </row>
    <row r="365" spans="26:27" x14ac:dyDescent="0.25">
      <c r="Z365" s="12" t="str">
        <f t="shared" si="29"/>
        <v/>
      </c>
      <c r="AA365" s="12" t="str">
        <f t="shared" si="30"/>
        <v/>
      </c>
    </row>
    <row r="366" spans="26:27" x14ac:dyDescent="0.25">
      <c r="Z366" s="12" t="str">
        <f t="shared" si="29"/>
        <v/>
      </c>
      <c r="AA366" s="12" t="str">
        <f t="shared" si="30"/>
        <v/>
      </c>
    </row>
    <row r="367" spans="26:27" x14ac:dyDescent="0.25">
      <c r="Z367" s="12" t="str">
        <f t="shared" si="29"/>
        <v/>
      </c>
      <c r="AA367" s="12" t="str">
        <f t="shared" si="30"/>
        <v/>
      </c>
    </row>
    <row r="368" spans="26:27" x14ac:dyDescent="0.25">
      <c r="Z368" s="12" t="str">
        <f t="shared" si="29"/>
        <v/>
      </c>
      <c r="AA368" s="12" t="str">
        <f t="shared" si="30"/>
        <v/>
      </c>
    </row>
    <row r="369" spans="26:27" x14ac:dyDescent="0.25">
      <c r="Z369" s="12" t="str">
        <f t="shared" si="29"/>
        <v/>
      </c>
      <c r="AA369" s="12" t="str">
        <f t="shared" si="30"/>
        <v/>
      </c>
    </row>
    <row r="370" spans="26:27" x14ac:dyDescent="0.25">
      <c r="Z370" s="12" t="str">
        <f t="shared" si="29"/>
        <v/>
      </c>
      <c r="AA370" s="12" t="str">
        <f t="shared" si="30"/>
        <v/>
      </c>
    </row>
    <row r="371" spans="26:27" x14ac:dyDescent="0.25">
      <c r="Z371" s="12" t="str">
        <f t="shared" si="29"/>
        <v/>
      </c>
      <c r="AA371" s="12" t="str">
        <f t="shared" si="30"/>
        <v/>
      </c>
    </row>
    <row r="372" spans="26:27" x14ac:dyDescent="0.25">
      <c r="Z372" s="12" t="str">
        <f t="shared" si="29"/>
        <v/>
      </c>
      <c r="AA372" s="12" t="str">
        <f t="shared" si="30"/>
        <v/>
      </c>
    </row>
    <row r="373" spans="26:27" x14ac:dyDescent="0.25">
      <c r="Z373" s="12" t="str">
        <f t="shared" si="29"/>
        <v/>
      </c>
      <c r="AA373" s="12" t="str">
        <f t="shared" si="30"/>
        <v/>
      </c>
    </row>
    <row r="374" spans="26:27" x14ac:dyDescent="0.25">
      <c r="Z374" s="12" t="str">
        <f t="shared" si="29"/>
        <v/>
      </c>
      <c r="AA374" s="12" t="str">
        <f t="shared" si="30"/>
        <v/>
      </c>
    </row>
    <row r="375" spans="26:27" x14ac:dyDescent="0.25">
      <c r="Z375" s="12" t="str">
        <f t="shared" si="29"/>
        <v/>
      </c>
      <c r="AA375" s="12" t="str">
        <f t="shared" si="30"/>
        <v/>
      </c>
    </row>
    <row r="376" spans="26:27" x14ac:dyDescent="0.25">
      <c r="Z376" s="12" t="str">
        <f t="shared" si="29"/>
        <v/>
      </c>
      <c r="AA376" s="12" t="str">
        <f t="shared" si="30"/>
        <v/>
      </c>
    </row>
    <row r="377" spans="26:27" x14ac:dyDescent="0.25">
      <c r="Z377" s="12" t="str">
        <f t="shared" si="29"/>
        <v/>
      </c>
      <c r="AA377" s="12" t="str">
        <f t="shared" si="30"/>
        <v/>
      </c>
    </row>
    <row r="378" spans="26:27" x14ac:dyDescent="0.25">
      <c r="Z378" s="12" t="str">
        <f t="shared" si="29"/>
        <v/>
      </c>
      <c r="AA378" s="12" t="str">
        <f t="shared" si="30"/>
        <v/>
      </c>
    </row>
    <row r="379" spans="26:27" x14ac:dyDescent="0.25">
      <c r="Z379" s="12" t="str">
        <f t="shared" si="29"/>
        <v/>
      </c>
      <c r="AA379" s="12" t="str">
        <f t="shared" si="30"/>
        <v/>
      </c>
    </row>
    <row r="380" spans="26:27" x14ac:dyDescent="0.25">
      <c r="Z380" s="12" t="str">
        <f t="shared" si="29"/>
        <v/>
      </c>
      <c r="AA380" s="12" t="str">
        <f t="shared" si="30"/>
        <v/>
      </c>
    </row>
    <row r="381" spans="26:27" x14ac:dyDescent="0.25">
      <c r="Z381" s="12" t="str">
        <f t="shared" si="29"/>
        <v/>
      </c>
      <c r="AA381" s="12" t="str">
        <f t="shared" si="30"/>
        <v/>
      </c>
    </row>
    <row r="382" spans="26:27" x14ac:dyDescent="0.25">
      <c r="Z382" s="12" t="str">
        <f t="shared" si="29"/>
        <v/>
      </c>
      <c r="AA382" s="12" t="str">
        <f t="shared" si="30"/>
        <v/>
      </c>
    </row>
    <row r="383" spans="26:27" x14ac:dyDescent="0.25">
      <c r="Z383" s="12" t="str">
        <f t="shared" si="29"/>
        <v/>
      </c>
      <c r="AA383" s="12" t="str">
        <f t="shared" si="30"/>
        <v/>
      </c>
    </row>
    <row r="384" spans="26:27" x14ac:dyDescent="0.25">
      <c r="Z384" s="12" t="str">
        <f t="shared" si="29"/>
        <v/>
      </c>
      <c r="AA384" s="12" t="str">
        <f t="shared" si="30"/>
        <v/>
      </c>
    </row>
    <row r="385" spans="26:27" x14ac:dyDescent="0.25">
      <c r="Z385" s="12" t="str">
        <f t="shared" si="29"/>
        <v/>
      </c>
      <c r="AA385" s="12" t="str">
        <f t="shared" si="30"/>
        <v/>
      </c>
    </row>
    <row r="386" spans="26:27" x14ac:dyDescent="0.25">
      <c r="Z386" s="12" t="str">
        <f t="shared" ref="Z386:Z449" si="31">IF($A386&lt;&gt;"",($A386-$D$77),"")</f>
        <v/>
      </c>
      <c r="AA386" s="12" t="str">
        <f t="shared" ref="AA386:AA449" si="32">IF($A386&lt;&gt;"",($A386-$D$77+$J$118),"")</f>
        <v/>
      </c>
    </row>
    <row r="387" spans="26:27" x14ac:dyDescent="0.25">
      <c r="Z387" s="12" t="str">
        <f t="shared" si="31"/>
        <v/>
      </c>
      <c r="AA387" s="12" t="str">
        <f t="shared" si="32"/>
        <v/>
      </c>
    </row>
    <row r="388" spans="26:27" x14ac:dyDescent="0.25">
      <c r="Z388" s="12" t="str">
        <f t="shared" si="31"/>
        <v/>
      </c>
      <c r="AA388" s="12" t="str">
        <f t="shared" si="32"/>
        <v/>
      </c>
    </row>
    <row r="389" spans="26:27" x14ac:dyDescent="0.25">
      <c r="Z389" s="12" t="str">
        <f t="shared" si="31"/>
        <v/>
      </c>
      <c r="AA389" s="12" t="str">
        <f t="shared" si="32"/>
        <v/>
      </c>
    </row>
    <row r="390" spans="26:27" x14ac:dyDescent="0.25">
      <c r="Z390" s="12" t="str">
        <f t="shared" si="31"/>
        <v/>
      </c>
      <c r="AA390" s="12" t="str">
        <f t="shared" si="32"/>
        <v/>
      </c>
    </row>
    <row r="391" spans="26:27" x14ac:dyDescent="0.25">
      <c r="Z391" s="12" t="str">
        <f t="shared" si="31"/>
        <v/>
      </c>
      <c r="AA391" s="12" t="str">
        <f t="shared" si="32"/>
        <v/>
      </c>
    </row>
    <row r="392" spans="26:27" x14ac:dyDescent="0.25">
      <c r="Z392" s="12" t="str">
        <f t="shared" si="31"/>
        <v/>
      </c>
      <c r="AA392" s="12" t="str">
        <f t="shared" si="32"/>
        <v/>
      </c>
    </row>
    <row r="393" spans="26:27" x14ac:dyDescent="0.25">
      <c r="Z393" s="12" t="str">
        <f t="shared" si="31"/>
        <v/>
      </c>
      <c r="AA393" s="12" t="str">
        <f t="shared" si="32"/>
        <v/>
      </c>
    </row>
    <row r="394" spans="26:27" x14ac:dyDescent="0.25">
      <c r="Z394" s="12" t="str">
        <f t="shared" si="31"/>
        <v/>
      </c>
      <c r="AA394" s="12" t="str">
        <f t="shared" si="32"/>
        <v/>
      </c>
    </row>
    <row r="395" spans="26:27" x14ac:dyDescent="0.25">
      <c r="Z395" s="12" t="str">
        <f t="shared" si="31"/>
        <v/>
      </c>
      <c r="AA395" s="12" t="str">
        <f t="shared" si="32"/>
        <v/>
      </c>
    </row>
    <row r="396" spans="26:27" x14ac:dyDescent="0.25">
      <c r="Z396" s="12" t="str">
        <f t="shared" si="31"/>
        <v/>
      </c>
      <c r="AA396" s="12" t="str">
        <f t="shared" si="32"/>
        <v/>
      </c>
    </row>
    <row r="397" spans="26:27" x14ac:dyDescent="0.25">
      <c r="Z397" s="12" t="str">
        <f t="shared" si="31"/>
        <v/>
      </c>
      <c r="AA397" s="12" t="str">
        <f t="shared" si="32"/>
        <v/>
      </c>
    </row>
    <row r="398" spans="26:27" x14ac:dyDescent="0.25">
      <c r="Z398" s="12" t="str">
        <f t="shared" si="31"/>
        <v/>
      </c>
      <c r="AA398" s="12" t="str">
        <f t="shared" si="32"/>
        <v/>
      </c>
    </row>
    <row r="399" spans="26:27" x14ac:dyDescent="0.25">
      <c r="Z399" s="12" t="str">
        <f t="shared" si="31"/>
        <v/>
      </c>
      <c r="AA399" s="12" t="str">
        <f t="shared" si="32"/>
        <v/>
      </c>
    </row>
    <row r="400" spans="26:27" x14ac:dyDescent="0.25">
      <c r="Z400" s="12" t="str">
        <f t="shared" si="31"/>
        <v/>
      </c>
      <c r="AA400" s="12" t="str">
        <f t="shared" si="32"/>
        <v/>
      </c>
    </row>
    <row r="401" spans="26:27" x14ac:dyDescent="0.25">
      <c r="Z401" s="12" t="str">
        <f t="shared" si="31"/>
        <v/>
      </c>
      <c r="AA401" s="12" t="str">
        <f t="shared" si="32"/>
        <v/>
      </c>
    </row>
    <row r="402" spans="26:27" x14ac:dyDescent="0.25">
      <c r="Z402" s="12" t="str">
        <f t="shared" si="31"/>
        <v/>
      </c>
      <c r="AA402" s="12" t="str">
        <f t="shared" si="32"/>
        <v/>
      </c>
    </row>
    <row r="403" spans="26:27" x14ac:dyDescent="0.25">
      <c r="Z403" s="12" t="str">
        <f t="shared" si="31"/>
        <v/>
      </c>
      <c r="AA403" s="12" t="str">
        <f t="shared" si="32"/>
        <v/>
      </c>
    </row>
    <row r="404" spans="26:27" x14ac:dyDescent="0.25">
      <c r="Z404" s="12" t="str">
        <f t="shared" si="31"/>
        <v/>
      </c>
      <c r="AA404" s="12" t="str">
        <f t="shared" si="32"/>
        <v/>
      </c>
    </row>
    <row r="405" spans="26:27" x14ac:dyDescent="0.25">
      <c r="Z405" s="12" t="str">
        <f t="shared" si="31"/>
        <v/>
      </c>
      <c r="AA405" s="12" t="str">
        <f t="shared" si="32"/>
        <v/>
      </c>
    </row>
    <row r="406" spans="26:27" x14ac:dyDescent="0.25">
      <c r="Z406" s="12" t="str">
        <f t="shared" si="31"/>
        <v/>
      </c>
      <c r="AA406" s="12" t="str">
        <f t="shared" si="32"/>
        <v/>
      </c>
    </row>
    <row r="407" spans="26:27" x14ac:dyDescent="0.25">
      <c r="Z407" s="12" t="str">
        <f t="shared" si="31"/>
        <v/>
      </c>
      <c r="AA407" s="12" t="str">
        <f t="shared" si="32"/>
        <v/>
      </c>
    </row>
    <row r="408" spans="26:27" x14ac:dyDescent="0.25">
      <c r="Z408" s="12" t="str">
        <f t="shared" si="31"/>
        <v/>
      </c>
      <c r="AA408" s="12" t="str">
        <f t="shared" si="32"/>
        <v/>
      </c>
    </row>
    <row r="409" spans="26:27" x14ac:dyDescent="0.25">
      <c r="Z409" s="12" t="str">
        <f t="shared" si="31"/>
        <v/>
      </c>
      <c r="AA409" s="12" t="str">
        <f t="shared" si="32"/>
        <v/>
      </c>
    </row>
    <row r="410" spans="26:27" x14ac:dyDescent="0.25">
      <c r="Z410" s="12" t="str">
        <f t="shared" si="31"/>
        <v/>
      </c>
      <c r="AA410" s="12" t="str">
        <f t="shared" si="32"/>
        <v/>
      </c>
    </row>
    <row r="411" spans="26:27" x14ac:dyDescent="0.25">
      <c r="Z411" s="12" t="str">
        <f t="shared" si="31"/>
        <v/>
      </c>
      <c r="AA411" s="12" t="str">
        <f t="shared" si="32"/>
        <v/>
      </c>
    </row>
    <row r="412" spans="26:27" x14ac:dyDescent="0.25">
      <c r="Z412" s="12" t="str">
        <f t="shared" si="31"/>
        <v/>
      </c>
      <c r="AA412" s="12" t="str">
        <f t="shared" si="32"/>
        <v/>
      </c>
    </row>
    <row r="413" spans="26:27" x14ac:dyDescent="0.25">
      <c r="Z413" s="12" t="str">
        <f t="shared" si="31"/>
        <v/>
      </c>
      <c r="AA413" s="12" t="str">
        <f t="shared" si="32"/>
        <v/>
      </c>
    </row>
    <row r="414" spans="26:27" x14ac:dyDescent="0.25">
      <c r="Z414" s="12" t="str">
        <f t="shared" si="31"/>
        <v/>
      </c>
      <c r="AA414" s="12" t="str">
        <f t="shared" si="32"/>
        <v/>
      </c>
    </row>
    <row r="415" spans="26:27" x14ac:dyDescent="0.25">
      <c r="Z415" s="12" t="str">
        <f t="shared" si="31"/>
        <v/>
      </c>
      <c r="AA415" s="12" t="str">
        <f t="shared" si="32"/>
        <v/>
      </c>
    </row>
    <row r="416" spans="26:27" x14ac:dyDescent="0.25">
      <c r="Z416" s="12" t="str">
        <f t="shared" si="31"/>
        <v/>
      </c>
      <c r="AA416" s="12" t="str">
        <f t="shared" si="32"/>
        <v/>
      </c>
    </row>
    <row r="417" spans="26:27" x14ac:dyDescent="0.25">
      <c r="Z417" s="12" t="str">
        <f t="shared" si="31"/>
        <v/>
      </c>
      <c r="AA417" s="12" t="str">
        <f t="shared" si="32"/>
        <v/>
      </c>
    </row>
    <row r="418" spans="26:27" x14ac:dyDescent="0.25">
      <c r="Z418" s="12" t="str">
        <f t="shared" si="31"/>
        <v/>
      </c>
      <c r="AA418" s="12" t="str">
        <f t="shared" si="32"/>
        <v/>
      </c>
    </row>
    <row r="419" spans="26:27" x14ac:dyDescent="0.25">
      <c r="Z419" s="12" t="str">
        <f t="shared" si="31"/>
        <v/>
      </c>
      <c r="AA419" s="12" t="str">
        <f t="shared" si="32"/>
        <v/>
      </c>
    </row>
    <row r="420" spans="26:27" x14ac:dyDescent="0.25">
      <c r="Z420" s="12" t="str">
        <f t="shared" si="31"/>
        <v/>
      </c>
      <c r="AA420" s="12" t="str">
        <f t="shared" si="32"/>
        <v/>
      </c>
    </row>
    <row r="421" spans="26:27" x14ac:dyDescent="0.25">
      <c r="Z421" s="12" t="str">
        <f t="shared" si="31"/>
        <v/>
      </c>
      <c r="AA421" s="12" t="str">
        <f t="shared" si="32"/>
        <v/>
      </c>
    </row>
    <row r="422" spans="26:27" x14ac:dyDescent="0.25">
      <c r="Z422" s="12" t="str">
        <f t="shared" si="31"/>
        <v/>
      </c>
      <c r="AA422" s="12" t="str">
        <f t="shared" si="32"/>
        <v/>
      </c>
    </row>
    <row r="423" spans="26:27" x14ac:dyDescent="0.25">
      <c r="Z423" s="12" t="str">
        <f t="shared" si="31"/>
        <v/>
      </c>
      <c r="AA423" s="12" t="str">
        <f t="shared" si="32"/>
        <v/>
      </c>
    </row>
    <row r="424" spans="26:27" x14ac:dyDescent="0.25">
      <c r="Z424" s="12" t="str">
        <f t="shared" si="31"/>
        <v/>
      </c>
      <c r="AA424" s="12" t="str">
        <f t="shared" si="32"/>
        <v/>
      </c>
    </row>
    <row r="425" spans="26:27" x14ac:dyDescent="0.25">
      <c r="Z425" s="12" t="str">
        <f t="shared" si="31"/>
        <v/>
      </c>
      <c r="AA425" s="12" t="str">
        <f t="shared" si="32"/>
        <v/>
      </c>
    </row>
    <row r="426" spans="26:27" x14ac:dyDescent="0.25">
      <c r="Z426" s="12" t="str">
        <f t="shared" si="31"/>
        <v/>
      </c>
      <c r="AA426" s="12" t="str">
        <f t="shared" si="32"/>
        <v/>
      </c>
    </row>
    <row r="427" spans="26:27" x14ac:dyDescent="0.25">
      <c r="Z427" s="12" t="str">
        <f t="shared" si="31"/>
        <v/>
      </c>
      <c r="AA427" s="12" t="str">
        <f t="shared" si="32"/>
        <v/>
      </c>
    </row>
    <row r="428" spans="26:27" x14ac:dyDescent="0.25">
      <c r="Z428" s="12" t="str">
        <f t="shared" si="31"/>
        <v/>
      </c>
      <c r="AA428" s="12" t="str">
        <f t="shared" si="32"/>
        <v/>
      </c>
    </row>
    <row r="429" spans="26:27" x14ac:dyDescent="0.25">
      <c r="Z429" s="12" t="str">
        <f t="shared" si="31"/>
        <v/>
      </c>
      <c r="AA429" s="12" t="str">
        <f t="shared" si="32"/>
        <v/>
      </c>
    </row>
    <row r="430" spans="26:27" x14ac:dyDescent="0.25">
      <c r="Z430" s="12" t="str">
        <f t="shared" si="31"/>
        <v/>
      </c>
      <c r="AA430" s="12" t="str">
        <f t="shared" si="32"/>
        <v/>
      </c>
    </row>
    <row r="431" spans="26:27" x14ac:dyDescent="0.25">
      <c r="Z431" s="12" t="str">
        <f t="shared" si="31"/>
        <v/>
      </c>
      <c r="AA431" s="12" t="str">
        <f t="shared" si="32"/>
        <v/>
      </c>
    </row>
    <row r="432" spans="26:27" x14ac:dyDescent="0.25">
      <c r="Z432" s="12" t="str">
        <f t="shared" si="31"/>
        <v/>
      </c>
      <c r="AA432" s="12" t="str">
        <f t="shared" si="32"/>
        <v/>
      </c>
    </row>
    <row r="433" spans="26:27" x14ac:dyDescent="0.25">
      <c r="Z433" s="12" t="str">
        <f t="shared" si="31"/>
        <v/>
      </c>
      <c r="AA433" s="12" t="str">
        <f t="shared" si="32"/>
        <v/>
      </c>
    </row>
    <row r="434" spans="26:27" x14ac:dyDescent="0.25">
      <c r="Z434" s="12" t="str">
        <f t="shared" si="31"/>
        <v/>
      </c>
      <c r="AA434" s="12" t="str">
        <f t="shared" si="32"/>
        <v/>
      </c>
    </row>
    <row r="435" spans="26:27" x14ac:dyDescent="0.25">
      <c r="Z435" s="12" t="str">
        <f t="shared" si="31"/>
        <v/>
      </c>
      <c r="AA435" s="12" t="str">
        <f t="shared" si="32"/>
        <v/>
      </c>
    </row>
    <row r="436" spans="26:27" x14ac:dyDescent="0.25">
      <c r="Z436" s="12" t="str">
        <f t="shared" si="31"/>
        <v/>
      </c>
      <c r="AA436" s="12" t="str">
        <f t="shared" si="32"/>
        <v/>
      </c>
    </row>
    <row r="437" spans="26:27" x14ac:dyDescent="0.25">
      <c r="Z437" s="12" t="str">
        <f t="shared" si="31"/>
        <v/>
      </c>
      <c r="AA437" s="12" t="str">
        <f t="shared" si="32"/>
        <v/>
      </c>
    </row>
    <row r="438" spans="26:27" x14ac:dyDescent="0.25">
      <c r="Z438" s="12" t="str">
        <f t="shared" si="31"/>
        <v/>
      </c>
      <c r="AA438" s="12" t="str">
        <f t="shared" si="32"/>
        <v/>
      </c>
    </row>
    <row r="439" spans="26:27" x14ac:dyDescent="0.25">
      <c r="Z439" s="12" t="str">
        <f t="shared" si="31"/>
        <v/>
      </c>
      <c r="AA439" s="12" t="str">
        <f t="shared" si="32"/>
        <v/>
      </c>
    </row>
    <row r="440" spans="26:27" x14ac:dyDescent="0.25">
      <c r="Z440" s="12" t="str">
        <f t="shared" si="31"/>
        <v/>
      </c>
      <c r="AA440" s="12" t="str">
        <f t="shared" si="32"/>
        <v/>
      </c>
    </row>
    <row r="441" spans="26:27" x14ac:dyDescent="0.25">
      <c r="Z441" s="12" t="str">
        <f t="shared" si="31"/>
        <v/>
      </c>
      <c r="AA441" s="12" t="str">
        <f t="shared" si="32"/>
        <v/>
      </c>
    </row>
    <row r="442" spans="26:27" x14ac:dyDescent="0.25">
      <c r="Z442" s="12" t="str">
        <f t="shared" si="31"/>
        <v/>
      </c>
      <c r="AA442" s="12" t="str">
        <f t="shared" si="32"/>
        <v/>
      </c>
    </row>
    <row r="443" spans="26:27" x14ac:dyDescent="0.25">
      <c r="Z443" s="12" t="str">
        <f t="shared" si="31"/>
        <v/>
      </c>
      <c r="AA443" s="12" t="str">
        <f t="shared" si="32"/>
        <v/>
      </c>
    </row>
    <row r="444" spans="26:27" x14ac:dyDescent="0.25">
      <c r="Z444" s="12" t="str">
        <f t="shared" si="31"/>
        <v/>
      </c>
      <c r="AA444" s="12" t="str">
        <f t="shared" si="32"/>
        <v/>
      </c>
    </row>
    <row r="445" spans="26:27" x14ac:dyDescent="0.25">
      <c r="Z445" s="12" t="str">
        <f t="shared" si="31"/>
        <v/>
      </c>
      <c r="AA445" s="12" t="str">
        <f t="shared" si="32"/>
        <v/>
      </c>
    </row>
    <row r="446" spans="26:27" x14ac:dyDescent="0.25">
      <c r="Z446" s="12" t="str">
        <f t="shared" si="31"/>
        <v/>
      </c>
      <c r="AA446" s="12" t="str">
        <f t="shared" si="32"/>
        <v/>
      </c>
    </row>
    <row r="447" spans="26:27" x14ac:dyDescent="0.25">
      <c r="Z447" s="12" t="str">
        <f t="shared" si="31"/>
        <v/>
      </c>
      <c r="AA447" s="12" t="str">
        <f t="shared" si="32"/>
        <v/>
      </c>
    </row>
    <row r="448" spans="26:27" x14ac:dyDescent="0.25">
      <c r="Z448" s="12" t="str">
        <f t="shared" si="31"/>
        <v/>
      </c>
      <c r="AA448" s="12" t="str">
        <f t="shared" si="32"/>
        <v/>
      </c>
    </row>
    <row r="449" spans="26:27" x14ac:dyDescent="0.25">
      <c r="Z449" s="12" t="str">
        <f t="shared" si="31"/>
        <v/>
      </c>
      <c r="AA449" s="12" t="str">
        <f t="shared" si="32"/>
        <v/>
      </c>
    </row>
    <row r="450" spans="26:27" x14ac:dyDescent="0.25">
      <c r="Z450" s="12" t="str">
        <f t="shared" ref="Z450:Z513" si="33">IF($A450&lt;&gt;"",($A450-$D$77),"")</f>
        <v/>
      </c>
      <c r="AA450" s="12" t="str">
        <f t="shared" ref="AA450:AA513" si="34">IF($A450&lt;&gt;"",($A450-$D$77+$J$118),"")</f>
        <v/>
      </c>
    </row>
    <row r="451" spans="26:27" x14ac:dyDescent="0.25">
      <c r="Z451" s="12" t="str">
        <f t="shared" si="33"/>
        <v/>
      </c>
      <c r="AA451" s="12" t="str">
        <f t="shared" si="34"/>
        <v/>
      </c>
    </row>
    <row r="452" spans="26:27" x14ac:dyDescent="0.25">
      <c r="Z452" s="12" t="str">
        <f t="shared" si="33"/>
        <v/>
      </c>
      <c r="AA452" s="12" t="str">
        <f t="shared" si="34"/>
        <v/>
      </c>
    </row>
    <row r="453" spans="26:27" x14ac:dyDescent="0.25">
      <c r="Z453" s="12" t="str">
        <f t="shared" si="33"/>
        <v/>
      </c>
      <c r="AA453" s="12" t="str">
        <f t="shared" si="34"/>
        <v/>
      </c>
    </row>
    <row r="454" spans="26:27" x14ac:dyDescent="0.25">
      <c r="Z454" s="12" t="str">
        <f t="shared" si="33"/>
        <v/>
      </c>
      <c r="AA454" s="12" t="str">
        <f t="shared" si="34"/>
        <v/>
      </c>
    </row>
    <row r="455" spans="26:27" x14ac:dyDescent="0.25">
      <c r="Z455" s="12" t="str">
        <f t="shared" si="33"/>
        <v/>
      </c>
      <c r="AA455" s="12" t="str">
        <f t="shared" si="34"/>
        <v/>
      </c>
    </row>
    <row r="456" spans="26:27" x14ac:dyDescent="0.25">
      <c r="Z456" s="12" t="str">
        <f t="shared" si="33"/>
        <v/>
      </c>
      <c r="AA456" s="12" t="str">
        <f t="shared" si="34"/>
        <v/>
      </c>
    </row>
    <row r="457" spans="26:27" x14ac:dyDescent="0.25">
      <c r="Z457" s="12" t="str">
        <f t="shared" si="33"/>
        <v/>
      </c>
      <c r="AA457" s="12" t="str">
        <f t="shared" si="34"/>
        <v/>
      </c>
    </row>
    <row r="458" spans="26:27" x14ac:dyDescent="0.25">
      <c r="Z458" s="12" t="str">
        <f t="shared" si="33"/>
        <v/>
      </c>
      <c r="AA458" s="12" t="str">
        <f t="shared" si="34"/>
        <v/>
      </c>
    </row>
    <row r="459" spans="26:27" x14ac:dyDescent="0.25">
      <c r="Z459" s="12" t="str">
        <f t="shared" si="33"/>
        <v/>
      </c>
      <c r="AA459" s="12" t="str">
        <f t="shared" si="34"/>
        <v/>
      </c>
    </row>
    <row r="460" spans="26:27" x14ac:dyDescent="0.25">
      <c r="Z460" s="12" t="str">
        <f t="shared" si="33"/>
        <v/>
      </c>
      <c r="AA460" s="12" t="str">
        <f t="shared" si="34"/>
        <v/>
      </c>
    </row>
    <row r="461" spans="26:27" x14ac:dyDescent="0.25">
      <c r="Z461" s="12" t="str">
        <f t="shared" si="33"/>
        <v/>
      </c>
      <c r="AA461" s="12" t="str">
        <f t="shared" si="34"/>
        <v/>
      </c>
    </row>
    <row r="462" spans="26:27" x14ac:dyDescent="0.25">
      <c r="Z462" s="12" t="str">
        <f t="shared" si="33"/>
        <v/>
      </c>
      <c r="AA462" s="12" t="str">
        <f t="shared" si="34"/>
        <v/>
      </c>
    </row>
    <row r="463" spans="26:27" x14ac:dyDescent="0.25">
      <c r="Z463" s="12" t="str">
        <f t="shared" si="33"/>
        <v/>
      </c>
      <c r="AA463" s="12" t="str">
        <f t="shared" si="34"/>
        <v/>
      </c>
    </row>
    <row r="464" spans="26:27" x14ac:dyDescent="0.25">
      <c r="Z464" s="12" t="str">
        <f t="shared" si="33"/>
        <v/>
      </c>
      <c r="AA464" s="12" t="str">
        <f t="shared" si="34"/>
        <v/>
      </c>
    </row>
    <row r="465" spans="26:27" x14ac:dyDescent="0.25">
      <c r="Z465" s="12" t="str">
        <f t="shared" si="33"/>
        <v/>
      </c>
      <c r="AA465" s="12" t="str">
        <f t="shared" si="34"/>
        <v/>
      </c>
    </row>
    <row r="466" spans="26:27" x14ac:dyDescent="0.25">
      <c r="Z466" s="12" t="str">
        <f t="shared" si="33"/>
        <v/>
      </c>
      <c r="AA466" s="12" t="str">
        <f t="shared" si="34"/>
        <v/>
      </c>
    </row>
    <row r="467" spans="26:27" x14ac:dyDescent="0.25">
      <c r="Z467" s="12" t="str">
        <f t="shared" si="33"/>
        <v/>
      </c>
      <c r="AA467" s="12" t="str">
        <f t="shared" si="34"/>
        <v/>
      </c>
    </row>
    <row r="468" spans="26:27" x14ac:dyDescent="0.25">
      <c r="Z468" s="12" t="str">
        <f t="shared" si="33"/>
        <v/>
      </c>
      <c r="AA468" s="12" t="str">
        <f t="shared" si="34"/>
        <v/>
      </c>
    </row>
    <row r="469" spans="26:27" x14ac:dyDescent="0.25">
      <c r="Z469" s="12" t="str">
        <f t="shared" si="33"/>
        <v/>
      </c>
      <c r="AA469" s="12" t="str">
        <f t="shared" si="34"/>
        <v/>
      </c>
    </row>
    <row r="470" spans="26:27" x14ac:dyDescent="0.25">
      <c r="Z470" s="12" t="str">
        <f t="shared" si="33"/>
        <v/>
      </c>
      <c r="AA470" s="12" t="str">
        <f t="shared" si="34"/>
        <v/>
      </c>
    </row>
    <row r="471" spans="26:27" x14ac:dyDescent="0.25">
      <c r="Z471" s="12" t="str">
        <f t="shared" si="33"/>
        <v/>
      </c>
      <c r="AA471" s="12" t="str">
        <f t="shared" si="34"/>
        <v/>
      </c>
    </row>
    <row r="472" spans="26:27" x14ac:dyDescent="0.25">
      <c r="Z472" s="12" t="str">
        <f t="shared" si="33"/>
        <v/>
      </c>
      <c r="AA472" s="12" t="str">
        <f t="shared" si="34"/>
        <v/>
      </c>
    </row>
    <row r="473" spans="26:27" x14ac:dyDescent="0.25">
      <c r="Z473" s="12" t="str">
        <f t="shared" si="33"/>
        <v/>
      </c>
      <c r="AA473" s="12" t="str">
        <f t="shared" si="34"/>
        <v/>
      </c>
    </row>
    <row r="474" spans="26:27" x14ac:dyDescent="0.25">
      <c r="Z474" s="12" t="str">
        <f t="shared" si="33"/>
        <v/>
      </c>
      <c r="AA474" s="12" t="str">
        <f t="shared" si="34"/>
        <v/>
      </c>
    </row>
    <row r="475" spans="26:27" x14ac:dyDescent="0.25">
      <c r="Z475" s="12" t="str">
        <f t="shared" si="33"/>
        <v/>
      </c>
      <c r="AA475" s="12" t="str">
        <f t="shared" si="34"/>
        <v/>
      </c>
    </row>
    <row r="476" spans="26:27" x14ac:dyDescent="0.25">
      <c r="Z476" s="12" t="str">
        <f t="shared" si="33"/>
        <v/>
      </c>
      <c r="AA476" s="12" t="str">
        <f t="shared" si="34"/>
        <v/>
      </c>
    </row>
    <row r="477" spans="26:27" x14ac:dyDescent="0.25">
      <c r="Z477" s="12" t="str">
        <f t="shared" si="33"/>
        <v/>
      </c>
      <c r="AA477" s="12" t="str">
        <f t="shared" si="34"/>
        <v/>
      </c>
    </row>
    <row r="478" spans="26:27" x14ac:dyDescent="0.25">
      <c r="Z478" s="12" t="str">
        <f t="shared" si="33"/>
        <v/>
      </c>
      <c r="AA478" s="12" t="str">
        <f t="shared" si="34"/>
        <v/>
      </c>
    </row>
    <row r="479" spans="26:27" x14ac:dyDescent="0.25">
      <c r="Z479" s="12" t="str">
        <f t="shared" si="33"/>
        <v/>
      </c>
      <c r="AA479" s="12" t="str">
        <f t="shared" si="34"/>
        <v/>
      </c>
    </row>
    <row r="480" spans="26:27" x14ac:dyDescent="0.25">
      <c r="Z480" s="12" t="str">
        <f t="shared" si="33"/>
        <v/>
      </c>
      <c r="AA480" s="12" t="str">
        <f t="shared" si="34"/>
        <v/>
      </c>
    </row>
    <row r="481" spans="26:27" x14ac:dyDescent="0.25">
      <c r="Z481" s="12" t="str">
        <f t="shared" si="33"/>
        <v/>
      </c>
      <c r="AA481" s="12" t="str">
        <f t="shared" si="34"/>
        <v/>
      </c>
    </row>
    <row r="482" spans="26:27" x14ac:dyDescent="0.25">
      <c r="Z482" s="12" t="str">
        <f t="shared" si="33"/>
        <v/>
      </c>
      <c r="AA482" s="12" t="str">
        <f t="shared" si="34"/>
        <v/>
      </c>
    </row>
    <row r="483" spans="26:27" x14ac:dyDescent="0.25">
      <c r="Z483" s="12" t="str">
        <f t="shared" si="33"/>
        <v/>
      </c>
      <c r="AA483" s="12" t="str">
        <f t="shared" si="34"/>
        <v/>
      </c>
    </row>
    <row r="484" spans="26:27" x14ac:dyDescent="0.25">
      <c r="Z484" s="12" t="str">
        <f t="shared" si="33"/>
        <v/>
      </c>
      <c r="AA484" s="12" t="str">
        <f t="shared" si="34"/>
        <v/>
      </c>
    </row>
    <row r="485" spans="26:27" x14ac:dyDescent="0.25">
      <c r="Z485" s="12" t="str">
        <f t="shared" si="33"/>
        <v/>
      </c>
      <c r="AA485" s="12" t="str">
        <f t="shared" si="34"/>
        <v/>
      </c>
    </row>
    <row r="486" spans="26:27" x14ac:dyDescent="0.25">
      <c r="Z486" s="12" t="str">
        <f t="shared" si="33"/>
        <v/>
      </c>
      <c r="AA486" s="12" t="str">
        <f t="shared" si="34"/>
        <v/>
      </c>
    </row>
    <row r="487" spans="26:27" x14ac:dyDescent="0.25">
      <c r="Z487" s="12" t="str">
        <f t="shared" si="33"/>
        <v/>
      </c>
      <c r="AA487" s="12" t="str">
        <f t="shared" si="34"/>
        <v/>
      </c>
    </row>
    <row r="488" spans="26:27" x14ac:dyDescent="0.25">
      <c r="Z488" s="12" t="str">
        <f t="shared" si="33"/>
        <v/>
      </c>
      <c r="AA488" s="12" t="str">
        <f t="shared" si="34"/>
        <v/>
      </c>
    </row>
    <row r="489" spans="26:27" x14ac:dyDescent="0.25">
      <c r="Z489" s="12" t="str">
        <f t="shared" si="33"/>
        <v/>
      </c>
      <c r="AA489" s="12" t="str">
        <f t="shared" si="34"/>
        <v/>
      </c>
    </row>
    <row r="490" spans="26:27" x14ac:dyDescent="0.25">
      <c r="Z490" s="12" t="str">
        <f t="shared" si="33"/>
        <v/>
      </c>
      <c r="AA490" s="12" t="str">
        <f t="shared" si="34"/>
        <v/>
      </c>
    </row>
    <row r="491" spans="26:27" x14ac:dyDescent="0.25">
      <c r="Z491" s="12" t="str">
        <f t="shared" si="33"/>
        <v/>
      </c>
      <c r="AA491" s="12" t="str">
        <f t="shared" si="34"/>
        <v/>
      </c>
    </row>
    <row r="492" spans="26:27" x14ac:dyDescent="0.25">
      <c r="Z492" s="12" t="str">
        <f t="shared" si="33"/>
        <v/>
      </c>
      <c r="AA492" s="12" t="str">
        <f t="shared" si="34"/>
        <v/>
      </c>
    </row>
    <row r="493" spans="26:27" x14ac:dyDescent="0.25">
      <c r="Z493" s="12" t="str">
        <f t="shared" si="33"/>
        <v/>
      </c>
      <c r="AA493" s="12" t="str">
        <f t="shared" si="34"/>
        <v/>
      </c>
    </row>
    <row r="494" spans="26:27" x14ac:dyDescent="0.25">
      <c r="Z494" s="12" t="str">
        <f t="shared" si="33"/>
        <v/>
      </c>
      <c r="AA494" s="12" t="str">
        <f t="shared" si="34"/>
        <v/>
      </c>
    </row>
    <row r="495" spans="26:27" x14ac:dyDescent="0.25">
      <c r="Z495" s="12" t="str">
        <f t="shared" si="33"/>
        <v/>
      </c>
      <c r="AA495" s="12" t="str">
        <f t="shared" si="34"/>
        <v/>
      </c>
    </row>
    <row r="496" spans="26:27" x14ac:dyDescent="0.25">
      <c r="Z496" s="12" t="str">
        <f t="shared" si="33"/>
        <v/>
      </c>
      <c r="AA496" s="12" t="str">
        <f t="shared" si="34"/>
        <v/>
      </c>
    </row>
    <row r="497" spans="26:27" x14ac:dyDescent="0.25">
      <c r="Z497" s="12" t="str">
        <f t="shared" si="33"/>
        <v/>
      </c>
      <c r="AA497" s="12" t="str">
        <f t="shared" si="34"/>
        <v/>
      </c>
    </row>
    <row r="498" spans="26:27" x14ac:dyDescent="0.25">
      <c r="Z498" s="12" t="str">
        <f t="shared" si="33"/>
        <v/>
      </c>
      <c r="AA498" s="12" t="str">
        <f t="shared" si="34"/>
        <v/>
      </c>
    </row>
    <row r="499" spans="26:27" x14ac:dyDescent="0.25">
      <c r="Z499" s="12" t="str">
        <f t="shared" si="33"/>
        <v/>
      </c>
      <c r="AA499" s="12" t="str">
        <f t="shared" si="34"/>
        <v/>
      </c>
    </row>
    <row r="500" spans="26:27" x14ac:dyDescent="0.25">
      <c r="Z500" s="12" t="str">
        <f t="shared" si="33"/>
        <v/>
      </c>
      <c r="AA500" s="12" t="str">
        <f t="shared" si="34"/>
        <v/>
      </c>
    </row>
    <row r="501" spans="26:27" x14ac:dyDescent="0.25">
      <c r="Z501" s="12" t="str">
        <f t="shared" si="33"/>
        <v/>
      </c>
      <c r="AA501" s="12" t="str">
        <f t="shared" si="34"/>
        <v/>
      </c>
    </row>
    <row r="502" spans="26:27" x14ac:dyDescent="0.25">
      <c r="Z502" s="12" t="str">
        <f t="shared" si="33"/>
        <v/>
      </c>
      <c r="AA502" s="12" t="str">
        <f t="shared" si="34"/>
        <v/>
      </c>
    </row>
    <row r="503" spans="26:27" x14ac:dyDescent="0.25">
      <c r="Z503" s="12" t="str">
        <f t="shared" si="33"/>
        <v/>
      </c>
      <c r="AA503" s="12" t="str">
        <f t="shared" si="34"/>
        <v/>
      </c>
    </row>
    <row r="504" spans="26:27" x14ac:dyDescent="0.25">
      <c r="Z504" s="12" t="str">
        <f t="shared" si="33"/>
        <v/>
      </c>
      <c r="AA504" s="12" t="str">
        <f t="shared" si="34"/>
        <v/>
      </c>
    </row>
    <row r="505" spans="26:27" x14ac:dyDescent="0.25">
      <c r="Z505" s="12" t="str">
        <f t="shared" si="33"/>
        <v/>
      </c>
      <c r="AA505" s="12" t="str">
        <f t="shared" si="34"/>
        <v/>
      </c>
    </row>
    <row r="506" spans="26:27" x14ac:dyDescent="0.25">
      <c r="Z506" s="12" t="str">
        <f t="shared" si="33"/>
        <v/>
      </c>
      <c r="AA506" s="12" t="str">
        <f t="shared" si="34"/>
        <v/>
      </c>
    </row>
    <row r="507" spans="26:27" x14ac:dyDescent="0.25">
      <c r="Z507" s="12" t="str">
        <f t="shared" si="33"/>
        <v/>
      </c>
      <c r="AA507" s="12" t="str">
        <f t="shared" si="34"/>
        <v/>
      </c>
    </row>
    <row r="508" spans="26:27" x14ac:dyDescent="0.25">
      <c r="Z508" s="12" t="str">
        <f t="shared" si="33"/>
        <v/>
      </c>
      <c r="AA508" s="12" t="str">
        <f t="shared" si="34"/>
        <v/>
      </c>
    </row>
    <row r="509" spans="26:27" x14ac:dyDescent="0.25">
      <c r="Z509" s="12" t="str">
        <f t="shared" si="33"/>
        <v/>
      </c>
      <c r="AA509" s="12" t="str">
        <f t="shared" si="34"/>
        <v/>
      </c>
    </row>
    <row r="510" spans="26:27" x14ac:dyDescent="0.25">
      <c r="Z510" s="12" t="str">
        <f t="shared" si="33"/>
        <v/>
      </c>
      <c r="AA510" s="12" t="str">
        <f t="shared" si="34"/>
        <v/>
      </c>
    </row>
    <row r="511" spans="26:27" x14ac:dyDescent="0.25">
      <c r="Z511" s="12" t="str">
        <f t="shared" si="33"/>
        <v/>
      </c>
      <c r="AA511" s="12" t="str">
        <f t="shared" si="34"/>
        <v/>
      </c>
    </row>
    <row r="512" spans="26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3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T1001"/>
  <sheetViews>
    <sheetView zoomScale="71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-0.91</v>
      </c>
      <c r="Z2" s="12">
        <f t="shared" ref="Z2:Z65" ca="1" si="0">IF($A2&lt;&gt;"",($A2-$D$77),"")</f>
        <v>-10.789199999999999</v>
      </c>
      <c r="AA2" s="12">
        <f t="shared" ref="AA2:AA65" ca="1" si="1">IF($A2&lt;&gt;"",($A2-$D$77+$J$118),"")</f>
        <v>-10.789199999999999</v>
      </c>
    </row>
    <row r="3" spans="1:27" x14ac:dyDescent="0.25">
      <c r="A3" s="11">
        <v>2.04</v>
      </c>
      <c r="Z3" s="12">
        <f t="shared" ca="1" si="0"/>
        <v>-7.8391999999999991</v>
      </c>
      <c r="AA3" s="12">
        <f t="shared" ca="1" si="1"/>
        <v>-7.8391999999999991</v>
      </c>
    </row>
    <row r="4" spans="1:27" x14ac:dyDescent="0.25">
      <c r="A4" s="11">
        <v>2.09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A2:A401</v>
      </c>
      <c r="Z4" s="12">
        <f t="shared" ca="1" si="0"/>
        <v>-7.7891999999999992</v>
      </c>
      <c r="AA4" s="12">
        <f t="shared" ca="1" si="1"/>
        <v>-7.7891999999999992</v>
      </c>
    </row>
    <row r="5" spans="1:27" x14ac:dyDescent="0.25">
      <c r="A5" s="11">
        <v>2.11</v>
      </c>
      <c r="C5" s="10" t="s">
        <v>1</v>
      </c>
      <c r="D5" s="13">
        <v>400</v>
      </c>
      <c r="Z5" s="12">
        <f t="shared" ca="1" si="0"/>
        <v>-7.7691999999999997</v>
      </c>
      <c r="AA5" s="12">
        <f t="shared" ca="1" si="1"/>
        <v>-7.7691999999999997</v>
      </c>
    </row>
    <row r="6" spans="1:27" x14ac:dyDescent="0.25">
      <c r="A6" s="11">
        <v>2.2799999999999998</v>
      </c>
      <c r="D6" s="29" t="s">
        <v>150</v>
      </c>
      <c r="Z6" s="12">
        <f t="shared" ca="1" si="0"/>
        <v>-7.5991999999999997</v>
      </c>
      <c r="AA6" s="12">
        <f t="shared" ca="1" si="1"/>
        <v>-7.5991999999999997</v>
      </c>
    </row>
    <row r="7" spans="1:27" x14ac:dyDescent="0.25">
      <c r="A7" s="11">
        <v>2.35</v>
      </c>
      <c r="Z7" s="12">
        <f t="shared" ca="1" si="0"/>
        <v>-7.5291999999999994</v>
      </c>
      <c r="AA7" s="12">
        <f t="shared" ca="1" si="1"/>
        <v>-7.5291999999999994</v>
      </c>
    </row>
    <row r="8" spans="1:27" x14ac:dyDescent="0.25">
      <c r="A8" s="11">
        <v>2.66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-7.219199999999999</v>
      </c>
      <c r="AA8" s="12">
        <f t="shared" ca="1" si="1"/>
        <v>-7.219199999999999</v>
      </c>
    </row>
    <row r="9" spans="1:27" x14ac:dyDescent="0.25">
      <c r="A9" s="11">
        <v>2.84</v>
      </c>
      <c r="Z9" s="12">
        <f t="shared" ca="1" si="0"/>
        <v>-7.0391999999999992</v>
      </c>
      <c r="AA9" s="12">
        <f t="shared" ca="1" si="1"/>
        <v>-7.0391999999999992</v>
      </c>
    </row>
    <row r="10" spans="1:27" ht="15" customHeight="1" x14ac:dyDescent="0.25">
      <c r="A10" s="11">
        <v>2.84</v>
      </c>
      <c r="Z10" s="12">
        <f t="shared" ca="1" si="0"/>
        <v>-7.0391999999999992</v>
      </c>
      <c r="AA10" s="12">
        <f t="shared" ca="1" si="1"/>
        <v>-7.0391999999999992</v>
      </c>
    </row>
    <row r="11" spans="1:27" x14ac:dyDescent="0.25">
      <c r="A11" s="11">
        <v>3.15</v>
      </c>
      <c r="C11" s="10" t="s">
        <v>2</v>
      </c>
      <c r="D11" s="15">
        <f ca="1">MIN(INDIRECT($G$4))</f>
        <v>-0.91</v>
      </c>
      <c r="E11" s="9" t="s">
        <v>7</v>
      </c>
      <c r="Z11" s="12">
        <f t="shared" ca="1" si="0"/>
        <v>-6.7291999999999987</v>
      </c>
      <c r="AA11" s="12">
        <f t="shared" ca="1" si="1"/>
        <v>-6.7291999999999987</v>
      </c>
    </row>
    <row r="12" spans="1:27" x14ac:dyDescent="0.25">
      <c r="A12" s="11">
        <v>3.37</v>
      </c>
      <c r="C12" s="10" t="s">
        <v>3</v>
      </c>
      <c r="D12" s="15">
        <f ca="1">MAX(INDIRECT($G$4))</f>
        <v>21.68</v>
      </c>
      <c r="E12" s="9" t="s">
        <v>8</v>
      </c>
      <c r="Z12" s="12">
        <f t="shared" ca="1" si="0"/>
        <v>-6.509199999999999</v>
      </c>
      <c r="AA12" s="12">
        <f t="shared" ca="1" si="1"/>
        <v>-6.509199999999999</v>
      </c>
    </row>
    <row r="13" spans="1:27" x14ac:dyDescent="0.25">
      <c r="A13" s="11">
        <v>3.48</v>
      </c>
      <c r="Z13" s="12">
        <f t="shared" ca="1" si="0"/>
        <v>-6.3991999999999987</v>
      </c>
      <c r="AA13" s="12">
        <f t="shared" ca="1" si="1"/>
        <v>-6.3991999999999987</v>
      </c>
    </row>
    <row r="14" spans="1:27" x14ac:dyDescent="0.25">
      <c r="A14" s="11">
        <v>3.56</v>
      </c>
      <c r="C14" s="10" t="s">
        <v>4</v>
      </c>
      <c r="D14" s="38">
        <f ca="1">D12-D11</f>
        <v>22.59</v>
      </c>
      <c r="E14" s="9" t="s">
        <v>9</v>
      </c>
      <c r="Z14" s="12">
        <f t="shared" ca="1" si="0"/>
        <v>-6.3191999999999986</v>
      </c>
      <c r="AA14" s="12">
        <f t="shared" ca="1" si="1"/>
        <v>-6.3191999999999986</v>
      </c>
    </row>
    <row r="15" spans="1:27" x14ac:dyDescent="0.25">
      <c r="A15" s="11">
        <v>3.72</v>
      </c>
      <c r="C15" s="10" t="s">
        <v>5</v>
      </c>
      <c r="D15" s="19">
        <f>ROUNDUP((3.322*LOG10($D$5)),0) + 1</f>
        <v>10</v>
      </c>
      <c r="E15" s="9" t="s">
        <v>10</v>
      </c>
      <c r="Z15" s="12">
        <f t="shared" ca="1" si="0"/>
        <v>-6.1591999999999985</v>
      </c>
      <c r="AA15" s="12">
        <f t="shared" ca="1" si="1"/>
        <v>-6.1591999999999985</v>
      </c>
    </row>
    <row r="16" spans="1:27" x14ac:dyDescent="0.25">
      <c r="A16" s="11">
        <v>3.74</v>
      </c>
      <c r="C16" s="10" t="s">
        <v>6</v>
      </c>
      <c r="D16" s="15">
        <f ca="1">$D$14/$D$15</f>
        <v>2.2589999999999999</v>
      </c>
      <c r="E16" s="9" t="s">
        <v>11</v>
      </c>
      <c r="Z16" s="12">
        <f t="shared" ca="1" si="0"/>
        <v>-6.1391999999999989</v>
      </c>
      <c r="AA16" s="12">
        <f t="shared" ca="1" si="1"/>
        <v>-6.1391999999999989</v>
      </c>
    </row>
    <row r="17" spans="1:46" x14ac:dyDescent="0.25">
      <c r="A17" s="11">
        <v>3.79</v>
      </c>
      <c r="Z17" s="12">
        <f t="shared" ca="1" si="0"/>
        <v>-6.0891999999999991</v>
      </c>
      <c r="AA17" s="12">
        <f t="shared" ca="1" si="1"/>
        <v>-6.0891999999999991</v>
      </c>
    </row>
    <row r="18" spans="1:46" x14ac:dyDescent="0.25">
      <c r="A18" s="11">
        <v>4.16</v>
      </c>
      <c r="Z18" s="12">
        <f t="shared" ca="1" si="0"/>
        <v>-5.719199999999999</v>
      </c>
      <c r="AA18" s="12">
        <f t="shared" ca="1" si="1"/>
        <v>-5.719199999999999</v>
      </c>
    </row>
    <row r="19" spans="1:46" x14ac:dyDescent="0.25">
      <c r="A19" s="11">
        <v>4.2300000000000004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-5.6491999999999987</v>
      </c>
      <c r="AA19" s="12">
        <f t="shared" ca="1" si="1"/>
        <v>-5.6491999999999987</v>
      </c>
    </row>
    <row r="20" spans="1:46" x14ac:dyDescent="0.25">
      <c r="A20" s="11">
        <v>4.29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-5.5891999999999991</v>
      </c>
      <c r="AA20" s="12">
        <f t="shared" ca="1" si="1"/>
        <v>-5.5891999999999991</v>
      </c>
    </row>
    <row r="21" spans="1:46" x14ac:dyDescent="0.25">
      <c r="A21" s="11">
        <v>4.3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-5.5791999999999993</v>
      </c>
      <c r="AA21" s="12">
        <f t="shared" ca="1" si="1"/>
        <v>-5.5791999999999993</v>
      </c>
    </row>
    <row r="22" spans="1:46" x14ac:dyDescent="0.25">
      <c r="A22" s="11">
        <v>4.3499999999999996</v>
      </c>
      <c r="C22" s="17">
        <v>1</v>
      </c>
      <c r="D22" s="38">
        <f t="shared" ref="D22:D32" ca="1" si="2">IF($C22&gt;$D$15,"-",$D$11+($C22-1)*$D$16)</f>
        <v>-0.91</v>
      </c>
      <c r="E22" s="38">
        <f t="shared" ref="E22:E32" ca="1" si="3">IF($C22&gt;$D$15,"-",$D22+$D$16)</f>
        <v>1.3489999999999998</v>
      </c>
      <c r="F22" s="38">
        <f t="shared" ref="F22:F32" ca="1" si="4">IF($C22&gt;$D$15,"-",($E22+$D22)/2)</f>
        <v>0.21949999999999986</v>
      </c>
      <c r="G22" s="18">
        <f t="shared" ref="G22:G32" ca="1" si="5">IF($C22&gt;$D$15,"-",COUNTIFS(INDIRECT($G$4),"&gt;="&amp;$D22,INDIRECT($G$4),IF($C22&lt;&gt;$D$15,"&lt;","&lt;=")&amp;$E22))</f>
        <v>1</v>
      </c>
      <c r="H22" s="38">
        <f t="shared" ref="H22:H32" ca="1" si="6">IF($C22&gt;$D$15,"-",IF($C22&gt;$D$15,"-",$G22/$D$5))</f>
        <v>2.5000000000000001E-3</v>
      </c>
      <c r="J22" s="38">
        <f t="shared" ref="J22:J32" ca="1" si="7">IF($C22&gt;$D$15,"-",$H22/$D$16)</f>
        <v>1.1066843736166447E-3</v>
      </c>
      <c r="K22" s="38">
        <f ca="1">IF($C22&gt;$D$15,"-",IF($C22=1,$G22,$K21+$G22))</f>
        <v>1</v>
      </c>
      <c r="L22" s="38">
        <f ca="1">IF($C22&gt;$D$15,"-",IF($C22=1,$H22,$L21+$H22))</f>
        <v>2.5000000000000001E-3</v>
      </c>
      <c r="N22" s="38">
        <f ca="1">IF($C22&gt;$D$15,"-",$F22*$H22)</f>
        <v>5.4874999999999965E-4</v>
      </c>
      <c r="O22" s="38">
        <f t="shared" ref="O22:O32" ca="1" si="8">IF($C22&gt;$D$15,"-",$H22*($F22-$K$77)^2)</f>
        <v>0.23233761669951553</v>
      </c>
      <c r="P22" s="38">
        <f t="shared" ref="P22:P32" ca="1" si="9">IF($C22&gt;$D$15,"-",$H22*($F22-$K$77)^3)</f>
        <v>-2.2398002603600466</v>
      </c>
      <c r="Q22" s="38">
        <f t="shared" ref="Q22:Q32" ca="1" si="10">IF($C22&gt;$D$15,"-",$H22*($F22-$K$77)^4)</f>
        <v>21.592307253444396</v>
      </c>
      <c r="Z22" s="12">
        <f t="shared" ca="1" si="0"/>
        <v>-5.5291999999999994</v>
      </c>
      <c r="AA22" s="12">
        <f t="shared" ca="1" si="1"/>
        <v>-5.5291999999999994</v>
      </c>
    </row>
    <row r="23" spans="1:46" x14ac:dyDescent="0.25">
      <c r="A23" s="11">
        <v>4.3499999999999996</v>
      </c>
      <c r="C23" s="17">
        <v>2</v>
      </c>
      <c r="D23" s="38">
        <f t="shared" ca="1" si="2"/>
        <v>1.3489999999999998</v>
      </c>
      <c r="E23" s="38">
        <f t="shared" ca="1" si="3"/>
        <v>3.6079999999999997</v>
      </c>
      <c r="F23" s="38">
        <f t="shared" ca="1" si="4"/>
        <v>2.4784999999999995</v>
      </c>
      <c r="G23" s="18">
        <f t="shared" ca="1" si="5"/>
        <v>12</v>
      </c>
      <c r="H23" s="38">
        <f t="shared" ca="1" si="6"/>
        <v>0.03</v>
      </c>
      <c r="J23" s="38">
        <f t="shared" ca="1" si="7"/>
        <v>1.3280212483399735E-2</v>
      </c>
      <c r="K23" s="38">
        <f t="shared" ref="K23:K32" ca="1" si="11">IF($C23&gt;$D$15,"-",IF($C23=1,$G23,$K22+$G23))</f>
        <v>13</v>
      </c>
      <c r="L23" s="38">
        <f t="shared" ref="L23:L32" ca="1" si="12">IF($C23&gt;$D$15,"-",IF($C23=1,$H23,$L22+$H23))</f>
        <v>3.2500000000000001E-2</v>
      </c>
      <c r="N23" s="38">
        <f t="shared" ref="N23:N32" ca="1" si="13">IF($C23&gt;$D$15,"-",$F23*$H23)</f>
        <v>7.4354999999999977E-2</v>
      </c>
      <c r="O23" s="38">
        <f t="shared" ca="1" si="8"/>
        <v>1.6344999403441867</v>
      </c>
      <c r="P23" s="38">
        <f t="shared" ca="1" si="9"/>
        <v>-12.064705805913587</v>
      </c>
      <c r="Q23" s="38">
        <f t="shared" ca="1" si="10"/>
        <v>89.053001832838319</v>
      </c>
      <c r="Z23" s="12">
        <f t="shared" ca="1" si="0"/>
        <v>-5.5291999999999994</v>
      </c>
      <c r="AA23" s="12">
        <f t="shared" ca="1" si="1"/>
        <v>-5.5291999999999994</v>
      </c>
    </row>
    <row r="24" spans="1:46" x14ac:dyDescent="0.25">
      <c r="A24" s="11">
        <v>4.37</v>
      </c>
      <c r="C24" s="17">
        <v>3</v>
      </c>
      <c r="D24" s="38">
        <f t="shared" ca="1" si="2"/>
        <v>3.6079999999999997</v>
      </c>
      <c r="E24" s="38">
        <f t="shared" ca="1" si="3"/>
        <v>5.8669999999999991</v>
      </c>
      <c r="F24" s="38">
        <f t="shared" ca="1" si="4"/>
        <v>4.7374999999999989</v>
      </c>
      <c r="G24" s="18">
        <f t="shared" ca="1" si="5"/>
        <v>41</v>
      </c>
      <c r="H24" s="38">
        <f t="shared" ca="1" si="6"/>
        <v>0.10249999999999999</v>
      </c>
      <c r="J24" s="38">
        <f t="shared" ca="1" si="7"/>
        <v>4.5374059318282423E-2</v>
      </c>
      <c r="K24" s="38">
        <f t="shared" ca="1" si="11"/>
        <v>54</v>
      </c>
      <c r="L24" s="38">
        <f t="shared" ca="1" si="12"/>
        <v>0.13500000000000001</v>
      </c>
      <c r="N24" s="38">
        <f t="shared" ca="1" si="13"/>
        <v>0.48559374999999988</v>
      </c>
      <c r="O24" s="38">
        <f t="shared" ca="1" si="8"/>
        <v>2.689372246005139</v>
      </c>
      <c r="P24" s="38">
        <f t="shared" ca="1" si="9"/>
        <v>-13.775724391697818</v>
      </c>
      <c r="Q24" s="38">
        <f t="shared" ca="1" si="10"/>
        <v>70.563151976416862</v>
      </c>
      <c r="Z24" s="12">
        <f t="shared" ca="1" si="0"/>
        <v>-5.509199999999999</v>
      </c>
      <c r="AA24" s="12">
        <f t="shared" ca="1" si="1"/>
        <v>-5.509199999999999</v>
      </c>
    </row>
    <row r="25" spans="1:46" x14ac:dyDescent="0.25">
      <c r="A25" s="11">
        <v>4.4400000000000004</v>
      </c>
      <c r="C25" s="17">
        <v>4</v>
      </c>
      <c r="D25" s="38">
        <f t="shared" ca="1" si="2"/>
        <v>5.8669999999999991</v>
      </c>
      <c r="E25" s="38">
        <f t="shared" ca="1" si="3"/>
        <v>8.1259999999999994</v>
      </c>
      <c r="F25" s="38">
        <f t="shared" ca="1" si="4"/>
        <v>6.9964999999999993</v>
      </c>
      <c r="G25" s="18">
        <f t="shared" ca="1" si="5"/>
        <v>73</v>
      </c>
      <c r="H25" s="38">
        <f t="shared" ca="1" si="6"/>
        <v>0.1825</v>
      </c>
      <c r="J25" s="38">
        <f t="shared" ca="1" si="7"/>
        <v>8.0787959274015053E-2</v>
      </c>
      <c r="K25" s="38">
        <f t="shared" ca="1" si="11"/>
        <v>127</v>
      </c>
      <c r="L25" s="38">
        <f t="shared" ca="1" si="12"/>
        <v>0.3175</v>
      </c>
      <c r="N25" s="38">
        <f t="shared" ca="1" si="13"/>
        <v>1.2768612499999998</v>
      </c>
      <c r="O25" s="38">
        <f t="shared" ca="1" si="8"/>
        <v>1.4962055681521391</v>
      </c>
      <c r="P25" s="38">
        <f t="shared" ca="1" si="9"/>
        <v>-4.2840592196925753</v>
      </c>
      <c r="Q25" s="38">
        <f t="shared" ca="1" si="10"/>
        <v>12.2664717927094</v>
      </c>
      <c r="Z25" s="12">
        <f t="shared" ca="1" si="0"/>
        <v>-5.4391999999999987</v>
      </c>
      <c r="AA25" s="12">
        <f t="shared" ca="1" si="1"/>
        <v>-5.4391999999999987</v>
      </c>
    </row>
    <row r="26" spans="1:46" x14ac:dyDescent="0.25">
      <c r="A26" s="11">
        <v>4.4400000000000004</v>
      </c>
      <c r="C26" s="17">
        <v>5</v>
      </c>
      <c r="D26" s="38">
        <f t="shared" ca="1" si="2"/>
        <v>8.1259999999999994</v>
      </c>
      <c r="E26" s="38">
        <f t="shared" ca="1" si="3"/>
        <v>10.385</v>
      </c>
      <c r="F26" s="38">
        <f t="shared" ca="1" si="4"/>
        <v>9.2554999999999996</v>
      </c>
      <c r="G26" s="18">
        <f t="shared" ca="1" si="5"/>
        <v>105</v>
      </c>
      <c r="H26" s="38">
        <f t="shared" ca="1" si="6"/>
        <v>0.26250000000000001</v>
      </c>
      <c r="J26" s="38">
        <f t="shared" ca="1" si="7"/>
        <v>0.11620185922974768</v>
      </c>
      <c r="K26" s="38">
        <f t="shared" ca="1" si="11"/>
        <v>232</v>
      </c>
      <c r="L26" s="38">
        <f t="shared" ca="1" si="12"/>
        <v>0.58000000000000007</v>
      </c>
      <c r="N26" s="38">
        <f t="shared" ca="1" si="13"/>
        <v>2.4295687500000001</v>
      </c>
      <c r="O26" s="38">
        <f t="shared" ca="1" si="8"/>
        <v>9.5853801699140082E-2</v>
      </c>
      <c r="P26" s="38">
        <f t="shared" ca="1" si="9"/>
        <v>-5.7922774925260448E-2</v>
      </c>
      <c r="Q26" s="38">
        <f t="shared" ca="1" si="10"/>
        <v>3.5001719238773599E-2</v>
      </c>
      <c r="Z26" s="12">
        <f t="shared" ca="1" si="0"/>
        <v>-5.4391999999999987</v>
      </c>
      <c r="AA26" s="12">
        <f t="shared" ca="1" si="1"/>
        <v>-5.4391999999999987</v>
      </c>
    </row>
    <row r="27" spans="1:46" x14ac:dyDescent="0.25">
      <c r="A27" s="11">
        <v>4.53</v>
      </c>
      <c r="C27" s="17">
        <v>6</v>
      </c>
      <c r="D27" s="38">
        <f t="shared" ca="1" si="2"/>
        <v>10.385</v>
      </c>
      <c r="E27" s="38">
        <f t="shared" ca="1" si="3"/>
        <v>12.644</v>
      </c>
      <c r="F27" s="38">
        <f t="shared" ca="1" si="4"/>
        <v>11.5145</v>
      </c>
      <c r="G27" s="18">
        <f t="shared" ca="1" si="5"/>
        <v>80</v>
      </c>
      <c r="H27" s="38">
        <f t="shared" ca="1" si="6"/>
        <v>0.2</v>
      </c>
      <c r="J27" s="38">
        <f t="shared" ca="1" si="7"/>
        <v>8.8534749889331577E-2</v>
      </c>
      <c r="K27" s="38">
        <f t="shared" ca="1" si="11"/>
        <v>312</v>
      </c>
      <c r="L27" s="38">
        <f t="shared" ca="1" si="12"/>
        <v>0.78</v>
      </c>
      <c r="N27" s="38">
        <f t="shared" ca="1" si="13"/>
        <v>2.3029000000000002</v>
      </c>
      <c r="O27" s="38">
        <f t="shared" ca="1" si="8"/>
        <v>0.54761800096125135</v>
      </c>
      <c r="P27" s="38">
        <f t="shared" ca="1" si="9"/>
        <v>0.90615308950560058</v>
      </c>
      <c r="Q27" s="38">
        <f t="shared" ca="1" si="10"/>
        <v>1.4994273748839857</v>
      </c>
      <c r="Z27" s="12">
        <f t="shared" ca="1" si="0"/>
        <v>-5.3491999999999988</v>
      </c>
      <c r="AA27" s="12">
        <f t="shared" ca="1" si="1"/>
        <v>-5.3491999999999988</v>
      </c>
    </row>
    <row r="28" spans="1:46" x14ac:dyDescent="0.25">
      <c r="A28" s="11">
        <v>4.54</v>
      </c>
      <c r="C28" s="17">
        <v>7</v>
      </c>
      <c r="D28" s="38">
        <f t="shared" ca="1" si="2"/>
        <v>12.643999999999998</v>
      </c>
      <c r="E28" s="38">
        <f t="shared" ca="1" si="3"/>
        <v>14.902999999999999</v>
      </c>
      <c r="F28" s="38">
        <f t="shared" ca="1" si="4"/>
        <v>13.773499999999999</v>
      </c>
      <c r="G28" s="18">
        <f t="shared" ca="1" si="5"/>
        <v>57</v>
      </c>
      <c r="H28" s="38">
        <f t="shared" ca="1" si="6"/>
        <v>0.14249999999999999</v>
      </c>
      <c r="J28" s="38">
        <f t="shared" ca="1" si="7"/>
        <v>6.3081009296148738E-2</v>
      </c>
      <c r="K28" s="38">
        <f t="shared" ca="1" si="11"/>
        <v>369</v>
      </c>
      <c r="L28" s="38">
        <f t="shared" ca="1" si="12"/>
        <v>0.92249999999999999</v>
      </c>
      <c r="N28" s="38">
        <f t="shared" ca="1" si="13"/>
        <v>1.9627237499999997</v>
      </c>
      <c r="O28" s="38">
        <f t="shared" ca="1" si="8"/>
        <v>2.1826988154473912</v>
      </c>
      <c r="P28" s="38">
        <f t="shared" ca="1" si="9"/>
        <v>8.5424665512457256</v>
      </c>
      <c r="Q28" s="38">
        <f t="shared" ca="1" si="10"/>
        <v>33.432800834775051</v>
      </c>
      <c r="Z28" s="12">
        <f t="shared" ca="1" si="0"/>
        <v>-5.3391999999999991</v>
      </c>
      <c r="AA28" s="12">
        <f t="shared" ca="1" si="1"/>
        <v>-5.3391999999999991</v>
      </c>
    </row>
    <row r="29" spans="1:46" x14ac:dyDescent="0.25">
      <c r="A29" s="11">
        <v>4.55</v>
      </c>
      <c r="C29" s="17">
        <v>8</v>
      </c>
      <c r="D29" s="38">
        <f t="shared" ca="1" si="2"/>
        <v>14.902999999999999</v>
      </c>
      <c r="E29" s="38">
        <f t="shared" ca="1" si="3"/>
        <v>17.161999999999999</v>
      </c>
      <c r="F29" s="38">
        <f t="shared" ca="1" si="4"/>
        <v>16.032499999999999</v>
      </c>
      <c r="G29" s="18">
        <f t="shared" ca="1" si="5"/>
        <v>19</v>
      </c>
      <c r="H29" s="38">
        <f t="shared" ca="1" si="6"/>
        <v>4.7500000000000001E-2</v>
      </c>
      <c r="J29" s="38">
        <f t="shared" ca="1" si="7"/>
        <v>2.1027003098716246E-2</v>
      </c>
      <c r="K29" s="38">
        <f t="shared" ca="1" si="11"/>
        <v>388</v>
      </c>
      <c r="L29" s="38">
        <f t="shared" ca="1" si="12"/>
        <v>0.97</v>
      </c>
      <c r="N29" s="38">
        <f t="shared" ca="1" si="13"/>
        <v>0.76154374999999996</v>
      </c>
      <c r="O29" s="38">
        <f t="shared" ca="1" si="8"/>
        <v>1.8098659634032976</v>
      </c>
      <c r="P29" s="38">
        <f t="shared" ca="1" si="9"/>
        <v>11.171791304953896</v>
      </c>
      <c r="Q29" s="38">
        <f t="shared" ca="1" si="10"/>
        <v>68.960311694436768</v>
      </c>
      <c r="Z29" s="12">
        <f t="shared" ca="1" si="0"/>
        <v>-5.3291999999999993</v>
      </c>
      <c r="AA29" s="12">
        <f t="shared" ca="1" si="1"/>
        <v>-5.3291999999999993</v>
      </c>
    </row>
    <row r="30" spans="1:46" x14ac:dyDescent="0.25">
      <c r="A30" s="11">
        <v>4.6100000000000003</v>
      </c>
      <c r="C30" s="17">
        <v>9</v>
      </c>
      <c r="D30" s="38">
        <f t="shared" ca="1" si="2"/>
        <v>17.161999999999999</v>
      </c>
      <c r="E30" s="38">
        <f t="shared" ca="1" si="3"/>
        <v>19.420999999999999</v>
      </c>
      <c r="F30" s="38">
        <f t="shared" ca="1" si="4"/>
        <v>18.291499999999999</v>
      </c>
      <c r="G30" s="18">
        <f t="shared" ca="1" si="5"/>
        <v>9</v>
      </c>
      <c r="H30" s="38">
        <f t="shared" ca="1" si="6"/>
        <v>2.2499999999999999E-2</v>
      </c>
      <c r="J30" s="38">
        <f t="shared" ca="1" si="7"/>
        <v>9.9601593625498006E-3</v>
      </c>
      <c r="K30" s="38">
        <f t="shared" ca="1" si="11"/>
        <v>397</v>
      </c>
      <c r="L30" s="38">
        <f t="shared" ca="1" si="12"/>
        <v>0.99249999999999994</v>
      </c>
      <c r="N30" s="38">
        <f t="shared" ca="1" si="13"/>
        <v>0.41155874999999997</v>
      </c>
      <c r="O30" s="38">
        <f t="shared" ca="1" si="8"/>
        <v>1.5996118499956411</v>
      </c>
      <c r="P30" s="38">
        <f t="shared" ca="1" si="9"/>
        <v>13.487475228815622</v>
      </c>
      <c r="Q30" s="38">
        <f t="shared" ca="1" si="10"/>
        <v>113.72258091762122</v>
      </c>
      <c r="Z30" s="12">
        <f t="shared" ca="1" si="0"/>
        <v>-5.2691999999999988</v>
      </c>
      <c r="AA30" s="12">
        <f t="shared" ca="1" si="1"/>
        <v>-5.2691999999999988</v>
      </c>
    </row>
    <row r="31" spans="1:46" x14ac:dyDescent="0.25">
      <c r="A31" s="11">
        <v>5.04</v>
      </c>
      <c r="C31" s="17">
        <v>10</v>
      </c>
      <c r="D31" s="38">
        <f t="shared" ca="1" si="2"/>
        <v>19.420999999999999</v>
      </c>
      <c r="E31" s="38">
        <f t="shared" ca="1" si="3"/>
        <v>21.68</v>
      </c>
      <c r="F31" s="38">
        <f t="shared" ca="1" si="4"/>
        <v>20.5505</v>
      </c>
      <c r="G31" s="18">
        <f t="shared" ca="1" si="5"/>
        <v>3</v>
      </c>
      <c r="H31" s="38">
        <f t="shared" ca="1" si="6"/>
        <v>7.4999999999999997E-3</v>
      </c>
      <c r="J31" s="38">
        <f t="shared" ca="1" si="7"/>
        <v>3.3200531208499337E-3</v>
      </c>
      <c r="K31" s="38">
        <f t="shared" ca="1" si="11"/>
        <v>400</v>
      </c>
      <c r="L31" s="38">
        <f t="shared" ca="1" si="12"/>
        <v>0.99999999999999989</v>
      </c>
      <c r="N31" s="38">
        <f t="shared" ca="1" si="13"/>
        <v>0.15412874999999998</v>
      </c>
      <c r="O31" s="38">
        <f t="shared" ca="1" si="8"/>
        <v>0.85718580498604713</v>
      </c>
      <c r="P31" s="38">
        <f t="shared" ca="1" si="9"/>
        <v>9.1639312861159237</v>
      </c>
      <c r="Q31" s="38">
        <f t="shared" ca="1" si="10"/>
        <v>97.969000569277014</v>
      </c>
      <c r="Z31" s="12">
        <f t="shared" ca="1" si="0"/>
        <v>-4.8391999999999991</v>
      </c>
      <c r="AA31" s="12">
        <f t="shared" ca="1" si="1"/>
        <v>-4.8391999999999991</v>
      </c>
    </row>
    <row r="32" spans="1:46" x14ac:dyDescent="0.25">
      <c r="A32" s="11">
        <v>5.04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-4.8391999999999991</v>
      </c>
      <c r="AA32" s="12">
        <f t="shared" ca="1" si="1"/>
        <v>-4.8391999999999991</v>
      </c>
      <c r="AT32" s="20"/>
    </row>
    <row r="33" spans="1:46" x14ac:dyDescent="0.25">
      <c r="A33" s="11">
        <v>5.0599999999999996</v>
      </c>
      <c r="C33" s="16" t="s">
        <v>23</v>
      </c>
      <c r="D33" s="17"/>
      <c r="E33" s="17"/>
      <c r="F33" s="17"/>
      <c r="G33" s="43">
        <f ca="1">SUM(G22:G32)</f>
        <v>400</v>
      </c>
      <c r="H33" s="43">
        <f ca="1">SUM(H22:H32)</f>
        <v>0.99999999999999989</v>
      </c>
      <c r="J33" s="17"/>
      <c r="K33" s="17"/>
      <c r="L33" s="17"/>
      <c r="N33" s="17"/>
      <c r="O33" s="17"/>
      <c r="P33" s="17"/>
      <c r="Q33" s="17"/>
      <c r="Z33" s="12">
        <f t="shared" ca="1" si="0"/>
        <v>-4.8191999999999995</v>
      </c>
      <c r="AA33" s="12">
        <f t="shared" ca="1" si="1"/>
        <v>-4.8191999999999995</v>
      </c>
    </row>
    <row r="34" spans="1:46" x14ac:dyDescent="0.25">
      <c r="A34" s="11">
        <v>5.19</v>
      </c>
      <c r="Z34" s="12">
        <f t="shared" ca="1" si="0"/>
        <v>-4.6891999999999987</v>
      </c>
      <c r="AA34" s="12">
        <f t="shared" ca="1" si="1"/>
        <v>-4.6891999999999987</v>
      </c>
    </row>
    <row r="35" spans="1:46" x14ac:dyDescent="0.25">
      <c r="A35" s="11">
        <v>5.19</v>
      </c>
      <c r="Z35" s="12">
        <f t="shared" ca="1" si="0"/>
        <v>-4.6891999999999987</v>
      </c>
      <c r="AA35" s="12">
        <f t="shared" ca="1" si="1"/>
        <v>-4.6891999999999987</v>
      </c>
    </row>
    <row r="36" spans="1:46" x14ac:dyDescent="0.25">
      <c r="A36" s="11">
        <v>5.27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-4.6091999999999995</v>
      </c>
      <c r="AA36" s="12">
        <f t="shared" ca="1" si="1"/>
        <v>-4.6091999999999995</v>
      </c>
      <c r="AT36" s="20"/>
    </row>
    <row r="37" spans="1:46" x14ac:dyDescent="0.25">
      <c r="A37" s="11">
        <v>5.28</v>
      </c>
      <c r="Z37" s="12">
        <f t="shared" ca="1" si="0"/>
        <v>-4.5991999999999988</v>
      </c>
      <c r="AA37" s="12">
        <f t="shared" ca="1" si="1"/>
        <v>-4.5991999999999988</v>
      </c>
    </row>
    <row r="38" spans="1:46" x14ac:dyDescent="0.25">
      <c r="A38" s="11">
        <v>5.3</v>
      </c>
      <c r="Z38" s="12">
        <f t="shared" ca="1" si="0"/>
        <v>-4.5791999999999993</v>
      </c>
      <c r="AA38" s="12">
        <f t="shared" ca="1" si="1"/>
        <v>-4.5791999999999993</v>
      </c>
    </row>
    <row r="39" spans="1:46" x14ac:dyDescent="0.25">
      <c r="A39" s="11">
        <v>5.3</v>
      </c>
      <c r="Z39" s="12">
        <f t="shared" ca="1" si="0"/>
        <v>-4.5791999999999993</v>
      </c>
      <c r="AA39" s="12">
        <f t="shared" ca="1" si="1"/>
        <v>-4.5791999999999993</v>
      </c>
    </row>
    <row r="40" spans="1:46" x14ac:dyDescent="0.25">
      <c r="A40" s="11">
        <v>5.31</v>
      </c>
      <c r="Z40" s="12">
        <f t="shared" ca="1" si="0"/>
        <v>-4.5691999999999995</v>
      </c>
      <c r="AA40" s="12">
        <f t="shared" ca="1" si="1"/>
        <v>-4.5691999999999995</v>
      </c>
    </row>
    <row r="41" spans="1:46" x14ac:dyDescent="0.25">
      <c r="A41" s="11">
        <v>5.36</v>
      </c>
      <c r="Z41" s="12">
        <f t="shared" ca="1" si="0"/>
        <v>-4.5191999999999988</v>
      </c>
      <c r="AA41" s="12">
        <f t="shared" ca="1" si="1"/>
        <v>-4.5191999999999988</v>
      </c>
    </row>
    <row r="42" spans="1:46" x14ac:dyDescent="0.25">
      <c r="A42" s="11">
        <v>5.44</v>
      </c>
      <c r="Z42" s="12">
        <f t="shared" ca="1" si="0"/>
        <v>-4.4391999999999987</v>
      </c>
      <c r="AA42" s="12">
        <f t="shared" ca="1" si="1"/>
        <v>-4.4391999999999987</v>
      </c>
    </row>
    <row r="43" spans="1:46" x14ac:dyDescent="0.25">
      <c r="A43" s="11">
        <v>5.5</v>
      </c>
      <c r="Z43" s="12">
        <f t="shared" ca="1" si="0"/>
        <v>-4.3791999999999991</v>
      </c>
      <c r="AA43" s="12">
        <f t="shared" ca="1" si="1"/>
        <v>-4.3791999999999991</v>
      </c>
    </row>
    <row r="44" spans="1:46" x14ac:dyDescent="0.25">
      <c r="A44" s="11">
        <v>5.52</v>
      </c>
      <c r="Z44" s="12">
        <f t="shared" ca="1" si="0"/>
        <v>-4.3591999999999995</v>
      </c>
      <c r="AA44" s="12">
        <f t="shared" ca="1" si="1"/>
        <v>-4.3591999999999995</v>
      </c>
    </row>
    <row r="45" spans="1:46" x14ac:dyDescent="0.25">
      <c r="A45" s="11">
        <v>5.58</v>
      </c>
      <c r="Z45" s="12">
        <f t="shared" ca="1" si="0"/>
        <v>-4.299199999999999</v>
      </c>
      <c r="AA45" s="12">
        <f t="shared" ca="1" si="1"/>
        <v>-4.299199999999999</v>
      </c>
    </row>
    <row r="46" spans="1:46" x14ac:dyDescent="0.25">
      <c r="A46" s="11">
        <v>5.59</v>
      </c>
      <c r="Z46" s="12">
        <f t="shared" ca="1" si="0"/>
        <v>-4.2891999999999992</v>
      </c>
      <c r="AA46" s="12">
        <f t="shared" ca="1" si="1"/>
        <v>-4.2891999999999992</v>
      </c>
    </row>
    <row r="47" spans="1:46" x14ac:dyDescent="0.25">
      <c r="A47" s="11">
        <v>5.6</v>
      </c>
      <c r="Z47" s="12">
        <f t="shared" ca="1" si="0"/>
        <v>-4.2791999999999994</v>
      </c>
      <c r="AA47" s="12">
        <f t="shared" ca="1" si="1"/>
        <v>-4.2791999999999994</v>
      </c>
    </row>
    <row r="48" spans="1:46" x14ac:dyDescent="0.25">
      <c r="A48" s="11">
        <v>5.69</v>
      </c>
      <c r="Z48" s="12">
        <f t="shared" ca="1" si="0"/>
        <v>-4.1891999999999987</v>
      </c>
      <c r="AA48" s="12">
        <f t="shared" ca="1" si="1"/>
        <v>-4.1891999999999987</v>
      </c>
    </row>
    <row r="49" spans="1:27" x14ac:dyDescent="0.25">
      <c r="A49" s="11">
        <v>5.71</v>
      </c>
      <c r="Z49" s="12">
        <f t="shared" ca="1" si="0"/>
        <v>-4.1691999999999991</v>
      </c>
      <c r="AA49" s="12">
        <f t="shared" ca="1" si="1"/>
        <v>-4.1691999999999991</v>
      </c>
    </row>
    <row r="50" spans="1:27" x14ac:dyDescent="0.25">
      <c r="A50" s="11">
        <v>5.71</v>
      </c>
      <c r="Z50" s="12">
        <f t="shared" ca="1" si="0"/>
        <v>-4.1691999999999991</v>
      </c>
      <c r="AA50" s="12">
        <f t="shared" ca="1" si="1"/>
        <v>-4.1691999999999991</v>
      </c>
    </row>
    <row r="51" spans="1:27" x14ac:dyDescent="0.25">
      <c r="A51" s="11">
        <v>5.77</v>
      </c>
      <c r="Z51" s="12">
        <f t="shared" ca="1" si="0"/>
        <v>-4.1091999999999995</v>
      </c>
      <c r="AA51" s="12">
        <f t="shared" ca="1" si="1"/>
        <v>-4.1091999999999995</v>
      </c>
    </row>
    <row r="52" spans="1:27" x14ac:dyDescent="0.25">
      <c r="A52" s="11">
        <v>5.77</v>
      </c>
      <c r="Z52" s="12">
        <f t="shared" ca="1" si="0"/>
        <v>-4.1091999999999995</v>
      </c>
      <c r="AA52" s="12">
        <f t="shared" ca="1" si="1"/>
        <v>-4.1091999999999995</v>
      </c>
    </row>
    <row r="53" spans="1:27" x14ac:dyDescent="0.25">
      <c r="A53" s="11">
        <v>5.78</v>
      </c>
      <c r="Z53" s="12">
        <f t="shared" ca="1" si="0"/>
        <v>-4.0991999999999988</v>
      </c>
      <c r="AA53" s="12">
        <f t="shared" ca="1" si="1"/>
        <v>-4.0991999999999988</v>
      </c>
    </row>
    <row r="54" spans="1:27" x14ac:dyDescent="0.25">
      <c r="A54" s="11">
        <v>5.85</v>
      </c>
      <c r="Z54" s="12">
        <f t="shared" ca="1" si="0"/>
        <v>-4.0291999999999994</v>
      </c>
      <c r="AA54" s="12">
        <f t="shared" ca="1" si="1"/>
        <v>-4.0291999999999994</v>
      </c>
    </row>
    <row r="55" spans="1:27" x14ac:dyDescent="0.25">
      <c r="A55" s="11">
        <v>5.86</v>
      </c>
      <c r="Z55" s="12">
        <f t="shared" ca="1" si="0"/>
        <v>-4.0191999999999988</v>
      </c>
      <c r="AA55" s="12">
        <f t="shared" ca="1" si="1"/>
        <v>-4.0191999999999988</v>
      </c>
    </row>
    <row r="56" spans="1:27" x14ac:dyDescent="0.25">
      <c r="A56" s="11">
        <v>5.89</v>
      </c>
      <c r="Z56" s="12">
        <f t="shared" ca="1" si="0"/>
        <v>-3.9891999999999994</v>
      </c>
      <c r="AA56" s="12">
        <f t="shared" ca="1" si="1"/>
        <v>-3.9891999999999994</v>
      </c>
    </row>
    <row r="57" spans="1:27" x14ac:dyDescent="0.25">
      <c r="A57" s="11">
        <v>5.9</v>
      </c>
      <c r="Z57" s="12">
        <f t="shared" ca="1" si="0"/>
        <v>-3.9791999999999987</v>
      </c>
      <c r="AA57" s="12">
        <f t="shared" ca="1" si="1"/>
        <v>-3.9791999999999987</v>
      </c>
    </row>
    <row r="58" spans="1:27" x14ac:dyDescent="0.25">
      <c r="A58" s="11">
        <v>5.93</v>
      </c>
      <c r="Z58" s="12">
        <f t="shared" ca="1" si="0"/>
        <v>-3.9491999999999994</v>
      </c>
      <c r="AA58" s="12">
        <f t="shared" ca="1" si="1"/>
        <v>-3.9491999999999994</v>
      </c>
    </row>
    <row r="59" spans="1:27" x14ac:dyDescent="0.25">
      <c r="A59" s="11">
        <v>5.96</v>
      </c>
      <c r="Z59" s="12">
        <f t="shared" ca="1" si="0"/>
        <v>-3.9191999999999991</v>
      </c>
      <c r="AA59" s="12">
        <f t="shared" ca="1" si="1"/>
        <v>-3.9191999999999991</v>
      </c>
    </row>
    <row r="60" spans="1:27" x14ac:dyDescent="0.25">
      <c r="A60" s="11">
        <v>5.98</v>
      </c>
      <c r="Z60" s="12">
        <f t="shared" ca="1" si="0"/>
        <v>-3.8991999999999987</v>
      </c>
      <c r="AA60" s="12">
        <f t="shared" ca="1" si="1"/>
        <v>-3.8991999999999987</v>
      </c>
    </row>
    <row r="61" spans="1:27" x14ac:dyDescent="0.25">
      <c r="A61" s="11">
        <v>5.98</v>
      </c>
      <c r="Z61" s="12">
        <f t="shared" ca="1" si="0"/>
        <v>-3.8991999999999987</v>
      </c>
      <c r="AA61" s="12">
        <f t="shared" ca="1" si="1"/>
        <v>-3.8991999999999987</v>
      </c>
    </row>
    <row r="62" spans="1:27" x14ac:dyDescent="0.25">
      <c r="A62" s="11">
        <v>5.99</v>
      </c>
      <c r="Z62" s="12">
        <f t="shared" ca="1" si="0"/>
        <v>-3.8891999999999989</v>
      </c>
      <c r="AA62" s="12">
        <f t="shared" ca="1" si="1"/>
        <v>-3.8891999999999989</v>
      </c>
    </row>
    <row r="63" spans="1:27" x14ac:dyDescent="0.25">
      <c r="A63" s="11">
        <v>6.09</v>
      </c>
      <c r="Z63" s="12">
        <f t="shared" ca="1" si="0"/>
        <v>-3.7891999999999992</v>
      </c>
      <c r="AA63" s="12">
        <f t="shared" ca="1" si="1"/>
        <v>-3.7891999999999992</v>
      </c>
    </row>
    <row r="64" spans="1:27" x14ac:dyDescent="0.25">
      <c r="A64" s="11">
        <v>6.09</v>
      </c>
      <c r="Z64" s="12">
        <f t="shared" ca="1" si="0"/>
        <v>-3.7891999999999992</v>
      </c>
      <c r="AA64" s="12">
        <f t="shared" ca="1" si="1"/>
        <v>-3.7891999999999992</v>
      </c>
    </row>
    <row r="65" spans="1:27" x14ac:dyDescent="0.25">
      <c r="A65" s="11">
        <v>6.25</v>
      </c>
      <c r="Z65" s="12">
        <f t="shared" ca="1" si="0"/>
        <v>-3.6291999999999991</v>
      </c>
      <c r="AA65" s="12">
        <f t="shared" ca="1" si="1"/>
        <v>-3.6291999999999991</v>
      </c>
    </row>
    <row r="66" spans="1:27" x14ac:dyDescent="0.25">
      <c r="A66" s="11">
        <v>6.25</v>
      </c>
      <c r="Z66" s="12">
        <f t="shared" ref="Z66:Z129" ca="1" si="14">IF($A66&lt;&gt;"",($A66-$D$77),"")</f>
        <v>-3.6291999999999991</v>
      </c>
      <c r="AA66" s="12">
        <f t="shared" ref="AA66:AA129" ca="1" si="15">IF($A66&lt;&gt;"",($A66-$D$77+$J$118),"")</f>
        <v>-3.6291999999999991</v>
      </c>
    </row>
    <row r="67" spans="1:27" x14ac:dyDescent="0.25">
      <c r="A67" s="11">
        <v>6.26</v>
      </c>
      <c r="Z67" s="12">
        <f t="shared" ca="1" si="14"/>
        <v>-3.6191999999999993</v>
      </c>
      <c r="AA67" s="12">
        <f t="shared" ca="1" si="15"/>
        <v>-3.6191999999999993</v>
      </c>
    </row>
    <row r="68" spans="1:27" x14ac:dyDescent="0.25">
      <c r="A68" s="11">
        <v>6.27</v>
      </c>
      <c r="Z68" s="12">
        <f t="shared" ca="1" si="14"/>
        <v>-3.6091999999999995</v>
      </c>
      <c r="AA68" s="12">
        <f t="shared" ca="1" si="15"/>
        <v>-3.6091999999999995</v>
      </c>
    </row>
    <row r="69" spans="1:27" x14ac:dyDescent="0.25">
      <c r="A69" s="11">
        <v>6.32</v>
      </c>
      <c r="Z69" s="12">
        <f t="shared" ca="1" si="14"/>
        <v>-3.5591999999999988</v>
      </c>
      <c r="AA69" s="12">
        <f t="shared" ca="1" si="15"/>
        <v>-3.5591999999999988</v>
      </c>
    </row>
    <row r="70" spans="1:27" x14ac:dyDescent="0.25">
      <c r="A70" s="11">
        <v>6.34</v>
      </c>
      <c r="Z70" s="12">
        <f t="shared" ca="1" si="14"/>
        <v>-3.5391999999999992</v>
      </c>
      <c r="AA70" s="12">
        <f t="shared" ca="1" si="15"/>
        <v>-3.5391999999999992</v>
      </c>
    </row>
    <row r="71" spans="1:27" x14ac:dyDescent="0.25">
      <c r="A71" s="11">
        <v>6.39</v>
      </c>
      <c r="Z71" s="12">
        <f t="shared" ca="1" si="14"/>
        <v>-3.4891999999999994</v>
      </c>
      <c r="AA71" s="12">
        <f t="shared" ca="1" si="15"/>
        <v>-3.4891999999999994</v>
      </c>
    </row>
    <row r="72" spans="1:27" x14ac:dyDescent="0.25">
      <c r="A72" s="11">
        <v>6.42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-3.4591999999999992</v>
      </c>
      <c r="AA72" s="12">
        <f t="shared" ca="1" si="15"/>
        <v>-3.4591999999999992</v>
      </c>
    </row>
    <row r="73" spans="1:27" x14ac:dyDescent="0.25">
      <c r="A73" s="11">
        <v>6.55</v>
      </c>
      <c r="Z73" s="12">
        <f t="shared" ca="1" si="14"/>
        <v>-3.3291999999999993</v>
      </c>
      <c r="AA73" s="12">
        <f t="shared" ca="1" si="15"/>
        <v>-3.3291999999999993</v>
      </c>
    </row>
    <row r="74" spans="1:27" x14ac:dyDescent="0.25">
      <c r="A74" s="11">
        <v>6.6</v>
      </c>
      <c r="Z74" s="12">
        <f t="shared" ca="1" si="14"/>
        <v>-3.2791999999999994</v>
      </c>
      <c r="AA74" s="12">
        <f t="shared" ca="1" si="15"/>
        <v>-3.2791999999999994</v>
      </c>
    </row>
    <row r="75" spans="1:27" x14ac:dyDescent="0.25">
      <c r="A75" s="11">
        <v>6.69</v>
      </c>
      <c r="C75" s="21" t="s">
        <v>25</v>
      </c>
      <c r="J75" s="21" t="s">
        <v>26</v>
      </c>
      <c r="Z75" s="12">
        <f t="shared" ca="1" si="14"/>
        <v>-3.1891999999999987</v>
      </c>
      <c r="AA75" s="12">
        <f t="shared" ca="1" si="15"/>
        <v>-3.1891999999999987</v>
      </c>
    </row>
    <row r="76" spans="1:27" x14ac:dyDescent="0.25">
      <c r="A76" s="11">
        <v>6.69</v>
      </c>
      <c r="Z76" s="12">
        <f t="shared" ca="1" si="14"/>
        <v>-3.1891999999999987</v>
      </c>
      <c r="AA76" s="12">
        <f t="shared" ca="1" si="15"/>
        <v>-3.1891999999999987</v>
      </c>
    </row>
    <row r="77" spans="1:27" x14ac:dyDescent="0.25">
      <c r="A77" s="11">
        <v>6.73</v>
      </c>
      <c r="C77" s="10" t="s">
        <v>27</v>
      </c>
      <c r="D77" s="15">
        <f ca="1">AVERAGE(INDIRECT($G$4))</f>
        <v>9.8791999999999991</v>
      </c>
      <c r="E77" s="9" t="s">
        <v>13</v>
      </c>
      <c r="J77" s="10" t="s">
        <v>27</v>
      </c>
      <c r="K77" s="15">
        <f ca="1">SUMPRODUCT(INDIRECT("$F$22:$F$"&amp;21+$D$15),INDIRECT("$H$22:$H$"&amp;21+$D$15))</f>
        <v>9.8597824999999979</v>
      </c>
      <c r="L77" s="9" t="s">
        <v>13</v>
      </c>
      <c r="Z77" s="12">
        <f t="shared" ca="1" si="14"/>
        <v>-3.1491999999999987</v>
      </c>
      <c r="AA77" s="12">
        <f t="shared" ca="1" si="15"/>
        <v>-3.1491999999999987</v>
      </c>
    </row>
    <row r="78" spans="1:27" x14ac:dyDescent="0.25">
      <c r="A78" s="11">
        <v>6.8</v>
      </c>
      <c r="C78" s="10" t="s">
        <v>28</v>
      </c>
      <c r="D78" s="15">
        <f ca="1">_xlfn.VAR.S(INDIRECT($G$4))</f>
        <v>12.755777303258178</v>
      </c>
      <c r="E78" s="9" t="s">
        <v>14</v>
      </c>
      <c r="J78" s="10" t="s">
        <v>28</v>
      </c>
      <c r="K78" s="15">
        <f ca="1">SUM(INDIRECT("$O$22:$O$"&amp;21+$D$15))</f>
        <v>13.145249607693748</v>
      </c>
      <c r="L78" s="9" t="s">
        <v>14</v>
      </c>
      <c r="Z78" s="12">
        <f t="shared" ca="1" si="14"/>
        <v>-3.0791999999999993</v>
      </c>
      <c r="AA78" s="12">
        <f t="shared" ca="1" si="15"/>
        <v>-3.0791999999999993</v>
      </c>
    </row>
    <row r="79" spans="1:27" x14ac:dyDescent="0.25">
      <c r="A79" s="11">
        <v>6.82</v>
      </c>
      <c r="C79" s="37" t="s">
        <v>140</v>
      </c>
      <c r="D79" s="15">
        <f ca="1">STDEVA(INDIRECT($G$4))</f>
        <v>3.5715231069192566</v>
      </c>
      <c r="E79" s="9" t="s">
        <v>15</v>
      </c>
      <c r="J79" s="37" t="s">
        <v>140</v>
      </c>
      <c r="K79" s="15">
        <f ca="1">SQRT($K$78)</f>
        <v>3.6256378208108084</v>
      </c>
      <c r="L79" s="9" t="s">
        <v>15</v>
      </c>
      <c r="Z79" s="12">
        <f t="shared" ca="1" si="14"/>
        <v>-3.0591999999999988</v>
      </c>
      <c r="AA79" s="12">
        <f t="shared" ca="1" si="15"/>
        <v>-3.0591999999999988</v>
      </c>
    </row>
    <row r="80" spans="1:27" x14ac:dyDescent="0.25">
      <c r="A80" s="11">
        <v>6.82</v>
      </c>
      <c r="Z80" s="12">
        <f t="shared" ca="1" si="14"/>
        <v>-3.0591999999999988</v>
      </c>
      <c r="AA80" s="12">
        <f t="shared" ca="1" si="15"/>
        <v>-3.0591999999999988</v>
      </c>
    </row>
    <row r="81" spans="1:27" x14ac:dyDescent="0.25">
      <c r="A81" s="11">
        <v>6.83</v>
      </c>
      <c r="C81" s="37" t="s">
        <v>124</v>
      </c>
      <c r="D81" s="19">
        <f ca="1">_xlfn.MODE.SNGL(INDIRECT($G$4))</f>
        <v>8.2200000000000006</v>
      </c>
      <c r="E81" s="9" t="s">
        <v>29</v>
      </c>
      <c r="Z81" s="12">
        <f t="shared" ca="1" si="14"/>
        <v>-3.049199999999999</v>
      </c>
      <c r="AA81" s="12">
        <f t="shared" ca="1" si="15"/>
        <v>-3.049199999999999</v>
      </c>
    </row>
    <row r="82" spans="1:27" x14ac:dyDescent="0.25">
      <c r="A82" s="11">
        <v>6.86</v>
      </c>
      <c r="C82" s="37" t="s">
        <v>125</v>
      </c>
      <c r="D82" s="15">
        <f ca="1">MEDIAN(INDIRECT($G$4))</f>
        <v>9.6649999999999991</v>
      </c>
      <c r="E82" s="9" t="s">
        <v>30</v>
      </c>
      <c r="Z82" s="12">
        <f t="shared" ca="1" si="14"/>
        <v>-3.0191999999999988</v>
      </c>
      <c r="AA82" s="12">
        <f t="shared" ca="1" si="15"/>
        <v>-3.0191999999999988</v>
      </c>
    </row>
    <row r="83" spans="1:27" x14ac:dyDescent="0.25">
      <c r="A83" s="11">
        <v>6.9</v>
      </c>
      <c r="Z83" s="12">
        <f t="shared" ca="1" si="14"/>
        <v>-2.9791999999999987</v>
      </c>
      <c r="AA83" s="12">
        <f t="shared" ca="1" si="15"/>
        <v>-2.9791999999999987</v>
      </c>
    </row>
    <row r="84" spans="1:27" x14ac:dyDescent="0.25">
      <c r="A84" s="11">
        <v>6.91</v>
      </c>
      <c r="C84" s="37" t="s">
        <v>18</v>
      </c>
      <c r="D84" s="15">
        <f ca="1">$D$79/$D$77</f>
        <v>0.36151946583926398</v>
      </c>
      <c r="E84" s="9" t="s">
        <v>12</v>
      </c>
      <c r="J84" s="37" t="s">
        <v>18</v>
      </c>
      <c r="K84" s="15">
        <f ca="1">$K$79/$K$77</f>
        <v>0.36771985799999229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-2.969199999999999</v>
      </c>
      <c r="AA84" s="12">
        <f t="shared" ca="1" si="15"/>
        <v>-2.969199999999999</v>
      </c>
    </row>
    <row r="85" spans="1:27" x14ac:dyDescent="0.25">
      <c r="A85" s="11">
        <v>7.01</v>
      </c>
      <c r="Z85" s="12">
        <f t="shared" ca="1" si="14"/>
        <v>-2.8691999999999993</v>
      </c>
      <c r="AA85" s="12">
        <f t="shared" ca="1" si="15"/>
        <v>-2.8691999999999993</v>
      </c>
    </row>
    <row r="86" spans="1:27" ht="15" customHeight="1" x14ac:dyDescent="0.25">
      <c r="A86" s="11">
        <v>7.01</v>
      </c>
      <c r="C86" s="37" t="s">
        <v>16</v>
      </c>
      <c r="D86" s="15">
        <f ca="1">SUMPRODUCT(INDIRECT("$Z$2:$Z$"&amp;$D$5+1)^3)/$D$5</f>
        <v>9.6461160863760078</v>
      </c>
      <c r="E86" s="9" t="s">
        <v>46</v>
      </c>
      <c r="I86" s="22"/>
      <c r="Z86" s="12">
        <f t="shared" ca="1" si="14"/>
        <v>-2.8691999999999993</v>
      </c>
      <c r="AA86" s="12">
        <f t="shared" ca="1" si="15"/>
        <v>-2.8691999999999993</v>
      </c>
    </row>
    <row r="87" spans="1:27" x14ac:dyDescent="0.25">
      <c r="A87" s="11">
        <v>7.14</v>
      </c>
      <c r="C87" s="37" t="s">
        <v>20</v>
      </c>
      <c r="D87" s="38">
        <f ca="1">KURT(INDIRECT($G$4))</f>
        <v>5.1217217217879973E-2</v>
      </c>
      <c r="E87" s="9" t="s">
        <v>45</v>
      </c>
      <c r="Z87" s="12">
        <f t="shared" ca="1" si="14"/>
        <v>-2.7391999999999994</v>
      </c>
      <c r="AA87" s="12">
        <f t="shared" ca="1" si="15"/>
        <v>-2.7391999999999994</v>
      </c>
    </row>
    <row r="88" spans="1:27" ht="15" customHeight="1" x14ac:dyDescent="0.25">
      <c r="A88" s="11">
        <v>7.18</v>
      </c>
      <c r="Z88" s="12">
        <f t="shared" ca="1" si="14"/>
        <v>-2.6991999999999994</v>
      </c>
      <c r="AA88" s="12">
        <f t="shared" ca="1" si="15"/>
        <v>-2.6991999999999994</v>
      </c>
    </row>
    <row r="89" spans="1:27" ht="15" customHeight="1" x14ac:dyDescent="0.25">
      <c r="A89" s="11">
        <v>7.22</v>
      </c>
      <c r="C89" s="37" t="s">
        <v>19</v>
      </c>
      <c r="D89" s="15">
        <f ca="1">SKEW(INDIRECT($G$4))</f>
        <v>0.21333204979104373</v>
      </c>
      <c r="E89" s="9" t="s">
        <v>17</v>
      </c>
      <c r="Z89" s="12">
        <f t="shared" ca="1" si="14"/>
        <v>-2.6591999999999993</v>
      </c>
      <c r="AA89" s="12">
        <f t="shared" ca="1" si="15"/>
        <v>-2.6591999999999993</v>
      </c>
    </row>
    <row r="90" spans="1:27" x14ac:dyDescent="0.25">
      <c r="A90" s="11">
        <v>7.26</v>
      </c>
      <c r="D90" s="15">
        <f ca="1">$D$86/$D$79^3</f>
        <v>0.21173472606823346</v>
      </c>
      <c r="Z90" s="12">
        <f t="shared" ca="1" si="14"/>
        <v>-2.6191999999999993</v>
      </c>
      <c r="AA90" s="12">
        <f t="shared" ca="1" si="15"/>
        <v>-2.6191999999999993</v>
      </c>
    </row>
    <row r="91" spans="1:27" x14ac:dyDescent="0.25">
      <c r="A91" s="11">
        <v>7.29</v>
      </c>
      <c r="Z91" s="12">
        <f t="shared" ca="1" si="14"/>
        <v>-2.5891999999999991</v>
      </c>
      <c r="AA91" s="12">
        <f t="shared" ca="1" si="15"/>
        <v>-2.5891999999999991</v>
      </c>
    </row>
    <row r="92" spans="1:27" x14ac:dyDescent="0.25">
      <c r="A92" s="11">
        <v>7.3</v>
      </c>
      <c r="Z92" s="12">
        <f t="shared" ca="1" si="14"/>
        <v>-2.5791999999999993</v>
      </c>
      <c r="AA92" s="12">
        <f t="shared" ca="1" si="15"/>
        <v>-2.5791999999999993</v>
      </c>
    </row>
    <row r="93" spans="1:27" x14ac:dyDescent="0.25">
      <c r="A93" s="11">
        <v>7.33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-2.549199999999999</v>
      </c>
      <c r="AA93" s="12">
        <f t="shared" ca="1" si="15"/>
        <v>-2.549199999999999</v>
      </c>
    </row>
    <row r="94" spans="1:27" x14ac:dyDescent="0.25">
      <c r="A94" s="11">
        <v>7.44</v>
      </c>
      <c r="Z94" s="12">
        <f t="shared" ca="1" si="14"/>
        <v>-2.4391999999999987</v>
      </c>
      <c r="AA94" s="12">
        <f t="shared" ca="1" si="15"/>
        <v>-2.4391999999999987</v>
      </c>
    </row>
    <row r="95" spans="1:27" x14ac:dyDescent="0.25">
      <c r="A95" s="11">
        <v>7.47</v>
      </c>
      <c r="Z95" s="12">
        <f t="shared" ca="1" si="14"/>
        <v>-2.4091999999999993</v>
      </c>
      <c r="AA95" s="12">
        <f t="shared" ca="1" si="15"/>
        <v>-2.4091999999999993</v>
      </c>
    </row>
    <row r="96" spans="1:27" x14ac:dyDescent="0.25">
      <c r="A96" s="11">
        <v>7.48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-2.3991999999999987</v>
      </c>
      <c r="AA96" s="12">
        <f t="shared" ca="1" si="15"/>
        <v>-2.3991999999999987</v>
      </c>
    </row>
    <row r="97" spans="1:27" ht="15" customHeight="1" x14ac:dyDescent="0.25">
      <c r="A97" s="11">
        <v>7.51</v>
      </c>
      <c r="Z97" s="12">
        <f t="shared" ca="1" si="14"/>
        <v>-2.3691999999999993</v>
      </c>
      <c r="AA97" s="12">
        <f t="shared" ca="1" si="15"/>
        <v>-2.3691999999999993</v>
      </c>
    </row>
    <row r="98" spans="1:27" ht="15" customHeight="1" x14ac:dyDescent="0.25">
      <c r="A98" s="11">
        <v>7.53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-2.3491999999999988</v>
      </c>
      <c r="AA98" s="12">
        <f t="shared" ca="1" si="15"/>
        <v>-2.3491999999999988</v>
      </c>
    </row>
    <row r="99" spans="1:27" x14ac:dyDescent="0.25">
      <c r="A99" s="11">
        <v>7.55</v>
      </c>
      <c r="Z99" s="12">
        <f t="shared" ca="1" si="14"/>
        <v>-2.3291999999999993</v>
      </c>
      <c r="AA99" s="12">
        <f t="shared" ca="1" si="15"/>
        <v>-2.3291999999999993</v>
      </c>
    </row>
    <row r="100" spans="1:27" x14ac:dyDescent="0.25">
      <c r="A100" s="11">
        <v>7.6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-2.2791999999999994</v>
      </c>
      <c r="AA100" s="12">
        <f t="shared" ca="1" si="15"/>
        <v>-2.2791999999999994</v>
      </c>
    </row>
    <row r="101" spans="1:27" x14ac:dyDescent="0.25">
      <c r="A101" s="11">
        <v>7.6</v>
      </c>
      <c r="M101" s="37" t="s">
        <v>69</v>
      </c>
      <c r="N101" s="15">
        <v>2</v>
      </c>
      <c r="O101" s="9" t="s">
        <v>68</v>
      </c>
      <c r="Z101" s="12">
        <f t="shared" ca="1" si="14"/>
        <v>-2.2791999999999994</v>
      </c>
      <c r="AA101" s="12">
        <f t="shared" ca="1" si="15"/>
        <v>-2.2791999999999994</v>
      </c>
    </row>
    <row r="102" spans="1:27" x14ac:dyDescent="0.25">
      <c r="A102" s="11">
        <v>7.61</v>
      </c>
      <c r="C102" s="75" t="s">
        <v>38</v>
      </c>
      <c r="D102" s="76"/>
      <c r="E102" s="38">
        <f ca="1">$D$77-$D$79*SQRT(3)</f>
        <v>3.6931405184095958</v>
      </c>
      <c r="H102" s="37" t="s">
        <v>119</v>
      </c>
      <c r="M102" s="37" t="s">
        <v>72</v>
      </c>
      <c r="N102" s="15">
        <f>$D$15-($N$101+1)</f>
        <v>7</v>
      </c>
      <c r="O102" s="9" t="s">
        <v>67</v>
      </c>
      <c r="Z102" s="12">
        <f t="shared" ca="1" si="14"/>
        <v>-2.2691999999999988</v>
      </c>
      <c r="AA102" s="12">
        <f t="shared" ca="1" si="15"/>
        <v>-2.2691999999999988</v>
      </c>
    </row>
    <row r="103" spans="1:27" x14ac:dyDescent="0.25">
      <c r="A103" s="11">
        <v>7.62</v>
      </c>
      <c r="C103" s="75" t="s">
        <v>39</v>
      </c>
      <c r="D103" s="76"/>
      <c r="E103" s="38">
        <f ca="1">$D$77+$D$79*SQRT(3)</f>
        <v>16.065259481590402</v>
      </c>
      <c r="H103" s="37" t="s">
        <v>118</v>
      </c>
      <c r="Z103" s="12">
        <f t="shared" ca="1" si="14"/>
        <v>-2.259199999999999</v>
      </c>
      <c r="AA103" s="12">
        <f t="shared" ca="1" si="15"/>
        <v>-2.259199999999999</v>
      </c>
    </row>
    <row r="104" spans="1:27" x14ac:dyDescent="0.25">
      <c r="A104" s="11">
        <v>7.62</v>
      </c>
      <c r="M104" s="37" t="s">
        <v>70</v>
      </c>
      <c r="N104" s="15">
        <f>_xlfn.CHISQ.INV($N$100,$N$102)</f>
        <v>14.067140449340165</v>
      </c>
      <c r="O104" s="9" t="s">
        <v>73</v>
      </c>
      <c r="Z104" s="12">
        <f t="shared" ca="1" si="14"/>
        <v>-2.259199999999999</v>
      </c>
      <c r="AA104" s="12">
        <f t="shared" ca="1" si="15"/>
        <v>-2.259199999999999</v>
      </c>
    </row>
    <row r="105" spans="1:27" x14ac:dyDescent="0.25">
      <c r="A105" s="11">
        <v>7.69</v>
      </c>
      <c r="C105" s="84" t="s">
        <v>116</v>
      </c>
      <c r="D105" s="85"/>
      <c r="E105" s="38">
        <f ca="1">($E$102+$E$103)/2</f>
        <v>9.8791999999999991</v>
      </c>
      <c r="Z105" s="12">
        <f t="shared" ca="1" si="14"/>
        <v>-2.1891999999999987</v>
      </c>
      <c r="AA105" s="12">
        <f t="shared" ca="1" si="15"/>
        <v>-2.1891999999999987</v>
      </c>
    </row>
    <row r="106" spans="1:27" ht="15" customHeight="1" x14ac:dyDescent="0.25">
      <c r="A106" s="11">
        <v>7.7</v>
      </c>
      <c r="C106" s="84" t="s">
        <v>117</v>
      </c>
      <c r="D106" s="85"/>
      <c r="E106" s="38">
        <f ca="1">($E$102-$E$103)^2/12</f>
        <v>12.755777303258176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-2.1791999999999989</v>
      </c>
      <c r="AA106" s="12">
        <f t="shared" ca="1" si="15"/>
        <v>-2.1791999999999989</v>
      </c>
    </row>
    <row r="107" spans="1:27" x14ac:dyDescent="0.25">
      <c r="A107" s="11">
        <v>7.76</v>
      </c>
      <c r="Z107" s="12">
        <f t="shared" ca="1" si="14"/>
        <v>-2.1191999999999993</v>
      </c>
      <c r="AA107" s="12">
        <f t="shared" ca="1" si="15"/>
        <v>-2.1191999999999993</v>
      </c>
    </row>
    <row r="108" spans="1:27" x14ac:dyDescent="0.25">
      <c r="A108" s="11">
        <v>7.77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-2.1091999999999995</v>
      </c>
      <c r="AA108" s="12">
        <f t="shared" ca="1" si="15"/>
        <v>-2.1091999999999995</v>
      </c>
    </row>
    <row r="109" spans="1:27" x14ac:dyDescent="0.25">
      <c r="A109" s="11">
        <v>7.8</v>
      </c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>
        <f t="shared" ca="1" si="14"/>
        <v>-2.0791999999999993</v>
      </c>
      <c r="AA109" s="12">
        <f t="shared" ca="1" si="15"/>
        <v>-2.0791999999999993</v>
      </c>
    </row>
    <row r="110" spans="1:27" x14ac:dyDescent="0.25">
      <c r="A110" s="11">
        <v>7.81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0.99999999999999989</v>
      </c>
      <c r="O110" s="17">
        <f ca="1">SUM(INDIRECT(ADDRESS(ROW()+1,COLUMN())&amp;":"&amp;ADDRESS(ROW()+$D$15,COLUMN())))</f>
        <v>400</v>
      </c>
      <c r="P110" s="90">
        <f ca="1">SUM(INDIRECT(ADDRESS(ROW()+1,COLUMN())&amp;":"&amp;ADDRESS(ROW()+$D$15,COLUMN())))</f>
        <v>307</v>
      </c>
      <c r="Q110" s="91"/>
      <c r="S110" s="16" t="s">
        <v>23</v>
      </c>
      <c r="T110" s="17">
        <f ca="1">SUM(INDIRECT(ADDRESS(ROW()+1,COLUMN())&amp;":"&amp;ADDRESS(ROW()+$D$15,COLUMN())))</f>
        <v>1</v>
      </c>
      <c r="U110" s="17">
        <f ca="1">SUM(INDIRECT(ADDRESS(ROW()+1,COLUMN())&amp;":"&amp;ADDRESS(ROW()+$D$15,COLUMN())))</f>
        <v>400.00000000000006</v>
      </c>
      <c r="V110" s="90">
        <f ca="1">SUM(INDIRECT(ADDRESS(ROW()+1,COLUMN())&amp;":"&amp;ADDRESS(ROW()+$D$15,COLUMN())))</f>
        <v>6.9751665480987848</v>
      </c>
      <c r="W110" s="91"/>
      <c r="Z110" s="12">
        <f t="shared" ca="1" si="14"/>
        <v>-2.0691999999999995</v>
      </c>
      <c r="AA110" s="12">
        <f t="shared" ca="1" si="15"/>
        <v>-2.0691999999999995</v>
      </c>
    </row>
    <row r="111" spans="1:27" x14ac:dyDescent="0.25">
      <c r="A111" s="11">
        <v>7.83</v>
      </c>
      <c r="M111" s="17">
        <v>1</v>
      </c>
      <c r="N111" s="38">
        <f>IF($C22&gt;$D$15,"-",1/$D$15)</f>
        <v>0.1</v>
      </c>
      <c r="O111" s="19">
        <f>IF($C22&gt;$D$15,"-",$D$5*N111)</f>
        <v>40</v>
      </c>
      <c r="P111" s="88">
        <f ca="1">IF($C22&gt;$D$15,"-",($G22-$O111)^2/$O111)</f>
        <v>38.024999999999999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8.4611226663712288E-3</v>
      </c>
      <c r="U111" s="38">
        <f ca="1">IF($C22&gt;$D$15,"-",$D$5*T111)</f>
        <v>3.3844490665484916</v>
      </c>
      <c r="V111" s="88">
        <f ca="1">IF($C22&gt;$D$15,"-",($G22-$U111)^2/$U111)</f>
        <v>1.6799181311841176</v>
      </c>
      <c r="W111" s="89"/>
      <c r="Z111" s="12">
        <f t="shared" ca="1" si="14"/>
        <v>-2.049199999999999</v>
      </c>
      <c r="AA111" s="12">
        <f t="shared" ca="1" si="15"/>
        <v>-2.049199999999999</v>
      </c>
    </row>
    <row r="112" spans="1:27" ht="15" customHeight="1" x14ac:dyDescent="0.25">
      <c r="A112" s="11">
        <v>7.83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</v>
      </c>
      <c r="O112" s="19">
        <f t="shared" ref="O112:O121" si="17">IF($C23&gt;$D$15,"-",$D$5*N112)</f>
        <v>40</v>
      </c>
      <c r="P112" s="88">
        <f t="shared" ref="P112:P121" ca="1" si="18">IF($C23&gt;$D$15,"-",($G23-$O112)^2/$O112)</f>
        <v>19.600000000000001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3.1092514569946987E-2</v>
      </c>
      <c r="U112" s="38">
        <f t="shared" ref="U112:U121" ca="1" si="20">IF($C23&gt;$D$15,"-",$D$5*T112)</f>
        <v>12.437005827978794</v>
      </c>
      <c r="V112" s="88">
        <f t="shared" ref="V112:V121" ca="1" si="21">IF($C23&gt;$D$15,"-",($G23-$U112)^2/$U112)</f>
        <v>1.5355311103723073E-2</v>
      </c>
      <c r="W112" s="89"/>
      <c r="Z112" s="12">
        <f t="shared" ca="1" si="14"/>
        <v>-2.049199999999999</v>
      </c>
      <c r="AA112" s="12">
        <f t="shared" ca="1" si="15"/>
        <v>-2.049199999999999</v>
      </c>
    </row>
    <row r="113" spans="1:27" x14ac:dyDescent="0.25">
      <c r="A113" s="11">
        <v>7.88</v>
      </c>
      <c r="M113" s="17">
        <v>3</v>
      </c>
      <c r="N113" s="38">
        <f t="shared" si="16"/>
        <v>0.1</v>
      </c>
      <c r="O113" s="19">
        <f t="shared" si="17"/>
        <v>40</v>
      </c>
      <c r="P113" s="88">
        <f t="shared" ca="1" si="18"/>
        <v>2.5000000000000001E-2</v>
      </c>
      <c r="Q113" s="89"/>
      <c r="S113" s="17">
        <v>3</v>
      </c>
      <c r="T113" s="38">
        <f t="shared" ca="1" si="19"/>
        <v>9.1083103266478671E-2</v>
      </c>
      <c r="U113" s="38">
        <f t="shared" ca="1" si="20"/>
        <v>36.433241306591469</v>
      </c>
      <c r="V113" s="88">
        <f t="shared" ca="1" si="21"/>
        <v>0.5724246379376976</v>
      </c>
      <c r="W113" s="89"/>
      <c r="Z113" s="12">
        <f t="shared" ca="1" si="14"/>
        <v>-1.9991999999999992</v>
      </c>
      <c r="AA113" s="12">
        <f t="shared" ca="1" si="15"/>
        <v>-1.9991999999999992</v>
      </c>
    </row>
    <row r="114" spans="1:27" x14ac:dyDescent="0.25">
      <c r="A114" s="11">
        <v>7.89</v>
      </c>
      <c r="C114" s="75" t="s">
        <v>138</v>
      </c>
      <c r="D114" s="76"/>
      <c r="E114" s="38">
        <f ca="1">$D$11</f>
        <v>-0.91</v>
      </c>
      <c r="H114" s="92" t="s">
        <v>144</v>
      </c>
      <c r="I114" s="92"/>
      <c r="J114" s="92"/>
      <c r="K114" s="38">
        <f ca="1">SUM(INDIRECT("$AA$2:$AA$"&amp;$D$5+1))/$K$119</f>
        <v>8.6561373349369113E-14</v>
      </c>
      <c r="M114" s="17">
        <v>4</v>
      </c>
      <c r="N114" s="38">
        <f t="shared" si="16"/>
        <v>0.1</v>
      </c>
      <c r="O114" s="19">
        <f t="shared" si="17"/>
        <v>40</v>
      </c>
      <c r="P114" s="88">
        <f t="shared" ca="1" si="18"/>
        <v>27.225000000000001</v>
      </c>
      <c r="Q114" s="89"/>
      <c r="S114" s="17">
        <v>4</v>
      </c>
      <c r="T114" s="38">
        <f t="shared" ca="1" si="19"/>
        <v>0.18111785796045993</v>
      </c>
      <c r="U114" s="38">
        <f t="shared" ca="1" si="20"/>
        <v>72.447143184183972</v>
      </c>
      <c r="V114" s="88">
        <f t="shared" ca="1" si="21"/>
        <v>4.2189470193072405E-3</v>
      </c>
      <c r="W114" s="89"/>
      <c r="Z114" s="12">
        <f t="shared" ca="1" si="14"/>
        <v>-1.9891999999999994</v>
      </c>
      <c r="AA114" s="12">
        <f t="shared" ca="1" si="15"/>
        <v>-1.9891999999999994</v>
      </c>
    </row>
    <row r="115" spans="1:27" x14ac:dyDescent="0.25">
      <c r="A115" s="11">
        <v>7.91</v>
      </c>
      <c r="C115" s="75" t="s">
        <v>139</v>
      </c>
      <c r="D115" s="76"/>
      <c r="E115" s="38">
        <f ca="1">$D$12</f>
        <v>21.68</v>
      </c>
      <c r="H115" s="92" t="s">
        <v>145</v>
      </c>
      <c r="I115" s="92"/>
      <c r="J115" s="92"/>
      <c r="K115" s="38">
        <f ca="1">-$D$5/$K$119+SUMSQ(INDIRECT("$AA$2:$AA$"&amp;$D$5+1))/$K$119^3</f>
        <v>-0.22954150841846399</v>
      </c>
      <c r="M115" s="17">
        <v>5</v>
      </c>
      <c r="N115" s="38">
        <f t="shared" si="16"/>
        <v>0.1</v>
      </c>
      <c r="O115" s="19">
        <f t="shared" si="17"/>
        <v>40</v>
      </c>
      <c r="P115" s="88">
        <f t="shared" ca="1" si="18"/>
        <v>105.625</v>
      </c>
      <c r="Q115" s="89"/>
      <c r="S115" s="17">
        <v>5</v>
      </c>
      <c r="T115" s="38">
        <f t="shared" ca="1" si="19"/>
        <v>0.24455541657631952</v>
      </c>
      <c r="U115" s="38">
        <f t="shared" ca="1" si="20"/>
        <v>97.822166630527803</v>
      </c>
      <c r="V115" s="88">
        <f t="shared" ca="1" si="21"/>
        <v>0.5266832013085887</v>
      </c>
      <c r="W115" s="89"/>
      <c r="Z115" s="12">
        <f t="shared" ca="1" si="14"/>
        <v>-1.969199999999999</v>
      </c>
      <c r="AA115" s="12">
        <f t="shared" ca="1" si="15"/>
        <v>-1.969199999999999</v>
      </c>
    </row>
    <row r="116" spans="1:27" x14ac:dyDescent="0.25">
      <c r="A116" s="11">
        <v>7.92</v>
      </c>
      <c r="M116" s="17">
        <v>6</v>
      </c>
      <c r="N116" s="38">
        <f t="shared" si="16"/>
        <v>0.1</v>
      </c>
      <c r="O116" s="19">
        <f t="shared" si="17"/>
        <v>40</v>
      </c>
      <c r="P116" s="88">
        <f t="shared" ca="1" si="18"/>
        <v>40</v>
      </c>
      <c r="Q116" s="89"/>
      <c r="S116" s="17">
        <v>6</v>
      </c>
      <c r="T116" s="38">
        <f t="shared" ca="1" si="19"/>
        <v>0.22426110676224786</v>
      </c>
      <c r="U116" s="38">
        <f t="shared" ca="1" si="20"/>
        <v>89.704442704899151</v>
      </c>
      <c r="V116" s="88">
        <f t="shared" ca="1" si="21"/>
        <v>1.0498499892862829</v>
      </c>
      <c r="W116" s="89"/>
      <c r="Z116" s="12">
        <f t="shared" ca="1" si="14"/>
        <v>-1.9591999999999992</v>
      </c>
      <c r="AA116" s="12">
        <f t="shared" ca="1" si="15"/>
        <v>-1.9591999999999992</v>
      </c>
    </row>
    <row r="117" spans="1:27" x14ac:dyDescent="0.25">
      <c r="A117" s="11">
        <v>7.93</v>
      </c>
      <c r="C117" s="84" t="s">
        <v>116</v>
      </c>
      <c r="D117" s="85"/>
      <c r="E117" s="38">
        <f ca="1">($E$102+$E$103)/2</f>
        <v>9.8791999999999991</v>
      </c>
      <c r="J117" s="23" t="s">
        <v>147</v>
      </c>
      <c r="M117" s="17">
        <v>7</v>
      </c>
      <c r="N117" s="38">
        <f t="shared" si="16"/>
        <v>0.1</v>
      </c>
      <c r="O117" s="19">
        <f t="shared" si="17"/>
        <v>40</v>
      </c>
      <c r="P117" s="88">
        <f t="shared" ca="1" si="18"/>
        <v>7.2249999999999996</v>
      </c>
      <c r="Q117" s="89"/>
      <c r="S117" s="17">
        <v>7</v>
      </c>
      <c r="T117" s="38">
        <f t="shared" ca="1" si="19"/>
        <v>0.13965983233715296</v>
      </c>
      <c r="U117" s="38">
        <f t="shared" ca="1" si="20"/>
        <v>55.863932934861182</v>
      </c>
      <c r="V117" s="88">
        <f t="shared" ca="1" si="21"/>
        <v>2.3103428432044992E-2</v>
      </c>
      <c r="W117" s="89"/>
      <c r="Z117" s="12">
        <f t="shared" ca="1" si="14"/>
        <v>-1.9491999999999994</v>
      </c>
      <c r="AA117" s="12">
        <f t="shared" ca="1" si="15"/>
        <v>-1.9491999999999994</v>
      </c>
    </row>
    <row r="118" spans="1:27" x14ac:dyDescent="0.25">
      <c r="A118" s="11">
        <v>7.96</v>
      </c>
      <c r="C118" s="84" t="s">
        <v>117</v>
      </c>
      <c r="D118" s="85"/>
      <c r="E118" s="38">
        <f ca="1">($E$102-$E$103)^2/12</f>
        <v>12.755777303258176</v>
      </c>
      <c r="H118" s="37" t="s">
        <v>27</v>
      </c>
      <c r="I118" s="38">
        <f ca="1">D77</f>
        <v>9.8791999999999991</v>
      </c>
      <c r="J118" s="38">
        <v>0</v>
      </c>
      <c r="K118" s="38">
        <f ca="1">$I118+$J118</f>
        <v>9.8791999999999991</v>
      </c>
      <c r="M118" s="17">
        <v>8</v>
      </c>
      <c r="N118" s="38">
        <f t="shared" si="16"/>
        <v>0.1</v>
      </c>
      <c r="O118" s="19">
        <f t="shared" si="17"/>
        <v>40</v>
      </c>
      <c r="P118" s="88">
        <f t="shared" ca="1" si="18"/>
        <v>11.025</v>
      </c>
      <c r="Q118" s="89"/>
      <c r="S118" s="17">
        <v>8</v>
      </c>
      <c r="T118" s="38">
        <f t="shared" ca="1" si="19"/>
        <v>5.9050519668861656E-2</v>
      </c>
      <c r="U118" s="38">
        <f t="shared" ca="1" si="20"/>
        <v>23.620207867544664</v>
      </c>
      <c r="V118" s="88">
        <f t="shared" ca="1" si="21"/>
        <v>0.90373128208801734</v>
      </c>
      <c r="W118" s="89"/>
      <c r="Z118" s="12">
        <f t="shared" ca="1" si="14"/>
        <v>-1.9191999999999991</v>
      </c>
      <c r="AA118" s="12">
        <f t="shared" ca="1" si="15"/>
        <v>-1.9191999999999991</v>
      </c>
    </row>
    <row r="119" spans="1:27" x14ac:dyDescent="0.25">
      <c r="A119" s="11">
        <v>7.98</v>
      </c>
      <c r="H119" s="37" t="s">
        <v>140</v>
      </c>
      <c r="I119" s="38">
        <f ca="1">D79</f>
        <v>3.5715231069192566</v>
      </c>
      <c r="J119" s="38">
        <v>-8.0699999999999999E-4</v>
      </c>
      <c r="K119" s="38">
        <f ca="1">$I119+$J119</f>
        <v>3.5707161069192566</v>
      </c>
      <c r="M119" s="17">
        <v>9</v>
      </c>
      <c r="N119" s="38">
        <f t="shared" si="16"/>
        <v>0.1</v>
      </c>
      <c r="O119" s="19">
        <f t="shared" si="17"/>
        <v>40</v>
      </c>
      <c r="P119" s="88">
        <f t="shared" ca="1" si="18"/>
        <v>24.024999999999999</v>
      </c>
      <c r="Q119" s="89"/>
      <c r="S119" s="17">
        <v>9</v>
      </c>
      <c r="T119" s="38">
        <f t="shared" ca="1" si="19"/>
        <v>1.6944371712273143E-2</v>
      </c>
      <c r="U119" s="38">
        <f t="shared" ca="1" si="20"/>
        <v>6.7777486849092572</v>
      </c>
      <c r="V119" s="88">
        <f t="shared" ca="1" si="21"/>
        <v>0.7286196548446755</v>
      </c>
      <c r="W119" s="89"/>
      <c r="Z119" s="12">
        <f t="shared" ca="1" si="14"/>
        <v>-1.8991999999999987</v>
      </c>
      <c r="AA119" s="12">
        <f t="shared" ca="1" si="15"/>
        <v>-1.8991999999999987</v>
      </c>
    </row>
    <row r="120" spans="1:27" x14ac:dyDescent="0.25">
      <c r="A120" s="11">
        <v>7.98</v>
      </c>
      <c r="M120" s="17">
        <v>10</v>
      </c>
      <c r="N120" s="38">
        <f t="shared" si="16"/>
        <v>0.1</v>
      </c>
      <c r="O120" s="19">
        <f t="shared" si="17"/>
        <v>40</v>
      </c>
      <c r="P120" s="88">
        <f t="shared" ca="1" si="18"/>
        <v>34.225000000000001</v>
      </c>
      <c r="Q120" s="89"/>
      <c r="S120" s="17">
        <v>10</v>
      </c>
      <c r="T120" s="38">
        <f t="shared" ca="1" si="19"/>
        <v>3.7741544798881588E-3</v>
      </c>
      <c r="U120" s="38">
        <f t="shared" ca="1" si="20"/>
        <v>1.5096617919552635</v>
      </c>
      <c r="V120" s="88">
        <f t="shared" ca="1" si="21"/>
        <v>1.4712619648943301</v>
      </c>
      <c r="W120" s="89"/>
      <c r="Z120" s="12">
        <f t="shared" ca="1" si="14"/>
        <v>-1.8991999999999987</v>
      </c>
      <c r="AA120" s="12">
        <f t="shared" ca="1" si="15"/>
        <v>-1.8991999999999987</v>
      </c>
    </row>
    <row r="121" spans="1:27" ht="15" customHeight="1" x14ac:dyDescent="0.25">
      <c r="A121" s="11">
        <v>7.98</v>
      </c>
      <c r="H121" s="24" t="s">
        <v>146</v>
      </c>
      <c r="I121" s="38">
        <f ca="1">LN(2*PI())*D5/2-LN(K119)*D5-SUMSQ(INDIRECT("$AA$2:$AA$"&amp;$D$5+1))/(2*K119^2)</f>
        <v>-341.12123927726873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>
        <f t="shared" ca="1" si="14"/>
        <v>-1.8991999999999987</v>
      </c>
      <c r="AA121" s="12">
        <f t="shared" ca="1" si="15"/>
        <v>-1.8991999999999987</v>
      </c>
    </row>
    <row r="122" spans="1:27" x14ac:dyDescent="0.25">
      <c r="A122" s="11">
        <v>7.99</v>
      </c>
      <c r="Z122" s="12">
        <f t="shared" ca="1" si="14"/>
        <v>-1.8891999999999989</v>
      </c>
      <c r="AA122" s="12">
        <f t="shared" ca="1" si="15"/>
        <v>-1.8891999999999989</v>
      </c>
    </row>
    <row r="123" spans="1:27" ht="15" customHeight="1" x14ac:dyDescent="0.25">
      <c r="A123" s="11">
        <v>7.99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-1.8891999999999989</v>
      </c>
      <c r="AA123" s="12">
        <f t="shared" ca="1" si="15"/>
        <v>-1.8891999999999989</v>
      </c>
    </row>
    <row r="124" spans="1:27" ht="15" customHeight="1" x14ac:dyDescent="0.25">
      <c r="A124" s="11">
        <v>8</v>
      </c>
      <c r="Z124" s="12">
        <f t="shared" ca="1" si="14"/>
        <v>-1.8791999999999991</v>
      </c>
      <c r="AA124" s="12">
        <f t="shared" ca="1" si="15"/>
        <v>-1.8791999999999991</v>
      </c>
    </row>
    <row r="125" spans="1:27" x14ac:dyDescent="0.25">
      <c r="A125" s="11">
        <v>8.0299999999999994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-1.8491999999999997</v>
      </c>
      <c r="AA125" s="12">
        <f t="shared" ca="1" si="15"/>
        <v>-1.8491999999999997</v>
      </c>
    </row>
    <row r="126" spans="1:27" x14ac:dyDescent="0.25">
      <c r="A126" s="11">
        <v>8.09</v>
      </c>
      <c r="Z126" s="12">
        <f t="shared" ca="1" si="14"/>
        <v>-1.7891999999999992</v>
      </c>
      <c r="AA126" s="12">
        <f t="shared" ca="1" si="15"/>
        <v>-1.7891999999999992</v>
      </c>
    </row>
    <row r="127" spans="1:27" ht="15" customHeight="1" x14ac:dyDescent="0.25">
      <c r="A127" s="11">
        <v>8.11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-1.7691999999999997</v>
      </c>
      <c r="AA127" s="12">
        <f t="shared" ca="1" si="15"/>
        <v>-1.7691999999999997</v>
      </c>
    </row>
    <row r="128" spans="1:27" ht="15" customHeight="1" x14ac:dyDescent="0.25">
      <c r="A128" s="11">
        <v>8.1199999999999992</v>
      </c>
      <c r="C128" s="25">
        <f ca="1">$D$77</f>
        <v>9.8791999999999991</v>
      </c>
      <c r="D128" s="25">
        <f ca="1">$D$82</f>
        <v>9.6649999999999991</v>
      </c>
      <c r="E128" s="25">
        <f ca="1">$D$89</f>
        <v>0.21333204979104373</v>
      </c>
      <c r="F128" s="25">
        <f ca="1">$D$87</f>
        <v>5.1217217217879973E-2</v>
      </c>
      <c r="H128" s="25">
        <f ca="1">$D$77</f>
        <v>9.8791999999999991</v>
      </c>
      <c r="I128" s="25">
        <f ca="1">$D$82</f>
        <v>9.6649999999999991</v>
      </c>
      <c r="J128" s="25">
        <f ca="1">$D$89</f>
        <v>0.21333204979104373</v>
      </c>
      <c r="K128" s="25">
        <f ca="1">$D$87</f>
        <v>5.1217217217879973E-2</v>
      </c>
      <c r="Z128" s="12">
        <f t="shared" ca="1" si="14"/>
        <v>-1.7591999999999999</v>
      </c>
      <c r="AA128" s="12">
        <f t="shared" ca="1" si="15"/>
        <v>-1.7591999999999999</v>
      </c>
    </row>
    <row r="129" spans="1:27" x14ac:dyDescent="0.25">
      <c r="A129" s="11">
        <v>8.15</v>
      </c>
      <c r="Z129" s="12">
        <f t="shared" ca="1" si="14"/>
        <v>-1.7291999999999987</v>
      </c>
      <c r="AA129" s="12">
        <f t="shared" ca="1" si="15"/>
        <v>-1.7291999999999987</v>
      </c>
    </row>
    <row r="130" spans="1:27" x14ac:dyDescent="0.25">
      <c r="A130" s="11">
        <v>8.1999999999999993</v>
      </c>
      <c r="Z130" s="12">
        <f t="shared" ref="Z130:Z193" ca="1" si="22">IF($A130&lt;&gt;"",($A130-$D$77),"")</f>
        <v>-1.6791999999999998</v>
      </c>
      <c r="AA130" s="12">
        <f t="shared" ref="AA130:AA193" ca="1" si="23">IF($A130&lt;&gt;"",($A130-$D$77+$J$118),"")</f>
        <v>-1.6791999999999998</v>
      </c>
    </row>
    <row r="131" spans="1:27" x14ac:dyDescent="0.25">
      <c r="A131" s="11">
        <v>8.2200000000000006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-1.6591999999999985</v>
      </c>
      <c r="AA131" s="12">
        <f t="shared" ca="1" si="23"/>
        <v>-1.6591999999999985</v>
      </c>
    </row>
    <row r="132" spans="1:27" x14ac:dyDescent="0.25">
      <c r="A132" s="11">
        <v>8.2200000000000006</v>
      </c>
      <c r="Z132" s="12">
        <f t="shared" ca="1" si="22"/>
        <v>-1.6591999999999985</v>
      </c>
      <c r="AA132" s="12">
        <f t="shared" ca="1" si="23"/>
        <v>-1.6591999999999985</v>
      </c>
    </row>
    <row r="133" spans="1:27" x14ac:dyDescent="0.25">
      <c r="A133" s="11">
        <v>8.2200000000000006</v>
      </c>
      <c r="Z133" s="12">
        <f t="shared" ca="1" si="22"/>
        <v>-1.6591999999999985</v>
      </c>
      <c r="AA133" s="12">
        <f t="shared" ca="1" si="23"/>
        <v>-1.6591999999999985</v>
      </c>
    </row>
    <row r="134" spans="1:27" x14ac:dyDescent="0.25">
      <c r="A134" s="11">
        <v>8.2200000000000006</v>
      </c>
      <c r="I134" s="37" t="s">
        <v>121</v>
      </c>
      <c r="J134" s="15">
        <f ca="1">'Y 400'!$D$78</f>
        <v>12.755777303258178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-1.6591999999999985</v>
      </c>
      <c r="AA134" s="12">
        <f t="shared" ca="1" si="23"/>
        <v>-1.6591999999999985</v>
      </c>
    </row>
    <row r="135" spans="1:27" ht="15" customHeight="1" x14ac:dyDescent="0.25">
      <c r="A135" s="11">
        <v>8.27</v>
      </c>
      <c r="I135" s="37" t="s">
        <v>120</v>
      </c>
      <c r="J135" s="15">
        <f ca="1">SQRT($J$134/$D$5)</f>
        <v>0.17857615534596283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0.57224005437384828</v>
      </c>
      <c r="Q135" s="95"/>
      <c r="R135" s="95">
        <f ca="1">SQRT(2/($D$5-1)) * $D$78</f>
        <v>0.90309924352793824</v>
      </c>
      <c r="S135" s="95"/>
      <c r="Z135" s="12">
        <f t="shared" ca="1" si="22"/>
        <v>-1.6091999999999995</v>
      </c>
      <c r="AA135" s="12">
        <f t="shared" ca="1" si="23"/>
        <v>-1.6091999999999995</v>
      </c>
    </row>
    <row r="136" spans="1:27" ht="15" customHeight="1" x14ac:dyDescent="0.25">
      <c r="A136" s="11">
        <v>8.2799999999999994</v>
      </c>
      <c r="Z136" s="12">
        <f t="shared" ca="1" si="22"/>
        <v>-1.5991999999999997</v>
      </c>
      <c r="AA136" s="12">
        <f t="shared" ca="1" si="23"/>
        <v>-1.5991999999999997</v>
      </c>
    </row>
    <row r="137" spans="1:27" x14ac:dyDescent="0.25">
      <c r="A137" s="11">
        <v>8.3000000000000007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-1.5791999999999984</v>
      </c>
      <c r="AA137" s="12">
        <f t="shared" ca="1" si="23"/>
        <v>-1.5791999999999984</v>
      </c>
    </row>
    <row r="138" spans="1:27" x14ac:dyDescent="0.25">
      <c r="A138" s="11">
        <v>8.3000000000000007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-1.5791999999999984</v>
      </c>
      <c r="AA138" s="12">
        <f t="shared" ca="1" si="23"/>
        <v>-1.5791999999999984</v>
      </c>
    </row>
    <row r="139" spans="1:27" x14ac:dyDescent="0.25">
      <c r="A139" s="11">
        <v>8.31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-1.5691999999999986</v>
      </c>
      <c r="AA139" s="12">
        <f t="shared" ca="1" si="23"/>
        <v>-1.5691999999999986</v>
      </c>
    </row>
    <row r="140" spans="1:27" x14ac:dyDescent="0.25">
      <c r="A140" s="11">
        <v>8.32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1.2836769219240545</v>
      </c>
      <c r="I140" s="38">
        <f ca="1">D140*$J$135</f>
        <v>0.22893463115352436</v>
      </c>
      <c r="J140" s="38">
        <f ca="1">G140*$J$135</f>
        <v>0.22923408942353735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1.1577732302028167</v>
      </c>
      <c r="Q140" s="89"/>
      <c r="S140" s="38">
        <f t="shared" ref="S140:T143" si="24">_xlfn.CHISQ.INV(M140,$D$5-1)</f>
        <v>435.60361312082057</v>
      </c>
      <c r="T140" s="38">
        <f t="shared" si="24"/>
        <v>363.25279694544093</v>
      </c>
      <c r="V140" s="38">
        <f>($D$5-1)/$S140</f>
        <v>0.91597036383931907</v>
      </c>
      <c r="W140" s="38">
        <f>($D$5-1)/$T140</f>
        <v>1.0984086106291651</v>
      </c>
      <c r="Z140" s="12">
        <f t="shared" ca="1" si="22"/>
        <v>-1.5591999999999988</v>
      </c>
      <c r="AA140" s="12">
        <f t="shared" ca="1" si="23"/>
        <v>-1.5591999999999988</v>
      </c>
    </row>
    <row r="141" spans="1:27" x14ac:dyDescent="0.25">
      <c r="A141" s="11">
        <v>8.35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1.6486815335554372</v>
      </c>
      <c r="I141" s="38">
        <f ca="1">D141*$J$135</f>
        <v>0.29375777554410887</v>
      </c>
      <c r="J141" s="38">
        <f ca="1">G141*$J$135</f>
        <v>0.29441520965221596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1.4855982556034584</v>
      </c>
      <c r="Q141" s="89"/>
      <c r="S141" s="38">
        <f t="shared" si="24"/>
        <v>446.57424159297682</v>
      </c>
      <c r="T141" s="38">
        <f t="shared" si="24"/>
        <v>353.69919875678079</v>
      </c>
      <c r="V141" s="38">
        <f>($D$5-1)/$S141</f>
        <v>0.89346846019762682</v>
      </c>
      <c r="W141" s="38">
        <f>($D$5-1)/$T141</f>
        <v>1.1280771949793702</v>
      </c>
      <c r="Z141" s="12">
        <f t="shared" ca="1" si="22"/>
        <v>-1.5291999999999994</v>
      </c>
      <c r="AA141" s="12">
        <f t="shared" ca="1" si="23"/>
        <v>-1.5291999999999994</v>
      </c>
    </row>
    <row r="142" spans="1:27" x14ac:dyDescent="0.25">
      <c r="A142" s="11">
        <v>8.36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1.9659272959208922</v>
      </c>
      <c r="I142" s="38">
        <f ca="1">D142*$J$135</f>
        <v>0.46001217617120027</v>
      </c>
      <c r="J142" s="38">
        <f ca="1">G142*$J$135</f>
        <v>0.3510677381952379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2.3263836513279688</v>
      </c>
      <c r="Q142" s="89"/>
      <c r="S142" s="38">
        <f t="shared" si="24"/>
        <v>456.2361113342285</v>
      </c>
      <c r="T142" s="38">
        <f t="shared" si="24"/>
        <v>345.55113256898454</v>
      </c>
      <c r="V142" s="38">
        <f>($D$5-1)/$S142</f>
        <v>0.8745471699580164</v>
      </c>
      <c r="W142" s="38">
        <f>($D$5-1)/$T142</f>
        <v>1.1546771588727036</v>
      </c>
      <c r="Z142" s="12">
        <f t="shared" ca="1" si="22"/>
        <v>-1.5191999999999997</v>
      </c>
      <c r="AA142" s="12">
        <f t="shared" ca="1" si="23"/>
        <v>-1.5191999999999997</v>
      </c>
    </row>
    <row r="143" spans="1:27" x14ac:dyDescent="0.25">
      <c r="A143" s="11">
        <v>8.36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2.5882071640309721</v>
      </c>
      <c r="I143" s="38">
        <f ca="1">D143*$J$135</f>
        <v>0.55180032001902513</v>
      </c>
      <c r="J143" s="38">
        <f ca="1">G143*$J$135</f>
        <v>0.46219208459152877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2.7905766625013291</v>
      </c>
      <c r="Q143" s="89"/>
      <c r="S143" s="38">
        <f t="shared" si="24"/>
        <v>475.51529105615327</v>
      </c>
      <c r="T143" s="38">
        <f t="shared" si="24"/>
        <v>329.99387594228028</v>
      </c>
      <c r="V143" s="38">
        <f>($D$5-1)/$S143</f>
        <v>0.83908973592372316</v>
      </c>
      <c r="W143" s="38">
        <f>($D$5-1)/$T143</f>
        <v>1.2091133475149389</v>
      </c>
      <c r="Z143" s="12">
        <f t="shared" ca="1" si="22"/>
        <v>-1.5191999999999997</v>
      </c>
      <c r="AA143" s="12">
        <f t="shared" ca="1" si="23"/>
        <v>-1.5191999999999997</v>
      </c>
    </row>
    <row r="144" spans="1:27" x14ac:dyDescent="0.25">
      <c r="A144" s="11">
        <v>8.4</v>
      </c>
      <c r="Z144" s="12">
        <f t="shared" ca="1" si="22"/>
        <v>-1.4791999999999987</v>
      </c>
      <c r="AA144" s="12">
        <f t="shared" ca="1" si="23"/>
        <v>-1.4791999999999987</v>
      </c>
    </row>
    <row r="145" spans="1:27" x14ac:dyDescent="0.25">
      <c r="A145" s="11">
        <v>8.43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-1.4491999999999994</v>
      </c>
      <c r="AA145" s="12">
        <f t="shared" ca="1" si="23"/>
        <v>-1.4491999999999994</v>
      </c>
    </row>
    <row r="146" spans="1:27" x14ac:dyDescent="0.25">
      <c r="A146" s="11">
        <v>8.43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-1.4491999999999994</v>
      </c>
      <c r="AA146" s="12">
        <f t="shared" ca="1" si="23"/>
        <v>-1.4491999999999994</v>
      </c>
    </row>
    <row r="147" spans="1:27" x14ac:dyDescent="0.25">
      <c r="A147" s="11">
        <v>8.48</v>
      </c>
      <c r="C147" s="38">
        <v>0.8</v>
      </c>
      <c r="D147" s="38">
        <f ca="1">$D$77-$I140</f>
        <v>9.6502653688464743</v>
      </c>
      <c r="E147" s="38">
        <f ca="1">$D$77+$I140</f>
        <v>10.108134631153524</v>
      </c>
      <c r="F147" s="38">
        <f ca="1">$D$77-$J140</f>
        <v>9.6499659105764621</v>
      </c>
      <c r="G147" s="38">
        <f ca="1">$D$77+$J140</f>
        <v>10.108434089423536</v>
      </c>
      <c r="L147" s="38">
        <v>0.8</v>
      </c>
      <c r="M147" s="38">
        <f ca="1">$D$78-$P140</f>
        <v>11.59800407305536</v>
      </c>
      <c r="N147" s="38">
        <f ca="1">$D$78+$P140</f>
        <v>13.913550533460995</v>
      </c>
      <c r="O147" s="38">
        <f ca="1">$D$78*$V140</f>
        <v>11.683913977518721</v>
      </c>
      <c r="P147" s="38">
        <f ca="1">$D$78*$W140</f>
        <v>14.011055625166852</v>
      </c>
      <c r="Z147" s="12">
        <f t="shared" ca="1" si="22"/>
        <v>-1.3991999999999987</v>
      </c>
      <c r="AA147" s="12">
        <f t="shared" ca="1" si="23"/>
        <v>-1.3991999999999987</v>
      </c>
    </row>
    <row r="148" spans="1:27" x14ac:dyDescent="0.25">
      <c r="A148" s="11">
        <v>8.48</v>
      </c>
      <c r="C148" s="38">
        <v>0.9</v>
      </c>
      <c r="D148" s="38">
        <f ca="1">$D$77-$I141</f>
        <v>9.5854422244558908</v>
      </c>
      <c r="E148" s="38">
        <f ca="1">$D$77+$I141</f>
        <v>10.172957775544107</v>
      </c>
      <c r="F148" s="38">
        <f ca="1">$D$77-$J141</f>
        <v>9.5847847903477827</v>
      </c>
      <c r="G148" s="38">
        <f ca="1">$D$77+$J141</f>
        <v>10.173615209652215</v>
      </c>
      <c r="L148" s="38">
        <v>0.9</v>
      </c>
      <c r="M148" s="38">
        <f ca="1">$D$78-$P141</f>
        <v>11.27017904765472</v>
      </c>
      <c r="N148" s="38">
        <f ca="1">$D$78+$P141</f>
        <v>14.241375558861636</v>
      </c>
      <c r="O148" s="38">
        <f ca="1">$D$78*$V141</f>
        <v>11.39688470576592</v>
      </c>
      <c r="P148" s="38">
        <f ca="1">$D$78*$W141</f>
        <v>14.389501480041</v>
      </c>
      <c r="Z148" s="12">
        <f t="shared" ca="1" si="22"/>
        <v>-1.3991999999999987</v>
      </c>
      <c r="AA148" s="12">
        <f t="shared" ca="1" si="23"/>
        <v>-1.3991999999999987</v>
      </c>
    </row>
    <row r="149" spans="1:27" x14ac:dyDescent="0.25">
      <c r="A149" s="11">
        <v>8.49</v>
      </c>
      <c r="C149" s="38">
        <v>0.95</v>
      </c>
      <c r="D149" s="38">
        <f ca="1">$D$77-$I142</f>
        <v>9.419187823828798</v>
      </c>
      <c r="E149" s="38">
        <f ca="1">$D$77+$I142</f>
        <v>10.3392121761712</v>
      </c>
      <c r="F149" s="38">
        <f ca="1">$D$77-$J142</f>
        <v>9.5281322618047604</v>
      </c>
      <c r="G149" s="38">
        <f ca="1">$D$77+$J142</f>
        <v>10.230267738195238</v>
      </c>
      <c r="L149" s="38">
        <v>0.95</v>
      </c>
      <c r="M149" s="38">
        <f ca="1">$D$78-$P142</f>
        <v>10.429393651930209</v>
      </c>
      <c r="N149" s="38">
        <f ca="1">$D$78+$P142</f>
        <v>15.082160954586147</v>
      </c>
      <c r="O149" s="38">
        <f ca="1">$D$78*$V142</f>
        <v>11.155528941179139</v>
      </c>
      <c r="P149" s="38">
        <f ca="1">$D$78*$W142</f>
        <v>14.72880469573907</v>
      </c>
      <c r="Z149" s="12">
        <f t="shared" ca="1" si="22"/>
        <v>-1.3891999999999989</v>
      </c>
      <c r="AA149" s="12">
        <f t="shared" ca="1" si="23"/>
        <v>-1.3891999999999989</v>
      </c>
    </row>
    <row r="150" spans="1:27" x14ac:dyDescent="0.25">
      <c r="A150" s="11">
        <v>8.5</v>
      </c>
      <c r="C150" s="38">
        <v>0.99</v>
      </c>
      <c r="D150" s="38">
        <f ca="1">$D$77-$I143</f>
        <v>9.3273996799809744</v>
      </c>
      <c r="E150" s="38">
        <f ca="1">$D$77+$I143</f>
        <v>10.431000320019024</v>
      </c>
      <c r="F150" s="38">
        <f ca="1">$D$77-$J143</f>
        <v>9.4170079154084707</v>
      </c>
      <c r="G150" s="38">
        <f ca="1">$D$77+$J143</f>
        <v>10.341392084591527</v>
      </c>
      <c r="L150" s="38">
        <v>0.99</v>
      </c>
      <c r="M150" s="38">
        <f ca="1">$D$78-$P143</f>
        <v>9.9652006407568479</v>
      </c>
      <c r="N150" s="38">
        <f ca="1">$D$78+$P143</f>
        <v>15.546353965759508</v>
      </c>
      <c r="O150" s="38">
        <f ca="1">$D$78*$V143</f>
        <v>10.703241808892725</v>
      </c>
      <c r="P150" s="38">
        <f ca="1">$D$78*$W143</f>
        <v>15.423180595297575</v>
      </c>
      <c r="Z150" s="12">
        <f t="shared" ca="1" si="22"/>
        <v>-1.3791999999999991</v>
      </c>
      <c r="AA150" s="12">
        <f t="shared" ca="1" si="23"/>
        <v>-1.3791999999999991</v>
      </c>
    </row>
    <row r="151" spans="1:27" x14ac:dyDescent="0.25">
      <c r="A151" s="11">
        <v>8.5399999999999991</v>
      </c>
      <c r="Z151" s="12">
        <f t="shared" ca="1" si="22"/>
        <v>-1.3391999999999999</v>
      </c>
      <c r="AA151" s="12">
        <f t="shared" ca="1" si="23"/>
        <v>-1.3391999999999999</v>
      </c>
    </row>
    <row r="152" spans="1:27" x14ac:dyDescent="0.25">
      <c r="A152" s="11">
        <v>8.5399999999999991</v>
      </c>
      <c r="Z152" s="12">
        <f t="shared" ca="1" si="22"/>
        <v>-1.3391999999999999</v>
      </c>
      <c r="AA152" s="12">
        <f t="shared" ca="1" si="23"/>
        <v>-1.3391999999999999</v>
      </c>
    </row>
    <row r="153" spans="1:27" x14ac:dyDescent="0.25">
      <c r="A153" s="11">
        <v>8.5500000000000007</v>
      </c>
      <c r="Z153" s="12">
        <f t="shared" ca="1" si="22"/>
        <v>-1.3291999999999984</v>
      </c>
      <c r="AA153" s="12">
        <f t="shared" ca="1" si="23"/>
        <v>-1.3291999999999984</v>
      </c>
    </row>
    <row r="154" spans="1:27" x14ac:dyDescent="0.25">
      <c r="A154" s="11">
        <v>8.59</v>
      </c>
      <c r="Z154" s="12">
        <f t="shared" ca="1" si="22"/>
        <v>-1.2891999999999992</v>
      </c>
      <c r="AA154" s="12">
        <f t="shared" ca="1" si="23"/>
        <v>-1.2891999999999992</v>
      </c>
    </row>
    <row r="155" spans="1:27" x14ac:dyDescent="0.25">
      <c r="A155" s="11">
        <v>8.6</v>
      </c>
      <c r="Z155" s="12">
        <f t="shared" ca="1" si="22"/>
        <v>-1.2791999999999994</v>
      </c>
      <c r="AA155" s="12">
        <f t="shared" ca="1" si="23"/>
        <v>-1.2791999999999994</v>
      </c>
    </row>
    <row r="156" spans="1:27" x14ac:dyDescent="0.25">
      <c r="A156" s="11">
        <v>8.6</v>
      </c>
      <c r="Z156" s="12">
        <f t="shared" ca="1" si="22"/>
        <v>-1.2791999999999994</v>
      </c>
      <c r="AA156" s="12">
        <f t="shared" ca="1" si="23"/>
        <v>-1.2791999999999994</v>
      </c>
    </row>
    <row r="157" spans="1:27" x14ac:dyDescent="0.25">
      <c r="A157" s="11">
        <v>8.66</v>
      </c>
      <c r="Z157" s="12">
        <f t="shared" ca="1" si="22"/>
        <v>-1.219199999999999</v>
      </c>
      <c r="AA157" s="12">
        <f t="shared" ca="1" si="23"/>
        <v>-1.219199999999999</v>
      </c>
    </row>
    <row r="158" spans="1:27" x14ac:dyDescent="0.25">
      <c r="A158" s="11">
        <v>8.66</v>
      </c>
      <c r="Z158" s="12">
        <f t="shared" ca="1" si="22"/>
        <v>-1.219199999999999</v>
      </c>
      <c r="AA158" s="12">
        <f t="shared" ca="1" si="23"/>
        <v>-1.219199999999999</v>
      </c>
    </row>
    <row r="159" spans="1:27" x14ac:dyDescent="0.25">
      <c r="A159" s="11">
        <v>8.69</v>
      </c>
      <c r="Z159" s="12">
        <f t="shared" ca="1" si="22"/>
        <v>-1.1891999999999996</v>
      </c>
      <c r="AA159" s="12">
        <f t="shared" ca="1" si="23"/>
        <v>-1.1891999999999996</v>
      </c>
    </row>
    <row r="160" spans="1:27" x14ac:dyDescent="0.25">
      <c r="A160" s="11">
        <v>8.73</v>
      </c>
      <c r="Z160" s="12">
        <f t="shared" ca="1" si="22"/>
        <v>-1.1491999999999987</v>
      </c>
      <c r="AA160" s="12">
        <f t="shared" ca="1" si="23"/>
        <v>-1.1491999999999987</v>
      </c>
    </row>
    <row r="161" spans="1:27" x14ac:dyDescent="0.25">
      <c r="A161" s="11">
        <v>8.74</v>
      </c>
      <c r="Z161" s="12">
        <f t="shared" ca="1" si="22"/>
        <v>-1.1391999999999989</v>
      </c>
      <c r="AA161" s="12">
        <f t="shared" ca="1" si="23"/>
        <v>-1.1391999999999989</v>
      </c>
    </row>
    <row r="162" spans="1:27" x14ac:dyDescent="0.25">
      <c r="A162" s="11">
        <v>8.74</v>
      </c>
      <c r="Z162" s="12">
        <f t="shared" ca="1" si="22"/>
        <v>-1.1391999999999989</v>
      </c>
      <c r="AA162" s="12">
        <f t="shared" ca="1" si="23"/>
        <v>-1.1391999999999989</v>
      </c>
    </row>
    <row r="163" spans="1:27" x14ac:dyDescent="0.25">
      <c r="A163" s="11">
        <v>8.75</v>
      </c>
      <c r="Z163" s="12">
        <f t="shared" ca="1" si="22"/>
        <v>-1.1291999999999991</v>
      </c>
      <c r="AA163" s="12">
        <f t="shared" ca="1" si="23"/>
        <v>-1.1291999999999991</v>
      </c>
    </row>
    <row r="164" spans="1:27" x14ac:dyDescent="0.25">
      <c r="A164" s="11">
        <v>8.76</v>
      </c>
      <c r="Z164" s="12">
        <f t="shared" ca="1" si="22"/>
        <v>-1.1191999999999993</v>
      </c>
      <c r="AA164" s="12">
        <f t="shared" ca="1" si="23"/>
        <v>-1.1191999999999993</v>
      </c>
    </row>
    <row r="165" spans="1:27" x14ac:dyDescent="0.25">
      <c r="A165" s="11">
        <v>8.76</v>
      </c>
      <c r="Z165" s="12">
        <f t="shared" ca="1" si="22"/>
        <v>-1.1191999999999993</v>
      </c>
      <c r="AA165" s="12">
        <f t="shared" ca="1" si="23"/>
        <v>-1.1191999999999993</v>
      </c>
    </row>
    <row r="166" spans="1:27" x14ac:dyDescent="0.25">
      <c r="A166" s="11">
        <v>8.82</v>
      </c>
      <c r="Z166" s="12">
        <f t="shared" ca="1" si="22"/>
        <v>-1.0591999999999988</v>
      </c>
      <c r="AA166" s="12">
        <f t="shared" ca="1" si="23"/>
        <v>-1.0591999999999988</v>
      </c>
    </row>
    <row r="167" spans="1:27" x14ac:dyDescent="0.25">
      <c r="A167" s="11">
        <v>8.89</v>
      </c>
      <c r="Z167" s="12">
        <f t="shared" ca="1" si="22"/>
        <v>-0.98919999999999852</v>
      </c>
      <c r="AA167" s="12">
        <f t="shared" ca="1" si="23"/>
        <v>-0.98919999999999852</v>
      </c>
    </row>
    <row r="168" spans="1:27" x14ac:dyDescent="0.25">
      <c r="A168" s="11">
        <v>8.93</v>
      </c>
      <c r="Z168" s="12">
        <f t="shared" ca="1" si="22"/>
        <v>-0.94919999999999938</v>
      </c>
      <c r="AA168" s="12">
        <f t="shared" ca="1" si="23"/>
        <v>-0.94919999999999938</v>
      </c>
    </row>
    <row r="169" spans="1:27" x14ac:dyDescent="0.25">
      <c r="A169" s="11">
        <v>8.98</v>
      </c>
      <c r="Z169" s="12">
        <f t="shared" ca="1" si="22"/>
        <v>-0.89919999999999867</v>
      </c>
      <c r="AA169" s="12">
        <f t="shared" ca="1" si="23"/>
        <v>-0.89919999999999867</v>
      </c>
    </row>
    <row r="170" spans="1:27" x14ac:dyDescent="0.25">
      <c r="A170" s="11">
        <v>8.98</v>
      </c>
      <c r="Z170" s="12">
        <f t="shared" ca="1" si="22"/>
        <v>-0.89919999999999867</v>
      </c>
      <c r="AA170" s="12">
        <f t="shared" ca="1" si="23"/>
        <v>-0.89919999999999867</v>
      </c>
    </row>
    <row r="171" spans="1:27" x14ac:dyDescent="0.25">
      <c r="A171" s="11">
        <v>8.98</v>
      </c>
      <c r="Z171" s="12">
        <f t="shared" ca="1" si="22"/>
        <v>-0.89919999999999867</v>
      </c>
      <c r="AA171" s="12">
        <f t="shared" ca="1" si="23"/>
        <v>-0.89919999999999867</v>
      </c>
    </row>
    <row r="172" spans="1:27" x14ac:dyDescent="0.25">
      <c r="A172" s="11">
        <v>9.02</v>
      </c>
      <c r="Z172" s="12">
        <f t="shared" ca="1" si="22"/>
        <v>-0.85919999999999952</v>
      </c>
      <c r="AA172" s="12">
        <f t="shared" ca="1" si="23"/>
        <v>-0.85919999999999952</v>
      </c>
    </row>
    <row r="173" spans="1:27" x14ac:dyDescent="0.25">
      <c r="A173" s="11">
        <v>9.02</v>
      </c>
      <c r="Z173" s="12">
        <f t="shared" ca="1" si="22"/>
        <v>-0.85919999999999952</v>
      </c>
      <c r="AA173" s="12">
        <f t="shared" ca="1" si="23"/>
        <v>-0.85919999999999952</v>
      </c>
    </row>
    <row r="174" spans="1:27" x14ac:dyDescent="0.25">
      <c r="A174" s="11">
        <v>9.0299999999999994</v>
      </c>
      <c r="Z174" s="12">
        <f t="shared" ca="1" si="22"/>
        <v>-0.84919999999999973</v>
      </c>
      <c r="AA174" s="12">
        <f t="shared" ca="1" si="23"/>
        <v>-0.84919999999999973</v>
      </c>
    </row>
    <row r="175" spans="1:27" x14ac:dyDescent="0.25">
      <c r="A175" s="11">
        <v>9.0399999999999991</v>
      </c>
      <c r="Z175" s="12">
        <f t="shared" ca="1" si="22"/>
        <v>-0.83919999999999995</v>
      </c>
      <c r="AA175" s="12">
        <f t="shared" ca="1" si="23"/>
        <v>-0.83919999999999995</v>
      </c>
    </row>
    <row r="176" spans="1:27" x14ac:dyDescent="0.25">
      <c r="A176" s="11">
        <v>9.0399999999999991</v>
      </c>
      <c r="Z176" s="12">
        <f t="shared" ca="1" si="22"/>
        <v>-0.83919999999999995</v>
      </c>
      <c r="AA176" s="12">
        <f t="shared" ca="1" si="23"/>
        <v>-0.83919999999999995</v>
      </c>
    </row>
    <row r="177" spans="1:27" x14ac:dyDescent="0.25">
      <c r="A177" s="11">
        <v>9.06</v>
      </c>
      <c r="Z177" s="12">
        <f t="shared" ca="1" si="22"/>
        <v>-0.8191999999999986</v>
      </c>
      <c r="AA177" s="12">
        <f t="shared" ca="1" si="23"/>
        <v>-0.8191999999999986</v>
      </c>
    </row>
    <row r="178" spans="1:27" x14ac:dyDescent="0.25">
      <c r="A178" s="11">
        <v>9.1</v>
      </c>
      <c r="Z178" s="12">
        <f t="shared" ca="1" si="22"/>
        <v>-0.77919999999999945</v>
      </c>
      <c r="AA178" s="12">
        <f t="shared" ca="1" si="23"/>
        <v>-0.77919999999999945</v>
      </c>
    </row>
    <row r="179" spans="1:27" x14ac:dyDescent="0.25">
      <c r="A179" s="11">
        <v>9.11</v>
      </c>
      <c r="Z179" s="12">
        <f t="shared" ca="1" si="22"/>
        <v>-0.76919999999999966</v>
      </c>
      <c r="AA179" s="12">
        <f t="shared" ca="1" si="23"/>
        <v>-0.76919999999999966</v>
      </c>
    </row>
    <row r="180" spans="1:27" x14ac:dyDescent="0.25">
      <c r="A180" s="11">
        <v>9.1199999999999992</v>
      </c>
      <c r="Z180" s="12">
        <f t="shared" ca="1" si="22"/>
        <v>-0.75919999999999987</v>
      </c>
      <c r="AA180" s="12">
        <f t="shared" ca="1" si="23"/>
        <v>-0.75919999999999987</v>
      </c>
    </row>
    <row r="181" spans="1:27" x14ac:dyDescent="0.25">
      <c r="A181" s="11">
        <v>9.14</v>
      </c>
      <c r="Z181" s="12">
        <f t="shared" ca="1" si="22"/>
        <v>-0.73919999999999852</v>
      </c>
      <c r="AA181" s="12">
        <f t="shared" ca="1" si="23"/>
        <v>-0.73919999999999852</v>
      </c>
    </row>
    <row r="182" spans="1:27" x14ac:dyDescent="0.25">
      <c r="A182" s="11">
        <v>9.19</v>
      </c>
      <c r="Z182" s="12">
        <f t="shared" ca="1" si="22"/>
        <v>-0.68919999999999959</v>
      </c>
      <c r="AA182" s="12">
        <f t="shared" ca="1" si="23"/>
        <v>-0.68919999999999959</v>
      </c>
    </row>
    <row r="183" spans="1:27" x14ac:dyDescent="0.25">
      <c r="A183" s="11">
        <v>9.1999999999999993</v>
      </c>
      <c r="Z183" s="12">
        <f t="shared" ca="1" si="22"/>
        <v>-0.6791999999999998</v>
      </c>
      <c r="AA183" s="12">
        <f t="shared" ca="1" si="23"/>
        <v>-0.6791999999999998</v>
      </c>
    </row>
    <row r="184" spans="1:27" x14ac:dyDescent="0.25">
      <c r="A184" s="11">
        <v>9.2100000000000009</v>
      </c>
      <c r="Z184" s="12">
        <f t="shared" ca="1" si="22"/>
        <v>-0.66919999999999824</v>
      </c>
      <c r="AA184" s="12">
        <f t="shared" ca="1" si="23"/>
        <v>-0.66919999999999824</v>
      </c>
    </row>
    <row r="185" spans="1:27" x14ac:dyDescent="0.25">
      <c r="A185" s="11">
        <v>9.27</v>
      </c>
      <c r="Z185" s="12">
        <f t="shared" ca="1" si="22"/>
        <v>-0.60919999999999952</v>
      </c>
      <c r="AA185" s="12">
        <f t="shared" ca="1" si="23"/>
        <v>-0.60919999999999952</v>
      </c>
    </row>
    <row r="186" spans="1:27" x14ac:dyDescent="0.25">
      <c r="A186" s="11">
        <v>9.32</v>
      </c>
      <c r="Z186" s="12">
        <f t="shared" ca="1" si="22"/>
        <v>-0.55919999999999881</v>
      </c>
      <c r="AA186" s="12">
        <f t="shared" ca="1" si="23"/>
        <v>-0.55919999999999881</v>
      </c>
    </row>
    <row r="187" spans="1:27" x14ac:dyDescent="0.25">
      <c r="A187" s="11">
        <v>9.32</v>
      </c>
      <c r="Z187" s="12">
        <f t="shared" ca="1" si="22"/>
        <v>-0.55919999999999881</v>
      </c>
      <c r="AA187" s="12">
        <f t="shared" ca="1" si="23"/>
        <v>-0.55919999999999881</v>
      </c>
    </row>
    <row r="188" spans="1:27" x14ac:dyDescent="0.25">
      <c r="A188" s="11">
        <v>9.34</v>
      </c>
      <c r="Z188" s="12">
        <f t="shared" ca="1" si="22"/>
        <v>-0.53919999999999924</v>
      </c>
      <c r="AA188" s="12">
        <f t="shared" ca="1" si="23"/>
        <v>-0.53919999999999924</v>
      </c>
    </row>
    <row r="189" spans="1:27" x14ac:dyDescent="0.25">
      <c r="A189" s="11">
        <v>9.42</v>
      </c>
      <c r="Z189" s="12">
        <f t="shared" ca="1" si="22"/>
        <v>-0.45919999999999916</v>
      </c>
      <c r="AA189" s="12">
        <f t="shared" ca="1" si="23"/>
        <v>-0.45919999999999916</v>
      </c>
    </row>
    <row r="190" spans="1:27" x14ac:dyDescent="0.25">
      <c r="A190" s="11">
        <v>9.42</v>
      </c>
      <c r="Z190" s="12">
        <f t="shared" ca="1" si="22"/>
        <v>-0.45919999999999916</v>
      </c>
      <c r="AA190" s="12">
        <f t="shared" ca="1" si="23"/>
        <v>-0.45919999999999916</v>
      </c>
    </row>
    <row r="191" spans="1:27" x14ac:dyDescent="0.25">
      <c r="A191" s="11">
        <v>9.43</v>
      </c>
      <c r="Z191" s="12">
        <f t="shared" ca="1" si="22"/>
        <v>-0.44919999999999938</v>
      </c>
      <c r="AA191" s="12">
        <f t="shared" ca="1" si="23"/>
        <v>-0.44919999999999938</v>
      </c>
    </row>
    <row r="192" spans="1:27" x14ac:dyDescent="0.25">
      <c r="A192" s="11">
        <v>9.4499999999999993</v>
      </c>
      <c r="Z192" s="12">
        <f t="shared" ca="1" si="22"/>
        <v>-0.4291999999999998</v>
      </c>
      <c r="AA192" s="12">
        <f t="shared" ca="1" si="23"/>
        <v>-0.4291999999999998</v>
      </c>
    </row>
    <row r="193" spans="1:27" x14ac:dyDescent="0.25">
      <c r="A193" s="11">
        <v>9.5299999999999994</v>
      </c>
      <c r="Z193" s="12">
        <f t="shared" ca="1" si="22"/>
        <v>-0.34919999999999973</v>
      </c>
      <c r="AA193" s="12">
        <f t="shared" ca="1" si="23"/>
        <v>-0.34919999999999973</v>
      </c>
    </row>
    <row r="194" spans="1:27" x14ac:dyDescent="0.25">
      <c r="A194" s="11">
        <v>9.5399999999999991</v>
      </c>
      <c r="Z194" s="12">
        <f t="shared" ref="Z194:Z257" ca="1" si="25">IF($A194&lt;&gt;"",($A194-$D$77),"")</f>
        <v>-0.33919999999999995</v>
      </c>
      <c r="AA194" s="12">
        <f t="shared" ref="AA194:AA257" ca="1" si="26">IF($A194&lt;&gt;"",($A194-$D$77+$J$118),"")</f>
        <v>-0.33919999999999995</v>
      </c>
    </row>
    <row r="195" spans="1:27" x14ac:dyDescent="0.25">
      <c r="A195" s="11">
        <v>9.5500000000000007</v>
      </c>
      <c r="Z195" s="12">
        <f t="shared" ca="1" si="25"/>
        <v>-0.32919999999999838</v>
      </c>
      <c r="AA195" s="12">
        <f t="shared" ca="1" si="26"/>
        <v>-0.32919999999999838</v>
      </c>
    </row>
    <row r="196" spans="1:27" x14ac:dyDescent="0.25">
      <c r="A196" s="11">
        <v>9.56</v>
      </c>
      <c r="Z196" s="12">
        <f t="shared" ca="1" si="25"/>
        <v>-0.3191999999999986</v>
      </c>
      <c r="AA196" s="12">
        <f t="shared" ca="1" si="26"/>
        <v>-0.3191999999999986</v>
      </c>
    </row>
    <row r="197" spans="1:27" x14ac:dyDescent="0.25">
      <c r="A197" s="11">
        <v>9.56</v>
      </c>
      <c r="Z197" s="12">
        <f t="shared" ca="1" si="25"/>
        <v>-0.3191999999999986</v>
      </c>
      <c r="AA197" s="12">
        <f t="shared" ca="1" si="26"/>
        <v>-0.3191999999999986</v>
      </c>
    </row>
    <row r="198" spans="1:27" x14ac:dyDescent="0.25">
      <c r="A198" s="11">
        <v>9.6</v>
      </c>
      <c r="Z198" s="12">
        <f t="shared" ca="1" si="25"/>
        <v>-0.27919999999999945</v>
      </c>
      <c r="AA198" s="12">
        <f t="shared" ca="1" si="26"/>
        <v>-0.27919999999999945</v>
      </c>
    </row>
    <row r="199" spans="1:27" x14ac:dyDescent="0.25">
      <c r="A199" s="11">
        <v>9.65</v>
      </c>
      <c r="Z199" s="12">
        <f t="shared" ca="1" si="25"/>
        <v>-0.22919999999999874</v>
      </c>
      <c r="AA199" s="12">
        <f t="shared" ca="1" si="26"/>
        <v>-0.22919999999999874</v>
      </c>
    </row>
    <row r="200" spans="1:27" x14ac:dyDescent="0.25">
      <c r="A200" s="11">
        <v>9.66</v>
      </c>
      <c r="Z200" s="12">
        <f t="shared" ca="1" si="25"/>
        <v>-0.21919999999999895</v>
      </c>
      <c r="AA200" s="12">
        <f t="shared" ca="1" si="26"/>
        <v>-0.21919999999999895</v>
      </c>
    </row>
    <row r="201" spans="1:27" x14ac:dyDescent="0.25">
      <c r="A201" s="11">
        <v>9.66</v>
      </c>
      <c r="Z201" s="12">
        <f t="shared" ca="1" si="25"/>
        <v>-0.21919999999999895</v>
      </c>
      <c r="AA201" s="12">
        <f t="shared" ca="1" si="26"/>
        <v>-0.21919999999999895</v>
      </c>
    </row>
    <row r="202" spans="1:27" x14ac:dyDescent="0.25">
      <c r="A202" s="11">
        <v>9.67</v>
      </c>
      <c r="Z202" s="12">
        <f t="shared" ca="1" si="25"/>
        <v>-0.20919999999999916</v>
      </c>
      <c r="AA202" s="12">
        <f t="shared" ca="1" si="26"/>
        <v>-0.20919999999999916</v>
      </c>
    </row>
    <row r="203" spans="1:27" x14ac:dyDescent="0.25">
      <c r="A203" s="11">
        <v>9.7100000000000009</v>
      </c>
      <c r="Z203" s="12">
        <f t="shared" ca="1" si="25"/>
        <v>-0.16919999999999824</v>
      </c>
      <c r="AA203" s="12">
        <f t="shared" ca="1" si="26"/>
        <v>-0.16919999999999824</v>
      </c>
    </row>
    <row r="204" spans="1:27" x14ac:dyDescent="0.25">
      <c r="A204" s="11">
        <v>9.75</v>
      </c>
      <c r="Z204" s="12">
        <f t="shared" ca="1" si="25"/>
        <v>-0.12919999999999909</v>
      </c>
      <c r="AA204" s="12">
        <f t="shared" ca="1" si="26"/>
        <v>-0.12919999999999909</v>
      </c>
    </row>
    <row r="205" spans="1:27" x14ac:dyDescent="0.25">
      <c r="A205" s="11">
        <v>9.8000000000000007</v>
      </c>
      <c r="Z205" s="12">
        <f t="shared" ca="1" si="25"/>
        <v>-7.9199999999998383E-2</v>
      </c>
      <c r="AA205" s="12">
        <f t="shared" ca="1" si="26"/>
        <v>-7.9199999999998383E-2</v>
      </c>
    </row>
    <row r="206" spans="1:27" x14ac:dyDescent="0.25">
      <c r="A206" s="11">
        <v>9.89</v>
      </c>
      <c r="Z206" s="12">
        <f t="shared" ca="1" si="25"/>
        <v>1.0800000000001475E-2</v>
      </c>
      <c r="AA206" s="12">
        <f t="shared" ca="1" si="26"/>
        <v>1.0800000000001475E-2</v>
      </c>
    </row>
    <row r="207" spans="1:27" x14ac:dyDescent="0.25">
      <c r="A207" s="11">
        <v>9.9</v>
      </c>
      <c r="Z207" s="12">
        <f t="shared" ca="1" si="25"/>
        <v>2.0800000000001262E-2</v>
      </c>
      <c r="AA207" s="12">
        <f t="shared" ca="1" si="26"/>
        <v>2.0800000000001262E-2</v>
      </c>
    </row>
    <row r="208" spans="1:27" x14ac:dyDescent="0.25">
      <c r="A208" s="11">
        <v>9.92</v>
      </c>
      <c r="Z208" s="12">
        <f t="shared" ca="1" si="25"/>
        <v>4.0800000000000836E-2</v>
      </c>
      <c r="AA208" s="12">
        <f t="shared" ca="1" si="26"/>
        <v>4.0800000000000836E-2</v>
      </c>
    </row>
    <row r="209" spans="1:27" x14ac:dyDescent="0.25">
      <c r="A209" s="11">
        <v>9.93</v>
      </c>
      <c r="Z209" s="12">
        <f t="shared" ca="1" si="25"/>
        <v>5.0800000000000622E-2</v>
      </c>
      <c r="AA209" s="12">
        <f t="shared" ca="1" si="26"/>
        <v>5.0800000000000622E-2</v>
      </c>
    </row>
    <row r="210" spans="1:27" x14ac:dyDescent="0.25">
      <c r="A210" s="11">
        <v>9.94</v>
      </c>
      <c r="Z210" s="12">
        <f t="shared" ca="1" si="25"/>
        <v>6.0800000000000409E-2</v>
      </c>
      <c r="AA210" s="12">
        <f t="shared" ca="1" si="26"/>
        <v>6.0800000000000409E-2</v>
      </c>
    </row>
    <row r="211" spans="1:27" x14ac:dyDescent="0.25">
      <c r="A211" s="11">
        <v>9.94</v>
      </c>
      <c r="Z211" s="12">
        <f t="shared" ca="1" si="25"/>
        <v>6.0800000000000409E-2</v>
      </c>
      <c r="AA211" s="12">
        <f t="shared" ca="1" si="26"/>
        <v>6.0800000000000409E-2</v>
      </c>
    </row>
    <row r="212" spans="1:27" x14ac:dyDescent="0.25">
      <c r="A212" s="11">
        <v>9.9499999999999993</v>
      </c>
      <c r="Z212" s="12">
        <f t="shared" ca="1" si="25"/>
        <v>7.0800000000000196E-2</v>
      </c>
      <c r="AA212" s="12">
        <f t="shared" ca="1" si="26"/>
        <v>7.0800000000000196E-2</v>
      </c>
    </row>
    <row r="213" spans="1:27" x14ac:dyDescent="0.25">
      <c r="A213" s="11">
        <v>9.9700000000000006</v>
      </c>
      <c r="Z213" s="12">
        <f t="shared" ca="1" si="25"/>
        <v>9.0800000000001546E-2</v>
      </c>
      <c r="AA213" s="12">
        <f t="shared" ca="1" si="26"/>
        <v>9.0800000000001546E-2</v>
      </c>
    </row>
    <row r="214" spans="1:27" x14ac:dyDescent="0.25">
      <c r="A214" s="11">
        <v>9.98</v>
      </c>
      <c r="Z214" s="12">
        <f t="shared" ca="1" si="25"/>
        <v>0.10080000000000133</v>
      </c>
      <c r="AA214" s="12">
        <f t="shared" ca="1" si="26"/>
        <v>0.10080000000000133</v>
      </c>
    </row>
    <row r="215" spans="1:27" x14ac:dyDescent="0.25">
      <c r="A215" s="11">
        <v>9.98</v>
      </c>
      <c r="Z215" s="12">
        <f t="shared" ca="1" si="25"/>
        <v>0.10080000000000133</v>
      </c>
      <c r="AA215" s="12">
        <f t="shared" ca="1" si="26"/>
        <v>0.10080000000000133</v>
      </c>
    </row>
    <row r="216" spans="1:27" x14ac:dyDescent="0.25">
      <c r="A216" s="11">
        <v>9.98</v>
      </c>
      <c r="Z216" s="12">
        <f t="shared" ca="1" si="25"/>
        <v>0.10080000000000133</v>
      </c>
      <c r="AA216" s="12">
        <f t="shared" ca="1" si="26"/>
        <v>0.10080000000000133</v>
      </c>
    </row>
    <row r="217" spans="1:27" x14ac:dyDescent="0.25">
      <c r="A217" s="11">
        <v>10.029999999999999</v>
      </c>
      <c r="Z217" s="12">
        <f t="shared" ca="1" si="25"/>
        <v>0.15080000000000027</v>
      </c>
      <c r="AA217" s="12">
        <f t="shared" ca="1" si="26"/>
        <v>0.15080000000000027</v>
      </c>
    </row>
    <row r="218" spans="1:27" x14ac:dyDescent="0.25">
      <c r="A218" s="11">
        <v>10.029999999999999</v>
      </c>
      <c r="Z218" s="12">
        <f t="shared" ca="1" si="25"/>
        <v>0.15080000000000027</v>
      </c>
      <c r="AA218" s="12">
        <f t="shared" ca="1" si="26"/>
        <v>0.15080000000000027</v>
      </c>
    </row>
    <row r="219" spans="1:27" x14ac:dyDescent="0.25">
      <c r="A219" s="11">
        <v>10.029999999999999</v>
      </c>
      <c r="Z219" s="12">
        <f t="shared" ca="1" si="25"/>
        <v>0.15080000000000027</v>
      </c>
      <c r="AA219" s="12">
        <f t="shared" ca="1" si="26"/>
        <v>0.15080000000000027</v>
      </c>
    </row>
    <row r="220" spans="1:27" x14ac:dyDescent="0.25">
      <c r="A220" s="11">
        <v>10.050000000000001</v>
      </c>
      <c r="Z220" s="12">
        <f t="shared" ca="1" si="25"/>
        <v>0.17080000000000162</v>
      </c>
      <c r="AA220" s="12">
        <f t="shared" ca="1" si="26"/>
        <v>0.17080000000000162</v>
      </c>
    </row>
    <row r="221" spans="1:27" x14ac:dyDescent="0.25">
      <c r="A221" s="11">
        <v>10.07</v>
      </c>
      <c r="Z221" s="12">
        <f t="shared" ca="1" si="25"/>
        <v>0.19080000000000119</v>
      </c>
      <c r="AA221" s="12">
        <f t="shared" ca="1" si="26"/>
        <v>0.19080000000000119</v>
      </c>
    </row>
    <row r="222" spans="1:27" x14ac:dyDescent="0.25">
      <c r="A222" s="11">
        <v>10.08</v>
      </c>
      <c r="Z222" s="12">
        <f t="shared" ca="1" si="25"/>
        <v>0.20080000000000098</v>
      </c>
      <c r="AA222" s="12">
        <f t="shared" ca="1" si="26"/>
        <v>0.20080000000000098</v>
      </c>
    </row>
    <row r="223" spans="1:27" x14ac:dyDescent="0.25">
      <c r="A223" s="11">
        <v>10.09</v>
      </c>
      <c r="Z223" s="12">
        <f t="shared" ca="1" si="25"/>
        <v>0.21080000000000076</v>
      </c>
      <c r="AA223" s="12">
        <f t="shared" ca="1" si="26"/>
        <v>0.21080000000000076</v>
      </c>
    </row>
    <row r="224" spans="1:27" x14ac:dyDescent="0.25">
      <c r="A224" s="11">
        <v>10.11</v>
      </c>
      <c r="Z224" s="12">
        <f t="shared" ca="1" si="25"/>
        <v>0.23080000000000034</v>
      </c>
      <c r="AA224" s="12">
        <f t="shared" ca="1" si="26"/>
        <v>0.23080000000000034</v>
      </c>
    </row>
    <row r="225" spans="1:27" x14ac:dyDescent="0.25">
      <c r="A225" s="11">
        <v>10.119999999999999</v>
      </c>
      <c r="Z225" s="12">
        <f t="shared" ca="1" si="25"/>
        <v>0.24080000000000013</v>
      </c>
      <c r="AA225" s="12">
        <f t="shared" ca="1" si="26"/>
        <v>0.24080000000000013</v>
      </c>
    </row>
    <row r="226" spans="1:27" x14ac:dyDescent="0.25">
      <c r="A226" s="11">
        <v>10.199999999999999</v>
      </c>
      <c r="Z226" s="12">
        <f t="shared" ca="1" si="25"/>
        <v>0.3208000000000002</v>
      </c>
      <c r="AA226" s="12">
        <f t="shared" ca="1" si="26"/>
        <v>0.3208000000000002</v>
      </c>
    </row>
    <row r="227" spans="1:27" x14ac:dyDescent="0.25">
      <c r="A227" s="11">
        <v>10.210000000000001</v>
      </c>
      <c r="Z227" s="12">
        <f t="shared" ca="1" si="25"/>
        <v>0.33080000000000176</v>
      </c>
      <c r="AA227" s="12">
        <f t="shared" ca="1" si="26"/>
        <v>0.33080000000000176</v>
      </c>
    </row>
    <row r="228" spans="1:27" x14ac:dyDescent="0.25">
      <c r="A228" s="11">
        <v>10.210000000000001</v>
      </c>
      <c r="Z228" s="12">
        <f t="shared" ca="1" si="25"/>
        <v>0.33080000000000176</v>
      </c>
      <c r="AA228" s="12">
        <f t="shared" ca="1" si="26"/>
        <v>0.33080000000000176</v>
      </c>
    </row>
    <row r="229" spans="1:27" x14ac:dyDescent="0.25">
      <c r="A229" s="11">
        <v>10.220000000000001</v>
      </c>
      <c r="Z229" s="12">
        <f t="shared" ca="1" si="25"/>
        <v>0.34080000000000155</v>
      </c>
      <c r="AA229" s="12">
        <f t="shared" ca="1" si="26"/>
        <v>0.34080000000000155</v>
      </c>
    </row>
    <row r="230" spans="1:27" x14ac:dyDescent="0.25">
      <c r="A230" s="11">
        <v>10.23</v>
      </c>
      <c r="Z230" s="12">
        <f t="shared" ca="1" si="25"/>
        <v>0.35080000000000133</v>
      </c>
      <c r="AA230" s="12">
        <f t="shared" ca="1" si="26"/>
        <v>0.35080000000000133</v>
      </c>
    </row>
    <row r="231" spans="1:27" x14ac:dyDescent="0.25">
      <c r="A231" s="11">
        <v>10.24</v>
      </c>
      <c r="Z231" s="12">
        <f t="shared" ca="1" si="25"/>
        <v>0.36080000000000112</v>
      </c>
      <c r="AA231" s="12">
        <f t="shared" ca="1" si="26"/>
        <v>0.36080000000000112</v>
      </c>
    </row>
    <row r="232" spans="1:27" x14ac:dyDescent="0.25">
      <c r="A232" s="11">
        <v>10.3</v>
      </c>
      <c r="Z232" s="12">
        <f t="shared" ca="1" si="25"/>
        <v>0.42080000000000162</v>
      </c>
      <c r="AA232" s="12">
        <f t="shared" ca="1" si="26"/>
        <v>0.42080000000000162</v>
      </c>
    </row>
    <row r="233" spans="1:27" x14ac:dyDescent="0.25">
      <c r="A233" s="11">
        <v>10.38</v>
      </c>
      <c r="Z233" s="12">
        <f t="shared" ca="1" si="25"/>
        <v>0.50080000000000169</v>
      </c>
      <c r="AA233" s="12">
        <f t="shared" ca="1" si="26"/>
        <v>0.50080000000000169</v>
      </c>
    </row>
    <row r="234" spans="1:27" x14ac:dyDescent="0.25">
      <c r="A234" s="11">
        <v>10.4</v>
      </c>
      <c r="Z234" s="12">
        <f t="shared" ca="1" si="25"/>
        <v>0.52080000000000126</v>
      </c>
      <c r="AA234" s="12">
        <f t="shared" ca="1" si="26"/>
        <v>0.52080000000000126</v>
      </c>
    </row>
    <row r="235" spans="1:27" x14ac:dyDescent="0.25">
      <c r="A235" s="11">
        <v>10.42</v>
      </c>
      <c r="Z235" s="12">
        <f t="shared" ca="1" si="25"/>
        <v>0.54080000000000084</v>
      </c>
      <c r="AA235" s="12">
        <f t="shared" ca="1" si="26"/>
        <v>0.54080000000000084</v>
      </c>
    </row>
    <row r="236" spans="1:27" x14ac:dyDescent="0.25">
      <c r="A236" s="11">
        <v>10.45</v>
      </c>
      <c r="Z236" s="12">
        <f t="shared" ca="1" si="25"/>
        <v>0.5708000000000002</v>
      </c>
      <c r="AA236" s="12">
        <f t="shared" ca="1" si="26"/>
        <v>0.5708000000000002</v>
      </c>
    </row>
    <row r="237" spans="1:27" x14ac:dyDescent="0.25">
      <c r="A237" s="11">
        <v>10.46</v>
      </c>
      <c r="Z237" s="12">
        <f t="shared" ca="1" si="25"/>
        <v>0.58080000000000176</v>
      </c>
      <c r="AA237" s="12">
        <f t="shared" ca="1" si="26"/>
        <v>0.58080000000000176</v>
      </c>
    </row>
    <row r="238" spans="1:27" x14ac:dyDescent="0.25">
      <c r="A238" s="11">
        <v>10.47</v>
      </c>
      <c r="Z238" s="12">
        <f t="shared" ca="1" si="25"/>
        <v>0.59080000000000155</v>
      </c>
      <c r="AA238" s="12">
        <f t="shared" ca="1" si="26"/>
        <v>0.59080000000000155</v>
      </c>
    </row>
    <row r="239" spans="1:27" x14ac:dyDescent="0.25">
      <c r="A239" s="11">
        <v>10.48</v>
      </c>
      <c r="Z239" s="12">
        <f t="shared" ca="1" si="25"/>
        <v>0.60080000000000133</v>
      </c>
      <c r="AA239" s="12">
        <f t="shared" ca="1" si="26"/>
        <v>0.60080000000000133</v>
      </c>
    </row>
    <row r="240" spans="1:27" x14ac:dyDescent="0.25">
      <c r="A240" s="11">
        <v>10.53</v>
      </c>
      <c r="Z240" s="12">
        <f t="shared" ca="1" si="25"/>
        <v>0.65080000000000027</v>
      </c>
      <c r="AA240" s="12">
        <f t="shared" ca="1" si="26"/>
        <v>0.65080000000000027</v>
      </c>
    </row>
    <row r="241" spans="1:27" x14ac:dyDescent="0.25">
      <c r="A241" s="11">
        <v>10.53</v>
      </c>
      <c r="Z241" s="12">
        <f t="shared" ca="1" si="25"/>
        <v>0.65080000000000027</v>
      </c>
      <c r="AA241" s="12">
        <f t="shared" ca="1" si="26"/>
        <v>0.65080000000000027</v>
      </c>
    </row>
    <row r="242" spans="1:27" x14ac:dyDescent="0.25">
      <c r="A242" s="11">
        <v>10.6</v>
      </c>
      <c r="Z242" s="12">
        <f t="shared" ca="1" si="25"/>
        <v>0.72080000000000055</v>
      </c>
      <c r="AA242" s="12">
        <f t="shared" ca="1" si="26"/>
        <v>0.72080000000000055</v>
      </c>
    </row>
    <row r="243" spans="1:27" x14ac:dyDescent="0.25">
      <c r="A243" s="11">
        <v>10.66</v>
      </c>
      <c r="Z243" s="12">
        <f t="shared" ca="1" si="25"/>
        <v>0.78080000000000105</v>
      </c>
      <c r="AA243" s="12">
        <f t="shared" ca="1" si="26"/>
        <v>0.78080000000000105</v>
      </c>
    </row>
    <row r="244" spans="1:27" x14ac:dyDescent="0.25">
      <c r="A244" s="11">
        <v>10.67</v>
      </c>
      <c r="Z244" s="12">
        <f t="shared" ca="1" si="25"/>
        <v>0.79080000000000084</v>
      </c>
      <c r="AA244" s="12">
        <f t="shared" ca="1" si="26"/>
        <v>0.79080000000000084</v>
      </c>
    </row>
    <row r="245" spans="1:27" x14ac:dyDescent="0.25">
      <c r="A245" s="11">
        <v>10.71</v>
      </c>
      <c r="Z245" s="12">
        <f t="shared" ca="1" si="25"/>
        <v>0.83080000000000176</v>
      </c>
      <c r="AA245" s="12">
        <f t="shared" ca="1" si="26"/>
        <v>0.83080000000000176</v>
      </c>
    </row>
    <row r="246" spans="1:27" x14ac:dyDescent="0.25">
      <c r="A246" s="11">
        <v>10.75</v>
      </c>
      <c r="Z246" s="12">
        <f t="shared" ca="1" si="25"/>
        <v>0.87080000000000091</v>
      </c>
      <c r="AA246" s="12">
        <f t="shared" ca="1" si="26"/>
        <v>0.87080000000000091</v>
      </c>
    </row>
    <row r="247" spans="1:27" x14ac:dyDescent="0.25">
      <c r="A247" s="11">
        <v>10.83</v>
      </c>
      <c r="Z247" s="12">
        <f t="shared" ca="1" si="25"/>
        <v>0.95080000000000098</v>
      </c>
      <c r="AA247" s="12">
        <f t="shared" ca="1" si="26"/>
        <v>0.95080000000000098</v>
      </c>
    </row>
    <row r="248" spans="1:27" x14ac:dyDescent="0.25">
      <c r="A248" s="11">
        <v>10.9</v>
      </c>
      <c r="Z248" s="12">
        <f t="shared" ca="1" si="25"/>
        <v>1.0208000000000013</v>
      </c>
      <c r="AA248" s="12">
        <f t="shared" ca="1" si="26"/>
        <v>1.0208000000000013</v>
      </c>
    </row>
    <row r="249" spans="1:27" x14ac:dyDescent="0.25">
      <c r="A249" s="11">
        <v>10.93</v>
      </c>
      <c r="Z249" s="12">
        <f t="shared" ca="1" si="25"/>
        <v>1.0508000000000006</v>
      </c>
      <c r="AA249" s="12">
        <f t="shared" ca="1" si="26"/>
        <v>1.0508000000000006</v>
      </c>
    </row>
    <row r="250" spans="1:27" x14ac:dyDescent="0.25">
      <c r="A250" s="11">
        <v>10.93</v>
      </c>
      <c r="Z250" s="12">
        <f t="shared" ca="1" si="25"/>
        <v>1.0508000000000006</v>
      </c>
      <c r="AA250" s="12">
        <f t="shared" ca="1" si="26"/>
        <v>1.0508000000000006</v>
      </c>
    </row>
    <row r="251" spans="1:27" x14ac:dyDescent="0.25">
      <c r="A251" s="11">
        <v>10.93</v>
      </c>
      <c r="Z251" s="12">
        <f t="shared" ca="1" si="25"/>
        <v>1.0508000000000006</v>
      </c>
      <c r="AA251" s="12">
        <f t="shared" ca="1" si="26"/>
        <v>1.0508000000000006</v>
      </c>
    </row>
    <row r="252" spans="1:27" x14ac:dyDescent="0.25">
      <c r="A252" s="11">
        <v>11.01</v>
      </c>
      <c r="Z252" s="12">
        <f t="shared" ca="1" si="25"/>
        <v>1.1308000000000007</v>
      </c>
      <c r="AA252" s="12">
        <f t="shared" ca="1" si="26"/>
        <v>1.1308000000000007</v>
      </c>
    </row>
    <row r="253" spans="1:27" x14ac:dyDescent="0.25">
      <c r="A253" s="11">
        <v>11.03</v>
      </c>
      <c r="Z253" s="12">
        <f t="shared" ca="1" si="25"/>
        <v>1.1508000000000003</v>
      </c>
      <c r="AA253" s="12">
        <f t="shared" ca="1" si="26"/>
        <v>1.1508000000000003</v>
      </c>
    </row>
    <row r="254" spans="1:27" x14ac:dyDescent="0.25">
      <c r="A254" s="11">
        <v>11.03</v>
      </c>
      <c r="Z254" s="12">
        <f t="shared" ca="1" si="25"/>
        <v>1.1508000000000003</v>
      </c>
      <c r="AA254" s="12">
        <f t="shared" ca="1" si="26"/>
        <v>1.1508000000000003</v>
      </c>
    </row>
    <row r="255" spans="1:27" x14ac:dyDescent="0.25">
      <c r="A255" s="11">
        <v>11.09</v>
      </c>
      <c r="Z255" s="12">
        <f t="shared" ca="1" si="25"/>
        <v>1.2108000000000008</v>
      </c>
      <c r="AA255" s="12">
        <f t="shared" ca="1" si="26"/>
        <v>1.2108000000000008</v>
      </c>
    </row>
    <row r="256" spans="1:27" x14ac:dyDescent="0.25">
      <c r="A256" s="11">
        <v>11.09</v>
      </c>
      <c r="Z256" s="12">
        <f t="shared" ca="1" si="25"/>
        <v>1.2108000000000008</v>
      </c>
      <c r="AA256" s="12">
        <f t="shared" ca="1" si="26"/>
        <v>1.2108000000000008</v>
      </c>
    </row>
    <row r="257" spans="1:27" x14ac:dyDescent="0.25">
      <c r="A257" s="11">
        <v>11.11</v>
      </c>
      <c r="Z257" s="12">
        <f t="shared" ca="1" si="25"/>
        <v>1.2308000000000003</v>
      </c>
      <c r="AA257" s="12">
        <f t="shared" ca="1" si="26"/>
        <v>1.2308000000000003</v>
      </c>
    </row>
    <row r="258" spans="1:27" x14ac:dyDescent="0.25">
      <c r="A258" s="11">
        <v>11.12</v>
      </c>
      <c r="Z258" s="12">
        <f t="shared" ref="Z258:Z321" ca="1" si="27">IF($A258&lt;&gt;"",($A258-$D$77),"")</f>
        <v>1.2408000000000001</v>
      </c>
      <c r="AA258" s="12">
        <f t="shared" ref="AA258:AA321" ca="1" si="28">IF($A258&lt;&gt;"",($A258-$D$77+$J$118),"")</f>
        <v>1.2408000000000001</v>
      </c>
    </row>
    <row r="259" spans="1:27" x14ac:dyDescent="0.25">
      <c r="A259" s="11">
        <v>11.18</v>
      </c>
      <c r="Z259" s="12">
        <f t="shared" ca="1" si="27"/>
        <v>1.3008000000000006</v>
      </c>
      <c r="AA259" s="12">
        <f t="shared" ca="1" si="28"/>
        <v>1.3008000000000006</v>
      </c>
    </row>
    <row r="260" spans="1:27" x14ac:dyDescent="0.25">
      <c r="A260" s="11">
        <v>11.19</v>
      </c>
      <c r="Z260" s="12">
        <f t="shared" ca="1" si="27"/>
        <v>1.3108000000000004</v>
      </c>
      <c r="AA260" s="12">
        <f t="shared" ca="1" si="28"/>
        <v>1.3108000000000004</v>
      </c>
    </row>
    <row r="261" spans="1:27" x14ac:dyDescent="0.25">
      <c r="A261" s="11">
        <v>11.2</v>
      </c>
      <c r="Z261" s="12">
        <f t="shared" ca="1" si="27"/>
        <v>1.3208000000000002</v>
      </c>
      <c r="AA261" s="12">
        <f t="shared" ca="1" si="28"/>
        <v>1.3208000000000002</v>
      </c>
    </row>
    <row r="262" spans="1:27" x14ac:dyDescent="0.25">
      <c r="A262" s="11">
        <v>11.26</v>
      </c>
      <c r="Z262" s="12">
        <f t="shared" ca="1" si="27"/>
        <v>1.3808000000000007</v>
      </c>
      <c r="AA262" s="12">
        <f t="shared" ca="1" si="28"/>
        <v>1.3808000000000007</v>
      </c>
    </row>
    <row r="263" spans="1:27" x14ac:dyDescent="0.25">
      <c r="A263" s="11">
        <v>11.26</v>
      </c>
      <c r="Z263" s="12">
        <f t="shared" ca="1" si="27"/>
        <v>1.3808000000000007</v>
      </c>
      <c r="AA263" s="12">
        <f t="shared" ca="1" si="28"/>
        <v>1.3808000000000007</v>
      </c>
    </row>
    <row r="264" spans="1:27" x14ac:dyDescent="0.25">
      <c r="A264" s="11">
        <v>11.27</v>
      </c>
      <c r="Z264" s="12">
        <f t="shared" ca="1" si="27"/>
        <v>1.3908000000000005</v>
      </c>
      <c r="AA264" s="12">
        <f t="shared" ca="1" si="28"/>
        <v>1.3908000000000005</v>
      </c>
    </row>
    <row r="265" spans="1:27" x14ac:dyDescent="0.25">
      <c r="A265" s="11">
        <v>11.28</v>
      </c>
      <c r="Z265" s="12">
        <f t="shared" ca="1" si="27"/>
        <v>1.4008000000000003</v>
      </c>
      <c r="AA265" s="12">
        <f t="shared" ca="1" si="28"/>
        <v>1.4008000000000003</v>
      </c>
    </row>
    <row r="266" spans="1:27" x14ac:dyDescent="0.25">
      <c r="A266" s="11">
        <v>11.3</v>
      </c>
      <c r="Z266" s="12">
        <f t="shared" ca="1" si="27"/>
        <v>1.4208000000000016</v>
      </c>
      <c r="AA266" s="12">
        <f t="shared" ca="1" si="28"/>
        <v>1.4208000000000016</v>
      </c>
    </row>
    <row r="267" spans="1:27" x14ac:dyDescent="0.25">
      <c r="A267" s="11">
        <v>11.32</v>
      </c>
      <c r="Z267" s="12">
        <f t="shared" ca="1" si="27"/>
        <v>1.4408000000000012</v>
      </c>
      <c r="AA267" s="12">
        <f t="shared" ca="1" si="28"/>
        <v>1.4408000000000012</v>
      </c>
    </row>
    <row r="268" spans="1:27" x14ac:dyDescent="0.25">
      <c r="A268" s="11">
        <v>11.32</v>
      </c>
      <c r="Z268" s="12">
        <f t="shared" ca="1" si="27"/>
        <v>1.4408000000000012</v>
      </c>
      <c r="AA268" s="12">
        <f t="shared" ca="1" si="28"/>
        <v>1.4408000000000012</v>
      </c>
    </row>
    <row r="269" spans="1:27" x14ac:dyDescent="0.25">
      <c r="A269" s="11">
        <v>11.33</v>
      </c>
      <c r="Z269" s="12">
        <f t="shared" ca="1" si="27"/>
        <v>1.450800000000001</v>
      </c>
      <c r="AA269" s="12">
        <f t="shared" ca="1" si="28"/>
        <v>1.450800000000001</v>
      </c>
    </row>
    <row r="270" spans="1:27" x14ac:dyDescent="0.25">
      <c r="A270" s="11">
        <v>11.34</v>
      </c>
      <c r="Z270" s="12">
        <f t="shared" ca="1" si="27"/>
        <v>1.4608000000000008</v>
      </c>
      <c r="AA270" s="12">
        <f t="shared" ca="1" si="28"/>
        <v>1.4608000000000008</v>
      </c>
    </row>
    <row r="271" spans="1:27" x14ac:dyDescent="0.25">
      <c r="A271" s="11">
        <v>11.35</v>
      </c>
      <c r="Z271" s="12">
        <f t="shared" ca="1" si="27"/>
        <v>1.4708000000000006</v>
      </c>
      <c r="AA271" s="12">
        <f t="shared" ca="1" si="28"/>
        <v>1.4708000000000006</v>
      </c>
    </row>
    <row r="272" spans="1:27" x14ac:dyDescent="0.25">
      <c r="A272" s="11">
        <v>11.36</v>
      </c>
      <c r="Z272" s="12">
        <f t="shared" ca="1" si="27"/>
        <v>1.4808000000000003</v>
      </c>
      <c r="AA272" s="12">
        <f t="shared" ca="1" si="28"/>
        <v>1.4808000000000003</v>
      </c>
    </row>
    <row r="273" spans="1:27" x14ac:dyDescent="0.25">
      <c r="A273" s="11">
        <v>11.45</v>
      </c>
      <c r="Z273" s="12">
        <f t="shared" ca="1" si="27"/>
        <v>1.5708000000000002</v>
      </c>
      <c r="AA273" s="12">
        <f t="shared" ca="1" si="28"/>
        <v>1.5708000000000002</v>
      </c>
    </row>
    <row r="274" spans="1:27" x14ac:dyDescent="0.25">
      <c r="A274" s="11">
        <v>11.54</v>
      </c>
      <c r="Z274" s="12">
        <f t="shared" ca="1" si="27"/>
        <v>1.6608000000000001</v>
      </c>
      <c r="AA274" s="12">
        <f t="shared" ca="1" si="28"/>
        <v>1.6608000000000001</v>
      </c>
    </row>
    <row r="275" spans="1:27" x14ac:dyDescent="0.25">
      <c r="A275" s="11">
        <v>11.54</v>
      </c>
      <c r="Z275" s="12">
        <f t="shared" ca="1" si="27"/>
        <v>1.6608000000000001</v>
      </c>
      <c r="AA275" s="12">
        <f t="shared" ca="1" si="28"/>
        <v>1.6608000000000001</v>
      </c>
    </row>
    <row r="276" spans="1:27" x14ac:dyDescent="0.25">
      <c r="A276" s="11">
        <v>11.56</v>
      </c>
      <c r="Z276" s="12">
        <f t="shared" ca="1" si="27"/>
        <v>1.6808000000000014</v>
      </c>
      <c r="AA276" s="12">
        <f t="shared" ca="1" si="28"/>
        <v>1.6808000000000014</v>
      </c>
    </row>
    <row r="277" spans="1:27" x14ac:dyDescent="0.25">
      <c r="A277" s="11">
        <v>11.57</v>
      </c>
      <c r="Z277" s="12">
        <f t="shared" ca="1" si="27"/>
        <v>1.6908000000000012</v>
      </c>
      <c r="AA277" s="12">
        <f t="shared" ca="1" si="28"/>
        <v>1.6908000000000012</v>
      </c>
    </row>
    <row r="278" spans="1:27" x14ac:dyDescent="0.25">
      <c r="A278" s="11">
        <v>11.59</v>
      </c>
      <c r="Z278" s="12">
        <f t="shared" ca="1" si="27"/>
        <v>1.7108000000000008</v>
      </c>
      <c r="AA278" s="12">
        <f t="shared" ca="1" si="28"/>
        <v>1.7108000000000008</v>
      </c>
    </row>
    <row r="279" spans="1:27" x14ac:dyDescent="0.25">
      <c r="A279" s="11">
        <v>11.6</v>
      </c>
      <c r="Z279" s="12">
        <f t="shared" ca="1" si="27"/>
        <v>1.7208000000000006</v>
      </c>
      <c r="AA279" s="12">
        <f t="shared" ca="1" si="28"/>
        <v>1.7208000000000006</v>
      </c>
    </row>
    <row r="280" spans="1:27" x14ac:dyDescent="0.25">
      <c r="A280" s="11">
        <v>11.64</v>
      </c>
      <c r="Z280" s="12">
        <f t="shared" ca="1" si="27"/>
        <v>1.7608000000000015</v>
      </c>
      <c r="AA280" s="12">
        <f t="shared" ca="1" si="28"/>
        <v>1.7608000000000015</v>
      </c>
    </row>
    <row r="281" spans="1:27" x14ac:dyDescent="0.25">
      <c r="A281" s="11">
        <v>11.68</v>
      </c>
      <c r="Z281" s="12">
        <f t="shared" ca="1" si="27"/>
        <v>1.8008000000000006</v>
      </c>
      <c r="AA281" s="12">
        <f t="shared" ca="1" si="28"/>
        <v>1.8008000000000006</v>
      </c>
    </row>
    <row r="282" spans="1:27" x14ac:dyDescent="0.25">
      <c r="A282" s="11">
        <v>11.7</v>
      </c>
      <c r="Z282" s="12">
        <f t="shared" ca="1" si="27"/>
        <v>1.8208000000000002</v>
      </c>
      <c r="AA282" s="12">
        <f t="shared" ca="1" si="28"/>
        <v>1.8208000000000002</v>
      </c>
    </row>
    <row r="283" spans="1:27" x14ac:dyDescent="0.25">
      <c r="A283" s="11">
        <v>11.72</v>
      </c>
      <c r="Z283" s="12">
        <f t="shared" ca="1" si="27"/>
        <v>1.8408000000000015</v>
      </c>
      <c r="AA283" s="12">
        <f t="shared" ca="1" si="28"/>
        <v>1.8408000000000015</v>
      </c>
    </row>
    <row r="284" spans="1:27" x14ac:dyDescent="0.25">
      <c r="A284" s="11">
        <v>11.72</v>
      </c>
      <c r="Z284" s="12">
        <f t="shared" ca="1" si="27"/>
        <v>1.8408000000000015</v>
      </c>
      <c r="AA284" s="12">
        <f t="shared" ca="1" si="28"/>
        <v>1.8408000000000015</v>
      </c>
    </row>
    <row r="285" spans="1:27" x14ac:dyDescent="0.25">
      <c r="A285" s="11">
        <v>11.73</v>
      </c>
      <c r="Z285" s="12">
        <f t="shared" ca="1" si="27"/>
        <v>1.8508000000000013</v>
      </c>
      <c r="AA285" s="12">
        <f t="shared" ca="1" si="28"/>
        <v>1.8508000000000013</v>
      </c>
    </row>
    <row r="286" spans="1:27" x14ac:dyDescent="0.25">
      <c r="A286" s="11">
        <v>11.78</v>
      </c>
      <c r="Z286" s="12">
        <f t="shared" ca="1" si="27"/>
        <v>1.9008000000000003</v>
      </c>
      <c r="AA286" s="12">
        <f t="shared" ca="1" si="28"/>
        <v>1.9008000000000003</v>
      </c>
    </row>
    <row r="287" spans="1:27" x14ac:dyDescent="0.25">
      <c r="A287" s="11">
        <v>11.82</v>
      </c>
      <c r="Z287" s="12">
        <f t="shared" ca="1" si="27"/>
        <v>1.9408000000000012</v>
      </c>
      <c r="AA287" s="12">
        <f t="shared" ca="1" si="28"/>
        <v>1.9408000000000012</v>
      </c>
    </row>
    <row r="288" spans="1:27" x14ac:dyDescent="0.25">
      <c r="A288" s="11">
        <v>11.87</v>
      </c>
      <c r="Z288" s="12">
        <f t="shared" ca="1" si="27"/>
        <v>1.9908000000000001</v>
      </c>
      <c r="AA288" s="12">
        <f t="shared" ca="1" si="28"/>
        <v>1.9908000000000001</v>
      </c>
    </row>
    <row r="289" spans="1:27" x14ac:dyDescent="0.25">
      <c r="A289" s="11">
        <v>11.95</v>
      </c>
      <c r="Z289" s="12">
        <f t="shared" ca="1" si="27"/>
        <v>2.0708000000000002</v>
      </c>
      <c r="AA289" s="12">
        <f t="shared" ca="1" si="28"/>
        <v>2.0708000000000002</v>
      </c>
    </row>
    <row r="290" spans="1:27" x14ac:dyDescent="0.25">
      <c r="A290" s="11">
        <v>11.96</v>
      </c>
      <c r="Z290" s="12">
        <f t="shared" ca="1" si="27"/>
        <v>2.0808000000000018</v>
      </c>
      <c r="AA290" s="12">
        <f t="shared" ca="1" si="28"/>
        <v>2.0808000000000018</v>
      </c>
    </row>
    <row r="291" spans="1:27" x14ac:dyDescent="0.25">
      <c r="A291" s="11">
        <v>12</v>
      </c>
      <c r="Z291" s="12">
        <f t="shared" ca="1" si="27"/>
        <v>2.1208000000000009</v>
      </c>
      <c r="AA291" s="12">
        <f t="shared" ca="1" si="28"/>
        <v>2.1208000000000009</v>
      </c>
    </row>
    <row r="292" spans="1:27" x14ac:dyDescent="0.25">
      <c r="A292" s="11">
        <v>12</v>
      </c>
      <c r="Z292" s="12">
        <f t="shared" ca="1" si="27"/>
        <v>2.1208000000000009</v>
      </c>
      <c r="AA292" s="12">
        <f t="shared" ca="1" si="28"/>
        <v>2.1208000000000009</v>
      </c>
    </row>
    <row r="293" spans="1:27" x14ac:dyDescent="0.25">
      <c r="A293" s="11">
        <v>12.02</v>
      </c>
      <c r="Z293" s="12">
        <f t="shared" ca="1" si="27"/>
        <v>2.1408000000000005</v>
      </c>
      <c r="AA293" s="12">
        <f t="shared" ca="1" si="28"/>
        <v>2.1408000000000005</v>
      </c>
    </row>
    <row r="294" spans="1:27" x14ac:dyDescent="0.25">
      <c r="A294" s="11">
        <v>12.03</v>
      </c>
      <c r="Z294" s="12">
        <f t="shared" ca="1" si="27"/>
        <v>2.1508000000000003</v>
      </c>
      <c r="AA294" s="12">
        <f t="shared" ca="1" si="28"/>
        <v>2.1508000000000003</v>
      </c>
    </row>
    <row r="295" spans="1:27" x14ac:dyDescent="0.25">
      <c r="A295" s="11">
        <v>12.04</v>
      </c>
      <c r="Z295" s="12">
        <f t="shared" ca="1" si="27"/>
        <v>2.1608000000000001</v>
      </c>
      <c r="AA295" s="12">
        <f t="shared" ca="1" si="28"/>
        <v>2.1608000000000001</v>
      </c>
    </row>
    <row r="296" spans="1:27" x14ac:dyDescent="0.25">
      <c r="A296" s="11">
        <v>12.11</v>
      </c>
      <c r="Z296" s="12">
        <f t="shared" ca="1" si="27"/>
        <v>2.2308000000000003</v>
      </c>
      <c r="AA296" s="12">
        <f t="shared" ca="1" si="28"/>
        <v>2.2308000000000003</v>
      </c>
    </row>
    <row r="297" spans="1:27" x14ac:dyDescent="0.25">
      <c r="A297" s="11">
        <v>12.13</v>
      </c>
      <c r="Z297" s="12">
        <f t="shared" ca="1" si="27"/>
        <v>2.2508000000000017</v>
      </c>
      <c r="AA297" s="12">
        <f t="shared" ca="1" si="28"/>
        <v>2.2508000000000017</v>
      </c>
    </row>
    <row r="298" spans="1:27" x14ac:dyDescent="0.25">
      <c r="A298" s="11">
        <v>12.16</v>
      </c>
      <c r="Z298" s="12">
        <f t="shared" ca="1" si="27"/>
        <v>2.280800000000001</v>
      </c>
      <c r="AA298" s="12">
        <f t="shared" ca="1" si="28"/>
        <v>2.280800000000001</v>
      </c>
    </row>
    <row r="299" spans="1:27" x14ac:dyDescent="0.25">
      <c r="A299" s="11">
        <v>12.17</v>
      </c>
      <c r="Z299" s="12">
        <f t="shared" ca="1" si="27"/>
        <v>2.2908000000000008</v>
      </c>
      <c r="AA299" s="12">
        <f t="shared" ca="1" si="28"/>
        <v>2.2908000000000008</v>
      </c>
    </row>
    <row r="300" spans="1:27" x14ac:dyDescent="0.25">
      <c r="A300" s="11">
        <v>12.24</v>
      </c>
      <c r="Z300" s="12">
        <f t="shared" ca="1" si="27"/>
        <v>2.3608000000000011</v>
      </c>
      <c r="AA300" s="12">
        <f t="shared" ca="1" si="28"/>
        <v>2.3608000000000011</v>
      </c>
    </row>
    <row r="301" spans="1:27" x14ac:dyDescent="0.25">
      <c r="A301" s="11">
        <v>12.27</v>
      </c>
      <c r="Z301" s="12">
        <f t="shared" ca="1" si="27"/>
        <v>2.3908000000000005</v>
      </c>
      <c r="AA301" s="12">
        <f t="shared" ca="1" si="28"/>
        <v>2.3908000000000005</v>
      </c>
    </row>
    <row r="302" spans="1:27" x14ac:dyDescent="0.25">
      <c r="A302" s="11">
        <v>12.31</v>
      </c>
      <c r="Z302" s="12">
        <f t="shared" ca="1" si="27"/>
        <v>2.4308000000000014</v>
      </c>
      <c r="AA302" s="12">
        <f t="shared" ca="1" si="28"/>
        <v>2.4308000000000014</v>
      </c>
    </row>
    <row r="303" spans="1:27" x14ac:dyDescent="0.25">
      <c r="A303" s="11">
        <v>12.34</v>
      </c>
      <c r="Z303" s="12">
        <f t="shared" ca="1" si="27"/>
        <v>2.4608000000000008</v>
      </c>
      <c r="AA303" s="12">
        <f t="shared" ca="1" si="28"/>
        <v>2.4608000000000008</v>
      </c>
    </row>
    <row r="304" spans="1:27" x14ac:dyDescent="0.25">
      <c r="A304" s="11">
        <v>12.36</v>
      </c>
      <c r="Z304" s="12">
        <f t="shared" ca="1" si="27"/>
        <v>2.4808000000000003</v>
      </c>
      <c r="AA304" s="12">
        <f t="shared" ca="1" si="28"/>
        <v>2.4808000000000003</v>
      </c>
    </row>
    <row r="305" spans="1:27" x14ac:dyDescent="0.25">
      <c r="A305" s="11">
        <v>12.41</v>
      </c>
      <c r="Z305" s="12">
        <f t="shared" ca="1" si="27"/>
        <v>2.530800000000001</v>
      </c>
      <c r="AA305" s="12">
        <f t="shared" ca="1" si="28"/>
        <v>2.530800000000001</v>
      </c>
    </row>
    <row r="306" spans="1:27" x14ac:dyDescent="0.25">
      <c r="A306" s="11">
        <v>12.42</v>
      </c>
      <c r="Z306" s="12">
        <f t="shared" ca="1" si="27"/>
        <v>2.5408000000000008</v>
      </c>
      <c r="AA306" s="12">
        <f t="shared" ca="1" si="28"/>
        <v>2.5408000000000008</v>
      </c>
    </row>
    <row r="307" spans="1:27" x14ac:dyDescent="0.25">
      <c r="A307" s="11">
        <v>12.45</v>
      </c>
      <c r="Z307" s="12">
        <f t="shared" ca="1" si="27"/>
        <v>2.5708000000000002</v>
      </c>
      <c r="AA307" s="12">
        <f t="shared" ca="1" si="28"/>
        <v>2.5708000000000002</v>
      </c>
    </row>
    <row r="308" spans="1:27" x14ac:dyDescent="0.25">
      <c r="A308" s="11">
        <v>12.5</v>
      </c>
      <c r="Z308" s="12">
        <f t="shared" ca="1" si="27"/>
        <v>2.6208000000000009</v>
      </c>
      <c r="AA308" s="12">
        <f t="shared" ca="1" si="28"/>
        <v>2.6208000000000009</v>
      </c>
    </row>
    <row r="309" spans="1:27" x14ac:dyDescent="0.25">
      <c r="A309" s="11">
        <v>12.51</v>
      </c>
      <c r="Z309" s="12">
        <f t="shared" ca="1" si="27"/>
        <v>2.6308000000000007</v>
      </c>
      <c r="AA309" s="12">
        <f t="shared" ca="1" si="28"/>
        <v>2.6308000000000007</v>
      </c>
    </row>
    <row r="310" spans="1:27" x14ac:dyDescent="0.25">
      <c r="A310" s="11">
        <v>12.53</v>
      </c>
      <c r="Z310" s="12">
        <f t="shared" ca="1" si="27"/>
        <v>2.6508000000000003</v>
      </c>
      <c r="AA310" s="12">
        <f t="shared" ca="1" si="28"/>
        <v>2.6508000000000003</v>
      </c>
    </row>
    <row r="311" spans="1:27" x14ac:dyDescent="0.25">
      <c r="A311" s="11">
        <v>12.54</v>
      </c>
      <c r="Z311" s="12">
        <f t="shared" ca="1" si="27"/>
        <v>2.6608000000000001</v>
      </c>
      <c r="AA311" s="12">
        <f t="shared" ca="1" si="28"/>
        <v>2.6608000000000001</v>
      </c>
    </row>
    <row r="312" spans="1:27" x14ac:dyDescent="0.25">
      <c r="A312" s="11">
        <v>12.57</v>
      </c>
      <c r="Z312" s="12">
        <f t="shared" ca="1" si="27"/>
        <v>2.6908000000000012</v>
      </c>
      <c r="AA312" s="12">
        <f t="shared" ca="1" si="28"/>
        <v>2.6908000000000012</v>
      </c>
    </row>
    <row r="313" spans="1:27" x14ac:dyDescent="0.25">
      <c r="A313" s="11">
        <v>12.63</v>
      </c>
      <c r="Z313" s="12">
        <f t="shared" ca="1" si="27"/>
        <v>2.7508000000000017</v>
      </c>
      <c r="AA313" s="12">
        <f t="shared" ca="1" si="28"/>
        <v>2.7508000000000017</v>
      </c>
    </row>
    <row r="314" spans="1:27" x14ac:dyDescent="0.25">
      <c r="A314" s="11">
        <v>12.67</v>
      </c>
      <c r="Z314" s="12">
        <f t="shared" ca="1" si="27"/>
        <v>2.7908000000000008</v>
      </c>
      <c r="AA314" s="12">
        <f t="shared" ca="1" si="28"/>
        <v>2.7908000000000008</v>
      </c>
    </row>
    <row r="315" spans="1:27" x14ac:dyDescent="0.25">
      <c r="A315" s="11">
        <v>12.68</v>
      </c>
      <c r="Z315" s="12">
        <f t="shared" ca="1" si="27"/>
        <v>2.8008000000000006</v>
      </c>
      <c r="AA315" s="12">
        <f t="shared" ca="1" si="28"/>
        <v>2.8008000000000006</v>
      </c>
    </row>
    <row r="316" spans="1:27" x14ac:dyDescent="0.25">
      <c r="A316" s="11">
        <v>12.69</v>
      </c>
      <c r="Z316" s="12">
        <f t="shared" ca="1" si="27"/>
        <v>2.8108000000000004</v>
      </c>
      <c r="AA316" s="12">
        <f t="shared" ca="1" si="28"/>
        <v>2.8108000000000004</v>
      </c>
    </row>
    <row r="317" spans="1:27" x14ac:dyDescent="0.25">
      <c r="A317" s="11">
        <v>12.7</v>
      </c>
      <c r="Z317" s="12">
        <f t="shared" ca="1" si="27"/>
        <v>2.8208000000000002</v>
      </c>
      <c r="AA317" s="12">
        <f t="shared" ca="1" si="28"/>
        <v>2.8208000000000002</v>
      </c>
    </row>
    <row r="318" spans="1:27" x14ac:dyDescent="0.25">
      <c r="A318" s="11">
        <v>12.84</v>
      </c>
      <c r="Z318" s="12">
        <f t="shared" ca="1" si="27"/>
        <v>2.9608000000000008</v>
      </c>
      <c r="AA318" s="12">
        <f t="shared" ca="1" si="28"/>
        <v>2.9608000000000008</v>
      </c>
    </row>
    <row r="319" spans="1:27" x14ac:dyDescent="0.25">
      <c r="A319" s="11">
        <v>12.86</v>
      </c>
      <c r="Z319" s="12">
        <f t="shared" ca="1" si="27"/>
        <v>2.9808000000000003</v>
      </c>
      <c r="AA319" s="12">
        <f t="shared" ca="1" si="28"/>
        <v>2.9808000000000003</v>
      </c>
    </row>
    <row r="320" spans="1:27" x14ac:dyDescent="0.25">
      <c r="A320" s="11">
        <v>12.88</v>
      </c>
      <c r="Z320" s="12">
        <f t="shared" ca="1" si="27"/>
        <v>3.0008000000000017</v>
      </c>
      <c r="AA320" s="12">
        <f t="shared" ca="1" si="28"/>
        <v>3.0008000000000017</v>
      </c>
    </row>
    <row r="321" spans="1:27" x14ac:dyDescent="0.25">
      <c r="A321" s="11">
        <v>12.88</v>
      </c>
      <c r="Z321" s="12">
        <f t="shared" ca="1" si="27"/>
        <v>3.0008000000000017</v>
      </c>
      <c r="AA321" s="12">
        <f t="shared" ca="1" si="28"/>
        <v>3.0008000000000017</v>
      </c>
    </row>
    <row r="322" spans="1:27" x14ac:dyDescent="0.25">
      <c r="A322" s="11">
        <v>12.89</v>
      </c>
      <c r="Z322" s="12">
        <f t="shared" ref="Z322:Z385" ca="1" si="29">IF($A322&lt;&gt;"",($A322-$D$77),"")</f>
        <v>3.0108000000000015</v>
      </c>
      <c r="AA322" s="12">
        <f t="shared" ref="AA322:AA385" ca="1" si="30">IF($A322&lt;&gt;"",($A322-$D$77+$J$118),"")</f>
        <v>3.0108000000000015</v>
      </c>
    </row>
    <row r="323" spans="1:27" x14ac:dyDescent="0.25">
      <c r="A323" s="11">
        <v>12.92</v>
      </c>
      <c r="Z323" s="12">
        <f t="shared" ca="1" si="29"/>
        <v>3.0408000000000008</v>
      </c>
      <c r="AA323" s="12">
        <f t="shared" ca="1" si="30"/>
        <v>3.0408000000000008</v>
      </c>
    </row>
    <row r="324" spans="1:27" x14ac:dyDescent="0.25">
      <c r="A324" s="11">
        <v>12.92</v>
      </c>
      <c r="Z324" s="12">
        <f t="shared" ca="1" si="29"/>
        <v>3.0408000000000008</v>
      </c>
      <c r="AA324" s="12">
        <f t="shared" ca="1" si="30"/>
        <v>3.0408000000000008</v>
      </c>
    </row>
    <row r="325" spans="1:27" x14ac:dyDescent="0.25">
      <c r="A325" s="11">
        <v>12.93</v>
      </c>
      <c r="Z325" s="12">
        <f t="shared" ca="1" si="29"/>
        <v>3.0508000000000006</v>
      </c>
      <c r="AA325" s="12">
        <f t="shared" ca="1" si="30"/>
        <v>3.0508000000000006</v>
      </c>
    </row>
    <row r="326" spans="1:27" x14ac:dyDescent="0.25">
      <c r="A326" s="11">
        <v>12.94</v>
      </c>
      <c r="Z326" s="12">
        <f t="shared" ca="1" si="29"/>
        <v>3.0608000000000004</v>
      </c>
      <c r="AA326" s="12">
        <f t="shared" ca="1" si="30"/>
        <v>3.0608000000000004</v>
      </c>
    </row>
    <row r="327" spans="1:27" x14ac:dyDescent="0.25">
      <c r="A327" s="11">
        <v>13</v>
      </c>
      <c r="Z327" s="12">
        <f t="shared" ca="1" si="29"/>
        <v>3.1208000000000009</v>
      </c>
      <c r="AA327" s="12">
        <f t="shared" ca="1" si="30"/>
        <v>3.1208000000000009</v>
      </c>
    </row>
    <row r="328" spans="1:27" x14ac:dyDescent="0.25">
      <c r="A328" s="11">
        <v>13.06</v>
      </c>
      <c r="Z328" s="12">
        <f t="shared" ca="1" si="29"/>
        <v>3.1808000000000014</v>
      </c>
      <c r="AA328" s="12">
        <f t="shared" ca="1" si="30"/>
        <v>3.1808000000000014</v>
      </c>
    </row>
    <row r="329" spans="1:27" x14ac:dyDescent="0.25">
      <c r="A329" s="11">
        <v>13.22</v>
      </c>
      <c r="Z329" s="12">
        <f t="shared" ca="1" si="29"/>
        <v>3.3408000000000015</v>
      </c>
      <c r="AA329" s="12">
        <f t="shared" ca="1" si="30"/>
        <v>3.3408000000000015</v>
      </c>
    </row>
    <row r="330" spans="1:27" x14ac:dyDescent="0.25">
      <c r="A330" s="11">
        <v>13.31</v>
      </c>
      <c r="Z330" s="12">
        <f t="shared" ca="1" si="29"/>
        <v>3.4308000000000014</v>
      </c>
      <c r="AA330" s="12">
        <f t="shared" ca="1" si="30"/>
        <v>3.4308000000000014</v>
      </c>
    </row>
    <row r="331" spans="1:27" x14ac:dyDescent="0.25">
      <c r="A331" s="11">
        <v>13.31</v>
      </c>
      <c r="Z331" s="12">
        <f t="shared" ca="1" si="29"/>
        <v>3.4308000000000014</v>
      </c>
      <c r="AA331" s="12">
        <f t="shared" ca="1" si="30"/>
        <v>3.4308000000000014</v>
      </c>
    </row>
    <row r="332" spans="1:27" x14ac:dyDescent="0.25">
      <c r="A332" s="11">
        <v>13.32</v>
      </c>
      <c r="Z332" s="12">
        <f t="shared" ca="1" si="29"/>
        <v>3.4408000000000012</v>
      </c>
      <c r="AA332" s="12">
        <f t="shared" ca="1" si="30"/>
        <v>3.4408000000000012</v>
      </c>
    </row>
    <row r="333" spans="1:27" x14ac:dyDescent="0.25">
      <c r="A333" s="11">
        <v>13.37</v>
      </c>
      <c r="Z333" s="12">
        <f t="shared" ca="1" si="29"/>
        <v>3.4908000000000001</v>
      </c>
      <c r="AA333" s="12">
        <f t="shared" ca="1" si="30"/>
        <v>3.4908000000000001</v>
      </c>
    </row>
    <row r="334" spans="1:27" x14ac:dyDescent="0.25">
      <c r="A334" s="11">
        <v>13.38</v>
      </c>
      <c r="Z334" s="12">
        <f t="shared" ca="1" si="29"/>
        <v>3.5008000000000017</v>
      </c>
      <c r="AA334" s="12">
        <f t="shared" ca="1" si="30"/>
        <v>3.5008000000000017</v>
      </c>
    </row>
    <row r="335" spans="1:27" x14ac:dyDescent="0.25">
      <c r="A335" s="11">
        <v>13.47</v>
      </c>
      <c r="Z335" s="12">
        <f t="shared" ca="1" si="29"/>
        <v>3.5908000000000015</v>
      </c>
      <c r="AA335" s="12">
        <f t="shared" ca="1" si="30"/>
        <v>3.5908000000000015</v>
      </c>
    </row>
    <row r="336" spans="1:27" x14ac:dyDescent="0.25">
      <c r="A336" s="11">
        <v>13.5</v>
      </c>
      <c r="Z336" s="12">
        <f t="shared" ca="1" si="29"/>
        <v>3.6208000000000009</v>
      </c>
      <c r="AA336" s="12">
        <f t="shared" ca="1" si="30"/>
        <v>3.6208000000000009</v>
      </c>
    </row>
    <row r="337" spans="1:27" x14ac:dyDescent="0.25">
      <c r="A337" s="11">
        <v>13.56</v>
      </c>
      <c r="Z337" s="12">
        <f t="shared" ca="1" si="29"/>
        <v>3.6808000000000014</v>
      </c>
      <c r="AA337" s="12">
        <f t="shared" ca="1" si="30"/>
        <v>3.6808000000000014</v>
      </c>
    </row>
    <row r="338" spans="1:27" x14ac:dyDescent="0.25">
      <c r="A338" s="11">
        <v>13.58</v>
      </c>
      <c r="Z338" s="12">
        <f t="shared" ca="1" si="29"/>
        <v>3.700800000000001</v>
      </c>
      <c r="AA338" s="12">
        <f t="shared" ca="1" si="30"/>
        <v>3.700800000000001</v>
      </c>
    </row>
    <row r="339" spans="1:27" x14ac:dyDescent="0.25">
      <c r="A339" s="11">
        <v>13.62</v>
      </c>
      <c r="Z339" s="12">
        <f t="shared" ca="1" si="29"/>
        <v>3.7408000000000001</v>
      </c>
      <c r="AA339" s="12">
        <f t="shared" ca="1" si="30"/>
        <v>3.7408000000000001</v>
      </c>
    </row>
    <row r="340" spans="1:27" x14ac:dyDescent="0.25">
      <c r="A340" s="11">
        <v>13.67</v>
      </c>
      <c r="Z340" s="12">
        <f t="shared" ca="1" si="29"/>
        <v>3.7908000000000008</v>
      </c>
      <c r="AA340" s="12">
        <f t="shared" ca="1" si="30"/>
        <v>3.7908000000000008</v>
      </c>
    </row>
    <row r="341" spans="1:27" x14ac:dyDescent="0.25">
      <c r="A341" s="11">
        <v>13.7</v>
      </c>
      <c r="Z341" s="12">
        <f t="shared" ca="1" si="29"/>
        <v>3.8208000000000002</v>
      </c>
      <c r="AA341" s="12">
        <f t="shared" ca="1" si="30"/>
        <v>3.8208000000000002</v>
      </c>
    </row>
    <row r="342" spans="1:27" x14ac:dyDescent="0.25">
      <c r="A342" s="11">
        <v>13.73</v>
      </c>
      <c r="Z342" s="12">
        <f t="shared" ca="1" si="29"/>
        <v>3.8508000000000013</v>
      </c>
      <c r="AA342" s="12">
        <f t="shared" ca="1" si="30"/>
        <v>3.8508000000000013</v>
      </c>
    </row>
    <row r="343" spans="1:27" x14ac:dyDescent="0.25">
      <c r="A343" s="11">
        <v>13.75</v>
      </c>
      <c r="Z343" s="12">
        <f t="shared" ca="1" si="29"/>
        <v>3.8708000000000009</v>
      </c>
      <c r="AA343" s="12">
        <f t="shared" ca="1" si="30"/>
        <v>3.8708000000000009</v>
      </c>
    </row>
    <row r="344" spans="1:27" x14ac:dyDescent="0.25">
      <c r="A344" s="11">
        <v>13.75</v>
      </c>
      <c r="Z344" s="12">
        <f t="shared" ca="1" si="29"/>
        <v>3.8708000000000009</v>
      </c>
      <c r="AA344" s="12">
        <f t="shared" ca="1" si="30"/>
        <v>3.8708000000000009</v>
      </c>
    </row>
    <row r="345" spans="1:27" x14ac:dyDescent="0.25">
      <c r="A345" s="11">
        <v>13.78</v>
      </c>
      <c r="Z345" s="12">
        <f t="shared" ca="1" si="29"/>
        <v>3.9008000000000003</v>
      </c>
      <c r="AA345" s="12">
        <f t="shared" ca="1" si="30"/>
        <v>3.9008000000000003</v>
      </c>
    </row>
    <row r="346" spans="1:27" x14ac:dyDescent="0.25">
      <c r="A346" s="11">
        <v>13.79</v>
      </c>
      <c r="Z346" s="12">
        <f t="shared" ca="1" si="29"/>
        <v>3.9108000000000001</v>
      </c>
      <c r="AA346" s="12">
        <f t="shared" ca="1" si="30"/>
        <v>3.9108000000000001</v>
      </c>
    </row>
    <row r="347" spans="1:27" x14ac:dyDescent="0.25">
      <c r="A347" s="11">
        <v>13.86</v>
      </c>
      <c r="Z347" s="12">
        <f t="shared" ca="1" si="29"/>
        <v>3.9808000000000003</v>
      </c>
      <c r="AA347" s="12">
        <f t="shared" ca="1" si="30"/>
        <v>3.9808000000000003</v>
      </c>
    </row>
    <row r="348" spans="1:27" x14ac:dyDescent="0.25">
      <c r="A348" s="11">
        <v>13.89</v>
      </c>
      <c r="Z348" s="12">
        <f t="shared" ca="1" si="29"/>
        <v>4.0108000000000015</v>
      </c>
      <c r="AA348" s="12">
        <f t="shared" ca="1" si="30"/>
        <v>4.0108000000000015</v>
      </c>
    </row>
    <row r="349" spans="1:27" x14ac:dyDescent="0.25">
      <c r="A349" s="11">
        <v>13.89</v>
      </c>
      <c r="Z349" s="12">
        <f t="shared" ca="1" si="29"/>
        <v>4.0108000000000015</v>
      </c>
      <c r="AA349" s="12">
        <f t="shared" ca="1" si="30"/>
        <v>4.0108000000000015</v>
      </c>
    </row>
    <row r="350" spans="1:27" x14ac:dyDescent="0.25">
      <c r="A350" s="11">
        <v>13.98</v>
      </c>
      <c r="Z350" s="12">
        <f t="shared" ca="1" si="29"/>
        <v>4.1008000000000013</v>
      </c>
      <c r="AA350" s="12">
        <f t="shared" ca="1" si="30"/>
        <v>4.1008000000000013</v>
      </c>
    </row>
    <row r="351" spans="1:27" x14ac:dyDescent="0.25">
      <c r="A351" s="11">
        <v>13.99</v>
      </c>
      <c r="Z351" s="12">
        <f t="shared" ca="1" si="29"/>
        <v>4.1108000000000011</v>
      </c>
      <c r="AA351" s="12">
        <f t="shared" ca="1" si="30"/>
        <v>4.1108000000000011</v>
      </c>
    </row>
    <row r="352" spans="1:27" x14ac:dyDescent="0.25">
      <c r="A352" s="11">
        <v>14.02</v>
      </c>
      <c r="Z352" s="12">
        <f t="shared" ca="1" si="29"/>
        <v>4.1408000000000005</v>
      </c>
      <c r="AA352" s="12">
        <f t="shared" ca="1" si="30"/>
        <v>4.1408000000000005</v>
      </c>
    </row>
    <row r="353" spans="1:27" x14ac:dyDescent="0.25">
      <c r="A353" s="11">
        <v>14.06</v>
      </c>
      <c r="Z353" s="12">
        <f t="shared" ca="1" si="29"/>
        <v>4.1808000000000014</v>
      </c>
      <c r="AA353" s="12">
        <f t="shared" ca="1" si="30"/>
        <v>4.1808000000000014</v>
      </c>
    </row>
    <row r="354" spans="1:27" x14ac:dyDescent="0.25">
      <c r="A354" s="11">
        <v>14.08</v>
      </c>
      <c r="Z354" s="12">
        <f t="shared" ca="1" si="29"/>
        <v>4.200800000000001</v>
      </c>
      <c r="AA354" s="12">
        <f t="shared" ca="1" si="30"/>
        <v>4.200800000000001</v>
      </c>
    </row>
    <row r="355" spans="1:27" x14ac:dyDescent="0.25">
      <c r="A355" s="11">
        <v>14.2</v>
      </c>
      <c r="Z355" s="12">
        <f t="shared" ca="1" si="29"/>
        <v>4.3208000000000002</v>
      </c>
      <c r="AA355" s="12">
        <f t="shared" ca="1" si="30"/>
        <v>4.3208000000000002</v>
      </c>
    </row>
    <row r="356" spans="1:27" x14ac:dyDescent="0.25">
      <c r="A356" s="11">
        <v>14.27</v>
      </c>
      <c r="Z356" s="12">
        <f t="shared" ca="1" si="29"/>
        <v>4.3908000000000005</v>
      </c>
      <c r="AA356" s="12">
        <f t="shared" ca="1" si="30"/>
        <v>4.3908000000000005</v>
      </c>
    </row>
    <row r="357" spans="1:27" x14ac:dyDescent="0.25">
      <c r="A357" s="11">
        <v>14.38</v>
      </c>
      <c r="Z357" s="12">
        <f t="shared" ca="1" si="29"/>
        <v>4.5008000000000017</v>
      </c>
      <c r="AA357" s="12">
        <f t="shared" ca="1" si="30"/>
        <v>4.5008000000000017</v>
      </c>
    </row>
    <row r="358" spans="1:27" x14ac:dyDescent="0.25">
      <c r="A358" s="11">
        <v>14.39</v>
      </c>
      <c r="Z358" s="12">
        <f t="shared" ca="1" si="29"/>
        <v>4.5108000000000015</v>
      </c>
      <c r="AA358" s="12">
        <f t="shared" ca="1" si="30"/>
        <v>4.5108000000000015</v>
      </c>
    </row>
    <row r="359" spans="1:27" x14ac:dyDescent="0.25">
      <c r="A359" s="11">
        <v>14.45</v>
      </c>
      <c r="Z359" s="12">
        <f t="shared" ca="1" si="29"/>
        <v>4.5708000000000002</v>
      </c>
      <c r="AA359" s="12">
        <f t="shared" ca="1" si="30"/>
        <v>4.5708000000000002</v>
      </c>
    </row>
    <row r="360" spans="1:27" x14ac:dyDescent="0.25">
      <c r="A360" s="11">
        <v>14.46</v>
      </c>
      <c r="Z360" s="12">
        <f t="shared" ca="1" si="29"/>
        <v>4.5808000000000018</v>
      </c>
      <c r="AA360" s="12">
        <f t="shared" ca="1" si="30"/>
        <v>4.5808000000000018</v>
      </c>
    </row>
    <row r="361" spans="1:27" x14ac:dyDescent="0.25">
      <c r="A361" s="11">
        <v>14.47</v>
      </c>
      <c r="Z361" s="12">
        <f t="shared" ca="1" si="29"/>
        <v>4.5908000000000015</v>
      </c>
      <c r="AA361" s="12">
        <f t="shared" ca="1" si="30"/>
        <v>4.5908000000000015</v>
      </c>
    </row>
    <row r="362" spans="1:27" x14ac:dyDescent="0.25">
      <c r="A362" s="11">
        <v>14.49</v>
      </c>
      <c r="Z362" s="12">
        <f t="shared" ca="1" si="29"/>
        <v>4.6108000000000011</v>
      </c>
      <c r="AA362" s="12">
        <f t="shared" ca="1" si="30"/>
        <v>4.6108000000000011</v>
      </c>
    </row>
    <row r="363" spans="1:27" x14ac:dyDescent="0.25">
      <c r="A363" s="11">
        <v>14.51</v>
      </c>
      <c r="Z363" s="12">
        <f t="shared" ca="1" si="29"/>
        <v>4.6308000000000007</v>
      </c>
      <c r="AA363" s="12">
        <f t="shared" ca="1" si="30"/>
        <v>4.6308000000000007</v>
      </c>
    </row>
    <row r="364" spans="1:27" x14ac:dyDescent="0.25">
      <c r="A364" s="11">
        <v>14.54</v>
      </c>
      <c r="Z364" s="12">
        <f t="shared" ca="1" si="29"/>
        <v>4.6608000000000001</v>
      </c>
      <c r="AA364" s="12">
        <f t="shared" ca="1" si="30"/>
        <v>4.6608000000000001</v>
      </c>
    </row>
    <row r="365" spans="1:27" x14ac:dyDescent="0.25">
      <c r="A365" s="11">
        <v>14.7</v>
      </c>
      <c r="Z365" s="12">
        <f t="shared" ca="1" si="29"/>
        <v>4.8208000000000002</v>
      </c>
      <c r="AA365" s="12">
        <f t="shared" ca="1" si="30"/>
        <v>4.8208000000000002</v>
      </c>
    </row>
    <row r="366" spans="1:27" x14ac:dyDescent="0.25">
      <c r="A366" s="11">
        <v>14.73</v>
      </c>
      <c r="Z366" s="12">
        <f t="shared" ca="1" si="29"/>
        <v>4.8508000000000013</v>
      </c>
      <c r="AA366" s="12">
        <f t="shared" ca="1" si="30"/>
        <v>4.8508000000000013</v>
      </c>
    </row>
    <row r="367" spans="1:27" x14ac:dyDescent="0.25">
      <c r="A367" s="11">
        <v>14.74</v>
      </c>
      <c r="Z367" s="12">
        <f t="shared" ca="1" si="29"/>
        <v>4.8608000000000011</v>
      </c>
      <c r="AA367" s="12">
        <f t="shared" ca="1" si="30"/>
        <v>4.8608000000000011</v>
      </c>
    </row>
    <row r="368" spans="1:27" x14ac:dyDescent="0.25">
      <c r="A368" s="11">
        <v>14.77</v>
      </c>
      <c r="Z368" s="12">
        <f t="shared" ca="1" si="29"/>
        <v>4.8908000000000005</v>
      </c>
      <c r="AA368" s="12">
        <f t="shared" ca="1" si="30"/>
        <v>4.8908000000000005</v>
      </c>
    </row>
    <row r="369" spans="1:27" x14ac:dyDescent="0.25">
      <c r="A369" s="11">
        <v>14.83</v>
      </c>
      <c r="Z369" s="12">
        <f t="shared" ca="1" si="29"/>
        <v>4.950800000000001</v>
      </c>
      <c r="AA369" s="12">
        <f t="shared" ca="1" si="30"/>
        <v>4.950800000000001</v>
      </c>
    </row>
    <row r="370" spans="1:27" x14ac:dyDescent="0.25">
      <c r="A370" s="11">
        <v>14.89</v>
      </c>
      <c r="Z370" s="12">
        <f t="shared" ca="1" si="29"/>
        <v>5.0108000000000015</v>
      </c>
      <c r="AA370" s="12">
        <f t="shared" ca="1" si="30"/>
        <v>5.0108000000000015</v>
      </c>
    </row>
    <row r="371" spans="1:27" x14ac:dyDescent="0.25">
      <c r="A371" s="11">
        <v>14.95</v>
      </c>
      <c r="Z371" s="12">
        <f t="shared" ca="1" si="29"/>
        <v>5.0708000000000002</v>
      </c>
      <c r="AA371" s="12">
        <f t="shared" ca="1" si="30"/>
        <v>5.0708000000000002</v>
      </c>
    </row>
    <row r="372" spans="1:27" x14ac:dyDescent="0.25">
      <c r="A372" s="11">
        <v>15.03</v>
      </c>
      <c r="Z372" s="12">
        <f t="shared" ca="1" si="29"/>
        <v>5.1508000000000003</v>
      </c>
      <c r="AA372" s="12">
        <f t="shared" ca="1" si="30"/>
        <v>5.1508000000000003</v>
      </c>
    </row>
    <row r="373" spans="1:27" x14ac:dyDescent="0.25">
      <c r="A373" s="11">
        <v>15.18</v>
      </c>
      <c r="Z373" s="12">
        <f t="shared" ca="1" si="29"/>
        <v>5.3008000000000006</v>
      </c>
      <c r="AA373" s="12">
        <f t="shared" ca="1" si="30"/>
        <v>5.3008000000000006</v>
      </c>
    </row>
    <row r="374" spans="1:27" x14ac:dyDescent="0.25">
      <c r="A374" s="11">
        <v>15.18</v>
      </c>
      <c r="Z374" s="12">
        <f t="shared" ca="1" si="29"/>
        <v>5.3008000000000006</v>
      </c>
      <c r="AA374" s="12">
        <f t="shared" ca="1" si="30"/>
        <v>5.3008000000000006</v>
      </c>
    </row>
    <row r="375" spans="1:27" x14ac:dyDescent="0.25">
      <c r="A375" s="11">
        <v>15.21</v>
      </c>
      <c r="Z375" s="12">
        <f t="shared" ca="1" si="29"/>
        <v>5.3308000000000018</v>
      </c>
      <c r="AA375" s="12">
        <f t="shared" ca="1" si="30"/>
        <v>5.3308000000000018</v>
      </c>
    </row>
    <row r="376" spans="1:27" x14ac:dyDescent="0.25">
      <c r="A376" s="11">
        <v>15.45</v>
      </c>
      <c r="Z376" s="12">
        <f t="shared" ca="1" si="29"/>
        <v>5.5708000000000002</v>
      </c>
      <c r="AA376" s="12">
        <f t="shared" ca="1" si="30"/>
        <v>5.5708000000000002</v>
      </c>
    </row>
    <row r="377" spans="1:27" x14ac:dyDescent="0.25">
      <c r="A377" s="11">
        <v>15.48</v>
      </c>
      <c r="Z377" s="12">
        <f t="shared" ca="1" si="29"/>
        <v>5.6008000000000013</v>
      </c>
      <c r="AA377" s="12">
        <f t="shared" ca="1" si="30"/>
        <v>5.6008000000000013</v>
      </c>
    </row>
    <row r="378" spans="1:27" x14ac:dyDescent="0.25">
      <c r="A378" s="11">
        <v>15.53</v>
      </c>
      <c r="Z378" s="12">
        <f t="shared" ca="1" si="29"/>
        <v>5.6508000000000003</v>
      </c>
      <c r="AA378" s="12">
        <f t="shared" ca="1" si="30"/>
        <v>5.6508000000000003</v>
      </c>
    </row>
    <row r="379" spans="1:27" x14ac:dyDescent="0.25">
      <c r="A379" s="11">
        <v>15.64</v>
      </c>
      <c r="Z379" s="12">
        <f t="shared" ca="1" si="29"/>
        <v>5.7608000000000015</v>
      </c>
      <c r="AA379" s="12">
        <f t="shared" ca="1" si="30"/>
        <v>5.7608000000000015</v>
      </c>
    </row>
    <row r="380" spans="1:27" x14ac:dyDescent="0.25">
      <c r="A380" s="11">
        <v>15.64</v>
      </c>
      <c r="Z380" s="12">
        <f t="shared" ca="1" si="29"/>
        <v>5.7608000000000015</v>
      </c>
      <c r="AA380" s="12">
        <f t="shared" ca="1" si="30"/>
        <v>5.7608000000000015</v>
      </c>
    </row>
    <row r="381" spans="1:27" x14ac:dyDescent="0.25">
      <c r="A381" s="11">
        <v>15.69</v>
      </c>
      <c r="Z381" s="12">
        <f t="shared" ca="1" si="29"/>
        <v>5.8108000000000004</v>
      </c>
      <c r="AA381" s="12">
        <f t="shared" ca="1" si="30"/>
        <v>5.8108000000000004</v>
      </c>
    </row>
    <row r="382" spans="1:27" x14ac:dyDescent="0.25">
      <c r="A382" s="11">
        <v>15.91</v>
      </c>
      <c r="Z382" s="12">
        <f t="shared" ca="1" si="29"/>
        <v>6.030800000000001</v>
      </c>
      <c r="AA382" s="12">
        <f t="shared" ca="1" si="30"/>
        <v>6.030800000000001</v>
      </c>
    </row>
    <row r="383" spans="1:27" x14ac:dyDescent="0.25">
      <c r="A383" s="11">
        <v>16.12</v>
      </c>
      <c r="Z383" s="12">
        <f t="shared" ca="1" si="29"/>
        <v>6.2408000000000019</v>
      </c>
      <c r="AA383" s="12">
        <f t="shared" ca="1" si="30"/>
        <v>6.2408000000000019</v>
      </c>
    </row>
    <row r="384" spans="1:27" x14ac:dyDescent="0.25">
      <c r="A384" s="11">
        <v>16.28</v>
      </c>
      <c r="Z384" s="12">
        <f t="shared" ca="1" si="29"/>
        <v>6.400800000000002</v>
      </c>
      <c r="AA384" s="12">
        <f t="shared" ca="1" si="30"/>
        <v>6.400800000000002</v>
      </c>
    </row>
    <row r="385" spans="1:27" x14ac:dyDescent="0.25">
      <c r="A385" s="11">
        <v>16.34</v>
      </c>
      <c r="Z385" s="12">
        <f t="shared" ca="1" si="29"/>
        <v>6.4608000000000008</v>
      </c>
      <c r="AA385" s="12">
        <f t="shared" ca="1" si="30"/>
        <v>6.4608000000000008</v>
      </c>
    </row>
    <row r="386" spans="1:27" x14ac:dyDescent="0.25">
      <c r="A386" s="11">
        <v>16.36</v>
      </c>
      <c r="Z386" s="12">
        <f t="shared" ref="Z386:Z449" ca="1" si="31">IF($A386&lt;&gt;"",($A386-$D$77),"")</f>
        <v>6.4808000000000003</v>
      </c>
      <c r="AA386" s="12">
        <f t="shared" ref="AA386:AA449" ca="1" si="32">IF($A386&lt;&gt;"",($A386-$D$77+$J$118),"")</f>
        <v>6.4808000000000003</v>
      </c>
    </row>
    <row r="387" spans="1:27" x14ac:dyDescent="0.25">
      <c r="A387" s="11">
        <v>16.55</v>
      </c>
      <c r="Z387" s="12">
        <f t="shared" ca="1" si="31"/>
        <v>6.6708000000000016</v>
      </c>
      <c r="AA387" s="12">
        <f t="shared" ca="1" si="32"/>
        <v>6.6708000000000016</v>
      </c>
    </row>
    <row r="388" spans="1:27" x14ac:dyDescent="0.25">
      <c r="A388" s="11">
        <v>16.559999999999999</v>
      </c>
      <c r="Z388" s="12">
        <f t="shared" ca="1" si="31"/>
        <v>6.6807999999999996</v>
      </c>
      <c r="AA388" s="12">
        <f t="shared" ca="1" si="32"/>
        <v>6.6807999999999996</v>
      </c>
    </row>
    <row r="389" spans="1:27" x14ac:dyDescent="0.25">
      <c r="A389" s="11">
        <v>16.62</v>
      </c>
      <c r="Z389" s="12">
        <f t="shared" ca="1" si="31"/>
        <v>6.7408000000000019</v>
      </c>
      <c r="AA389" s="12">
        <f t="shared" ca="1" si="32"/>
        <v>6.7408000000000019</v>
      </c>
    </row>
    <row r="390" spans="1:27" x14ac:dyDescent="0.25">
      <c r="A390" s="11">
        <v>17.170000000000002</v>
      </c>
      <c r="Z390" s="12">
        <f t="shared" ca="1" si="31"/>
        <v>7.2908000000000026</v>
      </c>
      <c r="AA390" s="12">
        <f t="shared" ca="1" si="32"/>
        <v>7.2908000000000026</v>
      </c>
    </row>
    <row r="391" spans="1:27" x14ac:dyDescent="0.25">
      <c r="A391" s="11">
        <v>17.3</v>
      </c>
      <c r="Z391" s="12">
        <f t="shared" ca="1" si="31"/>
        <v>7.4208000000000016</v>
      </c>
      <c r="AA391" s="12">
        <f t="shared" ca="1" si="32"/>
        <v>7.4208000000000016</v>
      </c>
    </row>
    <row r="392" spans="1:27" x14ac:dyDescent="0.25">
      <c r="A392" s="11">
        <v>17.420000000000002</v>
      </c>
      <c r="Z392" s="12">
        <f t="shared" ca="1" si="31"/>
        <v>7.5408000000000026</v>
      </c>
      <c r="AA392" s="12">
        <f t="shared" ca="1" si="32"/>
        <v>7.5408000000000026</v>
      </c>
    </row>
    <row r="393" spans="1:27" x14ac:dyDescent="0.25">
      <c r="A393" s="11">
        <v>17.46</v>
      </c>
      <c r="Z393" s="12">
        <f t="shared" ca="1" si="31"/>
        <v>7.5808000000000018</v>
      </c>
      <c r="AA393" s="12">
        <f t="shared" ca="1" si="32"/>
        <v>7.5808000000000018</v>
      </c>
    </row>
    <row r="394" spans="1:27" x14ac:dyDescent="0.25">
      <c r="A394" s="11">
        <v>17.86</v>
      </c>
      <c r="Z394" s="12">
        <f t="shared" ca="1" si="31"/>
        <v>7.9808000000000003</v>
      </c>
      <c r="AA394" s="12">
        <f t="shared" ca="1" si="32"/>
        <v>7.9808000000000003</v>
      </c>
    </row>
    <row r="395" spans="1:27" x14ac:dyDescent="0.25">
      <c r="A395" s="11">
        <v>17.89</v>
      </c>
      <c r="Z395" s="12">
        <f t="shared" ca="1" si="31"/>
        <v>8.0108000000000015</v>
      </c>
      <c r="AA395" s="12">
        <f t="shared" ca="1" si="32"/>
        <v>8.0108000000000015</v>
      </c>
    </row>
    <row r="396" spans="1:27" x14ac:dyDescent="0.25">
      <c r="A396" s="11">
        <v>18.579999999999998</v>
      </c>
      <c r="Z396" s="12">
        <f t="shared" ca="1" si="31"/>
        <v>8.7007999999999992</v>
      </c>
      <c r="AA396" s="12">
        <f t="shared" ca="1" si="32"/>
        <v>8.7007999999999992</v>
      </c>
    </row>
    <row r="397" spans="1:27" x14ac:dyDescent="0.25">
      <c r="A397" s="11">
        <v>18.809999999999999</v>
      </c>
      <c r="Z397" s="12">
        <f t="shared" ca="1" si="31"/>
        <v>8.9307999999999996</v>
      </c>
      <c r="AA397" s="12">
        <f t="shared" ca="1" si="32"/>
        <v>8.9307999999999996</v>
      </c>
    </row>
    <row r="398" spans="1:27" x14ac:dyDescent="0.25">
      <c r="A398" s="11">
        <v>18.88</v>
      </c>
      <c r="Z398" s="12">
        <f t="shared" ca="1" si="31"/>
        <v>9.0007999999999999</v>
      </c>
      <c r="AA398" s="12">
        <f t="shared" ca="1" si="32"/>
        <v>9.0007999999999999</v>
      </c>
    </row>
    <row r="399" spans="1:27" x14ac:dyDescent="0.25">
      <c r="A399" s="11">
        <v>19.690000000000001</v>
      </c>
      <c r="Z399" s="12">
        <f t="shared" ca="1" si="31"/>
        <v>9.8108000000000022</v>
      </c>
      <c r="AA399" s="12">
        <f t="shared" ca="1" si="32"/>
        <v>9.8108000000000022</v>
      </c>
    </row>
    <row r="400" spans="1:27" x14ac:dyDescent="0.25">
      <c r="A400" s="11">
        <v>20.25</v>
      </c>
      <c r="Z400" s="12">
        <f t="shared" ca="1" si="31"/>
        <v>10.370800000000001</v>
      </c>
      <c r="AA400" s="12">
        <f t="shared" ca="1" si="32"/>
        <v>10.370800000000001</v>
      </c>
    </row>
    <row r="401" spans="1:27" x14ac:dyDescent="0.25">
      <c r="A401" s="11">
        <v>21.68</v>
      </c>
      <c r="Z401" s="12">
        <f t="shared" ca="1" si="31"/>
        <v>11.800800000000001</v>
      </c>
      <c r="AA401" s="12">
        <f t="shared" ca="1" si="32"/>
        <v>11.800800000000001</v>
      </c>
    </row>
    <row r="402" spans="1:27" x14ac:dyDescent="0.25">
      <c r="Z402" s="12" t="str">
        <f t="shared" si="31"/>
        <v/>
      </c>
      <c r="AA402" s="12" t="str">
        <f t="shared" si="32"/>
        <v/>
      </c>
    </row>
    <row r="403" spans="1:27" x14ac:dyDescent="0.25">
      <c r="Z403" s="12" t="str">
        <f t="shared" si="31"/>
        <v/>
      </c>
      <c r="AA403" s="12" t="str">
        <f t="shared" si="32"/>
        <v/>
      </c>
    </row>
    <row r="404" spans="1:27" x14ac:dyDescent="0.25">
      <c r="Z404" s="12" t="str">
        <f t="shared" si="31"/>
        <v/>
      </c>
      <c r="AA404" s="12" t="str">
        <f t="shared" si="32"/>
        <v/>
      </c>
    </row>
    <row r="405" spans="1:27" x14ac:dyDescent="0.25">
      <c r="Z405" s="12" t="str">
        <f t="shared" si="31"/>
        <v/>
      </c>
      <c r="AA405" s="12" t="str">
        <f t="shared" si="32"/>
        <v/>
      </c>
    </row>
    <row r="406" spans="1:27" x14ac:dyDescent="0.25">
      <c r="Z406" s="12" t="str">
        <f t="shared" si="31"/>
        <v/>
      </c>
      <c r="AA406" s="12" t="str">
        <f t="shared" si="32"/>
        <v/>
      </c>
    </row>
    <row r="407" spans="1:27" x14ac:dyDescent="0.25">
      <c r="Z407" s="12" t="str">
        <f t="shared" si="31"/>
        <v/>
      </c>
      <c r="AA407" s="12" t="str">
        <f t="shared" si="32"/>
        <v/>
      </c>
    </row>
    <row r="408" spans="1:27" x14ac:dyDescent="0.25">
      <c r="Z408" s="12" t="str">
        <f t="shared" si="31"/>
        <v/>
      </c>
      <c r="AA408" s="12" t="str">
        <f t="shared" si="32"/>
        <v/>
      </c>
    </row>
    <row r="409" spans="1:27" x14ac:dyDescent="0.25">
      <c r="Z409" s="12" t="str">
        <f t="shared" si="31"/>
        <v/>
      </c>
      <c r="AA409" s="12" t="str">
        <f t="shared" si="32"/>
        <v/>
      </c>
    </row>
    <row r="410" spans="1:27" x14ac:dyDescent="0.25">
      <c r="Z410" s="12" t="str">
        <f t="shared" si="31"/>
        <v/>
      </c>
      <c r="AA410" s="12" t="str">
        <f t="shared" si="32"/>
        <v/>
      </c>
    </row>
    <row r="411" spans="1:27" x14ac:dyDescent="0.25">
      <c r="Z411" s="12" t="str">
        <f t="shared" si="31"/>
        <v/>
      </c>
      <c r="AA411" s="12" t="str">
        <f t="shared" si="32"/>
        <v/>
      </c>
    </row>
    <row r="412" spans="1:27" x14ac:dyDescent="0.25">
      <c r="Z412" s="12" t="str">
        <f t="shared" si="31"/>
        <v/>
      </c>
      <c r="AA412" s="12" t="str">
        <f t="shared" si="32"/>
        <v/>
      </c>
    </row>
    <row r="413" spans="1:27" x14ac:dyDescent="0.25">
      <c r="Z413" s="12" t="str">
        <f t="shared" si="31"/>
        <v/>
      </c>
      <c r="AA413" s="12" t="str">
        <f t="shared" si="32"/>
        <v/>
      </c>
    </row>
    <row r="414" spans="1:27" x14ac:dyDescent="0.25">
      <c r="Z414" s="12" t="str">
        <f t="shared" si="31"/>
        <v/>
      </c>
      <c r="AA414" s="12" t="str">
        <f t="shared" si="32"/>
        <v/>
      </c>
    </row>
    <row r="415" spans="1:27" x14ac:dyDescent="0.25">
      <c r="Z415" s="12" t="str">
        <f t="shared" si="31"/>
        <v/>
      </c>
      <c r="AA415" s="12" t="str">
        <f t="shared" si="32"/>
        <v/>
      </c>
    </row>
    <row r="416" spans="1:27" x14ac:dyDescent="0.25">
      <c r="Z416" s="12" t="str">
        <f t="shared" si="31"/>
        <v/>
      </c>
      <c r="AA416" s="12" t="str">
        <f t="shared" si="32"/>
        <v/>
      </c>
    </row>
    <row r="417" spans="26:27" x14ac:dyDescent="0.25">
      <c r="Z417" s="12" t="str">
        <f t="shared" si="31"/>
        <v/>
      </c>
      <c r="AA417" s="12" t="str">
        <f t="shared" si="32"/>
        <v/>
      </c>
    </row>
    <row r="418" spans="26:27" x14ac:dyDescent="0.25">
      <c r="Z418" s="12" t="str">
        <f t="shared" si="31"/>
        <v/>
      </c>
      <c r="AA418" s="12" t="str">
        <f t="shared" si="32"/>
        <v/>
      </c>
    </row>
    <row r="419" spans="26:27" x14ac:dyDescent="0.25">
      <c r="Z419" s="12" t="str">
        <f t="shared" si="31"/>
        <v/>
      </c>
      <c r="AA419" s="12" t="str">
        <f t="shared" si="32"/>
        <v/>
      </c>
    </row>
    <row r="420" spans="26:27" x14ac:dyDescent="0.25">
      <c r="Z420" s="12" t="str">
        <f t="shared" si="31"/>
        <v/>
      </c>
      <c r="AA420" s="12" t="str">
        <f t="shared" si="32"/>
        <v/>
      </c>
    </row>
    <row r="421" spans="26:27" x14ac:dyDescent="0.25">
      <c r="Z421" s="12" t="str">
        <f t="shared" si="31"/>
        <v/>
      </c>
      <c r="AA421" s="12" t="str">
        <f t="shared" si="32"/>
        <v/>
      </c>
    </row>
    <row r="422" spans="26:27" x14ac:dyDescent="0.25">
      <c r="Z422" s="12" t="str">
        <f t="shared" si="31"/>
        <v/>
      </c>
      <c r="AA422" s="12" t="str">
        <f t="shared" si="32"/>
        <v/>
      </c>
    </row>
    <row r="423" spans="26:27" x14ac:dyDescent="0.25">
      <c r="Z423" s="12" t="str">
        <f t="shared" si="31"/>
        <v/>
      </c>
      <c r="AA423" s="12" t="str">
        <f t="shared" si="32"/>
        <v/>
      </c>
    </row>
    <row r="424" spans="26:27" x14ac:dyDescent="0.25">
      <c r="Z424" s="12" t="str">
        <f t="shared" si="31"/>
        <v/>
      </c>
      <c r="AA424" s="12" t="str">
        <f t="shared" si="32"/>
        <v/>
      </c>
    </row>
    <row r="425" spans="26:27" x14ac:dyDescent="0.25">
      <c r="Z425" s="12" t="str">
        <f t="shared" si="31"/>
        <v/>
      </c>
      <c r="AA425" s="12" t="str">
        <f t="shared" si="32"/>
        <v/>
      </c>
    </row>
    <row r="426" spans="26:27" x14ac:dyDescent="0.25">
      <c r="Z426" s="12" t="str">
        <f t="shared" si="31"/>
        <v/>
      </c>
      <c r="AA426" s="12" t="str">
        <f t="shared" si="32"/>
        <v/>
      </c>
    </row>
    <row r="427" spans="26:27" x14ac:dyDescent="0.25">
      <c r="Z427" s="12" t="str">
        <f t="shared" si="31"/>
        <v/>
      </c>
      <c r="AA427" s="12" t="str">
        <f t="shared" si="32"/>
        <v/>
      </c>
    </row>
    <row r="428" spans="26:27" x14ac:dyDescent="0.25">
      <c r="Z428" s="12" t="str">
        <f t="shared" si="31"/>
        <v/>
      </c>
      <c r="AA428" s="12" t="str">
        <f t="shared" si="32"/>
        <v/>
      </c>
    </row>
    <row r="429" spans="26:27" x14ac:dyDescent="0.25">
      <c r="Z429" s="12" t="str">
        <f t="shared" si="31"/>
        <v/>
      </c>
      <c r="AA429" s="12" t="str">
        <f t="shared" si="32"/>
        <v/>
      </c>
    </row>
    <row r="430" spans="26:27" x14ac:dyDescent="0.25">
      <c r="Z430" s="12" t="str">
        <f t="shared" si="31"/>
        <v/>
      </c>
      <c r="AA430" s="12" t="str">
        <f t="shared" si="32"/>
        <v/>
      </c>
    </row>
    <row r="431" spans="26:27" x14ac:dyDescent="0.25">
      <c r="Z431" s="12" t="str">
        <f t="shared" si="31"/>
        <v/>
      </c>
      <c r="AA431" s="12" t="str">
        <f t="shared" si="32"/>
        <v/>
      </c>
    </row>
    <row r="432" spans="26:27" x14ac:dyDescent="0.25">
      <c r="Z432" s="12" t="str">
        <f t="shared" si="31"/>
        <v/>
      </c>
      <c r="AA432" s="12" t="str">
        <f t="shared" si="32"/>
        <v/>
      </c>
    </row>
    <row r="433" spans="26:27" x14ac:dyDescent="0.25">
      <c r="Z433" s="12" t="str">
        <f t="shared" si="31"/>
        <v/>
      </c>
      <c r="AA433" s="12" t="str">
        <f t="shared" si="32"/>
        <v/>
      </c>
    </row>
    <row r="434" spans="26:27" x14ac:dyDescent="0.25">
      <c r="Z434" s="12" t="str">
        <f t="shared" si="31"/>
        <v/>
      </c>
      <c r="AA434" s="12" t="str">
        <f t="shared" si="32"/>
        <v/>
      </c>
    </row>
    <row r="435" spans="26:27" x14ac:dyDescent="0.25">
      <c r="Z435" s="12" t="str">
        <f t="shared" si="31"/>
        <v/>
      </c>
      <c r="AA435" s="12" t="str">
        <f t="shared" si="32"/>
        <v/>
      </c>
    </row>
    <row r="436" spans="26:27" x14ac:dyDescent="0.25">
      <c r="Z436" s="12" t="str">
        <f t="shared" si="31"/>
        <v/>
      </c>
      <c r="AA436" s="12" t="str">
        <f t="shared" si="32"/>
        <v/>
      </c>
    </row>
    <row r="437" spans="26:27" x14ac:dyDescent="0.25">
      <c r="Z437" s="12" t="str">
        <f t="shared" si="31"/>
        <v/>
      </c>
      <c r="AA437" s="12" t="str">
        <f t="shared" si="32"/>
        <v/>
      </c>
    </row>
    <row r="438" spans="26:27" x14ac:dyDescent="0.25">
      <c r="Z438" s="12" t="str">
        <f t="shared" si="31"/>
        <v/>
      </c>
      <c r="AA438" s="12" t="str">
        <f t="shared" si="32"/>
        <v/>
      </c>
    </row>
    <row r="439" spans="26:27" x14ac:dyDescent="0.25">
      <c r="Z439" s="12" t="str">
        <f t="shared" si="31"/>
        <v/>
      </c>
      <c r="AA439" s="12" t="str">
        <f t="shared" si="32"/>
        <v/>
      </c>
    </row>
    <row r="440" spans="26:27" x14ac:dyDescent="0.25">
      <c r="Z440" s="12" t="str">
        <f t="shared" si="31"/>
        <v/>
      </c>
      <c r="AA440" s="12" t="str">
        <f t="shared" si="32"/>
        <v/>
      </c>
    </row>
    <row r="441" spans="26:27" x14ac:dyDescent="0.25">
      <c r="Z441" s="12" t="str">
        <f t="shared" si="31"/>
        <v/>
      </c>
      <c r="AA441" s="12" t="str">
        <f t="shared" si="32"/>
        <v/>
      </c>
    </row>
    <row r="442" spans="26:27" x14ac:dyDescent="0.25">
      <c r="Z442" s="12" t="str">
        <f t="shared" si="31"/>
        <v/>
      </c>
      <c r="AA442" s="12" t="str">
        <f t="shared" si="32"/>
        <v/>
      </c>
    </row>
    <row r="443" spans="26:27" x14ac:dyDescent="0.25">
      <c r="Z443" s="12" t="str">
        <f t="shared" si="31"/>
        <v/>
      </c>
      <c r="AA443" s="12" t="str">
        <f t="shared" si="32"/>
        <v/>
      </c>
    </row>
    <row r="444" spans="26:27" x14ac:dyDescent="0.25">
      <c r="Z444" s="12" t="str">
        <f t="shared" si="31"/>
        <v/>
      </c>
      <c r="AA444" s="12" t="str">
        <f t="shared" si="32"/>
        <v/>
      </c>
    </row>
    <row r="445" spans="26:27" x14ac:dyDescent="0.25">
      <c r="Z445" s="12" t="str">
        <f t="shared" si="31"/>
        <v/>
      </c>
      <c r="AA445" s="12" t="str">
        <f t="shared" si="32"/>
        <v/>
      </c>
    </row>
    <row r="446" spans="26:27" x14ac:dyDescent="0.25">
      <c r="Z446" s="12" t="str">
        <f t="shared" si="31"/>
        <v/>
      </c>
      <c r="AA446" s="12" t="str">
        <f t="shared" si="32"/>
        <v/>
      </c>
    </row>
    <row r="447" spans="26:27" x14ac:dyDescent="0.25">
      <c r="Z447" s="12" t="str">
        <f t="shared" si="31"/>
        <v/>
      </c>
      <c r="AA447" s="12" t="str">
        <f t="shared" si="32"/>
        <v/>
      </c>
    </row>
    <row r="448" spans="26:27" x14ac:dyDescent="0.25">
      <c r="Z448" s="12" t="str">
        <f t="shared" si="31"/>
        <v/>
      </c>
      <c r="AA448" s="12" t="str">
        <f t="shared" si="32"/>
        <v/>
      </c>
    </row>
    <row r="449" spans="26:27" x14ac:dyDescent="0.25">
      <c r="Z449" s="12" t="str">
        <f t="shared" si="31"/>
        <v/>
      </c>
      <c r="AA449" s="12" t="str">
        <f t="shared" si="32"/>
        <v/>
      </c>
    </row>
    <row r="450" spans="26:27" x14ac:dyDescent="0.25">
      <c r="Z450" s="12" t="str">
        <f t="shared" ref="Z450:Z513" si="33">IF($A450&lt;&gt;"",($A450-$D$77),"")</f>
        <v/>
      </c>
      <c r="AA450" s="12" t="str">
        <f t="shared" ref="AA450:AA513" si="34">IF($A450&lt;&gt;"",($A450-$D$77+$J$118),"")</f>
        <v/>
      </c>
    </row>
    <row r="451" spans="26:27" x14ac:dyDescent="0.25">
      <c r="Z451" s="12" t="str">
        <f t="shared" si="33"/>
        <v/>
      </c>
      <c r="AA451" s="12" t="str">
        <f t="shared" si="34"/>
        <v/>
      </c>
    </row>
    <row r="452" spans="26:27" x14ac:dyDescent="0.25">
      <c r="Z452" s="12" t="str">
        <f t="shared" si="33"/>
        <v/>
      </c>
      <c r="AA452" s="12" t="str">
        <f t="shared" si="34"/>
        <v/>
      </c>
    </row>
    <row r="453" spans="26:27" x14ac:dyDescent="0.25">
      <c r="Z453" s="12" t="str">
        <f t="shared" si="33"/>
        <v/>
      </c>
      <c r="AA453" s="12" t="str">
        <f t="shared" si="34"/>
        <v/>
      </c>
    </row>
    <row r="454" spans="26:27" x14ac:dyDescent="0.25">
      <c r="Z454" s="12" t="str">
        <f t="shared" si="33"/>
        <v/>
      </c>
      <c r="AA454" s="12" t="str">
        <f t="shared" si="34"/>
        <v/>
      </c>
    </row>
    <row r="455" spans="26:27" x14ac:dyDescent="0.25">
      <c r="Z455" s="12" t="str">
        <f t="shared" si="33"/>
        <v/>
      </c>
      <c r="AA455" s="12" t="str">
        <f t="shared" si="34"/>
        <v/>
      </c>
    </row>
    <row r="456" spans="26:27" x14ac:dyDescent="0.25">
      <c r="Z456" s="12" t="str">
        <f t="shared" si="33"/>
        <v/>
      </c>
      <c r="AA456" s="12" t="str">
        <f t="shared" si="34"/>
        <v/>
      </c>
    </row>
    <row r="457" spans="26:27" x14ac:dyDescent="0.25">
      <c r="Z457" s="12" t="str">
        <f t="shared" si="33"/>
        <v/>
      </c>
      <c r="AA457" s="12" t="str">
        <f t="shared" si="34"/>
        <v/>
      </c>
    </row>
    <row r="458" spans="26:27" x14ac:dyDescent="0.25">
      <c r="Z458" s="12" t="str">
        <f t="shared" si="33"/>
        <v/>
      </c>
      <c r="AA458" s="12" t="str">
        <f t="shared" si="34"/>
        <v/>
      </c>
    </row>
    <row r="459" spans="26:27" x14ac:dyDescent="0.25">
      <c r="Z459" s="12" t="str">
        <f t="shared" si="33"/>
        <v/>
      </c>
      <c r="AA459" s="12" t="str">
        <f t="shared" si="34"/>
        <v/>
      </c>
    </row>
    <row r="460" spans="26:27" x14ac:dyDescent="0.25">
      <c r="Z460" s="12" t="str">
        <f t="shared" si="33"/>
        <v/>
      </c>
      <c r="AA460" s="12" t="str">
        <f t="shared" si="34"/>
        <v/>
      </c>
    </row>
    <row r="461" spans="26:27" x14ac:dyDescent="0.25">
      <c r="Z461" s="12" t="str">
        <f t="shared" si="33"/>
        <v/>
      </c>
      <c r="AA461" s="12" t="str">
        <f t="shared" si="34"/>
        <v/>
      </c>
    </row>
    <row r="462" spans="26:27" x14ac:dyDescent="0.25">
      <c r="Z462" s="12" t="str">
        <f t="shared" si="33"/>
        <v/>
      </c>
      <c r="AA462" s="12" t="str">
        <f t="shared" si="34"/>
        <v/>
      </c>
    </row>
    <row r="463" spans="26:27" x14ac:dyDescent="0.25">
      <c r="Z463" s="12" t="str">
        <f t="shared" si="33"/>
        <v/>
      </c>
      <c r="AA463" s="12" t="str">
        <f t="shared" si="34"/>
        <v/>
      </c>
    </row>
    <row r="464" spans="26:27" x14ac:dyDescent="0.25">
      <c r="Z464" s="12" t="str">
        <f t="shared" si="33"/>
        <v/>
      </c>
      <c r="AA464" s="12" t="str">
        <f t="shared" si="34"/>
        <v/>
      </c>
    </row>
    <row r="465" spans="26:27" x14ac:dyDescent="0.25">
      <c r="Z465" s="12" t="str">
        <f t="shared" si="33"/>
        <v/>
      </c>
      <c r="AA465" s="12" t="str">
        <f t="shared" si="34"/>
        <v/>
      </c>
    </row>
    <row r="466" spans="26:27" x14ac:dyDescent="0.25">
      <c r="Z466" s="12" t="str">
        <f t="shared" si="33"/>
        <v/>
      </c>
      <c r="AA466" s="12" t="str">
        <f t="shared" si="34"/>
        <v/>
      </c>
    </row>
    <row r="467" spans="26:27" x14ac:dyDescent="0.25">
      <c r="Z467" s="12" t="str">
        <f t="shared" si="33"/>
        <v/>
      </c>
      <c r="AA467" s="12" t="str">
        <f t="shared" si="34"/>
        <v/>
      </c>
    </row>
    <row r="468" spans="26:27" x14ac:dyDescent="0.25">
      <c r="Z468" s="12" t="str">
        <f t="shared" si="33"/>
        <v/>
      </c>
      <c r="AA468" s="12" t="str">
        <f t="shared" si="34"/>
        <v/>
      </c>
    </row>
    <row r="469" spans="26:27" x14ac:dyDescent="0.25">
      <c r="Z469" s="12" t="str">
        <f t="shared" si="33"/>
        <v/>
      </c>
      <c r="AA469" s="12" t="str">
        <f t="shared" si="34"/>
        <v/>
      </c>
    </row>
    <row r="470" spans="26:27" x14ac:dyDescent="0.25">
      <c r="Z470" s="12" t="str">
        <f t="shared" si="33"/>
        <v/>
      </c>
      <c r="AA470" s="12" t="str">
        <f t="shared" si="34"/>
        <v/>
      </c>
    </row>
    <row r="471" spans="26:27" x14ac:dyDescent="0.25">
      <c r="Z471" s="12" t="str">
        <f t="shared" si="33"/>
        <v/>
      </c>
      <c r="AA471" s="12" t="str">
        <f t="shared" si="34"/>
        <v/>
      </c>
    </row>
    <row r="472" spans="26:27" x14ac:dyDescent="0.25">
      <c r="Z472" s="12" t="str">
        <f t="shared" si="33"/>
        <v/>
      </c>
      <c r="AA472" s="12" t="str">
        <f t="shared" si="34"/>
        <v/>
      </c>
    </row>
    <row r="473" spans="26:27" x14ac:dyDescent="0.25">
      <c r="Z473" s="12" t="str">
        <f t="shared" si="33"/>
        <v/>
      </c>
      <c r="AA473" s="12" t="str">
        <f t="shared" si="34"/>
        <v/>
      </c>
    </row>
    <row r="474" spans="26:27" x14ac:dyDescent="0.25">
      <c r="Z474" s="12" t="str">
        <f t="shared" si="33"/>
        <v/>
      </c>
      <c r="AA474" s="12" t="str">
        <f t="shared" si="34"/>
        <v/>
      </c>
    </row>
    <row r="475" spans="26:27" x14ac:dyDescent="0.25">
      <c r="Z475" s="12" t="str">
        <f t="shared" si="33"/>
        <v/>
      </c>
      <c r="AA475" s="12" t="str">
        <f t="shared" si="34"/>
        <v/>
      </c>
    </row>
    <row r="476" spans="26:27" x14ac:dyDescent="0.25">
      <c r="Z476" s="12" t="str">
        <f t="shared" si="33"/>
        <v/>
      </c>
      <c r="AA476" s="12" t="str">
        <f t="shared" si="34"/>
        <v/>
      </c>
    </row>
    <row r="477" spans="26:27" x14ac:dyDescent="0.25">
      <c r="Z477" s="12" t="str">
        <f t="shared" si="33"/>
        <v/>
      </c>
      <c r="AA477" s="12" t="str">
        <f t="shared" si="34"/>
        <v/>
      </c>
    </row>
    <row r="478" spans="26:27" x14ac:dyDescent="0.25">
      <c r="Z478" s="12" t="str">
        <f t="shared" si="33"/>
        <v/>
      </c>
      <c r="AA478" s="12" t="str">
        <f t="shared" si="34"/>
        <v/>
      </c>
    </row>
    <row r="479" spans="26:27" x14ac:dyDescent="0.25">
      <c r="Z479" s="12" t="str">
        <f t="shared" si="33"/>
        <v/>
      </c>
      <c r="AA479" s="12" t="str">
        <f t="shared" si="34"/>
        <v/>
      </c>
    </row>
    <row r="480" spans="26:27" x14ac:dyDescent="0.25">
      <c r="Z480" s="12" t="str">
        <f t="shared" si="33"/>
        <v/>
      </c>
      <c r="AA480" s="12" t="str">
        <f t="shared" si="34"/>
        <v/>
      </c>
    </row>
    <row r="481" spans="26:27" x14ac:dyDescent="0.25">
      <c r="Z481" s="12" t="str">
        <f t="shared" si="33"/>
        <v/>
      </c>
      <c r="AA481" s="12" t="str">
        <f t="shared" si="34"/>
        <v/>
      </c>
    </row>
    <row r="482" spans="26:27" x14ac:dyDescent="0.25">
      <c r="Z482" s="12" t="str">
        <f t="shared" si="33"/>
        <v/>
      </c>
      <c r="AA482" s="12" t="str">
        <f t="shared" si="34"/>
        <v/>
      </c>
    </row>
    <row r="483" spans="26:27" x14ac:dyDescent="0.25">
      <c r="Z483" s="12" t="str">
        <f t="shared" si="33"/>
        <v/>
      </c>
      <c r="AA483" s="12" t="str">
        <f t="shared" si="34"/>
        <v/>
      </c>
    </row>
    <row r="484" spans="26:27" x14ac:dyDescent="0.25">
      <c r="Z484" s="12" t="str">
        <f t="shared" si="33"/>
        <v/>
      </c>
      <c r="AA484" s="12" t="str">
        <f t="shared" si="34"/>
        <v/>
      </c>
    </row>
    <row r="485" spans="26:27" x14ac:dyDescent="0.25">
      <c r="Z485" s="12" t="str">
        <f t="shared" si="33"/>
        <v/>
      </c>
      <c r="AA485" s="12" t="str">
        <f t="shared" si="34"/>
        <v/>
      </c>
    </row>
    <row r="486" spans="26:27" x14ac:dyDescent="0.25">
      <c r="Z486" s="12" t="str">
        <f t="shared" si="33"/>
        <v/>
      </c>
      <c r="AA486" s="12" t="str">
        <f t="shared" si="34"/>
        <v/>
      </c>
    </row>
    <row r="487" spans="26:27" x14ac:dyDescent="0.25">
      <c r="Z487" s="12" t="str">
        <f t="shared" si="33"/>
        <v/>
      </c>
      <c r="AA487" s="12" t="str">
        <f t="shared" si="34"/>
        <v/>
      </c>
    </row>
    <row r="488" spans="26:27" x14ac:dyDescent="0.25">
      <c r="Z488" s="12" t="str">
        <f t="shared" si="33"/>
        <v/>
      </c>
      <c r="AA488" s="12" t="str">
        <f t="shared" si="34"/>
        <v/>
      </c>
    </row>
    <row r="489" spans="26:27" x14ac:dyDescent="0.25">
      <c r="Z489" s="12" t="str">
        <f t="shared" si="33"/>
        <v/>
      </c>
      <c r="AA489" s="12" t="str">
        <f t="shared" si="34"/>
        <v/>
      </c>
    </row>
    <row r="490" spans="26:27" x14ac:dyDescent="0.25">
      <c r="Z490" s="12" t="str">
        <f t="shared" si="33"/>
        <v/>
      </c>
      <c r="AA490" s="12" t="str">
        <f t="shared" si="34"/>
        <v/>
      </c>
    </row>
    <row r="491" spans="26:27" x14ac:dyDescent="0.25">
      <c r="Z491" s="12" t="str">
        <f t="shared" si="33"/>
        <v/>
      </c>
      <c r="AA491" s="12" t="str">
        <f t="shared" si="34"/>
        <v/>
      </c>
    </row>
    <row r="492" spans="26:27" x14ac:dyDescent="0.25">
      <c r="Z492" s="12" t="str">
        <f t="shared" si="33"/>
        <v/>
      </c>
      <c r="AA492" s="12" t="str">
        <f t="shared" si="34"/>
        <v/>
      </c>
    </row>
    <row r="493" spans="26:27" x14ac:dyDescent="0.25">
      <c r="Z493" s="12" t="str">
        <f t="shared" si="33"/>
        <v/>
      </c>
      <c r="AA493" s="12" t="str">
        <f t="shared" si="34"/>
        <v/>
      </c>
    </row>
    <row r="494" spans="26:27" x14ac:dyDescent="0.25">
      <c r="Z494" s="12" t="str">
        <f t="shared" si="33"/>
        <v/>
      </c>
      <c r="AA494" s="12" t="str">
        <f t="shared" si="34"/>
        <v/>
      </c>
    </row>
    <row r="495" spans="26:27" x14ac:dyDescent="0.25">
      <c r="Z495" s="12" t="str">
        <f t="shared" si="33"/>
        <v/>
      </c>
      <c r="AA495" s="12" t="str">
        <f t="shared" si="34"/>
        <v/>
      </c>
    </row>
    <row r="496" spans="26:27" x14ac:dyDescent="0.25">
      <c r="Z496" s="12" t="str">
        <f t="shared" si="33"/>
        <v/>
      </c>
      <c r="AA496" s="12" t="str">
        <f t="shared" si="34"/>
        <v/>
      </c>
    </row>
    <row r="497" spans="26:27" x14ac:dyDescent="0.25">
      <c r="Z497" s="12" t="str">
        <f t="shared" si="33"/>
        <v/>
      </c>
      <c r="AA497" s="12" t="str">
        <f t="shared" si="34"/>
        <v/>
      </c>
    </row>
    <row r="498" spans="26:27" x14ac:dyDescent="0.25">
      <c r="Z498" s="12" t="str">
        <f t="shared" si="33"/>
        <v/>
      </c>
      <c r="AA498" s="12" t="str">
        <f t="shared" si="34"/>
        <v/>
      </c>
    </row>
    <row r="499" spans="26:27" x14ac:dyDescent="0.25">
      <c r="Z499" s="12" t="str">
        <f t="shared" si="33"/>
        <v/>
      </c>
      <c r="AA499" s="12" t="str">
        <f t="shared" si="34"/>
        <v/>
      </c>
    </row>
    <row r="500" spans="26:27" x14ac:dyDescent="0.25">
      <c r="Z500" s="12" t="str">
        <f t="shared" si="33"/>
        <v/>
      </c>
      <c r="AA500" s="12" t="str">
        <f t="shared" si="34"/>
        <v/>
      </c>
    </row>
    <row r="501" spans="26:27" x14ac:dyDescent="0.25">
      <c r="Z501" s="12" t="str">
        <f t="shared" si="33"/>
        <v/>
      </c>
      <c r="AA501" s="12" t="str">
        <f t="shared" si="34"/>
        <v/>
      </c>
    </row>
    <row r="502" spans="26:27" x14ac:dyDescent="0.25">
      <c r="Z502" s="12" t="str">
        <f t="shared" si="33"/>
        <v/>
      </c>
      <c r="AA502" s="12" t="str">
        <f t="shared" si="34"/>
        <v/>
      </c>
    </row>
    <row r="503" spans="26:27" x14ac:dyDescent="0.25">
      <c r="Z503" s="12" t="str">
        <f t="shared" si="33"/>
        <v/>
      </c>
      <c r="AA503" s="12" t="str">
        <f t="shared" si="34"/>
        <v/>
      </c>
    </row>
    <row r="504" spans="26:27" x14ac:dyDescent="0.25">
      <c r="Z504" s="12" t="str">
        <f t="shared" si="33"/>
        <v/>
      </c>
      <c r="AA504" s="12" t="str">
        <f t="shared" si="34"/>
        <v/>
      </c>
    </row>
    <row r="505" spans="26:27" x14ac:dyDescent="0.25">
      <c r="Z505" s="12" t="str">
        <f t="shared" si="33"/>
        <v/>
      </c>
      <c r="AA505" s="12" t="str">
        <f t="shared" si="34"/>
        <v/>
      </c>
    </row>
    <row r="506" spans="26:27" x14ac:dyDescent="0.25">
      <c r="Z506" s="12" t="str">
        <f t="shared" si="33"/>
        <v/>
      </c>
      <c r="AA506" s="12" t="str">
        <f t="shared" si="34"/>
        <v/>
      </c>
    </row>
    <row r="507" spans="26:27" x14ac:dyDescent="0.25">
      <c r="Z507" s="12" t="str">
        <f t="shared" si="33"/>
        <v/>
      </c>
      <c r="AA507" s="12" t="str">
        <f t="shared" si="34"/>
        <v/>
      </c>
    </row>
    <row r="508" spans="26:27" x14ac:dyDescent="0.25">
      <c r="Z508" s="12" t="str">
        <f t="shared" si="33"/>
        <v/>
      </c>
      <c r="AA508" s="12" t="str">
        <f t="shared" si="34"/>
        <v/>
      </c>
    </row>
    <row r="509" spans="26:27" x14ac:dyDescent="0.25">
      <c r="Z509" s="12" t="str">
        <f t="shared" si="33"/>
        <v/>
      </c>
      <c r="AA509" s="12" t="str">
        <f t="shared" si="34"/>
        <v/>
      </c>
    </row>
    <row r="510" spans="26:27" x14ac:dyDescent="0.25">
      <c r="Z510" s="12" t="str">
        <f t="shared" si="33"/>
        <v/>
      </c>
      <c r="AA510" s="12" t="str">
        <f t="shared" si="34"/>
        <v/>
      </c>
    </row>
    <row r="511" spans="26:27" x14ac:dyDescent="0.25">
      <c r="Z511" s="12" t="str">
        <f t="shared" si="33"/>
        <v/>
      </c>
      <c r="AA511" s="12" t="str">
        <f t="shared" si="34"/>
        <v/>
      </c>
    </row>
    <row r="512" spans="26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4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T1001"/>
  <sheetViews>
    <sheetView topLeftCell="F77" zoomScale="74" zoomScaleNormal="68" workbookViewId="0">
      <selection activeCell="V110" sqref="V110:W110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-0.75</v>
      </c>
      <c r="Z2" s="12">
        <f t="shared" ref="Z2:Z65" ca="1" si="0">IF($A2&lt;&gt;"",($A2-$D$77),"")</f>
        <v>-10.99490000000001</v>
      </c>
      <c r="AA2" s="12">
        <f t="shared" ref="AA2:AA65" ca="1" si="1">IF($A2&lt;&gt;"",($A2-$D$77+$J$118),"")</f>
        <v>-10.99490000000001</v>
      </c>
    </row>
    <row r="3" spans="1:27" x14ac:dyDescent="0.25">
      <c r="A3" s="11">
        <v>-0.03</v>
      </c>
      <c r="Z3" s="12">
        <f t="shared" ca="1" si="0"/>
        <v>-10.274900000000009</v>
      </c>
      <c r="AA3" s="12">
        <f t="shared" ca="1" si="1"/>
        <v>-10.274900000000009</v>
      </c>
    </row>
    <row r="4" spans="1:27" x14ac:dyDescent="0.25">
      <c r="A4" s="11">
        <v>1.43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A2:A501</v>
      </c>
      <c r="Z4" s="12">
        <f t="shared" ca="1" si="0"/>
        <v>-8.8149000000000104</v>
      </c>
      <c r="AA4" s="12">
        <f t="shared" ca="1" si="1"/>
        <v>-8.8149000000000104</v>
      </c>
    </row>
    <row r="5" spans="1:27" x14ac:dyDescent="0.25">
      <c r="A5" s="11">
        <v>1.43</v>
      </c>
      <c r="C5" s="10" t="s">
        <v>1</v>
      </c>
      <c r="D5" s="13">
        <v>500</v>
      </c>
      <c r="Z5" s="12">
        <f t="shared" ca="1" si="0"/>
        <v>-8.8149000000000104</v>
      </c>
      <c r="AA5" s="12">
        <f t="shared" ca="1" si="1"/>
        <v>-8.8149000000000104</v>
      </c>
    </row>
    <row r="6" spans="1:27" x14ac:dyDescent="0.25">
      <c r="A6" s="11">
        <v>2.13</v>
      </c>
      <c r="D6" s="29" t="s">
        <v>150</v>
      </c>
      <c r="Z6" s="12">
        <f t="shared" ca="1" si="0"/>
        <v>-8.1149000000000093</v>
      </c>
      <c r="AA6" s="12">
        <f t="shared" ca="1" si="1"/>
        <v>-8.1149000000000093</v>
      </c>
    </row>
    <row r="7" spans="1:27" x14ac:dyDescent="0.25">
      <c r="A7" s="11">
        <v>2.39</v>
      </c>
      <c r="Z7" s="12">
        <f t="shared" ca="1" si="0"/>
        <v>-7.8549000000000095</v>
      </c>
      <c r="AA7" s="12">
        <f t="shared" ca="1" si="1"/>
        <v>-7.8549000000000095</v>
      </c>
    </row>
    <row r="8" spans="1:27" x14ac:dyDescent="0.25">
      <c r="A8" s="11">
        <v>2.56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-7.6849000000000096</v>
      </c>
      <c r="AA8" s="12">
        <f t="shared" ca="1" si="1"/>
        <v>-7.6849000000000096</v>
      </c>
    </row>
    <row r="9" spans="1:27" x14ac:dyDescent="0.25">
      <c r="A9" s="11">
        <v>3.14</v>
      </c>
      <c r="Z9" s="12">
        <f t="shared" ca="1" si="0"/>
        <v>-7.1049000000000095</v>
      </c>
      <c r="AA9" s="12">
        <f t="shared" ca="1" si="1"/>
        <v>-7.1049000000000095</v>
      </c>
    </row>
    <row r="10" spans="1:27" ht="15" customHeight="1" x14ac:dyDescent="0.25">
      <c r="A10" s="11">
        <v>3.15</v>
      </c>
      <c r="Z10" s="12">
        <f t="shared" ca="1" si="0"/>
        <v>-7.0949000000000098</v>
      </c>
      <c r="AA10" s="12">
        <f t="shared" ca="1" si="1"/>
        <v>-7.0949000000000098</v>
      </c>
    </row>
    <row r="11" spans="1:27" x14ac:dyDescent="0.25">
      <c r="A11" s="11">
        <v>3.23</v>
      </c>
      <c r="C11" s="10" t="s">
        <v>2</v>
      </c>
      <c r="D11" s="15">
        <f ca="1">MIN(INDIRECT($G$4))</f>
        <v>-0.75</v>
      </c>
      <c r="E11" s="9" t="s">
        <v>7</v>
      </c>
      <c r="Z11" s="12">
        <f t="shared" ca="1" si="0"/>
        <v>-7.0149000000000097</v>
      </c>
      <c r="AA11" s="12">
        <f t="shared" ca="1" si="1"/>
        <v>-7.0149000000000097</v>
      </c>
    </row>
    <row r="12" spans="1:27" x14ac:dyDescent="0.25">
      <c r="A12" s="11">
        <v>3.68</v>
      </c>
      <c r="C12" s="10" t="s">
        <v>3</v>
      </c>
      <c r="D12" s="15">
        <f ca="1">MAX(INDIRECT($G$4))</f>
        <v>20.55</v>
      </c>
      <c r="E12" s="9" t="s">
        <v>8</v>
      </c>
      <c r="Z12" s="12">
        <f t="shared" ca="1" si="0"/>
        <v>-6.5649000000000104</v>
      </c>
      <c r="AA12" s="12">
        <f t="shared" ca="1" si="1"/>
        <v>-6.5649000000000104</v>
      </c>
    </row>
    <row r="13" spans="1:27" x14ac:dyDescent="0.25">
      <c r="A13" s="11">
        <v>3.71</v>
      </c>
      <c r="Z13" s="12">
        <f t="shared" ca="1" si="0"/>
        <v>-6.5349000000000101</v>
      </c>
      <c r="AA13" s="12">
        <f t="shared" ca="1" si="1"/>
        <v>-6.5349000000000101</v>
      </c>
    </row>
    <row r="14" spans="1:27" x14ac:dyDescent="0.25">
      <c r="A14" s="11">
        <v>3.77</v>
      </c>
      <c r="C14" s="10" t="s">
        <v>4</v>
      </c>
      <c r="D14" s="38">
        <f ca="1">D12-D11</f>
        <v>21.3</v>
      </c>
      <c r="E14" s="9" t="s">
        <v>9</v>
      </c>
      <c r="Z14" s="12">
        <f t="shared" ca="1" si="0"/>
        <v>-6.4749000000000105</v>
      </c>
      <c r="AA14" s="12">
        <f t="shared" ca="1" si="1"/>
        <v>-6.4749000000000105</v>
      </c>
    </row>
    <row r="15" spans="1:27" x14ac:dyDescent="0.25">
      <c r="A15" s="11">
        <v>3.9</v>
      </c>
      <c r="C15" s="10" t="s">
        <v>5</v>
      </c>
      <c r="D15" s="19">
        <f>ROUNDUP((3.322*LOG10($D$5)),0) + 1</f>
        <v>10</v>
      </c>
      <c r="E15" s="9" t="s">
        <v>10</v>
      </c>
      <c r="Z15" s="12">
        <f t="shared" ca="1" si="0"/>
        <v>-6.3449000000000098</v>
      </c>
      <c r="AA15" s="12">
        <f t="shared" ca="1" si="1"/>
        <v>-6.3449000000000098</v>
      </c>
    </row>
    <row r="16" spans="1:27" x14ac:dyDescent="0.25">
      <c r="A16" s="11">
        <v>3.98</v>
      </c>
      <c r="C16" s="10" t="s">
        <v>6</v>
      </c>
      <c r="D16" s="15">
        <f ca="1">$D$14/$D$15</f>
        <v>2.13</v>
      </c>
      <c r="E16" s="9" t="s">
        <v>11</v>
      </c>
      <c r="Z16" s="12">
        <f t="shared" ca="1" si="0"/>
        <v>-6.2649000000000097</v>
      </c>
      <c r="AA16" s="12">
        <f t="shared" ca="1" si="1"/>
        <v>-6.2649000000000097</v>
      </c>
    </row>
    <row r="17" spans="1:46" x14ac:dyDescent="0.25">
      <c r="A17" s="11">
        <v>4.12</v>
      </c>
      <c r="Z17" s="12">
        <f t="shared" ca="1" si="0"/>
        <v>-6.12490000000001</v>
      </c>
      <c r="AA17" s="12">
        <f t="shared" ca="1" si="1"/>
        <v>-6.12490000000001</v>
      </c>
    </row>
    <row r="18" spans="1:46" x14ac:dyDescent="0.25">
      <c r="A18" s="11">
        <v>4.26</v>
      </c>
      <c r="Z18" s="12">
        <f t="shared" ca="1" si="0"/>
        <v>-5.9849000000000103</v>
      </c>
      <c r="AA18" s="12">
        <f t="shared" ca="1" si="1"/>
        <v>-5.9849000000000103</v>
      </c>
    </row>
    <row r="19" spans="1:46" x14ac:dyDescent="0.25">
      <c r="A19" s="11">
        <v>4.34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-5.9049000000000103</v>
      </c>
      <c r="AA19" s="12">
        <f t="shared" ca="1" si="1"/>
        <v>-5.9049000000000103</v>
      </c>
    </row>
    <row r="20" spans="1:46" x14ac:dyDescent="0.25">
      <c r="A20" s="11">
        <v>4.51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-5.7349000000000103</v>
      </c>
      <c r="AA20" s="12">
        <f t="shared" ca="1" si="1"/>
        <v>-5.7349000000000103</v>
      </c>
    </row>
    <row r="21" spans="1:46" x14ac:dyDescent="0.25">
      <c r="A21" s="11">
        <v>4.57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-5.6749000000000098</v>
      </c>
      <c r="AA21" s="12">
        <f t="shared" ca="1" si="1"/>
        <v>-5.6749000000000098</v>
      </c>
    </row>
    <row r="22" spans="1:46" x14ac:dyDescent="0.25">
      <c r="A22" s="11">
        <v>4.72</v>
      </c>
      <c r="C22" s="17">
        <v>1</v>
      </c>
      <c r="D22" s="38">
        <f t="shared" ref="D22:D32" ca="1" si="2">IF($C22&gt;$D$15,"-",$D$11+($C22-1)*$D$16)</f>
        <v>-0.75</v>
      </c>
      <c r="E22" s="38">
        <f t="shared" ref="E22:E32" ca="1" si="3">IF($C22&gt;$D$15,"-",$D22+$D$16)</f>
        <v>1.38</v>
      </c>
      <c r="F22" s="38">
        <f t="shared" ref="F22:F32" ca="1" si="4">IF($C22&gt;$D$15,"-",($E22+$D22)/2)</f>
        <v>0.31499999999999995</v>
      </c>
      <c r="G22" s="18">
        <f t="shared" ref="G22:G32" ca="1" si="5">IF($C22&gt;$D$15,"-",COUNTIFS(INDIRECT($G$4),"&gt;="&amp;$D22,INDIRECT($G$4),IF($C22&lt;&gt;$D$15,"&lt;","&lt;=")&amp;$E22))</f>
        <v>2</v>
      </c>
      <c r="H22" s="38">
        <f t="shared" ref="H22:H32" ca="1" si="6">IF($C22&gt;$D$15,"-",IF($C22&gt;$D$15,"-",$G22/$D$5))</f>
        <v>4.0000000000000001E-3</v>
      </c>
      <c r="J22" s="38">
        <f t="shared" ref="J22:J32" ca="1" si="7">IF($C22&gt;$D$15,"-",$H22/$D$16)</f>
        <v>1.8779342723004697E-3</v>
      </c>
      <c r="K22" s="38">
        <f ca="1">IF($C22&gt;$D$15,"-",IF($C22=1,$G22,$K21+$G22))</f>
        <v>2</v>
      </c>
      <c r="L22" s="38">
        <f ca="1">IF($C22&gt;$D$15,"-",IF($C22=1,$H22,$L21+$H22))</f>
        <v>4.0000000000000001E-3</v>
      </c>
      <c r="N22" s="38">
        <f ca="1">IF($C22&gt;$D$15,"-",$F22*$H22)</f>
        <v>1.2599999999999998E-3</v>
      </c>
      <c r="O22" s="38">
        <f t="shared" ref="O22:O32" ca="1" si="8">IF($C22&gt;$D$15,"-",$H22*($F22-$K$77)^2)</f>
        <v>0.39442436641439993</v>
      </c>
      <c r="P22" s="38">
        <f t="shared" ref="P22:P32" ca="1" si="9">IF($C22&gt;$D$15,"-",$H22*($F22-$K$77)^3)</f>
        <v>-3.9166576239569761</v>
      </c>
      <c r="Q22" s="38">
        <f t="shared" ref="Q22:Q32" ca="1" si="10">IF($C22&gt;$D$15,"-",$H22*($F22-$K$77)^4)</f>
        <v>38.892645205350199</v>
      </c>
      <c r="Z22" s="12">
        <f t="shared" ca="1" si="0"/>
        <v>-5.5249000000000104</v>
      </c>
      <c r="AA22" s="12">
        <f t="shared" ca="1" si="1"/>
        <v>-5.5249000000000104</v>
      </c>
    </row>
    <row r="23" spans="1:46" x14ac:dyDescent="0.25">
      <c r="A23" s="11">
        <v>4.72</v>
      </c>
      <c r="C23" s="17">
        <v>2</v>
      </c>
      <c r="D23" s="38">
        <f t="shared" ca="1" si="2"/>
        <v>1.38</v>
      </c>
      <c r="E23" s="38">
        <f t="shared" ca="1" si="3"/>
        <v>3.51</v>
      </c>
      <c r="F23" s="38">
        <f t="shared" ca="1" si="4"/>
        <v>2.4449999999999998</v>
      </c>
      <c r="G23" s="18">
        <f t="shared" ca="1" si="5"/>
        <v>8</v>
      </c>
      <c r="H23" s="38">
        <f t="shared" ca="1" si="6"/>
        <v>1.6E-2</v>
      </c>
      <c r="J23" s="38">
        <f t="shared" ca="1" si="7"/>
        <v>7.5117370892018786E-3</v>
      </c>
      <c r="K23" s="38">
        <f t="shared" ref="K23:K32" ca="1" si="11">IF($C23&gt;$D$15,"-",IF($C23=1,$G23,$K22+$G23))</f>
        <v>10</v>
      </c>
      <c r="L23" s="38">
        <f t="shared" ref="L23:L32" ca="1" si="12">IF($C23&gt;$D$15,"-",IF($C23=1,$H23,$L22+$H23))</f>
        <v>0.02</v>
      </c>
      <c r="N23" s="38">
        <f t="shared" ref="N23:N32" ca="1" si="13">IF($C23&gt;$D$15,"-",$F23*$H23)</f>
        <v>3.9119999999999995E-2</v>
      </c>
      <c r="O23" s="38">
        <f t="shared" ca="1" si="8"/>
        <v>0.97345497605759967</v>
      </c>
      <c r="P23" s="38">
        <f t="shared" ca="1" si="9"/>
        <v>-7.5930072205478396</v>
      </c>
      <c r="Q23" s="38">
        <f t="shared" ca="1" si="10"/>
        <v>59.225911900706372</v>
      </c>
      <c r="Z23" s="12">
        <f t="shared" ca="1" si="0"/>
        <v>-5.5249000000000104</v>
      </c>
      <c r="AA23" s="12">
        <f t="shared" ca="1" si="1"/>
        <v>-5.5249000000000104</v>
      </c>
    </row>
    <row r="24" spans="1:46" x14ac:dyDescent="0.25">
      <c r="A24" s="11">
        <v>4.76</v>
      </c>
      <c r="C24" s="17">
        <v>3</v>
      </c>
      <c r="D24" s="38">
        <f t="shared" ca="1" si="2"/>
        <v>3.51</v>
      </c>
      <c r="E24" s="38">
        <f t="shared" ca="1" si="3"/>
        <v>5.64</v>
      </c>
      <c r="F24" s="38">
        <f t="shared" ca="1" si="4"/>
        <v>4.5749999999999993</v>
      </c>
      <c r="G24" s="18">
        <f t="shared" ca="1" si="5"/>
        <v>33</v>
      </c>
      <c r="H24" s="38">
        <f t="shared" ca="1" si="6"/>
        <v>6.6000000000000003E-2</v>
      </c>
      <c r="J24" s="38">
        <f t="shared" ca="1" si="7"/>
        <v>3.098591549295775E-2</v>
      </c>
      <c r="K24" s="38">
        <f t="shared" ca="1" si="11"/>
        <v>43</v>
      </c>
      <c r="L24" s="38">
        <f t="shared" ca="1" si="12"/>
        <v>8.6000000000000007E-2</v>
      </c>
      <c r="N24" s="38">
        <f t="shared" ca="1" si="13"/>
        <v>0.30194999999999994</v>
      </c>
      <c r="O24" s="38">
        <f t="shared" ca="1" si="8"/>
        <v>2.1218723066375995</v>
      </c>
      <c r="P24" s="38">
        <f t="shared" ca="1" si="9"/>
        <v>-12.031143290973585</v>
      </c>
      <c r="Q24" s="38">
        <f t="shared" ca="1" si="10"/>
        <v>68.217304328417683</v>
      </c>
      <c r="Z24" s="12">
        <f t="shared" ca="1" si="0"/>
        <v>-5.4849000000000103</v>
      </c>
      <c r="AA24" s="12">
        <f t="shared" ca="1" si="1"/>
        <v>-5.4849000000000103</v>
      </c>
    </row>
    <row r="25" spans="1:46" x14ac:dyDescent="0.25">
      <c r="A25" s="11">
        <v>4.7699999999999996</v>
      </c>
      <c r="C25" s="17">
        <v>4</v>
      </c>
      <c r="D25" s="38">
        <f t="shared" ca="1" si="2"/>
        <v>5.64</v>
      </c>
      <c r="E25" s="38">
        <f t="shared" ca="1" si="3"/>
        <v>7.77</v>
      </c>
      <c r="F25" s="38">
        <f t="shared" ca="1" si="4"/>
        <v>6.7050000000000001</v>
      </c>
      <c r="G25" s="18">
        <f t="shared" ca="1" si="5"/>
        <v>62</v>
      </c>
      <c r="H25" s="38">
        <f t="shared" ca="1" si="6"/>
        <v>0.124</v>
      </c>
      <c r="J25" s="38">
        <f t="shared" ca="1" si="7"/>
        <v>5.8215962441314557E-2</v>
      </c>
      <c r="K25" s="38">
        <f t="shared" ca="1" si="11"/>
        <v>105</v>
      </c>
      <c r="L25" s="38">
        <f t="shared" ca="1" si="12"/>
        <v>0.21000000000000002</v>
      </c>
      <c r="N25" s="38">
        <f t="shared" ca="1" si="13"/>
        <v>0.83142000000000005</v>
      </c>
      <c r="O25" s="38">
        <f t="shared" ca="1" si="8"/>
        <v>1.5539710756463987</v>
      </c>
      <c r="P25" s="38">
        <f t="shared" ca="1" si="9"/>
        <v>-5.5011508460527878</v>
      </c>
      <c r="Q25" s="38">
        <f t="shared" ca="1" si="10"/>
        <v>19.474404064077625</v>
      </c>
      <c r="Z25" s="12">
        <f t="shared" ca="1" si="0"/>
        <v>-5.4749000000000105</v>
      </c>
      <c r="AA25" s="12">
        <f t="shared" ca="1" si="1"/>
        <v>-5.4749000000000105</v>
      </c>
    </row>
    <row r="26" spans="1:46" x14ac:dyDescent="0.25">
      <c r="A26" s="11">
        <v>4.84</v>
      </c>
      <c r="C26" s="17">
        <v>5</v>
      </c>
      <c r="D26" s="38">
        <f t="shared" ca="1" si="2"/>
        <v>7.77</v>
      </c>
      <c r="E26" s="38">
        <f t="shared" ca="1" si="3"/>
        <v>9.8999999999999986</v>
      </c>
      <c r="F26" s="38">
        <f t="shared" ca="1" si="4"/>
        <v>8.8349999999999991</v>
      </c>
      <c r="G26" s="18">
        <f t="shared" ca="1" si="5"/>
        <v>130</v>
      </c>
      <c r="H26" s="38">
        <f t="shared" ca="1" si="6"/>
        <v>0.26</v>
      </c>
      <c r="J26" s="38">
        <f t="shared" ca="1" si="7"/>
        <v>0.12206572769953053</v>
      </c>
      <c r="K26" s="38">
        <f t="shared" ca="1" si="11"/>
        <v>235</v>
      </c>
      <c r="L26" s="38">
        <f t="shared" ca="1" si="12"/>
        <v>0.47000000000000003</v>
      </c>
      <c r="N26" s="38">
        <f t="shared" ca="1" si="13"/>
        <v>2.2970999999999999</v>
      </c>
      <c r="O26" s="38">
        <f t="shared" ca="1" si="8"/>
        <v>0.51694999293599975</v>
      </c>
      <c r="P26" s="38">
        <f t="shared" ca="1" si="9"/>
        <v>-0.7289305070393356</v>
      </c>
      <c r="Q26" s="38">
        <f t="shared" ca="1" si="10"/>
        <v>1.0278357507558853</v>
      </c>
      <c r="Z26" s="12">
        <f t="shared" ca="1" si="0"/>
        <v>-5.4049000000000103</v>
      </c>
      <c r="AA26" s="12">
        <f t="shared" ca="1" si="1"/>
        <v>-5.4049000000000103</v>
      </c>
    </row>
    <row r="27" spans="1:46" x14ac:dyDescent="0.25">
      <c r="A27" s="11">
        <v>4.93</v>
      </c>
      <c r="C27" s="17">
        <v>6</v>
      </c>
      <c r="D27" s="38">
        <f t="shared" ca="1" si="2"/>
        <v>9.8999999999999986</v>
      </c>
      <c r="E27" s="38">
        <f t="shared" ca="1" si="3"/>
        <v>12.029999999999998</v>
      </c>
      <c r="F27" s="38">
        <f t="shared" ca="1" si="4"/>
        <v>10.964999999999998</v>
      </c>
      <c r="G27" s="18">
        <f t="shared" ca="1" si="5"/>
        <v>119</v>
      </c>
      <c r="H27" s="38">
        <f t="shared" ca="1" si="6"/>
        <v>0.23799999999999999</v>
      </c>
      <c r="J27" s="38">
        <f t="shared" ca="1" si="7"/>
        <v>0.11173708920187793</v>
      </c>
      <c r="K27" s="38">
        <f t="shared" ca="1" si="11"/>
        <v>354</v>
      </c>
      <c r="L27" s="38">
        <f t="shared" ca="1" si="12"/>
        <v>0.70799999999999996</v>
      </c>
      <c r="N27" s="38">
        <f t="shared" ca="1" si="13"/>
        <v>2.6096699999999995</v>
      </c>
      <c r="O27" s="38">
        <f t="shared" ca="1" si="8"/>
        <v>0.12335863765679979</v>
      </c>
      <c r="P27" s="38">
        <f t="shared" ca="1" si="9"/>
        <v>8.8810817594636354E-2</v>
      </c>
      <c r="Q27" s="38">
        <f t="shared" ca="1" si="10"/>
        <v>6.3938460019082446E-2</v>
      </c>
      <c r="Z27" s="12">
        <f t="shared" ca="1" si="0"/>
        <v>-5.3149000000000104</v>
      </c>
      <c r="AA27" s="12">
        <f t="shared" ca="1" si="1"/>
        <v>-5.3149000000000104</v>
      </c>
    </row>
    <row r="28" spans="1:46" x14ac:dyDescent="0.25">
      <c r="A28" s="11">
        <v>4.9400000000000004</v>
      </c>
      <c r="C28" s="17">
        <v>7</v>
      </c>
      <c r="D28" s="38">
        <f t="shared" ca="1" si="2"/>
        <v>12.03</v>
      </c>
      <c r="E28" s="38">
        <f t="shared" ca="1" si="3"/>
        <v>14.16</v>
      </c>
      <c r="F28" s="38">
        <f t="shared" ca="1" si="4"/>
        <v>13.094999999999999</v>
      </c>
      <c r="G28" s="18">
        <f t="shared" ca="1" si="5"/>
        <v>82</v>
      </c>
      <c r="H28" s="38">
        <f t="shared" ca="1" si="6"/>
        <v>0.16400000000000001</v>
      </c>
      <c r="J28" s="38">
        <f t="shared" ca="1" si="7"/>
        <v>7.6995305164319253E-2</v>
      </c>
      <c r="K28" s="38">
        <f t="shared" ca="1" si="11"/>
        <v>436</v>
      </c>
      <c r="L28" s="38">
        <f t="shared" ca="1" si="12"/>
        <v>0.872</v>
      </c>
      <c r="N28" s="38">
        <f t="shared" ca="1" si="13"/>
        <v>2.14758</v>
      </c>
      <c r="O28" s="38">
        <f t="shared" ca="1" si="8"/>
        <v>1.3320339125904002</v>
      </c>
      <c r="P28" s="38">
        <f t="shared" ca="1" si="9"/>
        <v>3.7962167288478854</v>
      </c>
      <c r="Q28" s="38">
        <f t="shared" ca="1" si="10"/>
        <v>10.818989904212742</v>
      </c>
      <c r="Z28" s="12">
        <f t="shared" ca="1" si="0"/>
        <v>-5.3049000000000097</v>
      </c>
      <c r="AA28" s="12">
        <f t="shared" ca="1" si="1"/>
        <v>-5.3049000000000097</v>
      </c>
    </row>
    <row r="29" spans="1:46" x14ac:dyDescent="0.25">
      <c r="A29" s="11">
        <v>5.0199999999999996</v>
      </c>
      <c r="C29" s="17">
        <v>8</v>
      </c>
      <c r="D29" s="38">
        <f t="shared" ca="1" si="2"/>
        <v>14.16</v>
      </c>
      <c r="E29" s="38">
        <f t="shared" ca="1" si="3"/>
        <v>16.29</v>
      </c>
      <c r="F29" s="38">
        <f t="shared" ca="1" si="4"/>
        <v>15.225</v>
      </c>
      <c r="G29" s="18">
        <f t="shared" ca="1" si="5"/>
        <v>51</v>
      </c>
      <c r="H29" s="38">
        <f t="shared" ca="1" si="6"/>
        <v>0.10199999999999999</v>
      </c>
      <c r="J29" s="38">
        <f t="shared" ca="1" si="7"/>
        <v>4.788732394366197E-2</v>
      </c>
      <c r="K29" s="38">
        <f t="shared" ca="1" si="11"/>
        <v>487</v>
      </c>
      <c r="L29" s="38">
        <f t="shared" ca="1" si="12"/>
        <v>0.97399999999999998</v>
      </c>
      <c r="N29" s="38">
        <f t="shared" ca="1" si="13"/>
        <v>1.5529499999999998</v>
      </c>
      <c r="O29" s="38">
        <f t="shared" ca="1" si="8"/>
        <v>2.5295798451672007</v>
      </c>
      <c r="P29" s="38">
        <f t="shared" ca="1" si="9"/>
        <v>12.597155854141953</v>
      </c>
      <c r="Q29" s="38">
        <f t="shared" ca="1" si="10"/>
        <v>62.733080324275683</v>
      </c>
      <c r="Z29" s="12">
        <f t="shared" ca="1" si="0"/>
        <v>-5.2249000000000105</v>
      </c>
      <c r="AA29" s="12">
        <f t="shared" ca="1" si="1"/>
        <v>-5.2249000000000105</v>
      </c>
    </row>
    <row r="30" spans="1:46" x14ac:dyDescent="0.25">
      <c r="A30" s="11">
        <v>5.03</v>
      </c>
      <c r="C30" s="17">
        <v>9</v>
      </c>
      <c r="D30" s="38">
        <f t="shared" ca="1" si="2"/>
        <v>16.29</v>
      </c>
      <c r="E30" s="38">
        <f t="shared" ca="1" si="3"/>
        <v>18.419999999999998</v>
      </c>
      <c r="F30" s="38">
        <f t="shared" ca="1" si="4"/>
        <v>17.354999999999997</v>
      </c>
      <c r="G30" s="18">
        <f t="shared" ca="1" si="5"/>
        <v>10</v>
      </c>
      <c r="H30" s="38">
        <f t="shared" ca="1" si="6"/>
        <v>0.02</v>
      </c>
      <c r="J30" s="38">
        <f t="shared" ca="1" si="7"/>
        <v>9.3896713615023476E-3</v>
      </c>
      <c r="K30" s="38">
        <f t="shared" ca="1" si="11"/>
        <v>497</v>
      </c>
      <c r="L30" s="38">
        <f t="shared" ca="1" si="12"/>
        <v>0.99399999999999999</v>
      </c>
      <c r="N30" s="38">
        <f t="shared" ca="1" si="13"/>
        <v>0.34709999999999996</v>
      </c>
      <c r="O30" s="38">
        <f t="shared" ca="1" si="8"/>
        <v>1.0110249360719994</v>
      </c>
      <c r="P30" s="38">
        <f t="shared" ca="1" si="9"/>
        <v>7.1883266339757492</v>
      </c>
      <c r="Q30" s="38">
        <f t="shared" ca="1" si="10"/>
        <v>51.108571067969535</v>
      </c>
      <c r="Z30" s="12">
        <f t="shared" ca="1" si="0"/>
        <v>-5.2149000000000099</v>
      </c>
      <c r="AA30" s="12">
        <f t="shared" ca="1" si="1"/>
        <v>-5.2149000000000099</v>
      </c>
    </row>
    <row r="31" spans="1:46" x14ac:dyDescent="0.25">
      <c r="A31" s="11">
        <v>5.08</v>
      </c>
      <c r="C31" s="17">
        <v>10</v>
      </c>
      <c r="D31" s="38">
        <f t="shared" ca="1" si="2"/>
        <v>18.419999999999998</v>
      </c>
      <c r="E31" s="38">
        <f t="shared" ca="1" si="3"/>
        <v>20.549999999999997</v>
      </c>
      <c r="F31" s="38">
        <f t="shared" ca="1" si="4"/>
        <v>19.484999999999999</v>
      </c>
      <c r="G31" s="18">
        <f t="shared" ca="1" si="5"/>
        <v>3</v>
      </c>
      <c r="H31" s="38">
        <f t="shared" ca="1" si="6"/>
        <v>6.0000000000000001E-3</v>
      </c>
      <c r="J31" s="38">
        <f t="shared" ca="1" si="7"/>
        <v>2.8169014084507044E-3</v>
      </c>
      <c r="K31" s="38">
        <f t="shared" ca="1" si="11"/>
        <v>500</v>
      </c>
      <c r="L31" s="38">
        <f t="shared" ca="1" si="12"/>
        <v>1</v>
      </c>
      <c r="N31" s="38">
        <f t="shared" ca="1" si="13"/>
        <v>0.11691</v>
      </c>
      <c r="O31" s="38">
        <f t="shared" ca="1" si="8"/>
        <v>0.51225894722160004</v>
      </c>
      <c r="P31" s="38">
        <f t="shared" ca="1" si="9"/>
        <v>4.7332419367907512</v>
      </c>
      <c r="Q31" s="38">
        <f t="shared" ca="1" si="10"/>
        <v>43.734871501430341</v>
      </c>
      <c r="Z31" s="12">
        <f t="shared" ca="1" si="0"/>
        <v>-5.16490000000001</v>
      </c>
      <c r="AA31" s="12">
        <f t="shared" ca="1" si="1"/>
        <v>-5.16490000000001</v>
      </c>
    </row>
    <row r="32" spans="1:46" x14ac:dyDescent="0.25">
      <c r="A32" s="11">
        <v>5.12</v>
      </c>
      <c r="C32" s="17">
        <v>11</v>
      </c>
      <c r="D32" s="38" t="str">
        <f t="shared" si="2"/>
        <v>-</v>
      </c>
      <c r="E32" s="38" t="str">
        <f t="shared" si="3"/>
        <v>-</v>
      </c>
      <c r="F32" s="38" t="str">
        <f t="shared" si="4"/>
        <v>-</v>
      </c>
      <c r="G32" s="18" t="str">
        <f t="shared" ca="1" si="5"/>
        <v>-</v>
      </c>
      <c r="H32" s="38" t="str">
        <f t="shared" si="6"/>
        <v>-</v>
      </c>
      <c r="J32" s="38" t="str">
        <f t="shared" si="7"/>
        <v>-</v>
      </c>
      <c r="K32" s="38" t="str">
        <f t="shared" si="11"/>
        <v>-</v>
      </c>
      <c r="L32" s="38" t="str">
        <f t="shared" si="12"/>
        <v>-</v>
      </c>
      <c r="N32" s="38" t="str">
        <f t="shared" si="13"/>
        <v>-</v>
      </c>
      <c r="O32" s="38" t="str">
        <f t="shared" si="8"/>
        <v>-</v>
      </c>
      <c r="P32" s="38" t="str">
        <f t="shared" si="9"/>
        <v>-</v>
      </c>
      <c r="Q32" s="38" t="str">
        <f t="shared" si="10"/>
        <v>-</v>
      </c>
      <c r="Z32" s="12">
        <f t="shared" ca="1" si="0"/>
        <v>-5.12490000000001</v>
      </c>
      <c r="AA32" s="12">
        <f t="shared" ca="1" si="1"/>
        <v>-5.12490000000001</v>
      </c>
      <c r="AT32" s="20"/>
    </row>
    <row r="33" spans="1:46" x14ac:dyDescent="0.25">
      <c r="A33" s="11">
        <v>5.21</v>
      </c>
      <c r="C33" s="16" t="s">
        <v>23</v>
      </c>
      <c r="D33" s="17"/>
      <c r="E33" s="17"/>
      <c r="F33" s="17"/>
      <c r="G33" s="43">
        <f ca="1">SUM(G22:G32)</f>
        <v>500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-5.0349000000000101</v>
      </c>
      <c r="AA33" s="12">
        <f t="shared" ca="1" si="1"/>
        <v>-5.0349000000000101</v>
      </c>
    </row>
    <row r="34" spans="1:46" x14ac:dyDescent="0.25">
      <c r="A34" s="11">
        <v>5.29</v>
      </c>
      <c r="Z34" s="12">
        <f t="shared" ca="1" si="0"/>
        <v>-4.9549000000000101</v>
      </c>
      <c r="AA34" s="12">
        <f t="shared" ca="1" si="1"/>
        <v>-4.9549000000000101</v>
      </c>
    </row>
    <row r="35" spans="1:46" x14ac:dyDescent="0.25">
      <c r="A35" s="11">
        <v>5.3</v>
      </c>
      <c r="Z35" s="12">
        <f t="shared" ca="1" si="0"/>
        <v>-4.9449000000000103</v>
      </c>
      <c r="AA35" s="12">
        <f t="shared" ca="1" si="1"/>
        <v>-4.9449000000000103</v>
      </c>
    </row>
    <row r="36" spans="1:46" x14ac:dyDescent="0.25">
      <c r="A36" s="11">
        <v>5.31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-4.9349000000000105</v>
      </c>
      <c r="AA36" s="12">
        <f t="shared" ca="1" si="1"/>
        <v>-4.9349000000000105</v>
      </c>
      <c r="AT36" s="20"/>
    </row>
    <row r="37" spans="1:46" x14ac:dyDescent="0.25">
      <c r="A37" s="11">
        <v>5.32</v>
      </c>
      <c r="Z37" s="12">
        <f t="shared" ca="1" si="0"/>
        <v>-4.9249000000000098</v>
      </c>
      <c r="AA37" s="12">
        <f t="shared" ca="1" si="1"/>
        <v>-4.9249000000000098</v>
      </c>
    </row>
    <row r="38" spans="1:46" x14ac:dyDescent="0.25">
      <c r="A38" s="11">
        <v>5.35</v>
      </c>
      <c r="Z38" s="12">
        <f t="shared" ca="1" si="0"/>
        <v>-4.8949000000000105</v>
      </c>
      <c r="AA38" s="12">
        <f t="shared" ca="1" si="1"/>
        <v>-4.8949000000000105</v>
      </c>
    </row>
    <row r="39" spans="1:46" x14ac:dyDescent="0.25">
      <c r="A39" s="11">
        <v>5.42</v>
      </c>
      <c r="Z39" s="12">
        <f t="shared" ca="1" si="0"/>
        <v>-4.8249000000000102</v>
      </c>
      <c r="AA39" s="12">
        <f t="shared" ca="1" si="1"/>
        <v>-4.8249000000000102</v>
      </c>
    </row>
    <row r="40" spans="1:46" x14ac:dyDescent="0.25">
      <c r="A40" s="11">
        <v>5.5</v>
      </c>
      <c r="Z40" s="12">
        <f t="shared" ca="1" si="0"/>
        <v>-4.7449000000000101</v>
      </c>
      <c r="AA40" s="12">
        <f t="shared" ca="1" si="1"/>
        <v>-4.7449000000000101</v>
      </c>
    </row>
    <row r="41" spans="1:46" x14ac:dyDescent="0.25">
      <c r="A41" s="11">
        <v>5.6</v>
      </c>
      <c r="Z41" s="12">
        <f t="shared" ca="1" si="0"/>
        <v>-4.6449000000000105</v>
      </c>
      <c r="AA41" s="12">
        <f t="shared" ca="1" si="1"/>
        <v>-4.6449000000000105</v>
      </c>
    </row>
    <row r="42" spans="1:46" x14ac:dyDescent="0.25">
      <c r="A42" s="11">
        <v>5.62</v>
      </c>
      <c r="Z42" s="12">
        <f t="shared" ca="1" si="0"/>
        <v>-4.62490000000001</v>
      </c>
      <c r="AA42" s="12">
        <f t="shared" ca="1" si="1"/>
        <v>-4.62490000000001</v>
      </c>
    </row>
    <row r="43" spans="1:46" x14ac:dyDescent="0.25">
      <c r="A43" s="11">
        <v>5.63</v>
      </c>
      <c r="Z43" s="12">
        <f t="shared" ca="1" si="0"/>
        <v>-4.6149000000000102</v>
      </c>
      <c r="AA43" s="12">
        <f t="shared" ca="1" si="1"/>
        <v>-4.6149000000000102</v>
      </c>
    </row>
    <row r="44" spans="1:46" x14ac:dyDescent="0.25">
      <c r="A44" s="11">
        <v>5.63</v>
      </c>
      <c r="Z44" s="12">
        <f t="shared" ca="1" si="0"/>
        <v>-4.6149000000000102</v>
      </c>
      <c r="AA44" s="12">
        <f t="shared" ca="1" si="1"/>
        <v>-4.6149000000000102</v>
      </c>
    </row>
    <row r="45" spans="1:46" x14ac:dyDescent="0.25">
      <c r="A45" s="11">
        <v>5.72</v>
      </c>
      <c r="Z45" s="12">
        <f t="shared" ca="1" si="0"/>
        <v>-4.5249000000000104</v>
      </c>
      <c r="AA45" s="12">
        <f t="shared" ca="1" si="1"/>
        <v>-4.5249000000000104</v>
      </c>
    </row>
    <row r="46" spans="1:46" x14ac:dyDescent="0.25">
      <c r="A46" s="11">
        <v>5.77</v>
      </c>
      <c r="Z46" s="12">
        <f t="shared" ca="1" si="0"/>
        <v>-4.4749000000000105</v>
      </c>
      <c r="AA46" s="12">
        <f t="shared" ca="1" si="1"/>
        <v>-4.4749000000000105</v>
      </c>
    </row>
    <row r="47" spans="1:46" x14ac:dyDescent="0.25">
      <c r="A47" s="11">
        <v>5.81</v>
      </c>
      <c r="Z47" s="12">
        <f t="shared" ca="1" si="0"/>
        <v>-4.4349000000000105</v>
      </c>
      <c r="AA47" s="12">
        <f t="shared" ca="1" si="1"/>
        <v>-4.4349000000000105</v>
      </c>
    </row>
    <row r="48" spans="1:46" x14ac:dyDescent="0.25">
      <c r="A48" s="11">
        <v>5.83</v>
      </c>
      <c r="Z48" s="12">
        <f t="shared" ca="1" si="0"/>
        <v>-4.41490000000001</v>
      </c>
      <c r="AA48" s="12">
        <f t="shared" ca="1" si="1"/>
        <v>-4.41490000000001</v>
      </c>
    </row>
    <row r="49" spans="1:27" x14ac:dyDescent="0.25">
      <c r="A49" s="11">
        <v>5.83</v>
      </c>
      <c r="Z49" s="12">
        <f t="shared" ca="1" si="0"/>
        <v>-4.41490000000001</v>
      </c>
      <c r="AA49" s="12">
        <f t="shared" ca="1" si="1"/>
        <v>-4.41490000000001</v>
      </c>
    </row>
    <row r="50" spans="1:27" x14ac:dyDescent="0.25">
      <c r="A50" s="11">
        <v>5.84</v>
      </c>
      <c r="Z50" s="12">
        <f t="shared" ca="1" si="0"/>
        <v>-4.4049000000000103</v>
      </c>
      <c r="AA50" s="12">
        <f t="shared" ca="1" si="1"/>
        <v>-4.4049000000000103</v>
      </c>
    </row>
    <row r="51" spans="1:27" x14ac:dyDescent="0.25">
      <c r="A51" s="11">
        <v>5.84</v>
      </c>
      <c r="Z51" s="12">
        <f t="shared" ca="1" si="0"/>
        <v>-4.4049000000000103</v>
      </c>
      <c r="AA51" s="12">
        <f t="shared" ca="1" si="1"/>
        <v>-4.4049000000000103</v>
      </c>
    </row>
    <row r="52" spans="1:27" x14ac:dyDescent="0.25">
      <c r="A52" s="11">
        <v>5.85</v>
      </c>
      <c r="Z52" s="12">
        <f t="shared" ca="1" si="0"/>
        <v>-4.3949000000000105</v>
      </c>
      <c r="AA52" s="12">
        <f t="shared" ca="1" si="1"/>
        <v>-4.3949000000000105</v>
      </c>
    </row>
    <row r="53" spans="1:27" x14ac:dyDescent="0.25">
      <c r="A53" s="11">
        <v>5.86</v>
      </c>
      <c r="Z53" s="12">
        <f t="shared" ca="1" si="0"/>
        <v>-4.3849000000000098</v>
      </c>
      <c r="AA53" s="12">
        <f t="shared" ca="1" si="1"/>
        <v>-4.3849000000000098</v>
      </c>
    </row>
    <row r="54" spans="1:27" x14ac:dyDescent="0.25">
      <c r="A54" s="11">
        <v>5.88</v>
      </c>
      <c r="Z54" s="12">
        <f t="shared" ca="1" si="0"/>
        <v>-4.3649000000000102</v>
      </c>
      <c r="AA54" s="12">
        <f t="shared" ca="1" si="1"/>
        <v>-4.3649000000000102</v>
      </c>
    </row>
    <row r="55" spans="1:27" x14ac:dyDescent="0.25">
      <c r="A55" s="11">
        <v>5.9</v>
      </c>
      <c r="Z55" s="12">
        <f t="shared" ca="1" si="0"/>
        <v>-4.3449000000000098</v>
      </c>
      <c r="AA55" s="12">
        <f t="shared" ca="1" si="1"/>
        <v>-4.3449000000000098</v>
      </c>
    </row>
    <row r="56" spans="1:27" x14ac:dyDescent="0.25">
      <c r="A56" s="11">
        <v>5.93</v>
      </c>
      <c r="Z56" s="12">
        <f t="shared" ca="1" si="0"/>
        <v>-4.3149000000000104</v>
      </c>
      <c r="AA56" s="12">
        <f t="shared" ca="1" si="1"/>
        <v>-4.3149000000000104</v>
      </c>
    </row>
    <row r="57" spans="1:27" x14ac:dyDescent="0.25">
      <c r="A57" s="11">
        <v>5.96</v>
      </c>
      <c r="Z57" s="12">
        <f t="shared" ca="1" si="0"/>
        <v>-4.2849000000000101</v>
      </c>
      <c r="AA57" s="12">
        <f t="shared" ca="1" si="1"/>
        <v>-4.2849000000000101</v>
      </c>
    </row>
    <row r="58" spans="1:27" x14ac:dyDescent="0.25">
      <c r="A58" s="11">
        <v>6.05</v>
      </c>
      <c r="Z58" s="12">
        <f t="shared" ca="1" si="0"/>
        <v>-4.1949000000000103</v>
      </c>
      <c r="AA58" s="12">
        <f t="shared" ca="1" si="1"/>
        <v>-4.1949000000000103</v>
      </c>
    </row>
    <row r="59" spans="1:27" x14ac:dyDescent="0.25">
      <c r="A59" s="11">
        <v>6.05</v>
      </c>
      <c r="Z59" s="12">
        <f t="shared" ca="1" si="0"/>
        <v>-4.1949000000000103</v>
      </c>
      <c r="AA59" s="12">
        <f t="shared" ca="1" si="1"/>
        <v>-4.1949000000000103</v>
      </c>
    </row>
    <row r="60" spans="1:27" x14ac:dyDescent="0.25">
      <c r="A60" s="11">
        <v>6.09</v>
      </c>
      <c r="Z60" s="12">
        <f t="shared" ca="1" si="0"/>
        <v>-4.1549000000000103</v>
      </c>
      <c r="AA60" s="12">
        <f t="shared" ca="1" si="1"/>
        <v>-4.1549000000000103</v>
      </c>
    </row>
    <row r="61" spans="1:27" x14ac:dyDescent="0.25">
      <c r="A61" s="11">
        <v>6.12</v>
      </c>
      <c r="Z61" s="12">
        <f t="shared" ca="1" si="0"/>
        <v>-4.12490000000001</v>
      </c>
      <c r="AA61" s="12">
        <f t="shared" ca="1" si="1"/>
        <v>-4.12490000000001</v>
      </c>
    </row>
    <row r="62" spans="1:27" x14ac:dyDescent="0.25">
      <c r="A62" s="11">
        <v>6.12</v>
      </c>
      <c r="Z62" s="12">
        <f t="shared" ca="1" si="0"/>
        <v>-4.12490000000001</v>
      </c>
      <c r="AA62" s="12">
        <f t="shared" ca="1" si="1"/>
        <v>-4.12490000000001</v>
      </c>
    </row>
    <row r="63" spans="1:27" x14ac:dyDescent="0.25">
      <c r="A63" s="11">
        <v>6.22</v>
      </c>
      <c r="Z63" s="12">
        <f t="shared" ca="1" si="0"/>
        <v>-4.0249000000000104</v>
      </c>
      <c r="AA63" s="12">
        <f t="shared" ca="1" si="1"/>
        <v>-4.0249000000000104</v>
      </c>
    </row>
    <row r="64" spans="1:27" x14ac:dyDescent="0.25">
      <c r="A64" s="11">
        <v>6.24</v>
      </c>
      <c r="Z64" s="12">
        <f t="shared" ca="1" si="0"/>
        <v>-4.0049000000000099</v>
      </c>
      <c r="AA64" s="12">
        <f t="shared" ca="1" si="1"/>
        <v>-4.0049000000000099</v>
      </c>
    </row>
    <row r="65" spans="1:27" x14ac:dyDescent="0.25">
      <c r="A65" s="11">
        <v>6.26</v>
      </c>
      <c r="Z65" s="12">
        <f t="shared" ca="1" si="0"/>
        <v>-3.9849000000000103</v>
      </c>
      <c r="AA65" s="12">
        <f t="shared" ca="1" si="1"/>
        <v>-3.9849000000000103</v>
      </c>
    </row>
    <row r="66" spans="1:27" x14ac:dyDescent="0.25">
      <c r="A66" s="11">
        <v>6.26</v>
      </c>
      <c r="Z66" s="12">
        <f t="shared" ref="Z66:Z129" ca="1" si="14">IF($A66&lt;&gt;"",($A66-$D$77),"")</f>
        <v>-3.9849000000000103</v>
      </c>
      <c r="AA66" s="12">
        <f t="shared" ref="AA66:AA129" ca="1" si="15">IF($A66&lt;&gt;"",($A66-$D$77+$J$118),"")</f>
        <v>-3.9849000000000103</v>
      </c>
    </row>
    <row r="67" spans="1:27" x14ac:dyDescent="0.25">
      <c r="A67" s="11">
        <v>6.26</v>
      </c>
      <c r="Z67" s="12">
        <f t="shared" ca="1" si="14"/>
        <v>-3.9849000000000103</v>
      </c>
      <c r="AA67" s="12">
        <f t="shared" ca="1" si="15"/>
        <v>-3.9849000000000103</v>
      </c>
    </row>
    <row r="68" spans="1:27" x14ac:dyDescent="0.25">
      <c r="A68" s="11">
        <v>6.32</v>
      </c>
      <c r="Z68" s="12">
        <f t="shared" ca="1" si="14"/>
        <v>-3.9249000000000098</v>
      </c>
      <c r="AA68" s="12">
        <f t="shared" ca="1" si="15"/>
        <v>-3.9249000000000098</v>
      </c>
    </row>
    <row r="69" spans="1:27" x14ac:dyDescent="0.25">
      <c r="A69" s="11">
        <v>6.37</v>
      </c>
      <c r="Z69" s="12">
        <f t="shared" ca="1" si="14"/>
        <v>-3.87490000000001</v>
      </c>
      <c r="AA69" s="12">
        <f t="shared" ca="1" si="15"/>
        <v>-3.87490000000001</v>
      </c>
    </row>
    <row r="70" spans="1:27" x14ac:dyDescent="0.25">
      <c r="A70" s="11">
        <v>6.38</v>
      </c>
      <c r="Z70" s="12">
        <f t="shared" ca="1" si="14"/>
        <v>-3.8649000000000102</v>
      </c>
      <c r="AA70" s="12">
        <f t="shared" ca="1" si="15"/>
        <v>-3.8649000000000102</v>
      </c>
    </row>
    <row r="71" spans="1:27" x14ac:dyDescent="0.25">
      <c r="A71" s="11">
        <v>6.42</v>
      </c>
      <c r="Z71" s="12">
        <f t="shared" ca="1" si="14"/>
        <v>-3.8249000000000102</v>
      </c>
      <c r="AA71" s="12">
        <f t="shared" ca="1" si="15"/>
        <v>-3.8249000000000102</v>
      </c>
    </row>
    <row r="72" spans="1:27" x14ac:dyDescent="0.25">
      <c r="A72" s="11">
        <v>6.45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-3.7949000000000099</v>
      </c>
      <c r="AA72" s="12">
        <f t="shared" ca="1" si="15"/>
        <v>-3.7949000000000099</v>
      </c>
    </row>
    <row r="73" spans="1:27" x14ac:dyDescent="0.25">
      <c r="A73" s="11">
        <v>6.56</v>
      </c>
      <c r="Z73" s="12">
        <f t="shared" ca="1" si="14"/>
        <v>-3.6849000000000105</v>
      </c>
      <c r="AA73" s="12">
        <f t="shared" ca="1" si="15"/>
        <v>-3.6849000000000105</v>
      </c>
    </row>
    <row r="74" spans="1:27" x14ac:dyDescent="0.25">
      <c r="A74" s="11">
        <v>6.59</v>
      </c>
      <c r="Z74" s="12">
        <f t="shared" ca="1" si="14"/>
        <v>-3.6549000000000103</v>
      </c>
      <c r="AA74" s="12">
        <f t="shared" ca="1" si="15"/>
        <v>-3.6549000000000103</v>
      </c>
    </row>
    <row r="75" spans="1:27" x14ac:dyDescent="0.25">
      <c r="A75" s="11">
        <v>6.59</v>
      </c>
      <c r="C75" s="21" t="s">
        <v>25</v>
      </c>
      <c r="J75" s="21" t="s">
        <v>26</v>
      </c>
      <c r="Z75" s="12">
        <f t="shared" ca="1" si="14"/>
        <v>-3.6549000000000103</v>
      </c>
      <c r="AA75" s="12">
        <f t="shared" ca="1" si="15"/>
        <v>-3.6549000000000103</v>
      </c>
    </row>
    <row r="76" spans="1:27" x14ac:dyDescent="0.25">
      <c r="A76" s="11">
        <v>6.63</v>
      </c>
      <c r="Z76" s="12">
        <f t="shared" ca="1" si="14"/>
        <v>-3.6149000000000102</v>
      </c>
      <c r="AA76" s="12">
        <f t="shared" ca="1" si="15"/>
        <v>-3.6149000000000102</v>
      </c>
    </row>
    <row r="77" spans="1:27" x14ac:dyDescent="0.25">
      <c r="A77" s="11">
        <v>6.65</v>
      </c>
      <c r="C77" s="10" t="s">
        <v>27</v>
      </c>
      <c r="D77" s="15">
        <f ca="1">AVERAGE(INDIRECT($G$4))</f>
        <v>10.24490000000001</v>
      </c>
      <c r="E77" s="9" t="s">
        <v>13</v>
      </c>
      <c r="J77" s="10" t="s">
        <v>27</v>
      </c>
      <c r="K77" s="15">
        <f ca="1">SUMPRODUCT(INDIRECT("$F$22:$F$"&amp;21+$D$15),INDIRECT("$H$22:$H$"&amp;21+$D$15))</f>
        <v>10.245059999999999</v>
      </c>
      <c r="L77" s="9" t="s">
        <v>13</v>
      </c>
      <c r="Z77" s="12">
        <f t="shared" ca="1" si="14"/>
        <v>-3.5949000000000098</v>
      </c>
      <c r="AA77" s="12">
        <f t="shared" ca="1" si="15"/>
        <v>-3.5949000000000098</v>
      </c>
    </row>
    <row r="78" spans="1:27" x14ac:dyDescent="0.25">
      <c r="A78" s="11">
        <v>6.74</v>
      </c>
      <c r="C78" s="10" t="s">
        <v>28</v>
      </c>
      <c r="D78" s="15">
        <f ca="1">_xlfn.VAR.S(INDIRECT($G$4))</f>
        <v>11.307577344689209</v>
      </c>
      <c r="E78" s="9" t="s">
        <v>14</v>
      </c>
      <c r="J78" s="10" t="s">
        <v>28</v>
      </c>
      <c r="K78" s="15">
        <f ca="1">SUM(INDIRECT("$O$22:$O$"&amp;21+$D$15))</f>
        <v>11.068928996399997</v>
      </c>
      <c r="L78" s="9" t="s">
        <v>14</v>
      </c>
      <c r="Z78" s="12">
        <f t="shared" ca="1" si="14"/>
        <v>-3.5049000000000099</v>
      </c>
      <c r="AA78" s="12">
        <f t="shared" ca="1" si="15"/>
        <v>-3.5049000000000099</v>
      </c>
    </row>
    <row r="79" spans="1:27" x14ac:dyDescent="0.25">
      <c r="A79" s="11">
        <v>6.75</v>
      </c>
      <c r="C79" s="37" t="s">
        <v>140</v>
      </c>
      <c r="D79" s="15">
        <f ca="1">STDEVA(INDIRECT($G$4))</f>
        <v>3.3626741359651859</v>
      </c>
      <c r="E79" s="9" t="s">
        <v>15</v>
      </c>
      <c r="J79" s="37" t="s">
        <v>140</v>
      </c>
      <c r="K79" s="15">
        <f ca="1">SQRT($K$78)</f>
        <v>3.3269999994589714</v>
      </c>
      <c r="L79" s="9" t="s">
        <v>15</v>
      </c>
      <c r="Z79" s="12">
        <f t="shared" ca="1" si="14"/>
        <v>-3.4949000000000101</v>
      </c>
      <c r="AA79" s="12">
        <f t="shared" ca="1" si="15"/>
        <v>-3.4949000000000101</v>
      </c>
    </row>
    <row r="80" spans="1:27" x14ac:dyDescent="0.25">
      <c r="A80" s="11">
        <v>6.79</v>
      </c>
      <c r="Z80" s="12">
        <f t="shared" ca="1" si="14"/>
        <v>-3.4549000000000101</v>
      </c>
      <c r="AA80" s="12">
        <f t="shared" ca="1" si="15"/>
        <v>-3.4549000000000101</v>
      </c>
    </row>
    <row r="81" spans="1:27" x14ac:dyDescent="0.25">
      <c r="A81" s="11">
        <v>6.8</v>
      </c>
      <c r="C81" s="37" t="s">
        <v>124</v>
      </c>
      <c r="D81" s="19">
        <f ca="1">_xlfn.MODE.SNGL(INDIRECT($G$4))</f>
        <v>11.05</v>
      </c>
      <c r="E81" s="9" t="s">
        <v>29</v>
      </c>
      <c r="Z81" s="12">
        <f t="shared" ca="1" si="14"/>
        <v>-3.4449000000000103</v>
      </c>
      <c r="AA81" s="12">
        <f t="shared" ca="1" si="15"/>
        <v>-3.4449000000000103</v>
      </c>
    </row>
    <row r="82" spans="1:27" x14ac:dyDescent="0.25">
      <c r="A82" s="11">
        <v>6.81</v>
      </c>
      <c r="C82" s="37" t="s">
        <v>125</v>
      </c>
      <c r="D82" s="15">
        <f ca="1">MEDIAN(INDIRECT($G$4))</f>
        <v>10.119999999999999</v>
      </c>
      <c r="E82" s="9" t="s">
        <v>30</v>
      </c>
      <c r="Z82" s="12">
        <f t="shared" ca="1" si="14"/>
        <v>-3.4349000000000105</v>
      </c>
      <c r="AA82" s="12">
        <f t="shared" ca="1" si="15"/>
        <v>-3.4349000000000105</v>
      </c>
    </row>
    <row r="83" spans="1:27" x14ac:dyDescent="0.25">
      <c r="A83" s="11">
        <v>6.86</v>
      </c>
      <c r="Z83" s="12">
        <f t="shared" ca="1" si="14"/>
        <v>-3.3849000000000098</v>
      </c>
      <c r="AA83" s="12">
        <f t="shared" ca="1" si="15"/>
        <v>-3.3849000000000098</v>
      </c>
    </row>
    <row r="84" spans="1:27" x14ac:dyDescent="0.25">
      <c r="A84" s="11">
        <v>6.97</v>
      </c>
      <c r="C84" s="37" t="s">
        <v>18</v>
      </c>
      <c r="D84" s="15">
        <f ca="1">$D$79/$D$77</f>
        <v>0.32822908334538969</v>
      </c>
      <c r="E84" s="9" t="s">
        <v>12</v>
      </c>
      <c r="J84" s="37" t="s">
        <v>18</v>
      </c>
      <c r="K84" s="15">
        <f ca="1">$K$79/$K$77</f>
        <v>0.32474187554382034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є однорідною</v>
      </c>
      <c r="S84" s="73"/>
      <c r="T84" s="73"/>
      <c r="U84" s="74"/>
      <c r="Z84" s="12">
        <f t="shared" ca="1" si="14"/>
        <v>-3.2749000000000104</v>
      </c>
      <c r="AA84" s="12">
        <f t="shared" ca="1" si="15"/>
        <v>-3.2749000000000104</v>
      </c>
    </row>
    <row r="85" spans="1:27" x14ac:dyDescent="0.25">
      <c r="A85" s="11">
        <v>7.03</v>
      </c>
      <c r="Z85" s="12">
        <f t="shared" ca="1" si="14"/>
        <v>-3.2149000000000099</v>
      </c>
      <c r="AA85" s="12">
        <f t="shared" ca="1" si="15"/>
        <v>-3.2149000000000099</v>
      </c>
    </row>
    <row r="86" spans="1:27" ht="15" customHeight="1" x14ac:dyDescent="0.25">
      <c r="A86" s="11">
        <v>7.04</v>
      </c>
      <c r="C86" s="37" t="s">
        <v>16</v>
      </c>
      <c r="D86" s="15">
        <f ca="1">SUMPRODUCT(INDIRECT("$Z$2:$Z$"&amp;$D$5+1)^3)/$D$5</f>
        <v>-0.93153063184230955</v>
      </c>
      <c r="E86" s="9" t="s">
        <v>46</v>
      </c>
      <c r="I86" s="22"/>
      <c r="Z86" s="12">
        <f t="shared" ca="1" si="14"/>
        <v>-3.2049000000000101</v>
      </c>
      <c r="AA86" s="12">
        <f t="shared" ca="1" si="15"/>
        <v>-3.2049000000000101</v>
      </c>
    </row>
    <row r="87" spans="1:27" x14ac:dyDescent="0.25">
      <c r="A87" s="11">
        <v>7.15</v>
      </c>
      <c r="C87" s="37" t="s">
        <v>20</v>
      </c>
      <c r="D87" s="38">
        <f ca="1">KURT(INDIRECT($G$4))</f>
        <v>-6.7990852415382719E-3</v>
      </c>
      <c r="E87" s="9" t="s">
        <v>45</v>
      </c>
      <c r="Z87" s="12">
        <f t="shared" ca="1" si="14"/>
        <v>-3.0949000000000098</v>
      </c>
      <c r="AA87" s="12">
        <f t="shared" ca="1" si="15"/>
        <v>-3.0949000000000098</v>
      </c>
    </row>
    <row r="88" spans="1:27" ht="15" customHeight="1" x14ac:dyDescent="0.25">
      <c r="A88" s="11">
        <v>7.16</v>
      </c>
      <c r="Z88" s="12">
        <f t="shared" ca="1" si="14"/>
        <v>-3.08490000000001</v>
      </c>
      <c r="AA88" s="12">
        <f t="shared" ca="1" si="15"/>
        <v>-3.08490000000001</v>
      </c>
    </row>
    <row r="89" spans="1:27" ht="15" customHeight="1" x14ac:dyDescent="0.25">
      <c r="A89" s="11">
        <v>7.24</v>
      </c>
      <c r="C89" s="37" t="s">
        <v>19</v>
      </c>
      <c r="D89" s="15">
        <f ca="1">SKEW(INDIRECT($G$4))</f>
        <v>-2.4646366951472459E-2</v>
      </c>
      <c r="E89" s="9" t="s">
        <v>17</v>
      </c>
      <c r="Z89" s="12">
        <f t="shared" ca="1" si="14"/>
        <v>-3.0049000000000099</v>
      </c>
      <c r="AA89" s="12">
        <f t="shared" ca="1" si="15"/>
        <v>-3.0049000000000099</v>
      </c>
    </row>
    <row r="90" spans="1:27" x14ac:dyDescent="0.25">
      <c r="A90" s="11">
        <v>7.28</v>
      </c>
      <c r="D90" s="15">
        <f ca="1">$D$86/$D$79^3</f>
        <v>-2.449868592069996E-2</v>
      </c>
      <c r="Z90" s="12">
        <f t="shared" ca="1" si="14"/>
        <v>-2.9649000000000099</v>
      </c>
      <c r="AA90" s="12">
        <f t="shared" ca="1" si="15"/>
        <v>-2.9649000000000099</v>
      </c>
    </row>
    <row r="91" spans="1:27" x14ac:dyDescent="0.25">
      <c r="A91" s="11">
        <v>7.3</v>
      </c>
      <c r="Z91" s="12">
        <f t="shared" ca="1" si="14"/>
        <v>-2.9449000000000103</v>
      </c>
      <c r="AA91" s="12">
        <f t="shared" ca="1" si="15"/>
        <v>-2.9449000000000103</v>
      </c>
    </row>
    <row r="92" spans="1:27" x14ac:dyDescent="0.25">
      <c r="A92" s="11">
        <v>7.34</v>
      </c>
      <c r="Z92" s="12">
        <f t="shared" ca="1" si="14"/>
        <v>-2.9049000000000103</v>
      </c>
      <c r="AA92" s="12">
        <f t="shared" ca="1" si="15"/>
        <v>-2.9049000000000103</v>
      </c>
    </row>
    <row r="93" spans="1:27" x14ac:dyDescent="0.25">
      <c r="A93" s="11">
        <v>7.35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-2.8949000000000105</v>
      </c>
      <c r="AA93" s="12">
        <f t="shared" ca="1" si="15"/>
        <v>-2.8949000000000105</v>
      </c>
    </row>
    <row r="94" spans="1:27" x14ac:dyDescent="0.25">
      <c r="A94" s="11">
        <v>7.39</v>
      </c>
      <c r="Z94" s="12">
        <f t="shared" ca="1" si="14"/>
        <v>-2.8549000000000104</v>
      </c>
      <c r="AA94" s="12">
        <f t="shared" ca="1" si="15"/>
        <v>-2.8549000000000104</v>
      </c>
    </row>
    <row r="95" spans="1:27" x14ac:dyDescent="0.25">
      <c r="A95" s="11">
        <v>7.42</v>
      </c>
      <c r="Z95" s="12">
        <f t="shared" ca="1" si="14"/>
        <v>-2.8249000000000102</v>
      </c>
      <c r="AA95" s="12">
        <f t="shared" ca="1" si="15"/>
        <v>-2.8249000000000102</v>
      </c>
    </row>
    <row r="96" spans="1:27" x14ac:dyDescent="0.25">
      <c r="A96" s="11">
        <v>7.48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-2.7649000000000097</v>
      </c>
      <c r="AA96" s="12">
        <f t="shared" ca="1" si="15"/>
        <v>-2.7649000000000097</v>
      </c>
    </row>
    <row r="97" spans="1:27" ht="15" customHeight="1" x14ac:dyDescent="0.25">
      <c r="A97" s="11">
        <v>7.49</v>
      </c>
      <c r="Z97" s="12">
        <f t="shared" ca="1" si="14"/>
        <v>-2.7549000000000099</v>
      </c>
      <c r="AA97" s="12">
        <f t="shared" ca="1" si="15"/>
        <v>-2.7549000000000099</v>
      </c>
    </row>
    <row r="98" spans="1:27" ht="15" customHeight="1" x14ac:dyDescent="0.25">
      <c r="A98" s="11">
        <v>7.54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-2.7049000000000101</v>
      </c>
      <c r="AA98" s="12">
        <f t="shared" ca="1" si="15"/>
        <v>-2.7049000000000101</v>
      </c>
    </row>
    <row r="99" spans="1:27" x14ac:dyDescent="0.25">
      <c r="A99" s="11">
        <v>7.55</v>
      </c>
      <c r="Z99" s="12">
        <f t="shared" ca="1" si="14"/>
        <v>-2.6949000000000103</v>
      </c>
      <c r="AA99" s="12">
        <f t="shared" ca="1" si="15"/>
        <v>-2.6949000000000103</v>
      </c>
    </row>
    <row r="100" spans="1:27" x14ac:dyDescent="0.25">
      <c r="A100" s="11">
        <v>7.55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-2.6949000000000103</v>
      </c>
      <c r="AA100" s="12">
        <f t="shared" ca="1" si="15"/>
        <v>-2.6949000000000103</v>
      </c>
    </row>
    <row r="101" spans="1:27" x14ac:dyDescent="0.25">
      <c r="A101" s="11">
        <v>7.61</v>
      </c>
      <c r="M101" s="37" t="s">
        <v>69</v>
      </c>
      <c r="N101" s="15">
        <v>2</v>
      </c>
      <c r="O101" s="9" t="s">
        <v>68</v>
      </c>
      <c r="Z101" s="12">
        <f t="shared" ca="1" si="14"/>
        <v>-2.6349000000000098</v>
      </c>
      <c r="AA101" s="12">
        <f t="shared" ca="1" si="15"/>
        <v>-2.6349000000000098</v>
      </c>
    </row>
    <row r="102" spans="1:27" x14ac:dyDescent="0.25">
      <c r="A102" s="11">
        <v>7.61</v>
      </c>
      <c r="C102" s="75" t="s">
        <v>38</v>
      </c>
      <c r="D102" s="76"/>
      <c r="E102" s="38">
        <f ca="1">$D$77-$D$79*SQRT(3)</f>
        <v>4.4205775472105335</v>
      </c>
      <c r="H102" s="37" t="s">
        <v>119</v>
      </c>
      <c r="M102" s="37" t="s">
        <v>72</v>
      </c>
      <c r="N102" s="15">
        <f>$D$15-($N$101+1)</f>
        <v>7</v>
      </c>
      <c r="O102" s="9" t="s">
        <v>67</v>
      </c>
      <c r="Z102" s="12">
        <f t="shared" ca="1" si="14"/>
        <v>-2.6349000000000098</v>
      </c>
      <c r="AA102" s="12">
        <f t="shared" ca="1" si="15"/>
        <v>-2.6349000000000098</v>
      </c>
    </row>
    <row r="103" spans="1:27" x14ac:dyDescent="0.25">
      <c r="A103" s="11">
        <v>7.69</v>
      </c>
      <c r="C103" s="75" t="s">
        <v>39</v>
      </c>
      <c r="D103" s="76"/>
      <c r="E103" s="38">
        <f ca="1">$D$77+$D$79*SQRT(3)</f>
        <v>16.069222452789486</v>
      </c>
      <c r="H103" s="37" t="s">
        <v>118</v>
      </c>
      <c r="Z103" s="12">
        <f t="shared" ca="1" si="14"/>
        <v>-2.5549000000000097</v>
      </c>
      <c r="AA103" s="12">
        <f t="shared" ca="1" si="15"/>
        <v>-2.5549000000000097</v>
      </c>
    </row>
    <row r="104" spans="1:27" x14ac:dyDescent="0.25">
      <c r="A104" s="11">
        <v>7.7</v>
      </c>
      <c r="M104" s="37" t="s">
        <v>70</v>
      </c>
      <c r="N104" s="15">
        <f>_xlfn.CHISQ.INV($N$100,$N$102)</f>
        <v>14.067140449340165</v>
      </c>
      <c r="O104" s="9" t="s">
        <v>73</v>
      </c>
      <c r="Z104" s="12">
        <f t="shared" ca="1" si="14"/>
        <v>-2.5449000000000099</v>
      </c>
      <c r="AA104" s="12">
        <f t="shared" ca="1" si="15"/>
        <v>-2.5449000000000099</v>
      </c>
    </row>
    <row r="105" spans="1:27" x14ac:dyDescent="0.25">
      <c r="A105" s="11">
        <v>7.75</v>
      </c>
      <c r="C105" s="84" t="s">
        <v>116</v>
      </c>
      <c r="D105" s="85"/>
      <c r="E105" s="38">
        <f ca="1">($E$102+$E$103)/2</f>
        <v>10.24490000000001</v>
      </c>
      <c r="Z105" s="12">
        <f t="shared" ca="1" si="14"/>
        <v>-2.4949000000000101</v>
      </c>
      <c r="AA105" s="12">
        <f t="shared" ca="1" si="15"/>
        <v>-2.4949000000000101</v>
      </c>
    </row>
    <row r="106" spans="1:27" ht="15" customHeight="1" x14ac:dyDescent="0.25">
      <c r="A106" s="11">
        <v>7.76</v>
      </c>
      <c r="C106" s="84" t="s">
        <v>117</v>
      </c>
      <c r="D106" s="85"/>
      <c r="E106" s="38">
        <f ca="1">($E$102-$E$103)^2/12</f>
        <v>11.307577344689205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-2.4849000000000103</v>
      </c>
      <c r="AA106" s="12">
        <f t="shared" ca="1" si="15"/>
        <v>-2.4849000000000103</v>
      </c>
    </row>
    <row r="107" spans="1:27" x14ac:dyDescent="0.25">
      <c r="A107" s="11">
        <v>7.77</v>
      </c>
      <c r="Z107" s="12">
        <f t="shared" ca="1" si="14"/>
        <v>-2.4749000000000105</v>
      </c>
      <c r="AA107" s="12">
        <f t="shared" ca="1" si="15"/>
        <v>-2.4749000000000105</v>
      </c>
    </row>
    <row r="108" spans="1:27" x14ac:dyDescent="0.25">
      <c r="A108" s="11">
        <v>7.79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-2.4549000000000101</v>
      </c>
      <c r="AA108" s="12">
        <f t="shared" ca="1" si="15"/>
        <v>-2.4549000000000101</v>
      </c>
    </row>
    <row r="109" spans="1:27" x14ac:dyDescent="0.25">
      <c r="A109" s="11">
        <v>7.8</v>
      </c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>
        <f t="shared" ca="1" si="14"/>
        <v>-2.4449000000000103</v>
      </c>
      <c r="AA109" s="12">
        <f t="shared" ca="1" si="15"/>
        <v>-2.4449000000000103</v>
      </c>
    </row>
    <row r="110" spans="1:27" x14ac:dyDescent="0.25">
      <c r="A110" s="11">
        <v>7.8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0.99999999999999989</v>
      </c>
      <c r="O110" s="17">
        <f ca="1">SUM(INDIRECT(ADDRESS(ROW()+1,COLUMN())&amp;":"&amp;ADDRESS(ROW()+$D$15,COLUMN())))</f>
        <v>500</v>
      </c>
      <c r="P110" s="90">
        <f ca="1">SUM(INDIRECT(ADDRESS(ROW()+1,COLUMN())&amp;":"&amp;ADDRESS(ROW()+$D$15,COLUMN())))</f>
        <v>409.92</v>
      </c>
      <c r="Q110" s="91"/>
      <c r="S110" s="16" t="s">
        <v>23</v>
      </c>
      <c r="T110" s="17">
        <f ca="1">SUM(INDIRECT(ADDRESS(ROW()+1,COLUMN())&amp;":"&amp;ADDRESS(ROW()+$D$15,COLUMN())))</f>
        <v>0.99999999999999989</v>
      </c>
      <c r="U110" s="17">
        <f ca="1">SUM(INDIRECT(ADDRESS(ROW()+1,COLUMN())&amp;":"&amp;ADDRESS(ROW()+$D$15,COLUMN())))</f>
        <v>500</v>
      </c>
      <c r="V110" s="90">
        <f ca="1">SUM(INDIRECT(ADDRESS(ROW()+1,COLUMN())&amp;":"&amp;ADDRESS(ROW()+$D$15,COLUMN())))</f>
        <v>7.3839034560806409</v>
      </c>
      <c r="W110" s="91"/>
      <c r="Z110" s="12">
        <f t="shared" ca="1" si="14"/>
        <v>-2.4449000000000103</v>
      </c>
      <c r="AA110" s="12">
        <f t="shared" ca="1" si="15"/>
        <v>-2.4449000000000103</v>
      </c>
    </row>
    <row r="111" spans="1:27" x14ac:dyDescent="0.25">
      <c r="A111" s="11">
        <v>7.81</v>
      </c>
      <c r="M111" s="17">
        <v>1</v>
      </c>
      <c r="N111" s="38">
        <f>IF($C22&gt;$D$15,"-",1/$D$15)</f>
        <v>0.1</v>
      </c>
      <c r="O111" s="19">
        <f>IF($C22&gt;$D$15,"-",$D$5*N111)</f>
        <v>50</v>
      </c>
      <c r="P111" s="88">
        <f ca="1">IF($C22&gt;$D$15,"-",($G22-$O111)^2/$O111)</f>
        <v>46.08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4.1912124634483914E-3</v>
      </c>
      <c r="U111" s="38">
        <f ca="1">IF($C22&gt;$D$15,"-",$D$5*T111)</f>
        <v>2.0956062317241955</v>
      </c>
      <c r="V111" s="88">
        <f ca="1">IF($C22&gt;$D$15,"-",($G22-$U111)^2/$U111)</f>
        <v>4.3617695949396068E-3</v>
      </c>
      <c r="W111" s="89"/>
      <c r="Z111" s="12">
        <f t="shared" ca="1" si="14"/>
        <v>-2.4349000000000105</v>
      </c>
      <c r="AA111" s="12">
        <f t="shared" ca="1" si="15"/>
        <v>-2.4349000000000105</v>
      </c>
    </row>
    <row r="112" spans="1:27" ht="15" customHeight="1" x14ac:dyDescent="0.25">
      <c r="A112" s="11">
        <v>7.83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0.1</v>
      </c>
      <c r="O112" s="19">
        <f t="shared" ref="O112:O121" si="17">IF($C23&gt;$D$15,"-",$D$5*N112)</f>
        <v>50</v>
      </c>
      <c r="P112" s="88">
        <f t="shared" ref="P112:P121" ca="1" si="18">IF($C23&gt;$D$15,"-",($G23-$O112)^2/$O112)</f>
        <v>35.28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1.8405992315684062E-2</v>
      </c>
      <c r="U112" s="38">
        <f t="shared" ref="U112:U121" ca="1" si="20">IF($C23&gt;$D$15,"-",$D$5*T112)</f>
        <v>9.2029961578420316</v>
      </c>
      <c r="V112" s="88">
        <f t="shared" ref="V112:V121" ca="1" si="21">IF($C23&gt;$D$15,"-",($G23-$U112)^2/$U112)</f>
        <v>0.15725310876605186</v>
      </c>
      <c r="W112" s="89"/>
      <c r="Z112" s="12">
        <f t="shared" ca="1" si="14"/>
        <v>-2.41490000000001</v>
      </c>
      <c r="AA112" s="12">
        <f t="shared" ca="1" si="15"/>
        <v>-2.41490000000001</v>
      </c>
    </row>
    <row r="113" spans="1:27" x14ac:dyDescent="0.25">
      <c r="A113" s="11">
        <v>7.86</v>
      </c>
      <c r="M113" s="17">
        <v>3</v>
      </c>
      <c r="N113" s="38">
        <f t="shared" si="16"/>
        <v>0.1</v>
      </c>
      <c r="O113" s="19">
        <f t="shared" si="17"/>
        <v>50</v>
      </c>
      <c r="P113" s="88">
        <f t="shared" ca="1" si="18"/>
        <v>5.78</v>
      </c>
      <c r="Q113" s="89"/>
      <c r="S113" s="17">
        <v>3</v>
      </c>
      <c r="T113" s="38">
        <f t="shared" ca="1" si="19"/>
        <v>6.283742211745727E-2</v>
      </c>
      <c r="U113" s="38">
        <f t="shared" ca="1" si="20"/>
        <v>31.418711058728636</v>
      </c>
      <c r="V113" s="88">
        <f t="shared" ca="1" si="21"/>
        <v>7.9585528225940297E-2</v>
      </c>
      <c r="W113" s="89"/>
      <c r="Z113" s="12">
        <f t="shared" ca="1" si="14"/>
        <v>-2.3849000000000098</v>
      </c>
      <c r="AA113" s="12">
        <f t="shared" ca="1" si="15"/>
        <v>-2.3849000000000098</v>
      </c>
    </row>
    <row r="114" spans="1:27" x14ac:dyDescent="0.25">
      <c r="A114" s="11">
        <v>7.86</v>
      </c>
      <c r="C114" s="75" t="s">
        <v>138</v>
      </c>
      <c r="D114" s="76"/>
      <c r="E114" s="38">
        <f ca="1">$D$11</f>
        <v>-0.75</v>
      </c>
      <c r="H114" s="92" t="s">
        <v>144</v>
      </c>
      <c r="I114" s="92"/>
      <c r="J114" s="92"/>
      <c r="K114" s="38">
        <f ca="1">SUM(INDIRECT("$AA$2:$AA$"&amp;$D$5+1))/$K$119</f>
        <v>-1.6041738552736809E-12</v>
      </c>
      <c r="M114" s="17">
        <v>4</v>
      </c>
      <c r="N114" s="38">
        <f t="shared" si="16"/>
        <v>0.1</v>
      </c>
      <c r="O114" s="19">
        <f t="shared" si="17"/>
        <v>50</v>
      </c>
      <c r="P114" s="88">
        <f t="shared" ca="1" si="18"/>
        <v>2.88</v>
      </c>
      <c r="Q114" s="89"/>
      <c r="S114" s="17">
        <v>4</v>
      </c>
      <c r="T114" s="38">
        <f t="shared" ca="1" si="19"/>
        <v>0.1454332705542819</v>
      </c>
      <c r="U114" s="38">
        <f t="shared" ca="1" si="20"/>
        <v>72.716635277140952</v>
      </c>
      <c r="V114" s="88">
        <f t="shared" ca="1" si="21"/>
        <v>1.5793672414235695</v>
      </c>
      <c r="W114" s="89"/>
      <c r="Z114" s="12">
        <f t="shared" ca="1" si="14"/>
        <v>-2.3849000000000098</v>
      </c>
      <c r="AA114" s="12">
        <f t="shared" ca="1" si="15"/>
        <v>-2.3849000000000098</v>
      </c>
    </row>
    <row r="115" spans="1:27" x14ac:dyDescent="0.25">
      <c r="A115" s="11">
        <v>7.87</v>
      </c>
      <c r="C115" s="75" t="s">
        <v>139</v>
      </c>
      <c r="D115" s="76"/>
      <c r="E115" s="38">
        <f ca="1">$D$12</f>
        <v>20.55</v>
      </c>
      <c r="H115" s="92" t="s">
        <v>145</v>
      </c>
      <c r="I115" s="92"/>
      <c r="J115" s="92"/>
      <c r="K115" s="38">
        <f ca="1">-$D$5/$K$119+SUMSQ(INDIRECT("$AA$2:$AA$"&amp;$D$5+1))/$K$119^3</f>
        <v>-0.22618566615136615</v>
      </c>
      <c r="M115" s="17">
        <v>5</v>
      </c>
      <c r="N115" s="38">
        <f t="shared" si="16"/>
        <v>0.1</v>
      </c>
      <c r="O115" s="19">
        <f t="shared" si="17"/>
        <v>50</v>
      </c>
      <c r="P115" s="88">
        <f t="shared" ca="1" si="18"/>
        <v>128</v>
      </c>
      <c r="Q115" s="89"/>
      <c r="S115" s="17">
        <v>5</v>
      </c>
      <c r="T115" s="38">
        <f t="shared" ca="1" si="19"/>
        <v>0.22828534894271729</v>
      </c>
      <c r="U115" s="38">
        <f t="shared" ca="1" si="20"/>
        <v>114.14267447135865</v>
      </c>
      <c r="V115" s="88">
        <f t="shared" ca="1" si="21"/>
        <v>2.2029865174080649</v>
      </c>
      <c r="W115" s="89"/>
      <c r="Z115" s="12">
        <f t="shared" ca="1" si="14"/>
        <v>-2.37490000000001</v>
      </c>
      <c r="AA115" s="12">
        <f t="shared" ca="1" si="15"/>
        <v>-2.37490000000001</v>
      </c>
    </row>
    <row r="116" spans="1:27" x14ac:dyDescent="0.25">
      <c r="A116" s="11">
        <v>7.87</v>
      </c>
      <c r="M116" s="17">
        <v>6</v>
      </c>
      <c r="N116" s="38">
        <f t="shared" si="16"/>
        <v>0.1</v>
      </c>
      <c r="O116" s="19">
        <f t="shared" si="17"/>
        <v>50</v>
      </c>
      <c r="P116" s="88">
        <f t="shared" ca="1" si="18"/>
        <v>95.22</v>
      </c>
      <c r="Q116" s="89"/>
      <c r="S116" s="17">
        <v>6</v>
      </c>
      <c r="T116" s="38">
        <f t="shared" ca="1" si="19"/>
        <v>0.24308790730122853</v>
      </c>
      <c r="U116" s="38">
        <f t="shared" ca="1" si="20"/>
        <v>121.54395365061427</v>
      </c>
      <c r="V116" s="88">
        <f t="shared" ca="1" si="21"/>
        <v>5.3245759925475034E-2</v>
      </c>
      <c r="W116" s="89"/>
      <c r="Z116" s="12">
        <f t="shared" ca="1" si="14"/>
        <v>-2.37490000000001</v>
      </c>
      <c r="AA116" s="12">
        <f t="shared" ca="1" si="15"/>
        <v>-2.37490000000001</v>
      </c>
    </row>
    <row r="117" spans="1:27" x14ac:dyDescent="0.25">
      <c r="A117" s="11">
        <v>7.87</v>
      </c>
      <c r="C117" s="84" t="s">
        <v>116</v>
      </c>
      <c r="D117" s="85"/>
      <c r="E117" s="38">
        <f ca="1">($E$102+$E$103)/2</f>
        <v>10.24490000000001</v>
      </c>
      <c r="J117" s="23" t="s">
        <v>147</v>
      </c>
      <c r="M117" s="17">
        <v>7</v>
      </c>
      <c r="N117" s="38">
        <f t="shared" si="16"/>
        <v>0.1</v>
      </c>
      <c r="O117" s="19">
        <f t="shared" si="17"/>
        <v>50</v>
      </c>
      <c r="P117" s="88">
        <f t="shared" ca="1" si="18"/>
        <v>20.48</v>
      </c>
      <c r="Q117" s="89"/>
      <c r="S117" s="17">
        <v>7</v>
      </c>
      <c r="T117" s="38">
        <f t="shared" ca="1" si="19"/>
        <v>0.17560391363079497</v>
      </c>
      <c r="U117" s="38">
        <f t="shared" ca="1" si="20"/>
        <v>87.801956815397489</v>
      </c>
      <c r="V117" s="88">
        <f t="shared" ca="1" si="21"/>
        <v>0.38339353823870664</v>
      </c>
      <c r="W117" s="89"/>
      <c r="Z117" s="12">
        <f t="shared" ca="1" si="14"/>
        <v>-2.37490000000001</v>
      </c>
      <c r="AA117" s="12">
        <f t="shared" ca="1" si="15"/>
        <v>-2.37490000000001</v>
      </c>
    </row>
    <row r="118" spans="1:27" x14ac:dyDescent="0.25">
      <c r="A118" s="11">
        <v>7.87</v>
      </c>
      <c r="C118" s="84" t="s">
        <v>117</v>
      </c>
      <c r="D118" s="85"/>
      <c r="E118" s="38">
        <f ca="1">($E$102-$E$103)^2/12</f>
        <v>11.307577344689205</v>
      </c>
      <c r="H118" s="37" t="s">
        <v>27</v>
      </c>
      <c r="I118" s="38">
        <f ca="1">D77</f>
        <v>10.24490000000001</v>
      </c>
      <c r="J118" s="38">
        <v>0</v>
      </c>
      <c r="K118" s="38">
        <f ca="1">$I118+$J118</f>
        <v>10.24490000000001</v>
      </c>
      <c r="M118" s="17">
        <v>8</v>
      </c>
      <c r="N118" s="38">
        <f t="shared" si="16"/>
        <v>0.1</v>
      </c>
      <c r="O118" s="19">
        <f t="shared" si="17"/>
        <v>50</v>
      </c>
      <c r="P118" s="88">
        <f t="shared" ca="1" si="18"/>
        <v>0.02</v>
      </c>
      <c r="Q118" s="89"/>
      <c r="S118" s="17">
        <v>8</v>
      </c>
      <c r="T118" s="38">
        <f t="shared" ca="1" si="19"/>
        <v>8.6043140107966209E-2</v>
      </c>
      <c r="U118" s="38">
        <f t="shared" ca="1" si="20"/>
        <v>43.021570053983105</v>
      </c>
      <c r="V118" s="88">
        <f t="shared" ca="1" si="21"/>
        <v>1.4796146287461143</v>
      </c>
      <c r="W118" s="89"/>
      <c r="Z118" s="12">
        <f t="shared" ca="1" si="14"/>
        <v>-2.37490000000001</v>
      </c>
      <c r="AA118" s="12">
        <f t="shared" ca="1" si="15"/>
        <v>-2.37490000000001</v>
      </c>
    </row>
    <row r="119" spans="1:27" x14ac:dyDescent="0.25">
      <c r="A119" s="11">
        <v>7.88</v>
      </c>
      <c r="H119" s="37" t="s">
        <v>140</v>
      </c>
      <c r="I119" s="38">
        <f ca="1">D79</f>
        <v>3.3626741359651859</v>
      </c>
      <c r="J119" s="38">
        <v>-8.0699999999999999E-4</v>
      </c>
      <c r="K119" s="38">
        <f ca="1">$I119+$J119</f>
        <v>3.3618671359651859</v>
      </c>
      <c r="M119" s="17">
        <v>9</v>
      </c>
      <c r="N119" s="38">
        <f t="shared" si="16"/>
        <v>0.1</v>
      </c>
      <c r="O119" s="19">
        <f t="shared" si="17"/>
        <v>50</v>
      </c>
      <c r="P119" s="88">
        <f t="shared" ca="1" si="18"/>
        <v>32</v>
      </c>
      <c r="Q119" s="89"/>
      <c r="S119" s="17">
        <v>9</v>
      </c>
      <c r="T119" s="38">
        <f t="shared" ca="1" si="19"/>
        <v>2.8585898638234575E-2</v>
      </c>
      <c r="U119" s="38">
        <f t="shared" ca="1" si="20"/>
        <v>14.292949319117287</v>
      </c>
      <c r="V119" s="88">
        <f t="shared" ca="1" si="21"/>
        <v>1.2894059472987591</v>
      </c>
      <c r="W119" s="89"/>
      <c r="Z119" s="12">
        <f t="shared" ca="1" si="14"/>
        <v>-2.3649000000000102</v>
      </c>
      <c r="AA119" s="12">
        <f t="shared" ca="1" si="15"/>
        <v>-2.3649000000000102</v>
      </c>
    </row>
    <row r="120" spans="1:27" x14ac:dyDescent="0.25">
      <c r="A120" s="11">
        <v>7.94</v>
      </c>
      <c r="M120" s="17">
        <v>10</v>
      </c>
      <c r="N120" s="38">
        <f t="shared" si="16"/>
        <v>0.1</v>
      </c>
      <c r="O120" s="19">
        <f t="shared" si="17"/>
        <v>50</v>
      </c>
      <c r="P120" s="88">
        <f t="shared" ca="1" si="18"/>
        <v>44.18</v>
      </c>
      <c r="Q120" s="89"/>
      <c r="S120" s="17">
        <v>10</v>
      </c>
      <c r="T120" s="38">
        <f t="shared" ca="1" si="19"/>
        <v>7.5258939281866999E-3</v>
      </c>
      <c r="U120" s="38">
        <f t="shared" ca="1" si="20"/>
        <v>3.7629469640933499</v>
      </c>
      <c r="V120" s="88">
        <f t="shared" ca="1" si="21"/>
        <v>0.15468941645301892</v>
      </c>
      <c r="W120" s="89"/>
      <c r="Z120" s="12">
        <f t="shared" ca="1" si="14"/>
        <v>-2.3049000000000097</v>
      </c>
      <c r="AA120" s="12">
        <f t="shared" ca="1" si="15"/>
        <v>-2.3049000000000097</v>
      </c>
    </row>
    <row r="121" spans="1:27" ht="15" customHeight="1" x14ac:dyDescent="0.25">
      <c r="A121" s="11">
        <v>7.95</v>
      </c>
      <c r="H121" s="24" t="s">
        <v>146</v>
      </c>
      <c r="I121" s="38">
        <f ca="1">LN(2*PI())*D5/2-LN(K119)*D5-SUMSQ(INDIRECT("$AA$2:$AA$"&amp;$D$5+1))/(2*K119^2)</f>
        <v>-396.39878774954769</v>
      </c>
      <c r="M121" s="17">
        <v>11</v>
      </c>
      <c r="N121" s="38" t="str">
        <f t="shared" si="16"/>
        <v>-</v>
      </c>
      <c r="O121" s="19" t="str">
        <f t="shared" si="17"/>
        <v>-</v>
      </c>
      <c r="P121" s="88" t="str">
        <f t="shared" si="18"/>
        <v>-</v>
      </c>
      <c r="Q121" s="89"/>
      <c r="S121" s="17">
        <v>11</v>
      </c>
      <c r="T121" s="38" t="str">
        <f t="shared" si="19"/>
        <v>-</v>
      </c>
      <c r="U121" s="38" t="str">
        <f t="shared" si="20"/>
        <v>-</v>
      </c>
      <c r="V121" s="88" t="str">
        <f t="shared" si="21"/>
        <v>-</v>
      </c>
      <c r="W121" s="89"/>
      <c r="Z121" s="12">
        <f t="shared" ca="1" si="14"/>
        <v>-2.2949000000000099</v>
      </c>
      <c r="AA121" s="12">
        <f t="shared" ca="1" si="15"/>
        <v>-2.2949000000000099</v>
      </c>
    </row>
    <row r="122" spans="1:27" x14ac:dyDescent="0.25">
      <c r="A122" s="11">
        <v>7.97</v>
      </c>
      <c r="Z122" s="12">
        <f t="shared" ca="1" si="14"/>
        <v>-2.2749000000000104</v>
      </c>
      <c r="AA122" s="12">
        <f t="shared" ca="1" si="15"/>
        <v>-2.2749000000000104</v>
      </c>
    </row>
    <row r="123" spans="1:27" ht="15" customHeight="1" x14ac:dyDescent="0.25">
      <c r="A123" s="11">
        <v>8.0500000000000007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-2.1949000000000094</v>
      </c>
      <c r="AA123" s="12">
        <f t="shared" ca="1" si="15"/>
        <v>-2.1949000000000094</v>
      </c>
    </row>
    <row r="124" spans="1:27" ht="15" customHeight="1" x14ac:dyDescent="0.25">
      <c r="A124" s="11">
        <v>8.06</v>
      </c>
      <c r="Z124" s="12">
        <f t="shared" ca="1" si="14"/>
        <v>-2.1849000000000096</v>
      </c>
      <c r="AA124" s="12">
        <f t="shared" ca="1" si="15"/>
        <v>-2.1849000000000096</v>
      </c>
    </row>
    <row r="125" spans="1:27" x14ac:dyDescent="0.25">
      <c r="A125" s="11">
        <v>8.08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-2.16490000000001</v>
      </c>
      <c r="AA125" s="12">
        <f t="shared" ca="1" si="15"/>
        <v>-2.16490000000001</v>
      </c>
    </row>
    <row r="126" spans="1:27" x14ac:dyDescent="0.25">
      <c r="A126" s="11">
        <v>8.09</v>
      </c>
      <c r="Z126" s="12">
        <f t="shared" ca="1" si="14"/>
        <v>-2.1549000000000103</v>
      </c>
      <c r="AA126" s="12">
        <f t="shared" ca="1" si="15"/>
        <v>-2.1549000000000103</v>
      </c>
    </row>
    <row r="127" spans="1:27" ht="15" customHeight="1" x14ac:dyDescent="0.25">
      <c r="A127" s="11">
        <v>8.18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-2.0649000000000104</v>
      </c>
      <c r="AA127" s="12">
        <f t="shared" ca="1" si="15"/>
        <v>-2.0649000000000104</v>
      </c>
    </row>
    <row r="128" spans="1:27" ht="15" customHeight="1" x14ac:dyDescent="0.25">
      <c r="A128" s="11">
        <v>8.1999999999999993</v>
      </c>
      <c r="C128" s="25">
        <f ca="1">$D$77</f>
        <v>10.24490000000001</v>
      </c>
      <c r="D128" s="25">
        <f ca="1">$D$82</f>
        <v>10.119999999999999</v>
      </c>
      <c r="E128" s="25">
        <f ca="1">$D$89</f>
        <v>-2.4646366951472459E-2</v>
      </c>
      <c r="F128" s="25">
        <f ca="1">$D$87</f>
        <v>-6.7990852415382719E-3</v>
      </c>
      <c r="H128" s="25">
        <f ca="1">$D$77</f>
        <v>10.24490000000001</v>
      </c>
      <c r="I128" s="25">
        <f ca="1">$D$82</f>
        <v>10.119999999999999</v>
      </c>
      <c r="J128" s="25">
        <f ca="1">$D$89</f>
        <v>-2.4646366951472459E-2</v>
      </c>
      <c r="K128" s="25">
        <f ca="1">$D$87</f>
        <v>-6.7990852415382719E-3</v>
      </c>
      <c r="Z128" s="12">
        <f t="shared" ca="1" si="14"/>
        <v>-2.0449000000000108</v>
      </c>
      <c r="AA128" s="12">
        <f t="shared" ca="1" si="15"/>
        <v>-2.0449000000000108</v>
      </c>
    </row>
    <row r="129" spans="1:27" x14ac:dyDescent="0.25">
      <c r="A129" s="11">
        <v>8.1999999999999993</v>
      </c>
      <c r="Z129" s="12">
        <f t="shared" ca="1" si="14"/>
        <v>-2.0449000000000108</v>
      </c>
      <c r="AA129" s="12">
        <f t="shared" ca="1" si="15"/>
        <v>-2.0449000000000108</v>
      </c>
    </row>
    <row r="130" spans="1:27" x14ac:dyDescent="0.25">
      <c r="A130" s="11">
        <v>8.23</v>
      </c>
      <c r="Z130" s="12">
        <f t="shared" ref="Z130:Z193" ca="1" si="22">IF($A130&lt;&gt;"",($A130-$D$77),"")</f>
        <v>-2.0149000000000097</v>
      </c>
      <c r="AA130" s="12">
        <f t="shared" ref="AA130:AA193" ca="1" si="23">IF($A130&lt;&gt;"",($A130-$D$77+$J$118),"")</f>
        <v>-2.0149000000000097</v>
      </c>
    </row>
    <row r="131" spans="1:27" x14ac:dyDescent="0.25">
      <c r="A131" s="11">
        <v>8.23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-2.0149000000000097</v>
      </c>
      <c r="AA131" s="12">
        <f t="shared" ca="1" si="23"/>
        <v>-2.0149000000000097</v>
      </c>
    </row>
    <row r="132" spans="1:27" x14ac:dyDescent="0.25">
      <c r="A132" s="11">
        <v>8.23</v>
      </c>
      <c r="Z132" s="12">
        <f t="shared" ca="1" si="22"/>
        <v>-2.0149000000000097</v>
      </c>
      <c r="AA132" s="12">
        <f t="shared" ca="1" si="23"/>
        <v>-2.0149000000000097</v>
      </c>
    </row>
    <row r="133" spans="1:27" x14ac:dyDescent="0.25">
      <c r="A133" s="11">
        <v>8.25</v>
      </c>
      <c r="Z133" s="12">
        <f t="shared" ca="1" si="22"/>
        <v>-1.9949000000000101</v>
      </c>
      <c r="AA133" s="12">
        <f t="shared" ca="1" si="23"/>
        <v>-1.9949000000000101</v>
      </c>
    </row>
    <row r="134" spans="1:27" x14ac:dyDescent="0.25">
      <c r="A134" s="11">
        <v>8.27</v>
      </c>
      <c r="I134" s="37" t="s">
        <v>121</v>
      </c>
      <c r="J134" s="15">
        <f ca="1">'Y 500'!$D$78</f>
        <v>11.307577344689209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-1.9749000000000105</v>
      </c>
      <c r="AA134" s="12">
        <f t="shared" ca="1" si="23"/>
        <v>-1.9749000000000105</v>
      </c>
    </row>
    <row r="135" spans="1:27" ht="15" customHeight="1" x14ac:dyDescent="0.25">
      <c r="A135" s="11">
        <v>8.27</v>
      </c>
      <c r="I135" s="37" t="s">
        <v>120</v>
      </c>
      <c r="J135" s="15">
        <f ca="1">SQRT($J$134/$D$5)</f>
        <v>0.15038335908397052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0.45343470199545011</v>
      </c>
      <c r="Q135" s="95"/>
      <c r="R135" s="95">
        <f ca="1">SQRT(2/($D$5-1)) * $D$78</f>
        <v>0.71587021306128629</v>
      </c>
      <c r="S135" s="95"/>
      <c r="Z135" s="12">
        <f t="shared" ca="1" si="22"/>
        <v>-1.9749000000000105</v>
      </c>
      <c r="AA135" s="12">
        <f t="shared" ca="1" si="23"/>
        <v>-1.9749000000000105</v>
      </c>
    </row>
    <row r="136" spans="1:27" ht="15" customHeight="1" x14ac:dyDescent="0.25">
      <c r="A136" s="11">
        <v>8.32</v>
      </c>
      <c r="Z136" s="12">
        <f t="shared" ca="1" si="22"/>
        <v>-1.9249000000000098</v>
      </c>
      <c r="AA136" s="12">
        <f t="shared" ca="1" si="23"/>
        <v>-1.9249000000000098</v>
      </c>
    </row>
    <row r="137" spans="1:27" x14ac:dyDescent="0.25">
      <c r="A137" s="11">
        <v>8.32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-1.9249000000000098</v>
      </c>
      <c r="AA137" s="12">
        <f t="shared" ca="1" si="23"/>
        <v>-1.9249000000000098</v>
      </c>
    </row>
    <row r="138" spans="1:27" x14ac:dyDescent="0.25">
      <c r="A138" s="11">
        <v>8.33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-1.91490000000001</v>
      </c>
      <c r="AA138" s="12">
        <f t="shared" ca="1" si="23"/>
        <v>-1.91490000000001</v>
      </c>
    </row>
    <row r="139" spans="1:27" x14ac:dyDescent="0.25">
      <c r="A139" s="11">
        <v>8.34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-1.9049000000000103</v>
      </c>
      <c r="AA139" s="12">
        <f t="shared" ca="1" si="23"/>
        <v>-1.9049000000000103</v>
      </c>
    </row>
    <row r="140" spans="1:27" x14ac:dyDescent="0.25">
      <c r="A140" s="11">
        <v>8.3699999999999992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1.2832504230098758</v>
      </c>
      <c r="I140" s="38">
        <f ca="1">D140*$J$135</f>
        <v>0.1927914663456502</v>
      </c>
      <c r="J140" s="38">
        <f ca="1">G140*$J$135</f>
        <v>0.19297950915815121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0.91774561314456904</v>
      </c>
      <c r="Q140" s="89"/>
      <c r="S140" s="38">
        <f t="shared" ref="S140:T143" si="24">_xlfn.CHISQ.INV(M140,$D$5-1)</f>
        <v>539.88973747560033</v>
      </c>
      <c r="T140" s="38">
        <f t="shared" si="24"/>
        <v>458.96669050853575</v>
      </c>
      <c r="V140" s="38">
        <f>($D$5-1)/$S140</f>
        <v>0.92426279916563836</v>
      </c>
      <c r="W140" s="38">
        <f>($D$5-1)/$T140</f>
        <v>1.0872248690795128</v>
      </c>
      <c r="Z140" s="12">
        <f t="shared" ca="1" si="22"/>
        <v>-1.8749000000000109</v>
      </c>
      <c r="AA140" s="12">
        <f t="shared" ca="1" si="23"/>
        <v>-1.8749000000000109</v>
      </c>
    </row>
    <row r="141" spans="1:27" x14ac:dyDescent="0.25">
      <c r="A141" s="11">
        <v>8.4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1.647912984059728</v>
      </c>
      <c r="I141" s="38">
        <f ca="1">D141*$J$135</f>
        <v>0.24738062569313152</v>
      </c>
      <c r="J141" s="38">
        <f ca="1">G141*$J$135</f>
        <v>0.24781869002099147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1.1776065004858161</v>
      </c>
      <c r="Q141" s="89"/>
      <c r="S141" s="38">
        <f t="shared" si="24"/>
        <v>552.07474273185812</v>
      </c>
      <c r="T141" s="38">
        <f t="shared" si="24"/>
        <v>448.19882158627001</v>
      </c>
      <c r="V141" s="38">
        <f>($D$5-1)/$S141</f>
        <v>0.90386312101650257</v>
      </c>
      <c r="W141" s="38">
        <f>($D$5-1)/$T141</f>
        <v>1.1133451851433565</v>
      </c>
      <c r="Z141" s="12">
        <f t="shared" ca="1" si="22"/>
        <v>-1.8449000000000098</v>
      </c>
      <c r="AA141" s="12">
        <f t="shared" ca="1" si="23"/>
        <v>-1.8449000000000098</v>
      </c>
    </row>
    <row r="142" spans="1:27" x14ac:dyDescent="0.25">
      <c r="A142" s="11">
        <v>8.41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1.964729390987682</v>
      </c>
      <c r="I142" s="38">
        <f ca="1">D142*$J$135</f>
        <v>0.38738753300030809</v>
      </c>
      <c r="J142" s="38">
        <f ca="1">G142*$J$135</f>
        <v>0.29546260550773129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1.8440816688458734</v>
      </c>
      <c r="Q142" s="89"/>
      <c r="S142" s="38">
        <f t="shared" si="24"/>
        <v>562.78949599359817</v>
      </c>
      <c r="T142" s="38">
        <f t="shared" si="24"/>
        <v>438.99802242274023</v>
      </c>
      <c r="V142" s="38">
        <f>($D$5-1)/$S142</f>
        <v>0.88665478576323009</v>
      </c>
      <c r="W142" s="38">
        <f>($D$5-1)/$T142</f>
        <v>1.1366793801168422</v>
      </c>
      <c r="Z142" s="12">
        <f t="shared" ca="1" si="22"/>
        <v>-1.83490000000001</v>
      </c>
      <c r="AA142" s="12">
        <f t="shared" ca="1" si="23"/>
        <v>-1.83490000000001</v>
      </c>
    </row>
    <row r="143" spans="1:27" x14ac:dyDescent="0.25">
      <c r="A143" s="11">
        <v>8.43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2.5857176831117474</v>
      </c>
      <c r="I143" s="38">
        <f ca="1">D143*$J$135</f>
        <v>0.4646845795694689</v>
      </c>
      <c r="J143" s="38">
        <f ca="1">G143*$J$135</f>
        <v>0.38884891082916623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2.2120389583593747</v>
      </c>
      <c r="Q143" s="89"/>
      <c r="S143" s="38">
        <f t="shared" si="24"/>
        <v>584.12511481644981</v>
      </c>
      <c r="T143" s="38">
        <f t="shared" si="24"/>
        <v>421.3848604228919</v>
      </c>
      <c r="V143" s="38">
        <f>($D$5-1)/$S143</f>
        <v>0.85426903816111599</v>
      </c>
      <c r="W143" s="38">
        <f>($D$5-1)/$T143</f>
        <v>1.1841906220817127</v>
      </c>
      <c r="Z143" s="12">
        <f t="shared" ca="1" si="22"/>
        <v>-1.8149000000000104</v>
      </c>
      <c r="AA143" s="12">
        <f t="shared" ca="1" si="23"/>
        <v>-1.8149000000000104</v>
      </c>
    </row>
    <row r="144" spans="1:27" x14ac:dyDescent="0.25">
      <c r="A144" s="11">
        <v>8.4600000000000009</v>
      </c>
      <c r="Z144" s="12">
        <f t="shared" ca="1" si="22"/>
        <v>-1.7849000000000093</v>
      </c>
      <c r="AA144" s="12">
        <f t="shared" ca="1" si="23"/>
        <v>-1.7849000000000093</v>
      </c>
    </row>
    <row r="145" spans="1:27" x14ac:dyDescent="0.25">
      <c r="A145" s="11">
        <v>8.56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-1.6849000000000096</v>
      </c>
      <c r="AA145" s="12">
        <f t="shared" ca="1" si="23"/>
        <v>-1.6849000000000096</v>
      </c>
    </row>
    <row r="146" spans="1:27" x14ac:dyDescent="0.25">
      <c r="A146" s="11">
        <v>8.56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-1.6849000000000096</v>
      </c>
      <c r="AA146" s="12">
        <f t="shared" ca="1" si="23"/>
        <v>-1.6849000000000096</v>
      </c>
    </row>
    <row r="147" spans="1:27" x14ac:dyDescent="0.25">
      <c r="A147" s="11">
        <v>8.56</v>
      </c>
      <c r="C147" s="38">
        <v>0.8</v>
      </c>
      <c r="D147" s="38">
        <f ca="1">$D$77-$I140</f>
        <v>10.05210853365436</v>
      </c>
      <c r="E147" s="38">
        <f ca="1">$D$77+$I140</f>
        <v>10.43769146634566</v>
      </c>
      <c r="F147" s="38">
        <f ca="1">$D$77-$J140</f>
        <v>10.051920490841859</v>
      </c>
      <c r="G147" s="38">
        <f ca="1">$D$77+$J140</f>
        <v>10.437879509158162</v>
      </c>
      <c r="L147" s="38">
        <v>0.8</v>
      </c>
      <c r="M147" s="38">
        <f ca="1">$D$78-$P140</f>
        <v>10.389831731544639</v>
      </c>
      <c r="N147" s="38">
        <f ca="1">$D$78+$P140</f>
        <v>12.225322957833779</v>
      </c>
      <c r="O147" s="38">
        <f ca="1">$D$78*$V140</f>
        <v>10.451173088384405</v>
      </c>
      <c r="P147" s="38">
        <f ca="1">$D$78*$W140</f>
        <v>12.293879298186189</v>
      </c>
      <c r="Z147" s="12">
        <f t="shared" ca="1" si="22"/>
        <v>-1.6849000000000096</v>
      </c>
      <c r="AA147" s="12">
        <f t="shared" ca="1" si="23"/>
        <v>-1.6849000000000096</v>
      </c>
    </row>
    <row r="148" spans="1:27" x14ac:dyDescent="0.25">
      <c r="A148" s="11">
        <v>8.59</v>
      </c>
      <c r="C148" s="38">
        <v>0.9</v>
      </c>
      <c r="D148" s="38">
        <f ca="1">$D$77-$I141</f>
        <v>9.9975193743068793</v>
      </c>
      <c r="E148" s="38">
        <f ca="1">$D$77+$I141</f>
        <v>10.492280625693141</v>
      </c>
      <c r="F148" s="38">
        <f ca="1">$D$77-$J141</f>
        <v>9.9970813099790181</v>
      </c>
      <c r="G148" s="38">
        <f ca="1">$D$77+$J141</f>
        <v>10.492718690021002</v>
      </c>
      <c r="L148" s="38">
        <v>0.9</v>
      </c>
      <c r="M148" s="38">
        <f ca="1">$D$78-$P141</f>
        <v>10.129970844203394</v>
      </c>
      <c r="N148" s="38">
        <f ca="1">$D$78+$P141</f>
        <v>12.485183845175024</v>
      </c>
      <c r="O148" s="38">
        <f ca="1">$D$78*$V141</f>
        <v>10.220502149906284</v>
      </c>
      <c r="P148" s="38">
        <f ca="1">$D$78*$W141</f>
        <v>12.589236792345829</v>
      </c>
      <c r="Z148" s="12">
        <f t="shared" ca="1" si="22"/>
        <v>-1.6549000000000103</v>
      </c>
      <c r="AA148" s="12">
        <f t="shared" ca="1" si="23"/>
        <v>-1.6549000000000103</v>
      </c>
    </row>
    <row r="149" spans="1:27" x14ac:dyDescent="0.25">
      <c r="A149" s="11">
        <v>8.59</v>
      </c>
      <c r="C149" s="38">
        <v>0.95</v>
      </c>
      <c r="D149" s="38">
        <f ca="1">$D$77-$I142</f>
        <v>9.8575124669997027</v>
      </c>
      <c r="E149" s="38">
        <f ca="1">$D$77+$I142</f>
        <v>10.632287533000317</v>
      </c>
      <c r="F149" s="38">
        <f ca="1">$D$77-$J142</f>
        <v>9.9494373944922785</v>
      </c>
      <c r="G149" s="38">
        <f ca="1">$D$77+$J142</f>
        <v>10.540362605507742</v>
      </c>
      <c r="L149" s="38">
        <v>0.95</v>
      </c>
      <c r="M149" s="38">
        <f ca="1">$D$78-$P142</f>
        <v>9.4634956758433351</v>
      </c>
      <c r="N149" s="38">
        <f ca="1">$D$78+$P142</f>
        <v>13.151659013535083</v>
      </c>
      <c r="O149" s="38">
        <f ca="1">$D$78*$V142</f>
        <v>10.025917568056565</v>
      </c>
      <c r="P149" s="38">
        <f ca="1">$D$78*$W142</f>
        <v>12.853090006784578</v>
      </c>
      <c r="Z149" s="12">
        <f t="shared" ca="1" si="22"/>
        <v>-1.6549000000000103</v>
      </c>
      <c r="AA149" s="12">
        <f t="shared" ca="1" si="23"/>
        <v>-1.6549000000000103</v>
      </c>
    </row>
    <row r="150" spans="1:27" x14ac:dyDescent="0.25">
      <c r="A150" s="11">
        <v>8.59</v>
      </c>
      <c r="C150" s="38">
        <v>0.99</v>
      </c>
      <c r="D150" s="38">
        <f ca="1">$D$77-$I143</f>
        <v>9.780215420430542</v>
      </c>
      <c r="E150" s="38">
        <f ca="1">$D$77+$I143</f>
        <v>10.709584579569478</v>
      </c>
      <c r="F150" s="38">
        <f ca="1">$D$77-$J143</f>
        <v>9.8560510891708439</v>
      </c>
      <c r="G150" s="38">
        <f ca="1">$D$77+$J143</f>
        <v>10.633748910829176</v>
      </c>
      <c r="L150" s="38">
        <v>0.99</v>
      </c>
      <c r="M150" s="38">
        <f ca="1">$D$78-$P143</f>
        <v>9.0955383863298351</v>
      </c>
      <c r="N150" s="38">
        <f ca="1">$D$78+$P143</f>
        <v>13.519616303048583</v>
      </c>
      <c r="O150" s="38">
        <f ca="1">$D$78*$V143</f>
        <v>9.659713222180077</v>
      </c>
      <c r="P150" s="38">
        <f ca="1">$D$78*$W143</f>
        <v>13.390327050044595</v>
      </c>
      <c r="Z150" s="12">
        <f t="shared" ca="1" si="22"/>
        <v>-1.6549000000000103</v>
      </c>
      <c r="AA150" s="12">
        <f t="shared" ca="1" si="23"/>
        <v>-1.6549000000000103</v>
      </c>
    </row>
    <row r="151" spans="1:27" x14ac:dyDescent="0.25">
      <c r="A151" s="11">
        <v>8.6199999999999992</v>
      </c>
      <c r="Z151" s="12">
        <f t="shared" ca="1" si="22"/>
        <v>-1.6249000000000109</v>
      </c>
      <c r="AA151" s="12">
        <f t="shared" ca="1" si="23"/>
        <v>-1.6249000000000109</v>
      </c>
    </row>
    <row r="152" spans="1:27" x14ac:dyDescent="0.25">
      <c r="A152" s="11">
        <v>8.6199999999999992</v>
      </c>
      <c r="Z152" s="12">
        <f t="shared" ca="1" si="22"/>
        <v>-1.6249000000000109</v>
      </c>
      <c r="AA152" s="12">
        <f t="shared" ca="1" si="23"/>
        <v>-1.6249000000000109</v>
      </c>
    </row>
    <row r="153" spans="1:27" x14ac:dyDescent="0.25">
      <c r="A153" s="11">
        <v>8.66</v>
      </c>
      <c r="Z153" s="12">
        <f t="shared" ca="1" si="22"/>
        <v>-1.58490000000001</v>
      </c>
      <c r="AA153" s="12">
        <f t="shared" ca="1" si="23"/>
        <v>-1.58490000000001</v>
      </c>
    </row>
    <row r="154" spans="1:27" x14ac:dyDescent="0.25">
      <c r="A154" s="11">
        <v>8.69</v>
      </c>
      <c r="Z154" s="12">
        <f t="shared" ca="1" si="22"/>
        <v>-1.5549000000000106</v>
      </c>
      <c r="AA154" s="12">
        <f t="shared" ca="1" si="23"/>
        <v>-1.5549000000000106</v>
      </c>
    </row>
    <row r="155" spans="1:27" x14ac:dyDescent="0.25">
      <c r="A155" s="11">
        <v>8.69</v>
      </c>
      <c r="Z155" s="12">
        <f t="shared" ca="1" si="22"/>
        <v>-1.5549000000000106</v>
      </c>
      <c r="AA155" s="12">
        <f t="shared" ca="1" si="23"/>
        <v>-1.5549000000000106</v>
      </c>
    </row>
    <row r="156" spans="1:27" x14ac:dyDescent="0.25">
      <c r="A156" s="11">
        <v>8.73</v>
      </c>
      <c r="Z156" s="12">
        <f t="shared" ca="1" si="22"/>
        <v>-1.5149000000000097</v>
      </c>
      <c r="AA156" s="12">
        <f t="shared" ca="1" si="23"/>
        <v>-1.5149000000000097</v>
      </c>
    </row>
    <row r="157" spans="1:27" x14ac:dyDescent="0.25">
      <c r="A157" s="11">
        <v>8.74</v>
      </c>
      <c r="Z157" s="12">
        <f t="shared" ca="1" si="22"/>
        <v>-1.5049000000000099</v>
      </c>
      <c r="AA157" s="12">
        <f t="shared" ca="1" si="23"/>
        <v>-1.5049000000000099</v>
      </c>
    </row>
    <row r="158" spans="1:27" x14ac:dyDescent="0.25">
      <c r="A158" s="11">
        <v>8.74</v>
      </c>
      <c r="Z158" s="12">
        <f t="shared" ca="1" si="22"/>
        <v>-1.5049000000000099</v>
      </c>
      <c r="AA158" s="12">
        <f t="shared" ca="1" si="23"/>
        <v>-1.5049000000000099</v>
      </c>
    </row>
    <row r="159" spans="1:27" x14ac:dyDescent="0.25">
      <c r="A159" s="11">
        <v>8.7799999999999994</v>
      </c>
      <c r="Z159" s="12">
        <f t="shared" ca="1" si="22"/>
        <v>-1.4649000000000107</v>
      </c>
      <c r="AA159" s="12">
        <f t="shared" ca="1" si="23"/>
        <v>-1.4649000000000107</v>
      </c>
    </row>
    <row r="160" spans="1:27" x14ac:dyDescent="0.25">
      <c r="A160" s="11">
        <v>8.7799999999999994</v>
      </c>
      <c r="Z160" s="12">
        <f t="shared" ca="1" si="22"/>
        <v>-1.4649000000000107</v>
      </c>
      <c r="AA160" s="12">
        <f t="shared" ca="1" si="23"/>
        <v>-1.4649000000000107</v>
      </c>
    </row>
    <row r="161" spans="1:27" x14ac:dyDescent="0.25">
      <c r="A161" s="11">
        <v>8.7899999999999991</v>
      </c>
      <c r="Z161" s="12">
        <f t="shared" ca="1" si="22"/>
        <v>-1.454900000000011</v>
      </c>
      <c r="AA161" s="12">
        <f t="shared" ca="1" si="23"/>
        <v>-1.454900000000011</v>
      </c>
    </row>
    <row r="162" spans="1:27" x14ac:dyDescent="0.25">
      <c r="A162" s="11">
        <v>8.81</v>
      </c>
      <c r="Z162" s="12">
        <f t="shared" ca="1" si="22"/>
        <v>-1.4349000000000096</v>
      </c>
      <c r="AA162" s="12">
        <f t="shared" ca="1" si="23"/>
        <v>-1.4349000000000096</v>
      </c>
    </row>
    <row r="163" spans="1:27" x14ac:dyDescent="0.25">
      <c r="A163" s="11">
        <v>8.82</v>
      </c>
      <c r="Z163" s="12">
        <f t="shared" ca="1" si="22"/>
        <v>-1.4249000000000098</v>
      </c>
      <c r="AA163" s="12">
        <f t="shared" ca="1" si="23"/>
        <v>-1.4249000000000098</v>
      </c>
    </row>
    <row r="164" spans="1:27" x14ac:dyDescent="0.25">
      <c r="A164" s="11">
        <v>8.82</v>
      </c>
      <c r="Z164" s="12">
        <f t="shared" ca="1" si="22"/>
        <v>-1.4249000000000098</v>
      </c>
      <c r="AA164" s="12">
        <f t="shared" ca="1" si="23"/>
        <v>-1.4249000000000098</v>
      </c>
    </row>
    <row r="165" spans="1:27" x14ac:dyDescent="0.25">
      <c r="A165" s="11">
        <v>8.83</v>
      </c>
      <c r="Z165" s="12">
        <f t="shared" ca="1" si="22"/>
        <v>-1.41490000000001</v>
      </c>
      <c r="AA165" s="12">
        <f t="shared" ca="1" si="23"/>
        <v>-1.41490000000001</v>
      </c>
    </row>
    <row r="166" spans="1:27" x14ac:dyDescent="0.25">
      <c r="A166" s="11">
        <v>8.84</v>
      </c>
      <c r="Z166" s="12">
        <f t="shared" ca="1" si="22"/>
        <v>-1.4049000000000103</v>
      </c>
      <c r="AA166" s="12">
        <f t="shared" ca="1" si="23"/>
        <v>-1.4049000000000103</v>
      </c>
    </row>
    <row r="167" spans="1:27" x14ac:dyDescent="0.25">
      <c r="A167" s="11">
        <v>8.84</v>
      </c>
      <c r="Z167" s="12">
        <f t="shared" ca="1" si="22"/>
        <v>-1.4049000000000103</v>
      </c>
      <c r="AA167" s="12">
        <f t="shared" ca="1" si="23"/>
        <v>-1.4049000000000103</v>
      </c>
    </row>
    <row r="168" spans="1:27" x14ac:dyDescent="0.25">
      <c r="A168" s="11">
        <v>8.8699999999999992</v>
      </c>
      <c r="Z168" s="12">
        <f t="shared" ca="1" si="22"/>
        <v>-1.3749000000000109</v>
      </c>
      <c r="AA168" s="12">
        <f t="shared" ca="1" si="23"/>
        <v>-1.3749000000000109</v>
      </c>
    </row>
    <row r="169" spans="1:27" x14ac:dyDescent="0.25">
      <c r="A169" s="11">
        <v>8.89</v>
      </c>
      <c r="Z169" s="12">
        <f t="shared" ca="1" si="22"/>
        <v>-1.3549000000000095</v>
      </c>
      <c r="AA169" s="12">
        <f t="shared" ca="1" si="23"/>
        <v>-1.3549000000000095</v>
      </c>
    </row>
    <row r="170" spans="1:27" x14ac:dyDescent="0.25">
      <c r="A170" s="11">
        <v>8.9</v>
      </c>
      <c r="Z170" s="12">
        <f t="shared" ca="1" si="22"/>
        <v>-1.3449000000000098</v>
      </c>
      <c r="AA170" s="12">
        <f t="shared" ca="1" si="23"/>
        <v>-1.3449000000000098</v>
      </c>
    </row>
    <row r="171" spans="1:27" x14ac:dyDescent="0.25">
      <c r="A171" s="11">
        <v>8.9</v>
      </c>
      <c r="Z171" s="12">
        <f t="shared" ca="1" si="22"/>
        <v>-1.3449000000000098</v>
      </c>
      <c r="AA171" s="12">
        <f t="shared" ca="1" si="23"/>
        <v>-1.3449000000000098</v>
      </c>
    </row>
    <row r="172" spans="1:27" x14ac:dyDescent="0.25">
      <c r="A172" s="11">
        <v>8.91</v>
      </c>
      <c r="Z172" s="12">
        <f t="shared" ca="1" si="22"/>
        <v>-1.33490000000001</v>
      </c>
      <c r="AA172" s="12">
        <f t="shared" ca="1" si="23"/>
        <v>-1.33490000000001</v>
      </c>
    </row>
    <row r="173" spans="1:27" x14ac:dyDescent="0.25">
      <c r="A173" s="11">
        <v>8.92</v>
      </c>
      <c r="Z173" s="12">
        <f t="shared" ca="1" si="22"/>
        <v>-1.3249000000000102</v>
      </c>
      <c r="AA173" s="12">
        <f t="shared" ca="1" si="23"/>
        <v>-1.3249000000000102</v>
      </c>
    </row>
    <row r="174" spans="1:27" x14ac:dyDescent="0.25">
      <c r="A174" s="11">
        <v>8.92</v>
      </c>
      <c r="Z174" s="12">
        <f t="shared" ca="1" si="22"/>
        <v>-1.3249000000000102</v>
      </c>
      <c r="AA174" s="12">
        <f t="shared" ca="1" si="23"/>
        <v>-1.3249000000000102</v>
      </c>
    </row>
    <row r="175" spans="1:27" x14ac:dyDescent="0.25">
      <c r="A175" s="11">
        <v>8.92</v>
      </c>
      <c r="Z175" s="12">
        <f t="shared" ca="1" si="22"/>
        <v>-1.3249000000000102</v>
      </c>
      <c r="AA175" s="12">
        <f t="shared" ca="1" si="23"/>
        <v>-1.3249000000000102</v>
      </c>
    </row>
    <row r="176" spans="1:27" x14ac:dyDescent="0.25">
      <c r="A176" s="11">
        <v>8.9600000000000009</v>
      </c>
      <c r="Z176" s="12">
        <f t="shared" ca="1" si="22"/>
        <v>-1.2849000000000093</v>
      </c>
      <c r="AA176" s="12">
        <f t="shared" ca="1" si="23"/>
        <v>-1.2849000000000093</v>
      </c>
    </row>
    <row r="177" spans="1:27" x14ac:dyDescent="0.25">
      <c r="A177" s="11">
        <v>8.9700000000000006</v>
      </c>
      <c r="Z177" s="12">
        <f t="shared" ca="1" si="22"/>
        <v>-1.2749000000000095</v>
      </c>
      <c r="AA177" s="12">
        <f t="shared" ca="1" si="23"/>
        <v>-1.2749000000000095</v>
      </c>
    </row>
    <row r="178" spans="1:27" x14ac:dyDescent="0.25">
      <c r="A178" s="11">
        <v>8.9700000000000006</v>
      </c>
      <c r="Z178" s="12">
        <f t="shared" ca="1" si="22"/>
        <v>-1.2749000000000095</v>
      </c>
      <c r="AA178" s="12">
        <f t="shared" ca="1" si="23"/>
        <v>-1.2749000000000095</v>
      </c>
    </row>
    <row r="179" spans="1:27" x14ac:dyDescent="0.25">
      <c r="A179" s="11">
        <v>9</v>
      </c>
      <c r="Z179" s="12">
        <f t="shared" ca="1" si="22"/>
        <v>-1.2449000000000101</v>
      </c>
      <c r="AA179" s="12">
        <f t="shared" ca="1" si="23"/>
        <v>-1.2449000000000101</v>
      </c>
    </row>
    <row r="180" spans="1:27" x14ac:dyDescent="0.25">
      <c r="A180" s="11">
        <v>9.02</v>
      </c>
      <c r="Z180" s="12">
        <f t="shared" ca="1" si="22"/>
        <v>-1.2249000000000105</v>
      </c>
      <c r="AA180" s="12">
        <f t="shared" ca="1" si="23"/>
        <v>-1.2249000000000105</v>
      </c>
    </row>
    <row r="181" spans="1:27" x14ac:dyDescent="0.25">
      <c r="A181" s="11">
        <v>9.02</v>
      </c>
      <c r="Z181" s="12">
        <f t="shared" ca="1" si="22"/>
        <v>-1.2249000000000105</v>
      </c>
      <c r="AA181" s="12">
        <f t="shared" ca="1" si="23"/>
        <v>-1.2249000000000105</v>
      </c>
    </row>
    <row r="182" spans="1:27" x14ac:dyDescent="0.25">
      <c r="A182" s="11">
        <v>9.0399999999999991</v>
      </c>
      <c r="Z182" s="12">
        <f t="shared" ca="1" si="22"/>
        <v>-1.204900000000011</v>
      </c>
      <c r="AA182" s="12">
        <f t="shared" ca="1" si="23"/>
        <v>-1.204900000000011</v>
      </c>
    </row>
    <row r="183" spans="1:27" x14ac:dyDescent="0.25">
      <c r="A183" s="11">
        <v>9.06</v>
      </c>
      <c r="Z183" s="12">
        <f t="shared" ca="1" si="22"/>
        <v>-1.1849000000000096</v>
      </c>
      <c r="AA183" s="12">
        <f t="shared" ca="1" si="23"/>
        <v>-1.1849000000000096</v>
      </c>
    </row>
    <row r="184" spans="1:27" x14ac:dyDescent="0.25">
      <c r="A184" s="11">
        <v>9.07</v>
      </c>
      <c r="Z184" s="12">
        <f t="shared" ca="1" si="22"/>
        <v>-1.1749000000000098</v>
      </c>
      <c r="AA184" s="12">
        <f t="shared" ca="1" si="23"/>
        <v>-1.1749000000000098</v>
      </c>
    </row>
    <row r="185" spans="1:27" x14ac:dyDescent="0.25">
      <c r="A185" s="11">
        <v>9.08</v>
      </c>
      <c r="Z185" s="12">
        <f t="shared" ca="1" si="22"/>
        <v>-1.16490000000001</v>
      </c>
      <c r="AA185" s="12">
        <f t="shared" ca="1" si="23"/>
        <v>-1.16490000000001</v>
      </c>
    </row>
    <row r="186" spans="1:27" x14ac:dyDescent="0.25">
      <c r="A186" s="11">
        <v>9.08</v>
      </c>
      <c r="Z186" s="12">
        <f t="shared" ca="1" si="22"/>
        <v>-1.16490000000001</v>
      </c>
      <c r="AA186" s="12">
        <f t="shared" ca="1" si="23"/>
        <v>-1.16490000000001</v>
      </c>
    </row>
    <row r="187" spans="1:27" x14ac:dyDescent="0.25">
      <c r="A187" s="11">
        <v>9.1</v>
      </c>
      <c r="Z187" s="12">
        <f t="shared" ca="1" si="22"/>
        <v>-1.1449000000000105</v>
      </c>
      <c r="AA187" s="12">
        <f t="shared" ca="1" si="23"/>
        <v>-1.1449000000000105</v>
      </c>
    </row>
    <row r="188" spans="1:27" x14ac:dyDescent="0.25">
      <c r="A188" s="11">
        <v>9.1199999999999992</v>
      </c>
      <c r="Z188" s="12">
        <f t="shared" ca="1" si="22"/>
        <v>-1.1249000000000109</v>
      </c>
      <c r="AA188" s="12">
        <f t="shared" ca="1" si="23"/>
        <v>-1.1249000000000109</v>
      </c>
    </row>
    <row r="189" spans="1:27" x14ac:dyDescent="0.25">
      <c r="A189" s="11">
        <v>9.1300000000000008</v>
      </c>
      <c r="Z189" s="12">
        <f t="shared" ca="1" si="22"/>
        <v>-1.1149000000000093</v>
      </c>
      <c r="AA189" s="12">
        <f t="shared" ca="1" si="23"/>
        <v>-1.1149000000000093</v>
      </c>
    </row>
    <row r="190" spans="1:27" x14ac:dyDescent="0.25">
      <c r="A190" s="11">
        <v>9.14</v>
      </c>
      <c r="Z190" s="12">
        <f t="shared" ca="1" si="22"/>
        <v>-1.1049000000000095</v>
      </c>
      <c r="AA190" s="12">
        <f t="shared" ca="1" si="23"/>
        <v>-1.1049000000000095</v>
      </c>
    </row>
    <row r="191" spans="1:27" x14ac:dyDescent="0.25">
      <c r="A191" s="11">
        <v>9.15</v>
      </c>
      <c r="Z191" s="12">
        <f t="shared" ca="1" si="22"/>
        <v>-1.0949000000000098</v>
      </c>
      <c r="AA191" s="12">
        <f t="shared" ca="1" si="23"/>
        <v>-1.0949000000000098</v>
      </c>
    </row>
    <row r="192" spans="1:27" x14ac:dyDescent="0.25">
      <c r="A192" s="11">
        <v>9.15</v>
      </c>
      <c r="Z192" s="12">
        <f t="shared" ca="1" si="22"/>
        <v>-1.0949000000000098</v>
      </c>
      <c r="AA192" s="12">
        <f t="shared" ca="1" si="23"/>
        <v>-1.0949000000000098</v>
      </c>
    </row>
    <row r="193" spans="1:27" x14ac:dyDescent="0.25">
      <c r="A193" s="11">
        <v>9.16</v>
      </c>
      <c r="Z193" s="12">
        <f t="shared" ca="1" si="22"/>
        <v>-1.08490000000001</v>
      </c>
      <c r="AA193" s="12">
        <f t="shared" ca="1" si="23"/>
        <v>-1.08490000000001</v>
      </c>
    </row>
    <row r="194" spans="1:27" x14ac:dyDescent="0.25">
      <c r="A194" s="11">
        <v>9.16</v>
      </c>
      <c r="Z194" s="12">
        <f t="shared" ref="Z194:Z257" ca="1" si="25">IF($A194&lt;&gt;"",($A194-$D$77),"")</f>
        <v>-1.08490000000001</v>
      </c>
      <c r="AA194" s="12">
        <f t="shared" ref="AA194:AA257" ca="1" si="26">IF($A194&lt;&gt;"",($A194-$D$77+$J$118),"")</f>
        <v>-1.08490000000001</v>
      </c>
    </row>
    <row r="195" spans="1:27" x14ac:dyDescent="0.25">
      <c r="A195" s="11">
        <v>9.17</v>
      </c>
      <c r="Z195" s="12">
        <f t="shared" ca="1" si="25"/>
        <v>-1.0749000000000102</v>
      </c>
      <c r="AA195" s="12">
        <f t="shared" ca="1" si="26"/>
        <v>-1.0749000000000102</v>
      </c>
    </row>
    <row r="196" spans="1:27" x14ac:dyDescent="0.25">
      <c r="A196" s="11">
        <v>9.18</v>
      </c>
      <c r="Z196" s="12">
        <f t="shared" ca="1" si="25"/>
        <v>-1.0649000000000104</v>
      </c>
      <c r="AA196" s="12">
        <f t="shared" ca="1" si="26"/>
        <v>-1.0649000000000104</v>
      </c>
    </row>
    <row r="197" spans="1:27" x14ac:dyDescent="0.25">
      <c r="A197" s="11">
        <v>9.19</v>
      </c>
      <c r="Z197" s="12">
        <f t="shared" ca="1" si="25"/>
        <v>-1.0549000000000106</v>
      </c>
      <c r="AA197" s="12">
        <f t="shared" ca="1" si="26"/>
        <v>-1.0549000000000106</v>
      </c>
    </row>
    <row r="198" spans="1:27" x14ac:dyDescent="0.25">
      <c r="A198" s="11">
        <v>9.1999999999999993</v>
      </c>
      <c r="Z198" s="12">
        <f t="shared" ca="1" si="25"/>
        <v>-1.0449000000000108</v>
      </c>
      <c r="AA198" s="12">
        <f t="shared" ca="1" si="26"/>
        <v>-1.0449000000000108</v>
      </c>
    </row>
    <row r="199" spans="1:27" x14ac:dyDescent="0.25">
      <c r="A199" s="11">
        <v>9.2200000000000006</v>
      </c>
      <c r="Z199" s="12">
        <f t="shared" ca="1" si="25"/>
        <v>-1.0249000000000095</v>
      </c>
      <c r="AA199" s="12">
        <f t="shared" ca="1" si="26"/>
        <v>-1.0249000000000095</v>
      </c>
    </row>
    <row r="200" spans="1:27" x14ac:dyDescent="0.25">
      <c r="A200" s="11">
        <v>9.23</v>
      </c>
      <c r="Z200" s="12">
        <f t="shared" ca="1" si="25"/>
        <v>-1.0149000000000097</v>
      </c>
      <c r="AA200" s="12">
        <f t="shared" ca="1" si="26"/>
        <v>-1.0149000000000097</v>
      </c>
    </row>
    <row r="201" spans="1:27" x14ac:dyDescent="0.25">
      <c r="A201" s="11">
        <v>9.26</v>
      </c>
      <c r="Z201" s="12">
        <f t="shared" ca="1" si="25"/>
        <v>-0.98490000000001032</v>
      </c>
      <c r="AA201" s="12">
        <f t="shared" ca="1" si="26"/>
        <v>-0.98490000000001032</v>
      </c>
    </row>
    <row r="202" spans="1:27" x14ac:dyDescent="0.25">
      <c r="A202" s="11">
        <v>9.31</v>
      </c>
      <c r="Z202" s="12">
        <f t="shared" ca="1" si="25"/>
        <v>-0.93490000000000961</v>
      </c>
      <c r="AA202" s="12">
        <f t="shared" ca="1" si="26"/>
        <v>-0.93490000000000961</v>
      </c>
    </row>
    <row r="203" spans="1:27" x14ac:dyDescent="0.25">
      <c r="A203" s="11">
        <v>9.31</v>
      </c>
      <c r="Z203" s="12">
        <f t="shared" ca="1" si="25"/>
        <v>-0.93490000000000961</v>
      </c>
      <c r="AA203" s="12">
        <f t="shared" ca="1" si="26"/>
        <v>-0.93490000000000961</v>
      </c>
    </row>
    <row r="204" spans="1:27" x14ac:dyDescent="0.25">
      <c r="A204" s="11">
        <v>9.32</v>
      </c>
      <c r="Z204" s="12">
        <f t="shared" ca="1" si="25"/>
        <v>-0.92490000000000983</v>
      </c>
      <c r="AA204" s="12">
        <f t="shared" ca="1" si="26"/>
        <v>-0.92490000000000983</v>
      </c>
    </row>
    <row r="205" spans="1:27" x14ac:dyDescent="0.25">
      <c r="A205" s="11">
        <v>9.32</v>
      </c>
      <c r="Z205" s="12">
        <f t="shared" ca="1" si="25"/>
        <v>-0.92490000000000983</v>
      </c>
      <c r="AA205" s="12">
        <f t="shared" ca="1" si="26"/>
        <v>-0.92490000000000983</v>
      </c>
    </row>
    <row r="206" spans="1:27" x14ac:dyDescent="0.25">
      <c r="A206" s="11">
        <v>9.33</v>
      </c>
      <c r="Z206" s="12">
        <f t="shared" ca="1" si="25"/>
        <v>-0.91490000000001004</v>
      </c>
      <c r="AA206" s="12">
        <f t="shared" ca="1" si="26"/>
        <v>-0.91490000000001004</v>
      </c>
    </row>
    <row r="207" spans="1:27" x14ac:dyDescent="0.25">
      <c r="A207" s="11">
        <v>9.3699999999999992</v>
      </c>
      <c r="Z207" s="12">
        <f t="shared" ca="1" si="25"/>
        <v>-0.87490000000001089</v>
      </c>
      <c r="AA207" s="12">
        <f t="shared" ca="1" si="26"/>
        <v>-0.87490000000001089</v>
      </c>
    </row>
    <row r="208" spans="1:27" x14ac:dyDescent="0.25">
      <c r="A208" s="11">
        <v>9.3800000000000008</v>
      </c>
      <c r="Z208" s="12">
        <f t="shared" ca="1" si="25"/>
        <v>-0.86490000000000933</v>
      </c>
      <c r="AA208" s="12">
        <f t="shared" ca="1" si="26"/>
        <v>-0.86490000000000933</v>
      </c>
    </row>
    <row r="209" spans="1:27" x14ac:dyDescent="0.25">
      <c r="A209" s="11">
        <v>9.4</v>
      </c>
      <c r="Z209" s="12">
        <f t="shared" ca="1" si="25"/>
        <v>-0.84490000000000975</v>
      </c>
      <c r="AA209" s="12">
        <f t="shared" ca="1" si="26"/>
        <v>-0.84490000000000975</v>
      </c>
    </row>
    <row r="210" spans="1:27" x14ac:dyDescent="0.25">
      <c r="A210" s="11">
        <v>9.4</v>
      </c>
      <c r="Z210" s="12">
        <f t="shared" ca="1" si="25"/>
        <v>-0.84490000000000975</v>
      </c>
      <c r="AA210" s="12">
        <f t="shared" ca="1" si="26"/>
        <v>-0.84490000000000975</v>
      </c>
    </row>
    <row r="211" spans="1:27" x14ac:dyDescent="0.25">
      <c r="A211" s="11">
        <v>9.41</v>
      </c>
      <c r="Z211" s="12">
        <f t="shared" ca="1" si="25"/>
        <v>-0.83490000000000997</v>
      </c>
      <c r="AA211" s="12">
        <f t="shared" ca="1" si="26"/>
        <v>-0.83490000000000997</v>
      </c>
    </row>
    <row r="212" spans="1:27" x14ac:dyDescent="0.25">
      <c r="A212" s="11">
        <v>9.4600000000000009</v>
      </c>
      <c r="Z212" s="12">
        <f t="shared" ca="1" si="25"/>
        <v>-0.78490000000000926</v>
      </c>
      <c r="AA212" s="12">
        <f t="shared" ca="1" si="26"/>
        <v>-0.78490000000000926</v>
      </c>
    </row>
    <row r="213" spans="1:27" x14ac:dyDescent="0.25">
      <c r="A213" s="11">
        <v>9.4700000000000006</v>
      </c>
      <c r="Z213" s="12">
        <f t="shared" ca="1" si="25"/>
        <v>-0.77490000000000947</v>
      </c>
      <c r="AA213" s="12">
        <f t="shared" ca="1" si="26"/>
        <v>-0.77490000000000947</v>
      </c>
    </row>
    <row r="214" spans="1:27" x14ac:dyDescent="0.25">
      <c r="A214" s="11">
        <v>9.5</v>
      </c>
      <c r="Z214" s="12">
        <f t="shared" ca="1" si="25"/>
        <v>-0.74490000000001011</v>
      </c>
      <c r="AA214" s="12">
        <f t="shared" ca="1" si="26"/>
        <v>-0.74490000000001011</v>
      </c>
    </row>
    <row r="215" spans="1:27" x14ac:dyDescent="0.25">
      <c r="A215" s="11">
        <v>9.57</v>
      </c>
      <c r="Z215" s="12">
        <f t="shared" ca="1" si="25"/>
        <v>-0.67490000000000983</v>
      </c>
      <c r="AA215" s="12">
        <f t="shared" ca="1" si="26"/>
        <v>-0.67490000000000983</v>
      </c>
    </row>
    <row r="216" spans="1:27" x14ac:dyDescent="0.25">
      <c r="A216" s="11">
        <v>9.6300000000000008</v>
      </c>
      <c r="Z216" s="12">
        <f t="shared" ca="1" si="25"/>
        <v>-0.61490000000000933</v>
      </c>
      <c r="AA216" s="12">
        <f t="shared" ca="1" si="26"/>
        <v>-0.61490000000000933</v>
      </c>
    </row>
    <row r="217" spans="1:27" x14ac:dyDescent="0.25">
      <c r="A217" s="11">
        <v>9.6300000000000008</v>
      </c>
      <c r="Z217" s="12">
        <f t="shared" ca="1" si="25"/>
        <v>-0.61490000000000933</v>
      </c>
      <c r="AA217" s="12">
        <f t="shared" ca="1" si="26"/>
        <v>-0.61490000000000933</v>
      </c>
    </row>
    <row r="218" spans="1:27" x14ac:dyDescent="0.25">
      <c r="A218" s="11">
        <v>9.64</v>
      </c>
      <c r="Z218" s="12">
        <f t="shared" ca="1" si="25"/>
        <v>-0.60490000000000954</v>
      </c>
      <c r="AA218" s="12">
        <f t="shared" ca="1" si="26"/>
        <v>-0.60490000000000954</v>
      </c>
    </row>
    <row r="219" spans="1:27" x14ac:dyDescent="0.25">
      <c r="A219" s="11">
        <v>9.66</v>
      </c>
      <c r="Z219" s="12">
        <f t="shared" ca="1" si="25"/>
        <v>-0.58490000000000997</v>
      </c>
      <c r="AA219" s="12">
        <f t="shared" ca="1" si="26"/>
        <v>-0.58490000000000997</v>
      </c>
    </row>
    <row r="220" spans="1:27" x14ac:dyDescent="0.25">
      <c r="A220" s="11">
        <v>9.69</v>
      </c>
      <c r="Z220" s="12">
        <f t="shared" ca="1" si="25"/>
        <v>-0.55490000000001061</v>
      </c>
      <c r="AA220" s="12">
        <f t="shared" ca="1" si="26"/>
        <v>-0.55490000000001061</v>
      </c>
    </row>
    <row r="221" spans="1:27" x14ac:dyDescent="0.25">
      <c r="A221" s="11">
        <v>9.7100000000000009</v>
      </c>
      <c r="Z221" s="12">
        <f t="shared" ca="1" si="25"/>
        <v>-0.53490000000000926</v>
      </c>
      <c r="AA221" s="12">
        <f t="shared" ca="1" si="26"/>
        <v>-0.53490000000000926</v>
      </c>
    </row>
    <row r="222" spans="1:27" x14ac:dyDescent="0.25">
      <c r="A222" s="11">
        <v>9.7100000000000009</v>
      </c>
      <c r="Z222" s="12">
        <f t="shared" ca="1" si="25"/>
        <v>-0.53490000000000926</v>
      </c>
      <c r="AA222" s="12">
        <f t="shared" ca="1" si="26"/>
        <v>-0.53490000000000926</v>
      </c>
    </row>
    <row r="223" spans="1:27" x14ac:dyDescent="0.25">
      <c r="A223" s="11">
        <v>9.73</v>
      </c>
      <c r="Z223" s="12">
        <f t="shared" ca="1" si="25"/>
        <v>-0.51490000000000968</v>
      </c>
      <c r="AA223" s="12">
        <f t="shared" ca="1" si="26"/>
        <v>-0.51490000000000968</v>
      </c>
    </row>
    <row r="224" spans="1:27" x14ac:dyDescent="0.25">
      <c r="A224" s="11">
        <v>9.73</v>
      </c>
      <c r="Z224" s="12">
        <f t="shared" ca="1" si="25"/>
        <v>-0.51490000000000968</v>
      </c>
      <c r="AA224" s="12">
        <f t="shared" ca="1" si="26"/>
        <v>-0.51490000000000968</v>
      </c>
    </row>
    <row r="225" spans="1:27" x14ac:dyDescent="0.25">
      <c r="A225" s="11">
        <v>9.73</v>
      </c>
      <c r="Z225" s="12">
        <f t="shared" ca="1" si="25"/>
        <v>-0.51490000000000968</v>
      </c>
      <c r="AA225" s="12">
        <f t="shared" ca="1" si="26"/>
        <v>-0.51490000000000968</v>
      </c>
    </row>
    <row r="226" spans="1:27" x14ac:dyDescent="0.25">
      <c r="A226" s="11">
        <v>9.75</v>
      </c>
      <c r="Z226" s="12">
        <f t="shared" ca="1" si="25"/>
        <v>-0.49490000000001011</v>
      </c>
      <c r="AA226" s="12">
        <f t="shared" ca="1" si="26"/>
        <v>-0.49490000000001011</v>
      </c>
    </row>
    <row r="227" spans="1:27" x14ac:dyDescent="0.25">
      <c r="A227" s="11">
        <v>9.7899999999999991</v>
      </c>
      <c r="Z227" s="12">
        <f t="shared" ca="1" si="25"/>
        <v>-0.45490000000001096</v>
      </c>
      <c r="AA227" s="12">
        <f t="shared" ca="1" si="26"/>
        <v>-0.45490000000001096</v>
      </c>
    </row>
    <row r="228" spans="1:27" x14ac:dyDescent="0.25">
      <c r="A228" s="11">
        <v>9.7899999999999991</v>
      </c>
      <c r="Z228" s="12">
        <f t="shared" ca="1" si="25"/>
        <v>-0.45490000000001096</v>
      </c>
      <c r="AA228" s="12">
        <f t="shared" ca="1" si="26"/>
        <v>-0.45490000000001096</v>
      </c>
    </row>
    <row r="229" spans="1:27" x14ac:dyDescent="0.25">
      <c r="A229" s="11">
        <v>9.81</v>
      </c>
      <c r="Z229" s="12">
        <f t="shared" ca="1" si="25"/>
        <v>-0.43490000000000961</v>
      </c>
      <c r="AA229" s="12">
        <f t="shared" ca="1" si="26"/>
        <v>-0.43490000000000961</v>
      </c>
    </row>
    <row r="230" spans="1:27" x14ac:dyDescent="0.25">
      <c r="A230" s="11">
        <v>9.81</v>
      </c>
      <c r="Z230" s="12">
        <f t="shared" ca="1" si="25"/>
        <v>-0.43490000000000961</v>
      </c>
      <c r="AA230" s="12">
        <f t="shared" ca="1" si="26"/>
        <v>-0.43490000000000961</v>
      </c>
    </row>
    <row r="231" spans="1:27" x14ac:dyDescent="0.25">
      <c r="A231" s="11">
        <v>9.83</v>
      </c>
      <c r="Z231" s="12">
        <f t="shared" ca="1" si="25"/>
        <v>-0.41490000000001004</v>
      </c>
      <c r="AA231" s="12">
        <f t="shared" ca="1" si="26"/>
        <v>-0.41490000000001004</v>
      </c>
    </row>
    <row r="232" spans="1:27" x14ac:dyDescent="0.25">
      <c r="A232" s="11">
        <v>9.84</v>
      </c>
      <c r="Z232" s="12">
        <f t="shared" ca="1" si="25"/>
        <v>-0.40490000000001025</v>
      </c>
      <c r="AA232" s="12">
        <f t="shared" ca="1" si="26"/>
        <v>-0.40490000000001025</v>
      </c>
    </row>
    <row r="233" spans="1:27" x14ac:dyDescent="0.25">
      <c r="A233" s="11">
        <v>9.86</v>
      </c>
      <c r="Z233" s="12">
        <f t="shared" ca="1" si="25"/>
        <v>-0.38490000000001068</v>
      </c>
      <c r="AA233" s="12">
        <f t="shared" ca="1" si="26"/>
        <v>-0.38490000000001068</v>
      </c>
    </row>
    <row r="234" spans="1:27" x14ac:dyDescent="0.25">
      <c r="A234" s="11">
        <v>9.8699999999999992</v>
      </c>
      <c r="Z234" s="12">
        <f t="shared" ca="1" si="25"/>
        <v>-0.37490000000001089</v>
      </c>
      <c r="AA234" s="12">
        <f t="shared" ca="1" si="26"/>
        <v>-0.37490000000001089</v>
      </c>
    </row>
    <row r="235" spans="1:27" x14ac:dyDescent="0.25">
      <c r="A235" s="11">
        <v>9.8699999999999992</v>
      </c>
      <c r="Z235" s="12">
        <f t="shared" ca="1" si="25"/>
        <v>-0.37490000000001089</v>
      </c>
      <c r="AA235" s="12">
        <f t="shared" ca="1" si="26"/>
        <v>-0.37490000000001089</v>
      </c>
    </row>
    <row r="236" spans="1:27" x14ac:dyDescent="0.25">
      <c r="A236" s="11">
        <v>9.89</v>
      </c>
      <c r="Z236" s="12">
        <f t="shared" ca="1" si="25"/>
        <v>-0.35490000000000954</v>
      </c>
      <c r="AA236" s="12">
        <f t="shared" ca="1" si="26"/>
        <v>-0.35490000000000954</v>
      </c>
    </row>
    <row r="237" spans="1:27" x14ac:dyDescent="0.25">
      <c r="A237" s="11">
        <v>9.92</v>
      </c>
      <c r="Z237" s="12">
        <f t="shared" ca="1" si="25"/>
        <v>-0.32490000000001018</v>
      </c>
      <c r="AA237" s="12">
        <f t="shared" ca="1" si="26"/>
        <v>-0.32490000000001018</v>
      </c>
    </row>
    <row r="238" spans="1:27" x14ac:dyDescent="0.25">
      <c r="A238" s="11">
        <v>9.93</v>
      </c>
      <c r="Z238" s="12">
        <f t="shared" ca="1" si="25"/>
        <v>-0.31490000000001039</v>
      </c>
      <c r="AA238" s="12">
        <f t="shared" ca="1" si="26"/>
        <v>-0.31490000000001039</v>
      </c>
    </row>
    <row r="239" spans="1:27" x14ac:dyDescent="0.25">
      <c r="A239" s="11">
        <v>9.9499999999999993</v>
      </c>
      <c r="Z239" s="12">
        <f t="shared" ca="1" si="25"/>
        <v>-0.29490000000001082</v>
      </c>
      <c r="AA239" s="12">
        <f t="shared" ca="1" si="26"/>
        <v>-0.29490000000001082</v>
      </c>
    </row>
    <row r="240" spans="1:27" x14ac:dyDescent="0.25">
      <c r="A240" s="11">
        <v>9.9499999999999993</v>
      </c>
      <c r="Z240" s="12">
        <f t="shared" ca="1" si="25"/>
        <v>-0.29490000000001082</v>
      </c>
      <c r="AA240" s="12">
        <f t="shared" ca="1" si="26"/>
        <v>-0.29490000000001082</v>
      </c>
    </row>
    <row r="241" spans="1:27" x14ac:dyDescent="0.25">
      <c r="A241" s="11">
        <v>9.9600000000000009</v>
      </c>
      <c r="Z241" s="12">
        <f t="shared" ca="1" si="25"/>
        <v>-0.28490000000000926</v>
      </c>
      <c r="AA241" s="12">
        <f t="shared" ca="1" si="26"/>
        <v>-0.28490000000000926</v>
      </c>
    </row>
    <row r="242" spans="1:27" x14ac:dyDescent="0.25">
      <c r="A242" s="11">
        <v>9.9700000000000006</v>
      </c>
      <c r="Z242" s="12">
        <f t="shared" ca="1" si="25"/>
        <v>-0.27490000000000947</v>
      </c>
      <c r="AA242" s="12">
        <f t="shared" ca="1" si="26"/>
        <v>-0.27490000000000947</v>
      </c>
    </row>
    <row r="243" spans="1:27" x14ac:dyDescent="0.25">
      <c r="A243" s="11">
        <v>9.9700000000000006</v>
      </c>
      <c r="Z243" s="12">
        <f t="shared" ca="1" si="25"/>
        <v>-0.27490000000000947</v>
      </c>
      <c r="AA243" s="12">
        <f t="shared" ca="1" si="26"/>
        <v>-0.27490000000000947</v>
      </c>
    </row>
    <row r="244" spans="1:27" x14ac:dyDescent="0.25">
      <c r="A244" s="11">
        <v>9.98</v>
      </c>
      <c r="Z244" s="12">
        <f t="shared" ca="1" si="25"/>
        <v>-0.26490000000000968</v>
      </c>
      <c r="AA244" s="12">
        <f t="shared" ca="1" si="26"/>
        <v>-0.26490000000000968</v>
      </c>
    </row>
    <row r="245" spans="1:27" x14ac:dyDescent="0.25">
      <c r="A245" s="11">
        <v>10.01</v>
      </c>
      <c r="Z245" s="12">
        <f t="shared" ca="1" si="25"/>
        <v>-0.23490000000001032</v>
      </c>
      <c r="AA245" s="12">
        <f t="shared" ca="1" si="26"/>
        <v>-0.23490000000001032</v>
      </c>
    </row>
    <row r="246" spans="1:27" x14ac:dyDescent="0.25">
      <c r="A246" s="11">
        <v>10.02</v>
      </c>
      <c r="Z246" s="12">
        <f t="shared" ca="1" si="25"/>
        <v>-0.22490000000001054</v>
      </c>
      <c r="AA246" s="12">
        <f t="shared" ca="1" si="26"/>
        <v>-0.22490000000001054</v>
      </c>
    </row>
    <row r="247" spans="1:27" x14ac:dyDescent="0.25">
      <c r="A247" s="11">
        <v>10.050000000000001</v>
      </c>
      <c r="Z247" s="12">
        <f t="shared" ca="1" si="25"/>
        <v>-0.1949000000000094</v>
      </c>
      <c r="AA247" s="12">
        <f t="shared" ca="1" si="26"/>
        <v>-0.1949000000000094</v>
      </c>
    </row>
    <row r="248" spans="1:27" x14ac:dyDescent="0.25">
      <c r="A248" s="11">
        <v>10.06</v>
      </c>
      <c r="Z248" s="12">
        <f t="shared" ca="1" si="25"/>
        <v>-0.18490000000000961</v>
      </c>
      <c r="AA248" s="12">
        <f t="shared" ca="1" si="26"/>
        <v>-0.18490000000000961</v>
      </c>
    </row>
    <row r="249" spans="1:27" x14ac:dyDescent="0.25">
      <c r="A249" s="11">
        <v>10.07</v>
      </c>
      <c r="Z249" s="12">
        <f t="shared" ca="1" si="25"/>
        <v>-0.17490000000000983</v>
      </c>
      <c r="AA249" s="12">
        <f t="shared" ca="1" si="26"/>
        <v>-0.17490000000000983</v>
      </c>
    </row>
    <row r="250" spans="1:27" x14ac:dyDescent="0.25">
      <c r="A250" s="11">
        <v>10.08</v>
      </c>
      <c r="Z250" s="12">
        <f t="shared" ca="1" si="25"/>
        <v>-0.16490000000001004</v>
      </c>
      <c r="AA250" s="12">
        <f t="shared" ca="1" si="26"/>
        <v>-0.16490000000001004</v>
      </c>
    </row>
    <row r="251" spans="1:27" x14ac:dyDescent="0.25">
      <c r="A251" s="11">
        <v>10.119999999999999</v>
      </c>
      <c r="Z251" s="12">
        <f t="shared" ca="1" si="25"/>
        <v>-0.12490000000001089</v>
      </c>
      <c r="AA251" s="12">
        <f t="shared" ca="1" si="26"/>
        <v>-0.12490000000001089</v>
      </c>
    </row>
    <row r="252" spans="1:27" x14ac:dyDescent="0.25">
      <c r="A252" s="11">
        <v>10.119999999999999</v>
      </c>
      <c r="Z252" s="12">
        <f t="shared" ca="1" si="25"/>
        <v>-0.12490000000001089</v>
      </c>
      <c r="AA252" s="12">
        <f t="shared" ca="1" si="26"/>
        <v>-0.12490000000001089</v>
      </c>
    </row>
    <row r="253" spans="1:27" x14ac:dyDescent="0.25">
      <c r="A253" s="11">
        <v>10.119999999999999</v>
      </c>
      <c r="Z253" s="12">
        <f t="shared" ca="1" si="25"/>
        <v>-0.12490000000001089</v>
      </c>
      <c r="AA253" s="12">
        <f t="shared" ca="1" si="26"/>
        <v>-0.12490000000001089</v>
      </c>
    </row>
    <row r="254" spans="1:27" x14ac:dyDescent="0.25">
      <c r="A254" s="11">
        <v>10.130000000000001</v>
      </c>
      <c r="Z254" s="12">
        <f t="shared" ca="1" si="25"/>
        <v>-0.11490000000000933</v>
      </c>
      <c r="AA254" s="12">
        <f t="shared" ca="1" si="26"/>
        <v>-0.11490000000000933</v>
      </c>
    </row>
    <row r="255" spans="1:27" x14ac:dyDescent="0.25">
      <c r="A255" s="11">
        <v>10.19</v>
      </c>
      <c r="Z255" s="12">
        <f t="shared" ca="1" si="25"/>
        <v>-5.4900000000010607E-2</v>
      </c>
      <c r="AA255" s="12">
        <f t="shared" ca="1" si="26"/>
        <v>-5.4900000000010607E-2</v>
      </c>
    </row>
    <row r="256" spans="1:27" x14ac:dyDescent="0.25">
      <c r="A256" s="11">
        <v>10.19</v>
      </c>
      <c r="Z256" s="12">
        <f t="shared" ca="1" si="25"/>
        <v>-5.4900000000010607E-2</v>
      </c>
      <c r="AA256" s="12">
        <f t="shared" ca="1" si="26"/>
        <v>-5.4900000000010607E-2</v>
      </c>
    </row>
    <row r="257" spans="1:27" x14ac:dyDescent="0.25">
      <c r="A257" s="11">
        <v>10.19</v>
      </c>
      <c r="Z257" s="12">
        <f t="shared" ca="1" si="25"/>
        <v>-5.4900000000010607E-2</v>
      </c>
      <c r="AA257" s="12">
        <f t="shared" ca="1" si="26"/>
        <v>-5.4900000000010607E-2</v>
      </c>
    </row>
    <row r="258" spans="1:27" x14ac:dyDescent="0.25">
      <c r="A258" s="11">
        <v>10.25</v>
      </c>
      <c r="Z258" s="12">
        <f t="shared" ref="Z258:Z321" ca="1" si="27">IF($A258&lt;&gt;"",($A258-$D$77),"")</f>
        <v>5.0999999999898904E-3</v>
      </c>
      <c r="AA258" s="12">
        <f t="shared" ref="AA258:AA321" ca="1" si="28">IF($A258&lt;&gt;"",($A258-$D$77+$J$118),"")</f>
        <v>5.0999999999898904E-3</v>
      </c>
    </row>
    <row r="259" spans="1:27" x14ac:dyDescent="0.25">
      <c r="A259" s="11">
        <v>10.27</v>
      </c>
      <c r="Z259" s="12">
        <f t="shared" ca="1" si="27"/>
        <v>2.5099999999989464E-2</v>
      </c>
      <c r="AA259" s="12">
        <f t="shared" ca="1" si="28"/>
        <v>2.5099999999989464E-2</v>
      </c>
    </row>
    <row r="260" spans="1:27" x14ac:dyDescent="0.25">
      <c r="A260" s="11">
        <v>10.29</v>
      </c>
      <c r="Z260" s="12">
        <f t="shared" ca="1" si="27"/>
        <v>4.5099999999989038E-2</v>
      </c>
      <c r="AA260" s="12">
        <f t="shared" ca="1" si="28"/>
        <v>4.5099999999989038E-2</v>
      </c>
    </row>
    <row r="261" spans="1:27" x14ac:dyDescent="0.25">
      <c r="A261" s="11">
        <v>10.31</v>
      </c>
      <c r="Z261" s="12">
        <f t="shared" ca="1" si="27"/>
        <v>6.5099999999990388E-2</v>
      </c>
      <c r="AA261" s="12">
        <f t="shared" ca="1" si="28"/>
        <v>6.5099999999990388E-2</v>
      </c>
    </row>
    <row r="262" spans="1:27" x14ac:dyDescent="0.25">
      <c r="A262" s="11">
        <v>10.35</v>
      </c>
      <c r="Z262" s="12">
        <f t="shared" ca="1" si="27"/>
        <v>0.10509999999998954</v>
      </c>
      <c r="AA262" s="12">
        <f t="shared" ca="1" si="28"/>
        <v>0.10509999999998954</v>
      </c>
    </row>
    <row r="263" spans="1:27" x14ac:dyDescent="0.25">
      <c r="A263" s="11">
        <v>10.35</v>
      </c>
      <c r="Z263" s="12">
        <f t="shared" ca="1" si="27"/>
        <v>0.10509999999998954</v>
      </c>
      <c r="AA263" s="12">
        <f t="shared" ca="1" si="28"/>
        <v>0.10509999999998954</v>
      </c>
    </row>
    <row r="264" spans="1:27" x14ac:dyDescent="0.25">
      <c r="A264" s="11">
        <v>10.37</v>
      </c>
      <c r="Z264" s="12">
        <f t="shared" ca="1" si="27"/>
        <v>0.12509999999998911</v>
      </c>
      <c r="AA264" s="12">
        <f t="shared" ca="1" si="28"/>
        <v>0.12509999999998911</v>
      </c>
    </row>
    <row r="265" spans="1:27" x14ac:dyDescent="0.25">
      <c r="A265" s="11">
        <v>10.39</v>
      </c>
      <c r="Z265" s="12">
        <f t="shared" ca="1" si="27"/>
        <v>0.14509999999999046</v>
      </c>
      <c r="AA265" s="12">
        <f t="shared" ca="1" si="28"/>
        <v>0.14509999999999046</v>
      </c>
    </row>
    <row r="266" spans="1:27" x14ac:dyDescent="0.25">
      <c r="A266" s="11">
        <v>10.39</v>
      </c>
      <c r="Z266" s="12">
        <f t="shared" ca="1" si="27"/>
        <v>0.14509999999999046</v>
      </c>
      <c r="AA266" s="12">
        <f t="shared" ca="1" si="28"/>
        <v>0.14509999999999046</v>
      </c>
    </row>
    <row r="267" spans="1:27" x14ac:dyDescent="0.25">
      <c r="A267" s="11">
        <v>10.4</v>
      </c>
      <c r="Z267" s="12">
        <f t="shared" ca="1" si="27"/>
        <v>0.15509999999999025</v>
      </c>
      <c r="AA267" s="12">
        <f t="shared" ca="1" si="28"/>
        <v>0.15509999999999025</v>
      </c>
    </row>
    <row r="268" spans="1:27" x14ac:dyDescent="0.25">
      <c r="A268" s="11">
        <v>10.43</v>
      </c>
      <c r="Z268" s="12">
        <f t="shared" ca="1" si="27"/>
        <v>0.18509999999998961</v>
      </c>
      <c r="AA268" s="12">
        <f t="shared" ca="1" si="28"/>
        <v>0.18509999999998961</v>
      </c>
    </row>
    <row r="269" spans="1:27" x14ac:dyDescent="0.25">
      <c r="A269" s="11">
        <v>10.43</v>
      </c>
      <c r="Z269" s="12">
        <f t="shared" ca="1" si="27"/>
        <v>0.18509999999998961</v>
      </c>
      <c r="AA269" s="12">
        <f t="shared" ca="1" si="28"/>
        <v>0.18509999999998961</v>
      </c>
    </row>
    <row r="270" spans="1:27" x14ac:dyDescent="0.25">
      <c r="A270" s="11">
        <v>10.48</v>
      </c>
      <c r="Z270" s="12">
        <f t="shared" ca="1" si="27"/>
        <v>0.23509999999999032</v>
      </c>
      <c r="AA270" s="12">
        <f t="shared" ca="1" si="28"/>
        <v>0.23509999999999032</v>
      </c>
    </row>
    <row r="271" spans="1:27" x14ac:dyDescent="0.25">
      <c r="A271" s="11">
        <v>10.49</v>
      </c>
      <c r="Z271" s="12">
        <f t="shared" ca="1" si="27"/>
        <v>0.2450999999999901</v>
      </c>
      <c r="AA271" s="12">
        <f t="shared" ca="1" si="28"/>
        <v>0.2450999999999901</v>
      </c>
    </row>
    <row r="272" spans="1:27" x14ac:dyDescent="0.25">
      <c r="A272" s="11">
        <v>10.5</v>
      </c>
      <c r="Z272" s="12">
        <f t="shared" ca="1" si="27"/>
        <v>0.25509999999998989</v>
      </c>
      <c r="AA272" s="12">
        <f t="shared" ca="1" si="28"/>
        <v>0.25509999999998989</v>
      </c>
    </row>
    <row r="273" spans="1:27" x14ac:dyDescent="0.25">
      <c r="A273" s="11">
        <v>10.51</v>
      </c>
      <c r="Z273" s="12">
        <f t="shared" ca="1" si="27"/>
        <v>0.26509999999998968</v>
      </c>
      <c r="AA273" s="12">
        <f t="shared" ca="1" si="28"/>
        <v>0.26509999999998968</v>
      </c>
    </row>
    <row r="274" spans="1:27" x14ac:dyDescent="0.25">
      <c r="A274" s="11">
        <v>10.52</v>
      </c>
      <c r="Z274" s="12">
        <f t="shared" ca="1" si="27"/>
        <v>0.27509999999998946</v>
      </c>
      <c r="AA274" s="12">
        <f t="shared" ca="1" si="28"/>
        <v>0.27509999999998946</v>
      </c>
    </row>
    <row r="275" spans="1:27" x14ac:dyDescent="0.25">
      <c r="A275" s="11">
        <v>10.55</v>
      </c>
      <c r="Z275" s="12">
        <f t="shared" ca="1" si="27"/>
        <v>0.3050999999999906</v>
      </c>
      <c r="AA275" s="12">
        <f t="shared" ca="1" si="28"/>
        <v>0.3050999999999906</v>
      </c>
    </row>
    <row r="276" spans="1:27" x14ac:dyDescent="0.25">
      <c r="A276" s="11">
        <v>10.56</v>
      </c>
      <c r="Z276" s="12">
        <f t="shared" ca="1" si="27"/>
        <v>0.31509999999999039</v>
      </c>
      <c r="AA276" s="12">
        <f t="shared" ca="1" si="28"/>
        <v>0.31509999999999039</v>
      </c>
    </row>
    <row r="277" spans="1:27" x14ac:dyDescent="0.25">
      <c r="A277" s="11">
        <v>10.56</v>
      </c>
      <c r="Z277" s="12">
        <f t="shared" ca="1" si="27"/>
        <v>0.31509999999999039</v>
      </c>
      <c r="AA277" s="12">
        <f t="shared" ca="1" si="28"/>
        <v>0.31509999999999039</v>
      </c>
    </row>
    <row r="278" spans="1:27" x14ac:dyDescent="0.25">
      <c r="A278" s="11">
        <v>10.56</v>
      </c>
      <c r="Z278" s="12">
        <f t="shared" ca="1" si="27"/>
        <v>0.31509999999999039</v>
      </c>
      <c r="AA278" s="12">
        <f t="shared" ca="1" si="28"/>
        <v>0.31509999999999039</v>
      </c>
    </row>
    <row r="279" spans="1:27" x14ac:dyDescent="0.25">
      <c r="A279" s="11">
        <v>10.59</v>
      </c>
      <c r="Z279" s="12">
        <f t="shared" ca="1" si="27"/>
        <v>0.34509999999998975</v>
      </c>
      <c r="AA279" s="12">
        <f t="shared" ca="1" si="28"/>
        <v>0.34509999999998975</v>
      </c>
    </row>
    <row r="280" spans="1:27" x14ac:dyDescent="0.25">
      <c r="A280" s="11">
        <v>10.59</v>
      </c>
      <c r="Z280" s="12">
        <f t="shared" ca="1" si="27"/>
        <v>0.34509999999998975</v>
      </c>
      <c r="AA280" s="12">
        <f t="shared" ca="1" si="28"/>
        <v>0.34509999999998975</v>
      </c>
    </row>
    <row r="281" spans="1:27" x14ac:dyDescent="0.25">
      <c r="A281" s="11">
        <v>10.62</v>
      </c>
      <c r="Z281" s="12">
        <f t="shared" ca="1" si="27"/>
        <v>0.37509999999998911</v>
      </c>
      <c r="AA281" s="12">
        <f t="shared" ca="1" si="28"/>
        <v>0.37509999999998911</v>
      </c>
    </row>
    <row r="282" spans="1:27" x14ac:dyDescent="0.25">
      <c r="A282" s="11">
        <v>10.62</v>
      </c>
      <c r="Z282" s="12">
        <f t="shared" ca="1" si="27"/>
        <v>0.37509999999998911</v>
      </c>
      <c r="AA282" s="12">
        <f t="shared" ca="1" si="28"/>
        <v>0.37509999999998911</v>
      </c>
    </row>
    <row r="283" spans="1:27" x14ac:dyDescent="0.25">
      <c r="A283" s="11">
        <v>10.62</v>
      </c>
      <c r="Z283" s="12">
        <f t="shared" ca="1" si="27"/>
        <v>0.37509999999998911</v>
      </c>
      <c r="AA283" s="12">
        <f t="shared" ca="1" si="28"/>
        <v>0.37509999999998911</v>
      </c>
    </row>
    <row r="284" spans="1:27" x14ac:dyDescent="0.25">
      <c r="A284" s="11">
        <v>10.63</v>
      </c>
      <c r="Z284" s="12">
        <f t="shared" ca="1" si="27"/>
        <v>0.38509999999999067</v>
      </c>
      <c r="AA284" s="12">
        <f t="shared" ca="1" si="28"/>
        <v>0.38509999999999067</v>
      </c>
    </row>
    <row r="285" spans="1:27" x14ac:dyDescent="0.25">
      <c r="A285" s="11">
        <v>10.63</v>
      </c>
      <c r="Z285" s="12">
        <f t="shared" ca="1" si="27"/>
        <v>0.38509999999999067</v>
      </c>
      <c r="AA285" s="12">
        <f t="shared" ca="1" si="28"/>
        <v>0.38509999999999067</v>
      </c>
    </row>
    <row r="286" spans="1:27" x14ac:dyDescent="0.25">
      <c r="A286" s="11">
        <v>10.65</v>
      </c>
      <c r="Z286" s="12">
        <f t="shared" ca="1" si="27"/>
        <v>0.40509999999999025</v>
      </c>
      <c r="AA286" s="12">
        <f t="shared" ca="1" si="28"/>
        <v>0.40509999999999025</v>
      </c>
    </row>
    <row r="287" spans="1:27" x14ac:dyDescent="0.25">
      <c r="A287" s="11">
        <v>10.66</v>
      </c>
      <c r="Z287" s="12">
        <f t="shared" ca="1" si="27"/>
        <v>0.41509999999999003</v>
      </c>
      <c r="AA287" s="12">
        <f t="shared" ca="1" si="28"/>
        <v>0.41509999999999003</v>
      </c>
    </row>
    <row r="288" spans="1:27" x14ac:dyDescent="0.25">
      <c r="A288" s="11">
        <v>10.69</v>
      </c>
      <c r="Z288" s="12">
        <f t="shared" ca="1" si="27"/>
        <v>0.44509999999998939</v>
      </c>
      <c r="AA288" s="12">
        <f t="shared" ca="1" si="28"/>
        <v>0.44509999999998939</v>
      </c>
    </row>
    <row r="289" spans="1:27" x14ac:dyDescent="0.25">
      <c r="A289" s="11">
        <v>10.74</v>
      </c>
      <c r="Z289" s="12">
        <f t="shared" ca="1" si="27"/>
        <v>0.4950999999999901</v>
      </c>
      <c r="AA289" s="12">
        <f t="shared" ca="1" si="28"/>
        <v>0.4950999999999901</v>
      </c>
    </row>
    <row r="290" spans="1:27" x14ac:dyDescent="0.25">
      <c r="A290" s="11">
        <v>10.75</v>
      </c>
      <c r="Z290" s="12">
        <f t="shared" ca="1" si="27"/>
        <v>0.50509999999998989</v>
      </c>
      <c r="AA290" s="12">
        <f t="shared" ca="1" si="28"/>
        <v>0.50509999999998989</v>
      </c>
    </row>
    <row r="291" spans="1:27" x14ac:dyDescent="0.25">
      <c r="A291" s="11">
        <v>10.77</v>
      </c>
      <c r="Z291" s="12">
        <f t="shared" ca="1" si="27"/>
        <v>0.52509999999998946</v>
      </c>
      <c r="AA291" s="12">
        <f t="shared" ca="1" si="28"/>
        <v>0.52509999999998946</v>
      </c>
    </row>
    <row r="292" spans="1:27" x14ac:dyDescent="0.25">
      <c r="A292" s="11">
        <v>10.77</v>
      </c>
      <c r="Z292" s="12">
        <f t="shared" ca="1" si="27"/>
        <v>0.52509999999998946</v>
      </c>
      <c r="AA292" s="12">
        <f t="shared" ca="1" si="28"/>
        <v>0.52509999999998946</v>
      </c>
    </row>
    <row r="293" spans="1:27" x14ac:dyDescent="0.25">
      <c r="A293" s="11">
        <v>10.78</v>
      </c>
      <c r="Z293" s="12">
        <f t="shared" ca="1" si="27"/>
        <v>0.53509999999998925</v>
      </c>
      <c r="AA293" s="12">
        <f t="shared" ca="1" si="28"/>
        <v>0.53509999999998925</v>
      </c>
    </row>
    <row r="294" spans="1:27" x14ac:dyDescent="0.25">
      <c r="A294" s="11">
        <v>10.78</v>
      </c>
      <c r="Z294" s="12">
        <f t="shared" ca="1" si="27"/>
        <v>0.53509999999998925</v>
      </c>
      <c r="AA294" s="12">
        <f t="shared" ca="1" si="28"/>
        <v>0.53509999999998925</v>
      </c>
    </row>
    <row r="295" spans="1:27" x14ac:dyDescent="0.25">
      <c r="A295" s="11">
        <v>10.79</v>
      </c>
      <c r="Z295" s="12">
        <f t="shared" ca="1" si="27"/>
        <v>0.54509999999998904</v>
      </c>
      <c r="AA295" s="12">
        <f t="shared" ca="1" si="28"/>
        <v>0.54509999999998904</v>
      </c>
    </row>
    <row r="296" spans="1:27" x14ac:dyDescent="0.25">
      <c r="A296" s="11">
        <v>10.82</v>
      </c>
      <c r="Z296" s="12">
        <f t="shared" ca="1" si="27"/>
        <v>0.57509999999999017</v>
      </c>
      <c r="AA296" s="12">
        <f t="shared" ca="1" si="28"/>
        <v>0.57509999999999017</v>
      </c>
    </row>
    <row r="297" spans="1:27" x14ac:dyDescent="0.25">
      <c r="A297" s="11">
        <v>10.84</v>
      </c>
      <c r="Z297" s="12">
        <f t="shared" ca="1" si="27"/>
        <v>0.59509999999998975</v>
      </c>
      <c r="AA297" s="12">
        <f t="shared" ca="1" si="28"/>
        <v>0.59509999999998975</v>
      </c>
    </row>
    <row r="298" spans="1:27" x14ac:dyDescent="0.25">
      <c r="A298" s="11">
        <v>10.84</v>
      </c>
      <c r="Z298" s="12">
        <f t="shared" ca="1" si="27"/>
        <v>0.59509999999998975</v>
      </c>
      <c r="AA298" s="12">
        <f t="shared" ca="1" si="28"/>
        <v>0.59509999999998975</v>
      </c>
    </row>
    <row r="299" spans="1:27" x14ac:dyDescent="0.25">
      <c r="A299" s="11">
        <v>10.84</v>
      </c>
      <c r="Z299" s="12">
        <f t="shared" ca="1" si="27"/>
        <v>0.59509999999998975</v>
      </c>
      <c r="AA299" s="12">
        <f t="shared" ca="1" si="28"/>
        <v>0.59509999999998975</v>
      </c>
    </row>
    <row r="300" spans="1:27" x14ac:dyDescent="0.25">
      <c r="A300" s="11">
        <v>10.85</v>
      </c>
      <c r="Z300" s="12">
        <f t="shared" ca="1" si="27"/>
        <v>0.60509999999998954</v>
      </c>
      <c r="AA300" s="12">
        <f t="shared" ca="1" si="28"/>
        <v>0.60509999999998954</v>
      </c>
    </row>
    <row r="301" spans="1:27" x14ac:dyDescent="0.25">
      <c r="A301" s="11">
        <v>10.85</v>
      </c>
      <c r="Z301" s="12">
        <f t="shared" ca="1" si="27"/>
        <v>0.60509999999998954</v>
      </c>
      <c r="AA301" s="12">
        <f t="shared" ca="1" si="28"/>
        <v>0.60509999999998954</v>
      </c>
    </row>
    <row r="302" spans="1:27" x14ac:dyDescent="0.25">
      <c r="A302" s="11">
        <v>10.85</v>
      </c>
      <c r="Z302" s="12">
        <f t="shared" ca="1" si="27"/>
        <v>0.60509999999998954</v>
      </c>
      <c r="AA302" s="12">
        <f t="shared" ca="1" si="28"/>
        <v>0.60509999999998954</v>
      </c>
    </row>
    <row r="303" spans="1:27" x14ac:dyDescent="0.25">
      <c r="A303" s="11">
        <v>10.92</v>
      </c>
      <c r="Z303" s="12">
        <f t="shared" ca="1" si="27"/>
        <v>0.67509999999998982</v>
      </c>
      <c r="AA303" s="12">
        <f t="shared" ca="1" si="28"/>
        <v>0.67509999999998982</v>
      </c>
    </row>
    <row r="304" spans="1:27" x14ac:dyDescent="0.25">
      <c r="A304" s="11">
        <v>10.98</v>
      </c>
      <c r="Z304" s="12">
        <f t="shared" ca="1" si="27"/>
        <v>0.73509999999999032</v>
      </c>
      <c r="AA304" s="12">
        <f t="shared" ca="1" si="28"/>
        <v>0.73509999999999032</v>
      </c>
    </row>
    <row r="305" spans="1:27" x14ac:dyDescent="0.25">
      <c r="A305" s="11">
        <v>11</v>
      </c>
      <c r="Z305" s="12">
        <f t="shared" ca="1" si="27"/>
        <v>0.75509999999998989</v>
      </c>
      <c r="AA305" s="12">
        <f t="shared" ca="1" si="28"/>
        <v>0.75509999999998989</v>
      </c>
    </row>
    <row r="306" spans="1:27" x14ac:dyDescent="0.25">
      <c r="A306" s="11">
        <v>11.01</v>
      </c>
      <c r="Z306" s="12">
        <f t="shared" ca="1" si="27"/>
        <v>0.76509999999998968</v>
      </c>
      <c r="AA306" s="12">
        <f t="shared" ca="1" si="28"/>
        <v>0.76509999999998968</v>
      </c>
    </row>
    <row r="307" spans="1:27" x14ac:dyDescent="0.25">
      <c r="A307" s="11">
        <v>11.04</v>
      </c>
      <c r="Z307" s="12">
        <f t="shared" ca="1" si="27"/>
        <v>0.79509999999998904</v>
      </c>
      <c r="AA307" s="12">
        <f t="shared" ca="1" si="28"/>
        <v>0.79509999999998904</v>
      </c>
    </row>
    <row r="308" spans="1:27" x14ac:dyDescent="0.25">
      <c r="A308" s="11">
        <v>11.05</v>
      </c>
      <c r="Z308" s="12">
        <f t="shared" ca="1" si="27"/>
        <v>0.8050999999999906</v>
      </c>
      <c r="AA308" s="12">
        <f t="shared" ca="1" si="28"/>
        <v>0.8050999999999906</v>
      </c>
    </row>
    <row r="309" spans="1:27" x14ac:dyDescent="0.25">
      <c r="A309" s="11">
        <v>11.05</v>
      </c>
      <c r="Z309" s="12">
        <f t="shared" ca="1" si="27"/>
        <v>0.8050999999999906</v>
      </c>
      <c r="AA309" s="12">
        <f t="shared" ca="1" si="28"/>
        <v>0.8050999999999906</v>
      </c>
    </row>
    <row r="310" spans="1:27" x14ac:dyDescent="0.25">
      <c r="A310" s="11">
        <v>11.05</v>
      </c>
      <c r="Z310" s="12">
        <f t="shared" ca="1" si="27"/>
        <v>0.8050999999999906</v>
      </c>
      <c r="AA310" s="12">
        <f t="shared" ca="1" si="28"/>
        <v>0.8050999999999906</v>
      </c>
    </row>
    <row r="311" spans="1:27" x14ac:dyDescent="0.25">
      <c r="A311" s="11">
        <v>11.05</v>
      </c>
      <c r="Z311" s="12">
        <f t="shared" ca="1" si="27"/>
        <v>0.8050999999999906</v>
      </c>
      <c r="AA311" s="12">
        <f t="shared" ca="1" si="28"/>
        <v>0.8050999999999906</v>
      </c>
    </row>
    <row r="312" spans="1:27" x14ac:dyDescent="0.25">
      <c r="A312" s="11">
        <v>11.05</v>
      </c>
      <c r="Z312" s="12">
        <f t="shared" ca="1" si="27"/>
        <v>0.8050999999999906</v>
      </c>
      <c r="AA312" s="12">
        <f t="shared" ca="1" si="28"/>
        <v>0.8050999999999906</v>
      </c>
    </row>
    <row r="313" spans="1:27" x14ac:dyDescent="0.25">
      <c r="A313" s="11">
        <v>11.08</v>
      </c>
      <c r="Z313" s="12">
        <f t="shared" ca="1" si="27"/>
        <v>0.83509999999998996</v>
      </c>
      <c r="AA313" s="12">
        <f t="shared" ca="1" si="28"/>
        <v>0.83509999999998996</v>
      </c>
    </row>
    <row r="314" spans="1:27" x14ac:dyDescent="0.25">
      <c r="A314" s="11">
        <v>11.12</v>
      </c>
      <c r="Z314" s="12">
        <f t="shared" ca="1" si="27"/>
        <v>0.87509999999998911</v>
      </c>
      <c r="AA314" s="12">
        <f t="shared" ca="1" si="28"/>
        <v>0.87509999999998911</v>
      </c>
    </row>
    <row r="315" spans="1:27" x14ac:dyDescent="0.25">
      <c r="A315" s="11">
        <v>11.16</v>
      </c>
      <c r="Z315" s="12">
        <f t="shared" ca="1" si="27"/>
        <v>0.91509999999999003</v>
      </c>
      <c r="AA315" s="12">
        <f t="shared" ca="1" si="28"/>
        <v>0.91509999999999003</v>
      </c>
    </row>
    <row r="316" spans="1:27" x14ac:dyDescent="0.25">
      <c r="A316" s="11">
        <v>11.19</v>
      </c>
      <c r="Z316" s="12">
        <f t="shared" ca="1" si="27"/>
        <v>0.94509999999998939</v>
      </c>
      <c r="AA316" s="12">
        <f t="shared" ca="1" si="28"/>
        <v>0.94509999999998939</v>
      </c>
    </row>
    <row r="317" spans="1:27" x14ac:dyDescent="0.25">
      <c r="A317" s="11">
        <v>11.23</v>
      </c>
      <c r="Z317" s="12">
        <f t="shared" ca="1" si="27"/>
        <v>0.98509999999999032</v>
      </c>
      <c r="AA317" s="12">
        <f t="shared" ca="1" si="28"/>
        <v>0.98509999999999032</v>
      </c>
    </row>
    <row r="318" spans="1:27" x14ac:dyDescent="0.25">
      <c r="A318" s="11">
        <v>11.23</v>
      </c>
      <c r="Z318" s="12">
        <f t="shared" ca="1" si="27"/>
        <v>0.98509999999999032</v>
      </c>
      <c r="AA318" s="12">
        <f t="shared" ca="1" si="28"/>
        <v>0.98509999999999032</v>
      </c>
    </row>
    <row r="319" spans="1:27" x14ac:dyDescent="0.25">
      <c r="A319" s="11">
        <v>11.24</v>
      </c>
      <c r="Z319" s="12">
        <f t="shared" ca="1" si="27"/>
        <v>0.9950999999999901</v>
      </c>
      <c r="AA319" s="12">
        <f t="shared" ca="1" si="28"/>
        <v>0.9950999999999901</v>
      </c>
    </row>
    <row r="320" spans="1:27" x14ac:dyDescent="0.25">
      <c r="A320" s="11">
        <v>11.27</v>
      </c>
      <c r="Z320" s="12">
        <f t="shared" ca="1" si="27"/>
        <v>1.0250999999999895</v>
      </c>
      <c r="AA320" s="12">
        <f t="shared" ca="1" si="28"/>
        <v>1.0250999999999895</v>
      </c>
    </row>
    <row r="321" spans="1:27" x14ac:dyDescent="0.25">
      <c r="A321" s="11">
        <v>11.28</v>
      </c>
      <c r="Z321" s="12">
        <f t="shared" ca="1" si="27"/>
        <v>1.0350999999999893</v>
      </c>
      <c r="AA321" s="12">
        <f t="shared" ca="1" si="28"/>
        <v>1.0350999999999893</v>
      </c>
    </row>
    <row r="322" spans="1:27" x14ac:dyDescent="0.25">
      <c r="A322" s="11">
        <v>11.29</v>
      </c>
      <c r="Z322" s="12">
        <f t="shared" ref="Z322:Z385" ca="1" si="29">IF($A322&lt;&gt;"",($A322-$D$77),"")</f>
        <v>1.045099999999989</v>
      </c>
      <c r="AA322" s="12">
        <f t="shared" ref="AA322:AA385" ca="1" si="30">IF($A322&lt;&gt;"",($A322-$D$77+$J$118),"")</f>
        <v>1.045099999999989</v>
      </c>
    </row>
    <row r="323" spans="1:27" x14ac:dyDescent="0.25">
      <c r="A323" s="11">
        <v>11.37</v>
      </c>
      <c r="Z323" s="12">
        <f t="shared" ca="1" si="29"/>
        <v>1.1250999999999891</v>
      </c>
      <c r="AA323" s="12">
        <f t="shared" ca="1" si="30"/>
        <v>1.1250999999999891</v>
      </c>
    </row>
    <row r="324" spans="1:27" x14ac:dyDescent="0.25">
      <c r="A324" s="11">
        <v>11.37</v>
      </c>
      <c r="Z324" s="12">
        <f t="shared" ca="1" si="29"/>
        <v>1.1250999999999891</v>
      </c>
      <c r="AA324" s="12">
        <f t="shared" ca="1" si="30"/>
        <v>1.1250999999999891</v>
      </c>
    </row>
    <row r="325" spans="1:27" x14ac:dyDescent="0.25">
      <c r="A325" s="11">
        <v>11.38</v>
      </c>
      <c r="Z325" s="12">
        <f t="shared" ca="1" si="29"/>
        <v>1.1350999999999907</v>
      </c>
      <c r="AA325" s="12">
        <f t="shared" ca="1" si="30"/>
        <v>1.1350999999999907</v>
      </c>
    </row>
    <row r="326" spans="1:27" x14ac:dyDescent="0.25">
      <c r="A326" s="11">
        <v>11.38</v>
      </c>
      <c r="Z326" s="12">
        <f t="shared" ca="1" si="29"/>
        <v>1.1350999999999907</v>
      </c>
      <c r="AA326" s="12">
        <f t="shared" ca="1" si="30"/>
        <v>1.1350999999999907</v>
      </c>
    </row>
    <row r="327" spans="1:27" x14ac:dyDescent="0.25">
      <c r="A327" s="11">
        <v>11.4</v>
      </c>
      <c r="Z327" s="12">
        <f t="shared" ca="1" si="29"/>
        <v>1.1550999999999902</v>
      </c>
      <c r="AA327" s="12">
        <f t="shared" ca="1" si="30"/>
        <v>1.1550999999999902</v>
      </c>
    </row>
    <row r="328" spans="1:27" x14ac:dyDescent="0.25">
      <c r="A328" s="11">
        <v>11.4</v>
      </c>
      <c r="Z328" s="12">
        <f t="shared" ca="1" si="29"/>
        <v>1.1550999999999902</v>
      </c>
      <c r="AA328" s="12">
        <f t="shared" ca="1" si="30"/>
        <v>1.1550999999999902</v>
      </c>
    </row>
    <row r="329" spans="1:27" x14ac:dyDescent="0.25">
      <c r="A329" s="11">
        <v>11.4</v>
      </c>
      <c r="Z329" s="12">
        <f t="shared" ca="1" si="29"/>
        <v>1.1550999999999902</v>
      </c>
      <c r="AA329" s="12">
        <f t="shared" ca="1" si="30"/>
        <v>1.1550999999999902</v>
      </c>
    </row>
    <row r="330" spans="1:27" x14ac:dyDescent="0.25">
      <c r="A330" s="11">
        <v>11.4</v>
      </c>
      <c r="Z330" s="12">
        <f t="shared" ca="1" si="29"/>
        <v>1.1550999999999902</v>
      </c>
      <c r="AA330" s="12">
        <f t="shared" ca="1" si="30"/>
        <v>1.1550999999999902</v>
      </c>
    </row>
    <row r="331" spans="1:27" x14ac:dyDescent="0.25">
      <c r="A331" s="11">
        <v>11.43</v>
      </c>
      <c r="Z331" s="12">
        <f t="shared" ca="1" si="29"/>
        <v>1.1850999999999896</v>
      </c>
      <c r="AA331" s="12">
        <f t="shared" ca="1" si="30"/>
        <v>1.1850999999999896</v>
      </c>
    </row>
    <row r="332" spans="1:27" x14ac:dyDescent="0.25">
      <c r="A332" s="11">
        <v>11.43</v>
      </c>
      <c r="Z332" s="12">
        <f t="shared" ca="1" si="29"/>
        <v>1.1850999999999896</v>
      </c>
      <c r="AA332" s="12">
        <f t="shared" ca="1" si="30"/>
        <v>1.1850999999999896</v>
      </c>
    </row>
    <row r="333" spans="1:27" x14ac:dyDescent="0.25">
      <c r="A333" s="11">
        <v>11.45</v>
      </c>
      <c r="Z333" s="12">
        <f t="shared" ca="1" si="29"/>
        <v>1.2050999999999892</v>
      </c>
      <c r="AA333" s="12">
        <f t="shared" ca="1" si="30"/>
        <v>1.2050999999999892</v>
      </c>
    </row>
    <row r="334" spans="1:27" x14ac:dyDescent="0.25">
      <c r="A334" s="11">
        <v>11.46</v>
      </c>
      <c r="Z334" s="12">
        <f t="shared" ca="1" si="29"/>
        <v>1.2150999999999907</v>
      </c>
      <c r="AA334" s="12">
        <f t="shared" ca="1" si="30"/>
        <v>1.2150999999999907</v>
      </c>
    </row>
    <row r="335" spans="1:27" x14ac:dyDescent="0.25">
      <c r="A335" s="11">
        <v>11.5</v>
      </c>
      <c r="Z335" s="12">
        <f t="shared" ca="1" si="29"/>
        <v>1.2550999999999899</v>
      </c>
      <c r="AA335" s="12">
        <f t="shared" ca="1" si="30"/>
        <v>1.2550999999999899</v>
      </c>
    </row>
    <row r="336" spans="1:27" x14ac:dyDescent="0.25">
      <c r="A336" s="11">
        <v>11.53</v>
      </c>
      <c r="Z336" s="12">
        <f t="shared" ca="1" si="29"/>
        <v>1.2850999999999893</v>
      </c>
      <c r="AA336" s="12">
        <f t="shared" ca="1" si="30"/>
        <v>1.2850999999999893</v>
      </c>
    </row>
    <row r="337" spans="1:27" x14ac:dyDescent="0.25">
      <c r="A337" s="11">
        <v>11.53</v>
      </c>
      <c r="Z337" s="12">
        <f t="shared" ca="1" si="29"/>
        <v>1.2850999999999893</v>
      </c>
      <c r="AA337" s="12">
        <f t="shared" ca="1" si="30"/>
        <v>1.2850999999999893</v>
      </c>
    </row>
    <row r="338" spans="1:27" x14ac:dyDescent="0.25">
      <c r="A338" s="11">
        <v>11.55</v>
      </c>
      <c r="Z338" s="12">
        <f t="shared" ca="1" si="29"/>
        <v>1.3050999999999906</v>
      </c>
      <c r="AA338" s="12">
        <f t="shared" ca="1" si="30"/>
        <v>1.3050999999999906</v>
      </c>
    </row>
    <row r="339" spans="1:27" x14ac:dyDescent="0.25">
      <c r="A339" s="11">
        <v>11.66</v>
      </c>
      <c r="Z339" s="12">
        <f t="shared" ca="1" si="29"/>
        <v>1.41509999999999</v>
      </c>
      <c r="AA339" s="12">
        <f t="shared" ca="1" si="30"/>
        <v>1.41509999999999</v>
      </c>
    </row>
    <row r="340" spans="1:27" x14ac:dyDescent="0.25">
      <c r="A340" s="11">
        <v>11.78</v>
      </c>
      <c r="Z340" s="12">
        <f t="shared" ca="1" si="29"/>
        <v>1.5350999999999893</v>
      </c>
      <c r="AA340" s="12">
        <f t="shared" ca="1" si="30"/>
        <v>1.5350999999999893</v>
      </c>
    </row>
    <row r="341" spans="1:27" x14ac:dyDescent="0.25">
      <c r="A341" s="11">
        <v>11.78</v>
      </c>
      <c r="Z341" s="12">
        <f t="shared" ca="1" si="29"/>
        <v>1.5350999999999893</v>
      </c>
      <c r="AA341" s="12">
        <f t="shared" ca="1" si="30"/>
        <v>1.5350999999999893</v>
      </c>
    </row>
    <row r="342" spans="1:27" x14ac:dyDescent="0.25">
      <c r="A342" s="11">
        <v>11.81</v>
      </c>
      <c r="Z342" s="12">
        <f t="shared" ca="1" si="29"/>
        <v>1.5650999999999904</v>
      </c>
      <c r="AA342" s="12">
        <f t="shared" ca="1" si="30"/>
        <v>1.5650999999999904</v>
      </c>
    </row>
    <row r="343" spans="1:27" x14ac:dyDescent="0.25">
      <c r="A343" s="11">
        <v>11.83</v>
      </c>
      <c r="Z343" s="12">
        <f t="shared" ca="1" si="29"/>
        <v>1.58509999999999</v>
      </c>
      <c r="AA343" s="12">
        <f t="shared" ca="1" si="30"/>
        <v>1.58509999999999</v>
      </c>
    </row>
    <row r="344" spans="1:27" x14ac:dyDescent="0.25">
      <c r="A344" s="11">
        <v>11.84</v>
      </c>
      <c r="Z344" s="12">
        <f t="shared" ca="1" si="29"/>
        <v>1.5950999999999897</v>
      </c>
      <c r="AA344" s="12">
        <f t="shared" ca="1" si="30"/>
        <v>1.5950999999999897</v>
      </c>
    </row>
    <row r="345" spans="1:27" x14ac:dyDescent="0.25">
      <c r="A345" s="11">
        <v>11.85</v>
      </c>
      <c r="Z345" s="12">
        <f t="shared" ca="1" si="29"/>
        <v>1.6050999999999895</v>
      </c>
      <c r="AA345" s="12">
        <f t="shared" ca="1" si="30"/>
        <v>1.6050999999999895</v>
      </c>
    </row>
    <row r="346" spans="1:27" x14ac:dyDescent="0.25">
      <c r="A346" s="11">
        <v>11.87</v>
      </c>
      <c r="Z346" s="12">
        <f t="shared" ca="1" si="29"/>
        <v>1.6250999999999891</v>
      </c>
      <c r="AA346" s="12">
        <f t="shared" ca="1" si="30"/>
        <v>1.6250999999999891</v>
      </c>
    </row>
    <row r="347" spans="1:27" x14ac:dyDescent="0.25">
      <c r="A347" s="11">
        <v>11.87</v>
      </c>
      <c r="Z347" s="12">
        <f t="shared" ca="1" si="29"/>
        <v>1.6250999999999891</v>
      </c>
      <c r="AA347" s="12">
        <f t="shared" ca="1" si="30"/>
        <v>1.6250999999999891</v>
      </c>
    </row>
    <row r="348" spans="1:27" x14ac:dyDescent="0.25">
      <c r="A348" s="11">
        <v>11.87</v>
      </c>
      <c r="Z348" s="12">
        <f t="shared" ca="1" si="29"/>
        <v>1.6250999999999891</v>
      </c>
      <c r="AA348" s="12">
        <f t="shared" ca="1" si="30"/>
        <v>1.6250999999999891</v>
      </c>
    </row>
    <row r="349" spans="1:27" x14ac:dyDescent="0.25">
      <c r="A349" s="11">
        <v>11.88</v>
      </c>
      <c r="Z349" s="12">
        <f t="shared" ca="1" si="29"/>
        <v>1.6350999999999907</v>
      </c>
      <c r="AA349" s="12">
        <f t="shared" ca="1" si="30"/>
        <v>1.6350999999999907</v>
      </c>
    </row>
    <row r="350" spans="1:27" x14ac:dyDescent="0.25">
      <c r="A350" s="11">
        <v>11.9</v>
      </c>
      <c r="Z350" s="12">
        <f t="shared" ca="1" si="29"/>
        <v>1.6550999999999902</v>
      </c>
      <c r="AA350" s="12">
        <f t="shared" ca="1" si="30"/>
        <v>1.6550999999999902</v>
      </c>
    </row>
    <row r="351" spans="1:27" x14ac:dyDescent="0.25">
      <c r="A351" s="11">
        <v>11.92</v>
      </c>
      <c r="Z351" s="12">
        <f t="shared" ca="1" si="29"/>
        <v>1.6750999999999898</v>
      </c>
      <c r="AA351" s="12">
        <f t="shared" ca="1" si="30"/>
        <v>1.6750999999999898</v>
      </c>
    </row>
    <row r="352" spans="1:27" x14ac:dyDescent="0.25">
      <c r="A352" s="11">
        <v>11.94</v>
      </c>
      <c r="Z352" s="12">
        <f t="shared" ca="1" si="29"/>
        <v>1.6950999999999894</v>
      </c>
      <c r="AA352" s="12">
        <f t="shared" ca="1" si="30"/>
        <v>1.6950999999999894</v>
      </c>
    </row>
    <row r="353" spans="1:27" x14ac:dyDescent="0.25">
      <c r="A353" s="11">
        <v>11.98</v>
      </c>
      <c r="Z353" s="12">
        <f t="shared" ca="1" si="29"/>
        <v>1.7350999999999903</v>
      </c>
      <c r="AA353" s="12">
        <f t="shared" ca="1" si="30"/>
        <v>1.7350999999999903</v>
      </c>
    </row>
    <row r="354" spans="1:27" x14ac:dyDescent="0.25">
      <c r="A354" s="11">
        <v>12</v>
      </c>
      <c r="Z354" s="12">
        <f t="shared" ca="1" si="29"/>
        <v>1.7550999999999899</v>
      </c>
      <c r="AA354" s="12">
        <f t="shared" ca="1" si="30"/>
        <v>1.7550999999999899</v>
      </c>
    </row>
    <row r="355" spans="1:27" x14ac:dyDescent="0.25">
      <c r="A355" s="11">
        <v>12.02</v>
      </c>
      <c r="Z355" s="12">
        <f t="shared" ca="1" si="29"/>
        <v>1.7750999999999895</v>
      </c>
      <c r="AA355" s="12">
        <f t="shared" ca="1" si="30"/>
        <v>1.7750999999999895</v>
      </c>
    </row>
    <row r="356" spans="1:27" x14ac:dyDescent="0.25">
      <c r="A356" s="11">
        <v>12.05</v>
      </c>
      <c r="Z356" s="12">
        <f t="shared" ca="1" si="29"/>
        <v>1.8050999999999906</v>
      </c>
      <c r="AA356" s="12">
        <f t="shared" ca="1" si="30"/>
        <v>1.8050999999999906</v>
      </c>
    </row>
    <row r="357" spans="1:27" x14ac:dyDescent="0.25">
      <c r="A357" s="11">
        <v>12.08</v>
      </c>
      <c r="Z357" s="12">
        <f t="shared" ca="1" si="29"/>
        <v>1.83509999999999</v>
      </c>
      <c r="AA357" s="12">
        <f t="shared" ca="1" si="30"/>
        <v>1.83509999999999</v>
      </c>
    </row>
    <row r="358" spans="1:27" x14ac:dyDescent="0.25">
      <c r="A358" s="11">
        <v>12.09</v>
      </c>
      <c r="Z358" s="12">
        <f t="shared" ca="1" si="29"/>
        <v>1.8450999999999897</v>
      </c>
      <c r="AA358" s="12">
        <f t="shared" ca="1" si="30"/>
        <v>1.8450999999999897</v>
      </c>
    </row>
    <row r="359" spans="1:27" x14ac:dyDescent="0.25">
      <c r="A359" s="11">
        <v>12.1</v>
      </c>
      <c r="Z359" s="12">
        <f t="shared" ca="1" si="29"/>
        <v>1.8550999999999895</v>
      </c>
      <c r="AA359" s="12">
        <f t="shared" ca="1" si="30"/>
        <v>1.8550999999999895</v>
      </c>
    </row>
    <row r="360" spans="1:27" x14ac:dyDescent="0.25">
      <c r="A360" s="11">
        <v>12.15</v>
      </c>
      <c r="Z360" s="12">
        <f t="shared" ca="1" si="29"/>
        <v>1.9050999999999902</v>
      </c>
      <c r="AA360" s="12">
        <f t="shared" ca="1" si="30"/>
        <v>1.9050999999999902</v>
      </c>
    </row>
    <row r="361" spans="1:27" x14ac:dyDescent="0.25">
      <c r="A361" s="11">
        <v>12.18</v>
      </c>
      <c r="Z361" s="12">
        <f t="shared" ca="1" si="29"/>
        <v>1.9350999999999896</v>
      </c>
      <c r="AA361" s="12">
        <f t="shared" ca="1" si="30"/>
        <v>1.9350999999999896</v>
      </c>
    </row>
    <row r="362" spans="1:27" x14ac:dyDescent="0.25">
      <c r="A362" s="11">
        <v>12.18</v>
      </c>
      <c r="Z362" s="12">
        <f t="shared" ca="1" si="29"/>
        <v>1.9350999999999896</v>
      </c>
      <c r="AA362" s="12">
        <f t="shared" ca="1" si="30"/>
        <v>1.9350999999999896</v>
      </c>
    </row>
    <row r="363" spans="1:27" x14ac:dyDescent="0.25">
      <c r="A363" s="11">
        <v>12.21</v>
      </c>
      <c r="Z363" s="12">
        <f t="shared" ca="1" si="29"/>
        <v>1.9650999999999907</v>
      </c>
      <c r="AA363" s="12">
        <f t="shared" ca="1" si="30"/>
        <v>1.9650999999999907</v>
      </c>
    </row>
    <row r="364" spans="1:27" x14ac:dyDescent="0.25">
      <c r="A364" s="11">
        <v>12.23</v>
      </c>
      <c r="Z364" s="12">
        <f t="shared" ca="1" si="29"/>
        <v>1.9850999999999903</v>
      </c>
      <c r="AA364" s="12">
        <f t="shared" ca="1" si="30"/>
        <v>1.9850999999999903</v>
      </c>
    </row>
    <row r="365" spans="1:27" x14ac:dyDescent="0.25">
      <c r="A365" s="11">
        <v>12.27</v>
      </c>
      <c r="Z365" s="12">
        <f t="shared" ca="1" si="29"/>
        <v>2.0250999999999895</v>
      </c>
      <c r="AA365" s="12">
        <f t="shared" ca="1" si="30"/>
        <v>2.0250999999999895</v>
      </c>
    </row>
    <row r="366" spans="1:27" x14ac:dyDescent="0.25">
      <c r="A366" s="11">
        <v>12.28</v>
      </c>
      <c r="Z366" s="12">
        <f t="shared" ca="1" si="29"/>
        <v>2.0350999999999893</v>
      </c>
      <c r="AA366" s="12">
        <f t="shared" ca="1" si="30"/>
        <v>2.0350999999999893</v>
      </c>
    </row>
    <row r="367" spans="1:27" x14ac:dyDescent="0.25">
      <c r="A367" s="11">
        <v>12.28</v>
      </c>
      <c r="Z367" s="12">
        <f t="shared" ca="1" si="29"/>
        <v>2.0350999999999893</v>
      </c>
      <c r="AA367" s="12">
        <f t="shared" ca="1" si="30"/>
        <v>2.0350999999999893</v>
      </c>
    </row>
    <row r="368" spans="1:27" x14ac:dyDescent="0.25">
      <c r="A368" s="11">
        <v>12.33</v>
      </c>
      <c r="Z368" s="12">
        <f t="shared" ca="1" si="29"/>
        <v>2.08509999999999</v>
      </c>
      <c r="AA368" s="12">
        <f t="shared" ca="1" si="30"/>
        <v>2.08509999999999</v>
      </c>
    </row>
    <row r="369" spans="1:27" x14ac:dyDescent="0.25">
      <c r="A369" s="11">
        <v>12.38</v>
      </c>
      <c r="Z369" s="12">
        <f t="shared" ca="1" si="29"/>
        <v>2.1350999999999907</v>
      </c>
      <c r="AA369" s="12">
        <f t="shared" ca="1" si="30"/>
        <v>2.1350999999999907</v>
      </c>
    </row>
    <row r="370" spans="1:27" x14ac:dyDescent="0.25">
      <c r="A370" s="11">
        <v>12.4</v>
      </c>
      <c r="Z370" s="12">
        <f t="shared" ca="1" si="29"/>
        <v>2.1550999999999902</v>
      </c>
      <c r="AA370" s="12">
        <f t="shared" ca="1" si="30"/>
        <v>2.1550999999999902</v>
      </c>
    </row>
    <row r="371" spans="1:27" x14ac:dyDescent="0.25">
      <c r="A371" s="11">
        <v>12.41</v>
      </c>
      <c r="Z371" s="12">
        <f t="shared" ca="1" si="29"/>
        <v>2.16509999999999</v>
      </c>
      <c r="AA371" s="12">
        <f t="shared" ca="1" si="30"/>
        <v>2.16509999999999</v>
      </c>
    </row>
    <row r="372" spans="1:27" x14ac:dyDescent="0.25">
      <c r="A372" s="11">
        <v>12.46</v>
      </c>
      <c r="Z372" s="12">
        <f t="shared" ca="1" si="29"/>
        <v>2.2150999999999907</v>
      </c>
      <c r="AA372" s="12">
        <f t="shared" ca="1" si="30"/>
        <v>2.2150999999999907</v>
      </c>
    </row>
    <row r="373" spans="1:27" x14ac:dyDescent="0.25">
      <c r="A373" s="11">
        <v>12.47</v>
      </c>
      <c r="Z373" s="12">
        <f t="shared" ca="1" si="29"/>
        <v>2.2250999999999905</v>
      </c>
      <c r="AA373" s="12">
        <f t="shared" ca="1" si="30"/>
        <v>2.2250999999999905</v>
      </c>
    </row>
    <row r="374" spans="1:27" x14ac:dyDescent="0.25">
      <c r="A374" s="11">
        <v>12.51</v>
      </c>
      <c r="Z374" s="12">
        <f t="shared" ca="1" si="29"/>
        <v>2.2650999999999897</v>
      </c>
      <c r="AA374" s="12">
        <f t="shared" ca="1" si="30"/>
        <v>2.2650999999999897</v>
      </c>
    </row>
    <row r="375" spans="1:27" x14ac:dyDescent="0.25">
      <c r="A375" s="11">
        <v>12.55</v>
      </c>
      <c r="Z375" s="12">
        <f t="shared" ca="1" si="29"/>
        <v>2.3050999999999906</v>
      </c>
      <c r="AA375" s="12">
        <f t="shared" ca="1" si="30"/>
        <v>2.3050999999999906</v>
      </c>
    </row>
    <row r="376" spans="1:27" x14ac:dyDescent="0.25">
      <c r="A376" s="11">
        <v>12.55</v>
      </c>
      <c r="Z376" s="12">
        <f t="shared" ca="1" si="29"/>
        <v>2.3050999999999906</v>
      </c>
      <c r="AA376" s="12">
        <f t="shared" ca="1" si="30"/>
        <v>2.3050999999999906</v>
      </c>
    </row>
    <row r="377" spans="1:27" x14ac:dyDescent="0.25">
      <c r="A377" s="11">
        <v>12.55</v>
      </c>
      <c r="Z377" s="12">
        <f t="shared" ca="1" si="29"/>
        <v>2.3050999999999906</v>
      </c>
      <c r="AA377" s="12">
        <f t="shared" ca="1" si="30"/>
        <v>2.3050999999999906</v>
      </c>
    </row>
    <row r="378" spans="1:27" x14ac:dyDescent="0.25">
      <c r="A378" s="11">
        <v>12.57</v>
      </c>
      <c r="Z378" s="12">
        <f t="shared" ca="1" si="29"/>
        <v>2.3250999999999902</v>
      </c>
      <c r="AA378" s="12">
        <f t="shared" ca="1" si="30"/>
        <v>2.3250999999999902</v>
      </c>
    </row>
    <row r="379" spans="1:27" x14ac:dyDescent="0.25">
      <c r="A379" s="11">
        <v>12.58</v>
      </c>
      <c r="Z379" s="12">
        <f t="shared" ca="1" si="29"/>
        <v>2.33509999999999</v>
      </c>
      <c r="AA379" s="12">
        <f t="shared" ca="1" si="30"/>
        <v>2.33509999999999</v>
      </c>
    </row>
    <row r="380" spans="1:27" x14ac:dyDescent="0.25">
      <c r="A380" s="11">
        <v>12.61</v>
      </c>
      <c r="Z380" s="12">
        <f t="shared" ca="1" si="29"/>
        <v>2.3650999999999893</v>
      </c>
      <c r="AA380" s="12">
        <f t="shared" ca="1" si="30"/>
        <v>2.3650999999999893</v>
      </c>
    </row>
    <row r="381" spans="1:27" x14ac:dyDescent="0.25">
      <c r="A381" s="11">
        <v>12.61</v>
      </c>
      <c r="Z381" s="12">
        <f t="shared" ca="1" si="29"/>
        <v>2.3650999999999893</v>
      </c>
      <c r="AA381" s="12">
        <f t="shared" ca="1" si="30"/>
        <v>2.3650999999999893</v>
      </c>
    </row>
    <row r="382" spans="1:27" x14ac:dyDescent="0.25">
      <c r="A382" s="11">
        <v>12.64</v>
      </c>
      <c r="Z382" s="12">
        <f t="shared" ca="1" si="29"/>
        <v>2.3950999999999905</v>
      </c>
      <c r="AA382" s="12">
        <f t="shared" ca="1" si="30"/>
        <v>2.3950999999999905</v>
      </c>
    </row>
    <row r="383" spans="1:27" x14ac:dyDescent="0.25">
      <c r="A383" s="11">
        <v>12.71</v>
      </c>
      <c r="Z383" s="12">
        <f t="shared" ca="1" si="29"/>
        <v>2.4650999999999907</v>
      </c>
      <c r="AA383" s="12">
        <f t="shared" ca="1" si="30"/>
        <v>2.4650999999999907</v>
      </c>
    </row>
    <row r="384" spans="1:27" x14ac:dyDescent="0.25">
      <c r="A384" s="11">
        <v>12.85</v>
      </c>
      <c r="Z384" s="12">
        <f t="shared" ca="1" si="29"/>
        <v>2.6050999999999895</v>
      </c>
      <c r="AA384" s="12">
        <f t="shared" ca="1" si="30"/>
        <v>2.6050999999999895</v>
      </c>
    </row>
    <row r="385" spans="1:27" x14ac:dyDescent="0.25">
      <c r="A385" s="11">
        <v>12.85</v>
      </c>
      <c r="Z385" s="12">
        <f t="shared" ca="1" si="29"/>
        <v>2.6050999999999895</v>
      </c>
      <c r="AA385" s="12">
        <f t="shared" ca="1" si="30"/>
        <v>2.6050999999999895</v>
      </c>
    </row>
    <row r="386" spans="1:27" x14ac:dyDescent="0.25">
      <c r="A386" s="11">
        <v>12.86</v>
      </c>
      <c r="Z386" s="12">
        <f t="shared" ref="Z386:Z449" ca="1" si="31">IF($A386&lt;&gt;"",($A386-$D$77),"")</f>
        <v>2.6150999999999893</v>
      </c>
      <c r="AA386" s="12">
        <f t="shared" ref="AA386:AA449" ca="1" si="32">IF($A386&lt;&gt;"",($A386-$D$77+$J$118),"")</f>
        <v>2.6150999999999893</v>
      </c>
    </row>
    <row r="387" spans="1:27" x14ac:dyDescent="0.25">
      <c r="A387" s="11">
        <v>12.87</v>
      </c>
      <c r="Z387" s="12">
        <f t="shared" ca="1" si="31"/>
        <v>2.6250999999999891</v>
      </c>
      <c r="AA387" s="12">
        <f t="shared" ca="1" si="32"/>
        <v>2.6250999999999891</v>
      </c>
    </row>
    <row r="388" spans="1:27" x14ac:dyDescent="0.25">
      <c r="A388" s="11">
        <v>12.97</v>
      </c>
      <c r="Z388" s="12">
        <f t="shared" ca="1" si="31"/>
        <v>2.7250999999999905</v>
      </c>
      <c r="AA388" s="12">
        <f t="shared" ca="1" si="32"/>
        <v>2.7250999999999905</v>
      </c>
    </row>
    <row r="389" spans="1:27" x14ac:dyDescent="0.25">
      <c r="A389" s="11">
        <v>13</v>
      </c>
      <c r="Z389" s="12">
        <f t="shared" ca="1" si="31"/>
        <v>2.7550999999999899</v>
      </c>
      <c r="AA389" s="12">
        <f t="shared" ca="1" si="32"/>
        <v>2.7550999999999899</v>
      </c>
    </row>
    <row r="390" spans="1:27" x14ac:dyDescent="0.25">
      <c r="A390" s="11">
        <v>13.02</v>
      </c>
      <c r="Z390" s="12">
        <f t="shared" ca="1" si="31"/>
        <v>2.7750999999999895</v>
      </c>
      <c r="AA390" s="12">
        <f t="shared" ca="1" si="32"/>
        <v>2.7750999999999895</v>
      </c>
    </row>
    <row r="391" spans="1:27" x14ac:dyDescent="0.25">
      <c r="A391" s="11">
        <v>13.04</v>
      </c>
      <c r="Z391" s="12">
        <f t="shared" ca="1" si="31"/>
        <v>2.795099999999989</v>
      </c>
      <c r="AA391" s="12">
        <f t="shared" ca="1" si="32"/>
        <v>2.795099999999989</v>
      </c>
    </row>
    <row r="392" spans="1:27" x14ac:dyDescent="0.25">
      <c r="A392" s="11">
        <v>13.06</v>
      </c>
      <c r="Z392" s="12">
        <f t="shared" ca="1" si="31"/>
        <v>2.8150999999999904</v>
      </c>
      <c r="AA392" s="12">
        <f t="shared" ca="1" si="32"/>
        <v>2.8150999999999904</v>
      </c>
    </row>
    <row r="393" spans="1:27" x14ac:dyDescent="0.25">
      <c r="A393" s="11">
        <v>13.07</v>
      </c>
      <c r="Z393" s="12">
        <f t="shared" ca="1" si="31"/>
        <v>2.8250999999999902</v>
      </c>
      <c r="AA393" s="12">
        <f t="shared" ca="1" si="32"/>
        <v>2.8250999999999902</v>
      </c>
    </row>
    <row r="394" spans="1:27" x14ac:dyDescent="0.25">
      <c r="A394" s="11">
        <v>13.09</v>
      </c>
      <c r="Z394" s="12">
        <f t="shared" ca="1" si="31"/>
        <v>2.8450999999999897</v>
      </c>
      <c r="AA394" s="12">
        <f t="shared" ca="1" si="32"/>
        <v>2.8450999999999897</v>
      </c>
    </row>
    <row r="395" spans="1:27" x14ac:dyDescent="0.25">
      <c r="A395" s="11">
        <v>13.09</v>
      </c>
      <c r="Z395" s="12">
        <f t="shared" ca="1" si="31"/>
        <v>2.8450999999999897</v>
      </c>
      <c r="AA395" s="12">
        <f t="shared" ca="1" si="32"/>
        <v>2.8450999999999897</v>
      </c>
    </row>
    <row r="396" spans="1:27" x14ac:dyDescent="0.25">
      <c r="A396" s="11">
        <v>13.09</v>
      </c>
      <c r="Z396" s="12">
        <f t="shared" ca="1" si="31"/>
        <v>2.8450999999999897</v>
      </c>
      <c r="AA396" s="12">
        <f t="shared" ca="1" si="32"/>
        <v>2.8450999999999897</v>
      </c>
    </row>
    <row r="397" spans="1:27" x14ac:dyDescent="0.25">
      <c r="A397" s="11">
        <v>13.16</v>
      </c>
      <c r="Z397" s="12">
        <f t="shared" ca="1" si="31"/>
        <v>2.91509999999999</v>
      </c>
      <c r="AA397" s="12">
        <f t="shared" ca="1" si="32"/>
        <v>2.91509999999999</v>
      </c>
    </row>
    <row r="398" spans="1:27" x14ac:dyDescent="0.25">
      <c r="A398" s="11">
        <v>13.18</v>
      </c>
      <c r="Z398" s="12">
        <f t="shared" ca="1" si="31"/>
        <v>2.9350999999999896</v>
      </c>
      <c r="AA398" s="12">
        <f t="shared" ca="1" si="32"/>
        <v>2.9350999999999896</v>
      </c>
    </row>
    <row r="399" spans="1:27" x14ac:dyDescent="0.25">
      <c r="A399" s="11">
        <v>13.22</v>
      </c>
      <c r="Z399" s="12">
        <f t="shared" ca="1" si="31"/>
        <v>2.9750999999999905</v>
      </c>
      <c r="AA399" s="12">
        <f t="shared" ca="1" si="32"/>
        <v>2.9750999999999905</v>
      </c>
    </row>
    <row r="400" spans="1:27" x14ac:dyDescent="0.25">
      <c r="A400" s="11">
        <v>13.24</v>
      </c>
      <c r="Z400" s="12">
        <f t="shared" ca="1" si="31"/>
        <v>2.9950999999999901</v>
      </c>
      <c r="AA400" s="12">
        <f t="shared" ca="1" si="32"/>
        <v>2.9950999999999901</v>
      </c>
    </row>
    <row r="401" spans="1:27" x14ac:dyDescent="0.25">
      <c r="A401" s="11">
        <v>13.24</v>
      </c>
      <c r="Z401" s="12">
        <f t="shared" ca="1" si="31"/>
        <v>2.9950999999999901</v>
      </c>
      <c r="AA401" s="12">
        <f t="shared" ca="1" si="32"/>
        <v>2.9950999999999901</v>
      </c>
    </row>
    <row r="402" spans="1:27" x14ac:dyDescent="0.25">
      <c r="A402" s="11">
        <v>13.28</v>
      </c>
      <c r="Z402" s="12">
        <f t="shared" ca="1" si="31"/>
        <v>3.0350999999999893</v>
      </c>
      <c r="AA402" s="12">
        <f t="shared" ca="1" si="32"/>
        <v>3.0350999999999893</v>
      </c>
    </row>
    <row r="403" spans="1:27" x14ac:dyDescent="0.25">
      <c r="A403" s="11">
        <v>13.29</v>
      </c>
      <c r="Z403" s="12">
        <f t="shared" ca="1" si="31"/>
        <v>3.045099999999989</v>
      </c>
      <c r="AA403" s="12">
        <f t="shared" ca="1" si="32"/>
        <v>3.045099999999989</v>
      </c>
    </row>
    <row r="404" spans="1:27" x14ac:dyDescent="0.25">
      <c r="A404" s="11">
        <v>13.3</v>
      </c>
      <c r="Z404" s="12">
        <f t="shared" ca="1" si="31"/>
        <v>3.0550999999999906</v>
      </c>
      <c r="AA404" s="12">
        <f t="shared" ca="1" si="32"/>
        <v>3.0550999999999906</v>
      </c>
    </row>
    <row r="405" spans="1:27" x14ac:dyDescent="0.25">
      <c r="A405" s="11">
        <v>13.31</v>
      </c>
      <c r="Z405" s="12">
        <f t="shared" ca="1" si="31"/>
        <v>3.0650999999999904</v>
      </c>
      <c r="AA405" s="12">
        <f t="shared" ca="1" si="32"/>
        <v>3.0650999999999904</v>
      </c>
    </row>
    <row r="406" spans="1:27" x14ac:dyDescent="0.25">
      <c r="A406" s="11">
        <v>13.35</v>
      </c>
      <c r="Z406" s="12">
        <f t="shared" ca="1" si="31"/>
        <v>3.1050999999999895</v>
      </c>
      <c r="AA406" s="12">
        <f t="shared" ca="1" si="32"/>
        <v>3.1050999999999895</v>
      </c>
    </row>
    <row r="407" spans="1:27" x14ac:dyDescent="0.25">
      <c r="A407" s="11">
        <v>13.36</v>
      </c>
      <c r="Z407" s="12">
        <f t="shared" ca="1" si="31"/>
        <v>3.1150999999999893</v>
      </c>
      <c r="AA407" s="12">
        <f t="shared" ca="1" si="32"/>
        <v>3.1150999999999893</v>
      </c>
    </row>
    <row r="408" spans="1:27" x14ac:dyDescent="0.25">
      <c r="A408" s="11">
        <v>13.43</v>
      </c>
      <c r="Z408" s="12">
        <f t="shared" ca="1" si="31"/>
        <v>3.1850999999999896</v>
      </c>
      <c r="AA408" s="12">
        <f t="shared" ca="1" si="32"/>
        <v>3.1850999999999896</v>
      </c>
    </row>
    <row r="409" spans="1:27" x14ac:dyDescent="0.25">
      <c r="A409" s="11">
        <v>13.44</v>
      </c>
      <c r="Z409" s="12">
        <f t="shared" ca="1" si="31"/>
        <v>3.1950999999999894</v>
      </c>
      <c r="AA409" s="12">
        <f t="shared" ca="1" si="32"/>
        <v>3.1950999999999894</v>
      </c>
    </row>
    <row r="410" spans="1:27" x14ac:dyDescent="0.25">
      <c r="A410" s="11">
        <v>13.49</v>
      </c>
      <c r="Z410" s="12">
        <f t="shared" ca="1" si="31"/>
        <v>3.2450999999999901</v>
      </c>
      <c r="AA410" s="12">
        <f t="shared" ca="1" si="32"/>
        <v>3.2450999999999901</v>
      </c>
    </row>
    <row r="411" spans="1:27" x14ac:dyDescent="0.25">
      <c r="A411" s="11">
        <v>13.54</v>
      </c>
      <c r="Z411" s="12">
        <f t="shared" ca="1" si="31"/>
        <v>3.295099999999989</v>
      </c>
      <c r="AA411" s="12">
        <f t="shared" ca="1" si="32"/>
        <v>3.295099999999989</v>
      </c>
    </row>
    <row r="412" spans="1:27" x14ac:dyDescent="0.25">
      <c r="A412" s="11">
        <v>13.55</v>
      </c>
      <c r="Z412" s="12">
        <f t="shared" ca="1" si="31"/>
        <v>3.3050999999999906</v>
      </c>
      <c r="AA412" s="12">
        <f t="shared" ca="1" si="32"/>
        <v>3.3050999999999906</v>
      </c>
    </row>
    <row r="413" spans="1:27" x14ac:dyDescent="0.25">
      <c r="A413" s="11">
        <v>13.59</v>
      </c>
      <c r="Z413" s="12">
        <f t="shared" ca="1" si="31"/>
        <v>3.3450999999999897</v>
      </c>
      <c r="AA413" s="12">
        <f t="shared" ca="1" si="32"/>
        <v>3.3450999999999897</v>
      </c>
    </row>
    <row r="414" spans="1:27" x14ac:dyDescent="0.25">
      <c r="A414" s="11">
        <v>13.61</v>
      </c>
      <c r="Z414" s="12">
        <f t="shared" ca="1" si="31"/>
        <v>3.3650999999999893</v>
      </c>
      <c r="AA414" s="12">
        <f t="shared" ca="1" si="32"/>
        <v>3.3650999999999893</v>
      </c>
    </row>
    <row r="415" spans="1:27" x14ac:dyDescent="0.25">
      <c r="A415" s="11">
        <v>13.62</v>
      </c>
      <c r="Z415" s="12">
        <f t="shared" ca="1" si="31"/>
        <v>3.3750999999999891</v>
      </c>
      <c r="AA415" s="12">
        <f t="shared" ca="1" si="32"/>
        <v>3.3750999999999891</v>
      </c>
    </row>
    <row r="416" spans="1:27" x14ac:dyDescent="0.25">
      <c r="A416" s="11">
        <v>13.63</v>
      </c>
      <c r="Z416" s="12">
        <f t="shared" ca="1" si="31"/>
        <v>3.3850999999999907</v>
      </c>
      <c r="AA416" s="12">
        <f t="shared" ca="1" si="32"/>
        <v>3.3850999999999907</v>
      </c>
    </row>
    <row r="417" spans="1:27" x14ac:dyDescent="0.25">
      <c r="A417" s="11">
        <v>13.66</v>
      </c>
      <c r="Z417" s="12">
        <f t="shared" ca="1" si="31"/>
        <v>3.41509999999999</v>
      </c>
      <c r="AA417" s="12">
        <f t="shared" ca="1" si="32"/>
        <v>3.41509999999999</v>
      </c>
    </row>
    <row r="418" spans="1:27" x14ac:dyDescent="0.25">
      <c r="A418" s="11">
        <v>13.67</v>
      </c>
      <c r="Z418" s="12">
        <f t="shared" ca="1" si="31"/>
        <v>3.4250999999999898</v>
      </c>
      <c r="AA418" s="12">
        <f t="shared" ca="1" si="32"/>
        <v>3.4250999999999898</v>
      </c>
    </row>
    <row r="419" spans="1:27" x14ac:dyDescent="0.25">
      <c r="A419" s="11">
        <v>13.67</v>
      </c>
      <c r="Z419" s="12">
        <f t="shared" ca="1" si="31"/>
        <v>3.4250999999999898</v>
      </c>
      <c r="AA419" s="12">
        <f t="shared" ca="1" si="32"/>
        <v>3.4250999999999898</v>
      </c>
    </row>
    <row r="420" spans="1:27" x14ac:dyDescent="0.25">
      <c r="A420" s="11">
        <v>13.71</v>
      </c>
      <c r="Z420" s="12">
        <f t="shared" ca="1" si="31"/>
        <v>3.4650999999999907</v>
      </c>
      <c r="AA420" s="12">
        <f t="shared" ca="1" si="32"/>
        <v>3.4650999999999907</v>
      </c>
    </row>
    <row r="421" spans="1:27" x14ac:dyDescent="0.25">
      <c r="A421" s="11">
        <v>13.77</v>
      </c>
      <c r="Z421" s="12">
        <f t="shared" ca="1" si="31"/>
        <v>3.5250999999999895</v>
      </c>
      <c r="AA421" s="12">
        <f t="shared" ca="1" si="32"/>
        <v>3.5250999999999895</v>
      </c>
    </row>
    <row r="422" spans="1:27" x14ac:dyDescent="0.25">
      <c r="A422" s="11">
        <v>13.78</v>
      </c>
      <c r="Z422" s="12">
        <f t="shared" ca="1" si="31"/>
        <v>3.5350999999999893</v>
      </c>
      <c r="AA422" s="12">
        <f t="shared" ca="1" si="32"/>
        <v>3.5350999999999893</v>
      </c>
    </row>
    <row r="423" spans="1:27" x14ac:dyDescent="0.25">
      <c r="A423" s="11">
        <v>13.79</v>
      </c>
      <c r="Z423" s="12">
        <f t="shared" ca="1" si="31"/>
        <v>3.545099999999989</v>
      </c>
      <c r="AA423" s="12">
        <f t="shared" ca="1" si="32"/>
        <v>3.545099999999989</v>
      </c>
    </row>
    <row r="424" spans="1:27" x14ac:dyDescent="0.25">
      <c r="A424" s="11">
        <v>13.83</v>
      </c>
      <c r="Z424" s="12">
        <f t="shared" ca="1" si="31"/>
        <v>3.58509999999999</v>
      </c>
      <c r="AA424" s="12">
        <f t="shared" ca="1" si="32"/>
        <v>3.58509999999999</v>
      </c>
    </row>
    <row r="425" spans="1:27" x14ac:dyDescent="0.25">
      <c r="A425" s="11">
        <v>13.83</v>
      </c>
      <c r="Z425" s="12">
        <f t="shared" ca="1" si="31"/>
        <v>3.58509999999999</v>
      </c>
      <c r="AA425" s="12">
        <f t="shared" ca="1" si="32"/>
        <v>3.58509999999999</v>
      </c>
    </row>
    <row r="426" spans="1:27" x14ac:dyDescent="0.25">
      <c r="A426" s="11">
        <v>13.87</v>
      </c>
      <c r="Z426" s="12">
        <f t="shared" ca="1" si="31"/>
        <v>3.6250999999999891</v>
      </c>
      <c r="AA426" s="12">
        <f t="shared" ca="1" si="32"/>
        <v>3.6250999999999891</v>
      </c>
    </row>
    <row r="427" spans="1:27" x14ac:dyDescent="0.25">
      <c r="A427" s="11">
        <v>13.91</v>
      </c>
      <c r="Z427" s="12">
        <f t="shared" ca="1" si="31"/>
        <v>3.66509999999999</v>
      </c>
      <c r="AA427" s="12">
        <f t="shared" ca="1" si="32"/>
        <v>3.66509999999999</v>
      </c>
    </row>
    <row r="428" spans="1:27" x14ac:dyDescent="0.25">
      <c r="A428" s="11">
        <v>13.94</v>
      </c>
      <c r="Z428" s="12">
        <f t="shared" ca="1" si="31"/>
        <v>3.6950999999999894</v>
      </c>
      <c r="AA428" s="12">
        <f t="shared" ca="1" si="32"/>
        <v>3.6950999999999894</v>
      </c>
    </row>
    <row r="429" spans="1:27" x14ac:dyDescent="0.25">
      <c r="A429" s="11">
        <v>13.94</v>
      </c>
      <c r="Z429" s="12">
        <f t="shared" ca="1" si="31"/>
        <v>3.6950999999999894</v>
      </c>
      <c r="AA429" s="12">
        <f t="shared" ca="1" si="32"/>
        <v>3.6950999999999894</v>
      </c>
    </row>
    <row r="430" spans="1:27" x14ac:dyDescent="0.25">
      <c r="A430" s="11">
        <v>13.96</v>
      </c>
      <c r="Z430" s="12">
        <f t="shared" ca="1" si="31"/>
        <v>3.7150999999999907</v>
      </c>
      <c r="AA430" s="12">
        <f t="shared" ca="1" si="32"/>
        <v>3.7150999999999907</v>
      </c>
    </row>
    <row r="431" spans="1:27" x14ac:dyDescent="0.25">
      <c r="A431" s="11">
        <v>14.03</v>
      </c>
      <c r="Z431" s="12">
        <f t="shared" ca="1" si="31"/>
        <v>3.7850999999999893</v>
      </c>
      <c r="AA431" s="12">
        <f t="shared" ca="1" si="32"/>
        <v>3.7850999999999893</v>
      </c>
    </row>
    <row r="432" spans="1:27" x14ac:dyDescent="0.25">
      <c r="A432" s="11">
        <v>14.03</v>
      </c>
      <c r="Z432" s="12">
        <f t="shared" ca="1" si="31"/>
        <v>3.7850999999999893</v>
      </c>
      <c r="AA432" s="12">
        <f t="shared" ca="1" si="32"/>
        <v>3.7850999999999893</v>
      </c>
    </row>
    <row r="433" spans="1:27" x14ac:dyDescent="0.25">
      <c r="A433" s="11">
        <v>14.1</v>
      </c>
      <c r="Z433" s="12">
        <f t="shared" ca="1" si="31"/>
        <v>3.8550999999999895</v>
      </c>
      <c r="AA433" s="12">
        <f t="shared" ca="1" si="32"/>
        <v>3.8550999999999895</v>
      </c>
    </row>
    <row r="434" spans="1:27" x14ac:dyDescent="0.25">
      <c r="A434" s="11">
        <v>14.1</v>
      </c>
      <c r="Z434" s="12">
        <f t="shared" ca="1" si="31"/>
        <v>3.8550999999999895</v>
      </c>
      <c r="AA434" s="12">
        <f t="shared" ca="1" si="32"/>
        <v>3.8550999999999895</v>
      </c>
    </row>
    <row r="435" spans="1:27" x14ac:dyDescent="0.25">
      <c r="A435" s="11">
        <v>14.12</v>
      </c>
      <c r="Z435" s="12">
        <f t="shared" ca="1" si="31"/>
        <v>3.8750999999999891</v>
      </c>
      <c r="AA435" s="12">
        <f t="shared" ca="1" si="32"/>
        <v>3.8750999999999891</v>
      </c>
    </row>
    <row r="436" spans="1:27" x14ac:dyDescent="0.25">
      <c r="A436" s="11">
        <v>14.12</v>
      </c>
      <c r="Z436" s="12">
        <f t="shared" ca="1" si="31"/>
        <v>3.8750999999999891</v>
      </c>
      <c r="AA436" s="12">
        <f t="shared" ca="1" si="32"/>
        <v>3.8750999999999891</v>
      </c>
    </row>
    <row r="437" spans="1:27" x14ac:dyDescent="0.25">
      <c r="A437" s="11">
        <v>14.15</v>
      </c>
      <c r="Z437" s="12">
        <f t="shared" ca="1" si="31"/>
        <v>3.9050999999999902</v>
      </c>
      <c r="AA437" s="12">
        <f t="shared" ca="1" si="32"/>
        <v>3.9050999999999902</v>
      </c>
    </row>
    <row r="438" spans="1:27" x14ac:dyDescent="0.25">
      <c r="A438" s="11">
        <v>14.16</v>
      </c>
      <c r="Z438" s="12">
        <f t="shared" ca="1" si="31"/>
        <v>3.91509999999999</v>
      </c>
      <c r="AA438" s="12">
        <f t="shared" ca="1" si="32"/>
        <v>3.91509999999999</v>
      </c>
    </row>
    <row r="439" spans="1:27" x14ac:dyDescent="0.25">
      <c r="A439" s="11">
        <v>14.22</v>
      </c>
      <c r="Z439" s="12">
        <f t="shared" ca="1" si="31"/>
        <v>3.9750999999999905</v>
      </c>
      <c r="AA439" s="12">
        <f t="shared" ca="1" si="32"/>
        <v>3.9750999999999905</v>
      </c>
    </row>
    <row r="440" spans="1:27" x14ac:dyDescent="0.25">
      <c r="A440" s="11">
        <v>14.23</v>
      </c>
      <c r="Z440" s="12">
        <f t="shared" ca="1" si="31"/>
        <v>3.9850999999999903</v>
      </c>
      <c r="AA440" s="12">
        <f t="shared" ca="1" si="32"/>
        <v>3.9850999999999903</v>
      </c>
    </row>
    <row r="441" spans="1:27" x14ac:dyDescent="0.25">
      <c r="A441" s="11">
        <v>14.29</v>
      </c>
      <c r="Z441" s="12">
        <f t="shared" ca="1" si="31"/>
        <v>4.045099999999989</v>
      </c>
      <c r="AA441" s="12">
        <f t="shared" ca="1" si="32"/>
        <v>4.045099999999989</v>
      </c>
    </row>
    <row r="442" spans="1:27" x14ac:dyDescent="0.25">
      <c r="A442" s="11">
        <v>14.29</v>
      </c>
      <c r="Z442" s="12">
        <f t="shared" ca="1" si="31"/>
        <v>4.045099999999989</v>
      </c>
      <c r="AA442" s="12">
        <f t="shared" ca="1" si="32"/>
        <v>4.045099999999989</v>
      </c>
    </row>
    <row r="443" spans="1:27" x14ac:dyDescent="0.25">
      <c r="A443" s="11">
        <v>14.35</v>
      </c>
      <c r="Z443" s="12">
        <f t="shared" ca="1" si="31"/>
        <v>4.1050999999999895</v>
      </c>
      <c r="AA443" s="12">
        <f t="shared" ca="1" si="32"/>
        <v>4.1050999999999895</v>
      </c>
    </row>
    <row r="444" spans="1:27" x14ac:dyDescent="0.25">
      <c r="A444" s="11">
        <v>14.39</v>
      </c>
      <c r="Z444" s="12">
        <f t="shared" ca="1" si="31"/>
        <v>4.1450999999999905</v>
      </c>
      <c r="AA444" s="12">
        <f t="shared" ca="1" si="32"/>
        <v>4.1450999999999905</v>
      </c>
    </row>
    <row r="445" spans="1:27" x14ac:dyDescent="0.25">
      <c r="A445" s="11">
        <v>14.41</v>
      </c>
      <c r="Z445" s="12">
        <f t="shared" ca="1" si="31"/>
        <v>4.16509999999999</v>
      </c>
      <c r="AA445" s="12">
        <f t="shared" ca="1" si="32"/>
        <v>4.16509999999999</v>
      </c>
    </row>
    <row r="446" spans="1:27" x14ac:dyDescent="0.25">
      <c r="A446" s="11">
        <v>14.45</v>
      </c>
      <c r="Z446" s="12">
        <f t="shared" ca="1" si="31"/>
        <v>4.2050999999999892</v>
      </c>
      <c r="AA446" s="12">
        <f t="shared" ca="1" si="32"/>
        <v>4.2050999999999892</v>
      </c>
    </row>
    <row r="447" spans="1:27" x14ac:dyDescent="0.25">
      <c r="A447" s="11">
        <v>14.45</v>
      </c>
      <c r="Z447" s="12">
        <f t="shared" ca="1" si="31"/>
        <v>4.2050999999999892</v>
      </c>
      <c r="AA447" s="12">
        <f t="shared" ca="1" si="32"/>
        <v>4.2050999999999892</v>
      </c>
    </row>
    <row r="448" spans="1:27" x14ac:dyDescent="0.25">
      <c r="A448" s="11">
        <v>14.55</v>
      </c>
      <c r="Z448" s="12">
        <f t="shared" ca="1" si="31"/>
        <v>4.3050999999999906</v>
      </c>
      <c r="AA448" s="12">
        <f t="shared" ca="1" si="32"/>
        <v>4.3050999999999906</v>
      </c>
    </row>
    <row r="449" spans="1:27" x14ac:dyDescent="0.25">
      <c r="A449" s="11">
        <v>14.56</v>
      </c>
      <c r="Z449" s="12">
        <f t="shared" ca="1" si="31"/>
        <v>4.3150999999999904</v>
      </c>
      <c r="AA449" s="12">
        <f t="shared" ca="1" si="32"/>
        <v>4.3150999999999904</v>
      </c>
    </row>
    <row r="450" spans="1:27" x14ac:dyDescent="0.25">
      <c r="A450" s="11">
        <v>14.58</v>
      </c>
      <c r="Z450" s="12">
        <f t="shared" ref="Z450:Z513" ca="1" si="33">IF($A450&lt;&gt;"",($A450-$D$77),"")</f>
        <v>4.33509999999999</v>
      </c>
      <c r="AA450" s="12">
        <f t="shared" ref="AA450:AA513" ca="1" si="34">IF($A450&lt;&gt;"",($A450-$D$77+$J$118),"")</f>
        <v>4.33509999999999</v>
      </c>
    </row>
    <row r="451" spans="1:27" x14ac:dyDescent="0.25">
      <c r="A451" s="11">
        <v>14.6</v>
      </c>
      <c r="Z451" s="12">
        <f t="shared" ca="1" si="33"/>
        <v>4.3550999999999895</v>
      </c>
      <c r="AA451" s="12">
        <f t="shared" ca="1" si="34"/>
        <v>4.3550999999999895</v>
      </c>
    </row>
    <row r="452" spans="1:27" x14ac:dyDescent="0.25">
      <c r="A452" s="11">
        <v>14.65</v>
      </c>
      <c r="Z452" s="12">
        <f t="shared" ca="1" si="33"/>
        <v>4.4050999999999902</v>
      </c>
      <c r="AA452" s="12">
        <f t="shared" ca="1" si="34"/>
        <v>4.4050999999999902</v>
      </c>
    </row>
    <row r="453" spans="1:27" x14ac:dyDescent="0.25">
      <c r="A453" s="11">
        <v>14.66</v>
      </c>
      <c r="Z453" s="12">
        <f t="shared" ca="1" si="33"/>
        <v>4.41509999999999</v>
      </c>
      <c r="AA453" s="12">
        <f t="shared" ca="1" si="34"/>
        <v>4.41509999999999</v>
      </c>
    </row>
    <row r="454" spans="1:27" x14ac:dyDescent="0.25">
      <c r="A454" s="11">
        <v>14.86</v>
      </c>
      <c r="Z454" s="12">
        <f t="shared" ca="1" si="33"/>
        <v>4.6150999999999893</v>
      </c>
      <c r="AA454" s="12">
        <f t="shared" ca="1" si="34"/>
        <v>4.6150999999999893</v>
      </c>
    </row>
    <row r="455" spans="1:27" x14ac:dyDescent="0.25">
      <c r="A455" s="11">
        <v>15.02</v>
      </c>
      <c r="Z455" s="12">
        <f t="shared" ca="1" si="33"/>
        <v>4.7750999999999895</v>
      </c>
      <c r="AA455" s="12">
        <f t="shared" ca="1" si="34"/>
        <v>4.7750999999999895</v>
      </c>
    </row>
    <row r="456" spans="1:27" x14ac:dyDescent="0.25">
      <c r="A456" s="11">
        <v>15.05</v>
      </c>
      <c r="Z456" s="12">
        <f t="shared" ca="1" si="33"/>
        <v>4.8050999999999906</v>
      </c>
      <c r="AA456" s="12">
        <f t="shared" ca="1" si="34"/>
        <v>4.8050999999999906</v>
      </c>
    </row>
    <row r="457" spans="1:27" x14ac:dyDescent="0.25">
      <c r="A457" s="11">
        <v>15.07</v>
      </c>
      <c r="Z457" s="12">
        <f t="shared" ca="1" si="33"/>
        <v>4.8250999999999902</v>
      </c>
      <c r="AA457" s="12">
        <f t="shared" ca="1" si="34"/>
        <v>4.8250999999999902</v>
      </c>
    </row>
    <row r="458" spans="1:27" x14ac:dyDescent="0.25">
      <c r="A458" s="11">
        <v>15.09</v>
      </c>
      <c r="Z458" s="12">
        <f t="shared" ca="1" si="33"/>
        <v>4.8450999999999897</v>
      </c>
      <c r="AA458" s="12">
        <f t="shared" ca="1" si="34"/>
        <v>4.8450999999999897</v>
      </c>
    </row>
    <row r="459" spans="1:27" x14ac:dyDescent="0.25">
      <c r="A459" s="11">
        <v>15.13</v>
      </c>
      <c r="Z459" s="12">
        <f t="shared" ca="1" si="33"/>
        <v>4.8850999999999907</v>
      </c>
      <c r="AA459" s="12">
        <f t="shared" ca="1" si="34"/>
        <v>4.8850999999999907</v>
      </c>
    </row>
    <row r="460" spans="1:27" x14ac:dyDescent="0.25">
      <c r="A460" s="11">
        <v>15.13</v>
      </c>
      <c r="Z460" s="12">
        <f t="shared" ca="1" si="33"/>
        <v>4.8850999999999907</v>
      </c>
      <c r="AA460" s="12">
        <f t="shared" ca="1" si="34"/>
        <v>4.8850999999999907</v>
      </c>
    </row>
    <row r="461" spans="1:27" x14ac:dyDescent="0.25">
      <c r="A461" s="11">
        <v>15.22</v>
      </c>
      <c r="Z461" s="12">
        <f t="shared" ca="1" si="33"/>
        <v>4.9750999999999905</v>
      </c>
      <c r="AA461" s="12">
        <f t="shared" ca="1" si="34"/>
        <v>4.9750999999999905</v>
      </c>
    </row>
    <row r="462" spans="1:27" x14ac:dyDescent="0.25">
      <c r="A462" s="11">
        <v>15.23</v>
      </c>
      <c r="Z462" s="12">
        <f t="shared" ca="1" si="33"/>
        <v>4.9850999999999903</v>
      </c>
      <c r="AA462" s="12">
        <f t="shared" ca="1" si="34"/>
        <v>4.9850999999999903</v>
      </c>
    </row>
    <row r="463" spans="1:27" x14ac:dyDescent="0.25">
      <c r="A463" s="11">
        <v>15.32</v>
      </c>
      <c r="Z463" s="12">
        <f t="shared" ca="1" si="33"/>
        <v>5.0750999999999902</v>
      </c>
      <c r="AA463" s="12">
        <f t="shared" ca="1" si="34"/>
        <v>5.0750999999999902</v>
      </c>
    </row>
    <row r="464" spans="1:27" x14ac:dyDescent="0.25">
      <c r="A464" s="11">
        <v>15.39</v>
      </c>
      <c r="Z464" s="12">
        <f t="shared" ca="1" si="33"/>
        <v>5.1450999999999905</v>
      </c>
      <c r="AA464" s="12">
        <f t="shared" ca="1" si="34"/>
        <v>5.1450999999999905</v>
      </c>
    </row>
    <row r="465" spans="1:27" x14ac:dyDescent="0.25">
      <c r="A465" s="11">
        <v>15.4</v>
      </c>
      <c r="Z465" s="12">
        <f t="shared" ca="1" si="33"/>
        <v>5.1550999999999902</v>
      </c>
      <c r="AA465" s="12">
        <f t="shared" ca="1" si="34"/>
        <v>5.1550999999999902</v>
      </c>
    </row>
    <row r="466" spans="1:27" x14ac:dyDescent="0.25">
      <c r="A466" s="11">
        <v>15.42</v>
      </c>
      <c r="Z466" s="12">
        <f t="shared" ca="1" si="33"/>
        <v>5.1750999999999898</v>
      </c>
      <c r="AA466" s="12">
        <f t="shared" ca="1" si="34"/>
        <v>5.1750999999999898</v>
      </c>
    </row>
    <row r="467" spans="1:27" x14ac:dyDescent="0.25">
      <c r="A467" s="11">
        <v>15.45</v>
      </c>
      <c r="Z467" s="12">
        <f t="shared" ca="1" si="33"/>
        <v>5.2050999999999892</v>
      </c>
      <c r="AA467" s="12">
        <f t="shared" ca="1" si="34"/>
        <v>5.2050999999999892</v>
      </c>
    </row>
    <row r="468" spans="1:27" x14ac:dyDescent="0.25">
      <c r="A468" s="11">
        <v>15.51</v>
      </c>
      <c r="Z468" s="12">
        <f t="shared" ca="1" si="33"/>
        <v>5.2650999999999897</v>
      </c>
      <c r="AA468" s="12">
        <f t="shared" ca="1" si="34"/>
        <v>5.2650999999999897</v>
      </c>
    </row>
    <row r="469" spans="1:27" x14ac:dyDescent="0.25">
      <c r="A469" s="11">
        <v>15.68</v>
      </c>
      <c r="Z469" s="12">
        <f t="shared" ca="1" si="33"/>
        <v>5.4350999999999896</v>
      </c>
      <c r="AA469" s="12">
        <f t="shared" ca="1" si="34"/>
        <v>5.4350999999999896</v>
      </c>
    </row>
    <row r="470" spans="1:27" x14ac:dyDescent="0.25">
      <c r="A470" s="11">
        <v>15.68</v>
      </c>
      <c r="Z470" s="12">
        <f t="shared" ca="1" si="33"/>
        <v>5.4350999999999896</v>
      </c>
      <c r="AA470" s="12">
        <f t="shared" ca="1" si="34"/>
        <v>5.4350999999999896</v>
      </c>
    </row>
    <row r="471" spans="1:27" x14ac:dyDescent="0.25">
      <c r="A471" s="11">
        <v>15.69</v>
      </c>
      <c r="Z471" s="12">
        <f t="shared" ca="1" si="33"/>
        <v>5.4450999999999894</v>
      </c>
      <c r="AA471" s="12">
        <f t="shared" ca="1" si="34"/>
        <v>5.4450999999999894</v>
      </c>
    </row>
    <row r="472" spans="1:27" x14ac:dyDescent="0.25">
      <c r="A472" s="11">
        <v>15.71</v>
      </c>
      <c r="Z472" s="12">
        <f t="shared" ca="1" si="33"/>
        <v>5.4650999999999907</v>
      </c>
      <c r="AA472" s="12">
        <f t="shared" ca="1" si="34"/>
        <v>5.4650999999999907</v>
      </c>
    </row>
    <row r="473" spans="1:27" x14ac:dyDescent="0.25">
      <c r="A473" s="11">
        <v>15.73</v>
      </c>
      <c r="Z473" s="12">
        <f t="shared" ca="1" si="33"/>
        <v>5.4850999999999903</v>
      </c>
      <c r="AA473" s="12">
        <f t="shared" ca="1" si="34"/>
        <v>5.4850999999999903</v>
      </c>
    </row>
    <row r="474" spans="1:27" x14ac:dyDescent="0.25">
      <c r="A474" s="11">
        <v>15.84</v>
      </c>
      <c r="Z474" s="12">
        <f t="shared" ca="1" si="33"/>
        <v>5.5950999999999897</v>
      </c>
      <c r="AA474" s="12">
        <f t="shared" ca="1" si="34"/>
        <v>5.5950999999999897</v>
      </c>
    </row>
    <row r="475" spans="1:27" x14ac:dyDescent="0.25">
      <c r="A475" s="11">
        <v>15.88</v>
      </c>
      <c r="Z475" s="12">
        <f t="shared" ca="1" si="33"/>
        <v>5.6350999999999907</v>
      </c>
      <c r="AA475" s="12">
        <f t="shared" ca="1" si="34"/>
        <v>5.6350999999999907</v>
      </c>
    </row>
    <row r="476" spans="1:27" x14ac:dyDescent="0.25">
      <c r="A476" s="11">
        <v>15.92</v>
      </c>
      <c r="Z476" s="12">
        <f t="shared" ca="1" si="33"/>
        <v>5.6750999999999898</v>
      </c>
      <c r="AA476" s="12">
        <f t="shared" ca="1" si="34"/>
        <v>5.6750999999999898</v>
      </c>
    </row>
    <row r="477" spans="1:27" x14ac:dyDescent="0.25">
      <c r="A477" s="11">
        <v>15.93</v>
      </c>
      <c r="Z477" s="12">
        <f t="shared" ca="1" si="33"/>
        <v>5.6850999999999896</v>
      </c>
      <c r="AA477" s="12">
        <f t="shared" ca="1" si="34"/>
        <v>5.6850999999999896</v>
      </c>
    </row>
    <row r="478" spans="1:27" x14ac:dyDescent="0.25">
      <c r="A478" s="11">
        <v>15.93</v>
      </c>
      <c r="Z478" s="12">
        <f t="shared" ca="1" si="33"/>
        <v>5.6850999999999896</v>
      </c>
      <c r="AA478" s="12">
        <f t="shared" ca="1" si="34"/>
        <v>5.6850999999999896</v>
      </c>
    </row>
    <row r="479" spans="1:27" x14ac:dyDescent="0.25">
      <c r="A479" s="11">
        <v>16</v>
      </c>
      <c r="Z479" s="12">
        <f t="shared" ca="1" si="33"/>
        <v>5.7550999999999899</v>
      </c>
      <c r="AA479" s="12">
        <f t="shared" ca="1" si="34"/>
        <v>5.7550999999999899</v>
      </c>
    </row>
    <row r="480" spans="1:27" x14ac:dyDescent="0.25">
      <c r="A480" s="11">
        <v>16.010000000000002</v>
      </c>
      <c r="Z480" s="12">
        <f t="shared" ca="1" si="33"/>
        <v>5.7650999999999915</v>
      </c>
      <c r="AA480" s="12">
        <f t="shared" ca="1" si="34"/>
        <v>5.7650999999999915</v>
      </c>
    </row>
    <row r="481" spans="1:27" x14ac:dyDescent="0.25">
      <c r="A481" s="11">
        <v>16.02</v>
      </c>
      <c r="Z481" s="12">
        <f t="shared" ca="1" si="33"/>
        <v>5.7750999999999895</v>
      </c>
      <c r="AA481" s="12">
        <f t="shared" ca="1" si="34"/>
        <v>5.7750999999999895</v>
      </c>
    </row>
    <row r="482" spans="1:27" x14ac:dyDescent="0.25">
      <c r="A482" s="11">
        <v>16.04</v>
      </c>
      <c r="Z482" s="12">
        <f t="shared" ca="1" si="33"/>
        <v>5.795099999999989</v>
      </c>
      <c r="AA482" s="12">
        <f t="shared" ca="1" si="34"/>
        <v>5.795099999999989</v>
      </c>
    </row>
    <row r="483" spans="1:27" x14ac:dyDescent="0.25">
      <c r="A483" s="11">
        <v>16.059999999999999</v>
      </c>
      <c r="Z483" s="12">
        <f t="shared" ca="1" si="33"/>
        <v>5.8150999999999886</v>
      </c>
      <c r="AA483" s="12">
        <f t="shared" ca="1" si="34"/>
        <v>5.8150999999999886</v>
      </c>
    </row>
    <row r="484" spans="1:27" x14ac:dyDescent="0.25">
      <c r="A484" s="11">
        <v>16.14</v>
      </c>
      <c r="Z484" s="12">
        <f t="shared" ca="1" si="33"/>
        <v>5.8950999999999905</v>
      </c>
      <c r="AA484" s="12">
        <f t="shared" ca="1" si="34"/>
        <v>5.8950999999999905</v>
      </c>
    </row>
    <row r="485" spans="1:27" x14ac:dyDescent="0.25">
      <c r="A485" s="11">
        <v>16.16</v>
      </c>
      <c r="Z485" s="12">
        <f t="shared" ca="1" si="33"/>
        <v>5.91509999999999</v>
      </c>
      <c r="AA485" s="12">
        <f t="shared" ca="1" si="34"/>
        <v>5.91509999999999</v>
      </c>
    </row>
    <row r="486" spans="1:27" x14ac:dyDescent="0.25">
      <c r="A486" s="11">
        <v>16.239999999999998</v>
      </c>
      <c r="Z486" s="12">
        <f t="shared" ca="1" si="33"/>
        <v>5.9950999999999883</v>
      </c>
      <c r="AA486" s="12">
        <f t="shared" ca="1" si="34"/>
        <v>5.9950999999999883</v>
      </c>
    </row>
    <row r="487" spans="1:27" x14ac:dyDescent="0.25">
      <c r="A487" s="11">
        <v>16.260000000000002</v>
      </c>
      <c r="Z487" s="12">
        <f t="shared" ca="1" si="33"/>
        <v>6.0150999999999915</v>
      </c>
      <c r="AA487" s="12">
        <f t="shared" ca="1" si="34"/>
        <v>6.0150999999999915</v>
      </c>
    </row>
    <row r="488" spans="1:27" x14ac:dyDescent="0.25">
      <c r="A488" s="11">
        <v>16.28</v>
      </c>
      <c r="Z488" s="12">
        <f t="shared" ca="1" si="33"/>
        <v>6.035099999999991</v>
      </c>
      <c r="AA488" s="12">
        <f t="shared" ca="1" si="34"/>
        <v>6.035099999999991</v>
      </c>
    </row>
    <row r="489" spans="1:27" x14ac:dyDescent="0.25">
      <c r="A489" s="11">
        <v>16.5</v>
      </c>
      <c r="Z489" s="12">
        <f t="shared" ca="1" si="33"/>
        <v>6.2550999999999899</v>
      </c>
      <c r="AA489" s="12">
        <f t="shared" ca="1" si="34"/>
        <v>6.2550999999999899</v>
      </c>
    </row>
    <row r="490" spans="1:27" x14ac:dyDescent="0.25">
      <c r="A490" s="11">
        <v>16.62</v>
      </c>
      <c r="Z490" s="12">
        <f t="shared" ca="1" si="33"/>
        <v>6.3750999999999909</v>
      </c>
      <c r="AA490" s="12">
        <f t="shared" ca="1" si="34"/>
        <v>6.3750999999999909</v>
      </c>
    </row>
    <row r="491" spans="1:27" x14ac:dyDescent="0.25">
      <c r="A491" s="11">
        <v>16.68</v>
      </c>
      <c r="Z491" s="12">
        <f t="shared" ca="1" si="33"/>
        <v>6.4350999999999896</v>
      </c>
      <c r="AA491" s="12">
        <f t="shared" ca="1" si="34"/>
        <v>6.4350999999999896</v>
      </c>
    </row>
    <row r="492" spans="1:27" x14ac:dyDescent="0.25">
      <c r="A492" s="11">
        <v>16.72</v>
      </c>
      <c r="Z492" s="12">
        <f t="shared" ca="1" si="33"/>
        <v>6.4750999999999888</v>
      </c>
      <c r="AA492" s="12">
        <f t="shared" ca="1" si="34"/>
        <v>6.4750999999999888</v>
      </c>
    </row>
    <row r="493" spans="1:27" x14ac:dyDescent="0.25">
      <c r="A493" s="11">
        <v>16.95</v>
      </c>
      <c r="Z493" s="12">
        <f t="shared" ca="1" si="33"/>
        <v>6.7050999999999892</v>
      </c>
      <c r="AA493" s="12">
        <f t="shared" ca="1" si="34"/>
        <v>6.7050999999999892</v>
      </c>
    </row>
    <row r="494" spans="1:27" x14ac:dyDescent="0.25">
      <c r="A494" s="11">
        <v>17</v>
      </c>
      <c r="Z494" s="12">
        <f t="shared" ca="1" si="33"/>
        <v>6.7550999999999899</v>
      </c>
      <c r="AA494" s="12">
        <f t="shared" ca="1" si="34"/>
        <v>6.7550999999999899</v>
      </c>
    </row>
    <row r="495" spans="1:27" x14ac:dyDescent="0.25">
      <c r="A495" s="11">
        <v>17.28</v>
      </c>
      <c r="Z495" s="12">
        <f t="shared" ca="1" si="33"/>
        <v>7.035099999999991</v>
      </c>
      <c r="AA495" s="12">
        <f t="shared" ca="1" si="34"/>
        <v>7.035099999999991</v>
      </c>
    </row>
    <row r="496" spans="1:27" x14ac:dyDescent="0.25">
      <c r="A496" s="11">
        <v>17.48</v>
      </c>
      <c r="Z496" s="12">
        <f t="shared" ca="1" si="33"/>
        <v>7.2350999999999903</v>
      </c>
      <c r="AA496" s="12">
        <f t="shared" ca="1" si="34"/>
        <v>7.2350999999999903</v>
      </c>
    </row>
    <row r="497" spans="1:27" x14ac:dyDescent="0.25">
      <c r="A497" s="11">
        <v>17.54</v>
      </c>
      <c r="Z497" s="12">
        <f t="shared" ca="1" si="33"/>
        <v>7.295099999999989</v>
      </c>
      <c r="AA497" s="12">
        <f t="shared" ca="1" si="34"/>
        <v>7.295099999999989</v>
      </c>
    </row>
    <row r="498" spans="1:27" x14ac:dyDescent="0.25">
      <c r="A498" s="11">
        <v>18.22</v>
      </c>
      <c r="Z498" s="12">
        <f t="shared" ca="1" si="33"/>
        <v>7.9750999999999888</v>
      </c>
      <c r="AA498" s="12">
        <f t="shared" ca="1" si="34"/>
        <v>7.9750999999999888</v>
      </c>
    </row>
    <row r="499" spans="1:27" x14ac:dyDescent="0.25">
      <c r="A499" s="11">
        <v>18.5</v>
      </c>
      <c r="Z499" s="12">
        <f t="shared" ca="1" si="33"/>
        <v>8.2550999999999899</v>
      </c>
      <c r="AA499" s="12">
        <f t="shared" ca="1" si="34"/>
        <v>8.2550999999999899</v>
      </c>
    </row>
    <row r="500" spans="1:27" x14ac:dyDescent="0.25">
      <c r="A500" s="11">
        <v>19.68</v>
      </c>
      <c r="Z500" s="12">
        <f t="shared" ca="1" si="33"/>
        <v>9.4350999999999896</v>
      </c>
      <c r="AA500" s="12">
        <f t="shared" ca="1" si="34"/>
        <v>9.4350999999999896</v>
      </c>
    </row>
    <row r="501" spans="1:27" x14ac:dyDescent="0.25">
      <c r="A501" s="11">
        <v>20.55</v>
      </c>
      <c r="Z501" s="12">
        <f t="shared" ca="1" si="33"/>
        <v>10.305099999999991</v>
      </c>
      <c r="AA501" s="12">
        <f t="shared" ca="1" si="34"/>
        <v>10.305099999999991</v>
      </c>
    </row>
    <row r="502" spans="1:27" x14ac:dyDescent="0.25">
      <c r="Z502" s="12" t="str">
        <f t="shared" si="33"/>
        <v/>
      </c>
      <c r="AA502" s="12" t="str">
        <f t="shared" si="34"/>
        <v/>
      </c>
    </row>
    <row r="503" spans="1:27" x14ac:dyDescent="0.25">
      <c r="Z503" s="12" t="str">
        <f t="shared" si="33"/>
        <v/>
      </c>
      <c r="AA503" s="12" t="str">
        <f t="shared" si="34"/>
        <v/>
      </c>
    </row>
    <row r="504" spans="1:27" x14ac:dyDescent="0.25">
      <c r="Z504" s="12" t="str">
        <f t="shared" si="33"/>
        <v/>
      </c>
      <c r="AA504" s="12" t="str">
        <f t="shared" si="34"/>
        <v/>
      </c>
    </row>
    <row r="505" spans="1:27" x14ac:dyDescent="0.25">
      <c r="Z505" s="12" t="str">
        <f t="shared" si="33"/>
        <v/>
      </c>
      <c r="AA505" s="12" t="str">
        <f t="shared" si="34"/>
        <v/>
      </c>
    </row>
    <row r="506" spans="1:27" x14ac:dyDescent="0.25">
      <c r="Z506" s="12" t="str">
        <f t="shared" si="33"/>
        <v/>
      </c>
      <c r="AA506" s="12" t="str">
        <f t="shared" si="34"/>
        <v/>
      </c>
    </row>
    <row r="507" spans="1:27" x14ac:dyDescent="0.25">
      <c r="Z507" s="12" t="str">
        <f t="shared" si="33"/>
        <v/>
      </c>
      <c r="AA507" s="12" t="str">
        <f t="shared" si="34"/>
        <v/>
      </c>
    </row>
    <row r="508" spans="1:27" x14ac:dyDescent="0.25">
      <c r="Z508" s="12" t="str">
        <f t="shared" si="33"/>
        <v/>
      </c>
      <c r="AA508" s="12" t="str">
        <f t="shared" si="34"/>
        <v/>
      </c>
    </row>
    <row r="509" spans="1:27" x14ac:dyDescent="0.25">
      <c r="Z509" s="12" t="str">
        <f t="shared" si="33"/>
        <v/>
      </c>
      <c r="AA509" s="12" t="str">
        <f t="shared" si="34"/>
        <v/>
      </c>
    </row>
    <row r="510" spans="1:27" x14ac:dyDescent="0.25">
      <c r="Z510" s="12" t="str">
        <f t="shared" si="33"/>
        <v/>
      </c>
      <c r="AA510" s="12" t="str">
        <f t="shared" si="34"/>
        <v/>
      </c>
    </row>
    <row r="511" spans="1:27" x14ac:dyDescent="0.25">
      <c r="Z511" s="12" t="str">
        <f t="shared" si="33"/>
        <v/>
      </c>
      <c r="AA511" s="12" t="str">
        <f t="shared" si="34"/>
        <v/>
      </c>
    </row>
    <row r="512" spans="1:27" x14ac:dyDescent="0.25">
      <c r="Z512" s="12" t="str">
        <f t="shared" si="33"/>
        <v/>
      </c>
      <c r="AA512" s="12" t="str">
        <f t="shared" si="34"/>
        <v/>
      </c>
    </row>
    <row r="513" spans="26:27" x14ac:dyDescent="0.25">
      <c r="Z513" s="12" t="str">
        <f t="shared" si="33"/>
        <v/>
      </c>
      <c r="AA513" s="12" t="str">
        <f t="shared" si="34"/>
        <v/>
      </c>
    </row>
    <row r="514" spans="26:27" x14ac:dyDescent="0.25">
      <c r="Z514" s="12" t="str">
        <f t="shared" ref="Z514:Z577" si="35">IF($A514&lt;&gt;"",($A514-$D$77),"")</f>
        <v/>
      </c>
      <c r="AA514" s="12" t="str">
        <f t="shared" ref="AA514:AA577" si="36">IF($A514&lt;&gt;"",($A514-$D$77+$J$118),"")</f>
        <v/>
      </c>
    </row>
    <row r="515" spans="26:27" x14ac:dyDescent="0.25">
      <c r="Z515" s="12" t="str">
        <f t="shared" si="35"/>
        <v/>
      </c>
      <c r="AA515" s="12" t="str">
        <f t="shared" si="36"/>
        <v/>
      </c>
    </row>
    <row r="516" spans="26:27" x14ac:dyDescent="0.25">
      <c r="Z516" s="12" t="str">
        <f t="shared" si="35"/>
        <v/>
      </c>
      <c r="AA516" s="12" t="str">
        <f t="shared" si="36"/>
        <v/>
      </c>
    </row>
    <row r="517" spans="26:27" x14ac:dyDescent="0.25">
      <c r="Z517" s="12" t="str">
        <f t="shared" si="35"/>
        <v/>
      </c>
      <c r="AA517" s="12" t="str">
        <f t="shared" si="36"/>
        <v/>
      </c>
    </row>
    <row r="518" spans="26:27" x14ac:dyDescent="0.25">
      <c r="Z518" s="12" t="str">
        <f t="shared" si="35"/>
        <v/>
      </c>
      <c r="AA518" s="12" t="str">
        <f t="shared" si="36"/>
        <v/>
      </c>
    </row>
    <row r="519" spans="26:27" x14ac:dyDescent="0.25">
      <c r="Z519" s="12" t="str">
        <f t="shared" si="35"/>
        <v/>
      </c>
      <c r="AA519" s="12" t="str">
        <f t="shared" si="36"/>
        <v/>
      </c>
    </row>
    <row r="520" spans="26:27" x14ac:dyDescent="0.25">
      <c r="Z520" s="12" t="str">
        <f t="shared" si="35"/>
        <v/>
      </c>
      <c r="AA520" s="12" t="str">
        <f t="shared" si="36"/>
        <v/>
      </c>
    </row>
    <row r="521" spans="26:27" x14ac:dyDescent="0.25">
      <c r="Z521" s="12" t="str">
        <f t="shared" si="35"/>
        <v/>
      </c>
      <c r="AA521" s="12" t="str">
        <f t="shared" si="36"/>
        <v/>
      </c>
    </row>
    <row r="522" spans="26:27" x14ac:dyDescent="0.25">
      <c r="Z522" s="12" t="str">
        <f t="shared" si="35"/>
        <v/>
      </c>
      <c r="AA522" s="12" t="str">
        <f t="shared" si="36"/>
        <v/>
      </c>
    </row>
    <row r="523" spans="26:27" x14ac:dyDescent="0.25">
      <c r="Z523" s="12" t="str">
        <f t="shared" si="35"/>
        <v/>
      </c>
      <c r="AA523" s="12" t="str">
        <f t="shared" si="36"/>
        <v/>
      </c>
    </row>
    <row r="524" spans="26:27" x14ac:dyDescent="0.25">
      <c r="Z524" s="12" t="str">
        <f t="shared" si="35"/>
        <v/>
      </c>
      <c r="AA524" s="12" t="str">
        <f t="shared" si="36"/>
        <v/>
      </c>
    </row>
    <row r="525" spans="26:27" x14ac:dyDescent="0.25">
      <c r="Z525" s="12" t="str">
        <f t="shared" si="35"/>
        <v/>
      </c>
      <c r="AA525" s="12" t="str">
        <f t="shared" si="36"/>
        <v/>
      </c>
    </row>
    <row r="526" spans="26:27" x14ac:dyDescent="0.25">
      <c r="Z526" s="12" t="str">
        <f t="shared" si="35"/>
        <v/>
      </c>
      <c r="AA526" s="12" t="str">
        <f t="shared" si="36"/>
        <v/>
      </c>
    </row>
    <row r="527" spans="26:27" x14ac:dyDescent="0.25">
      <c r="Z527" s="12" t="str">
        <f t="shared" si="35"/>
        <v/>
      </c>
      <c r="AA527" s="12" t="str">
        <f t="shared" si="36"/>
        <v/>
      </c>
    </row>
    <row r="528" spans="26:27" x14ac:dyDescent="0.25">
      <c r="Z528" s="12" t="str">
        <f t="shared" si="35"/>
        <v/>
      </c>
      <c r="AA528" s="12" t="str">
        <f t="shared" si="36"/>
        <v/>
      </c>
    </row>
    <row r="529" spans="26:27" x14ac:dyDescent="0.25">
      <c r="Z529" s="12" t="str">
        <f t="shared" si="35"/>
        <v/>
      </c>
      <c r="AA529" s="12" t="str">
        <f t="shared" si="36"/>
        <v/>
      </c>
    </row>
    <row r="530" spans="26:27" x14ac:dyDescent="0.25">
      <c r="Z530" s="12" t="str">
        <f t="shared" si="35"/>
        <v/>
      </c>
      <c r="AA530" s="12" t="str">
        <f t="shared" si="36"/>
        <v/>
      </c>
    </row>
    <row r="531" spans="26:27" x14ac:dyDescent="0.25">
      <c r="Z531" s="12" t="str">
        <f t="shared" si="35"/>
        <v/>
      </c>
      <c r="AA531" s="12" t="str">
        <f t="shared" si="36"/>
        <v/>
      </c>
    </row>
    <row r="532" spans="26:27" x14ac:dyDescent="0.25">
      <c r="Z532" s="12" t="str">
        <f t="shared" si="35"/>
        <v/>
      </c>
      <c r="AA532" s="12" t="str">
        <f t="shared" si="36"/>
        <v/>
      </c>
    </row>
    <row r="533" spans="26:27" x14ac:dyDescent="0.25">
      <c r="Z533" s="12" t="str">
        <f t="shared" si="35"/>
        <v/>
      </c>
      <c r="AA533" s="12" t="str">
        <f t="shared" si="36"/>
        <v/>
      </c>
    </row>
    <row r="534" spans="26:27" x14ac:dyDescent="0.25">
      <c r="Z534" s="12" t="str">
        <f t="shared" si="35"/>
        <v/>
      </c>
      <c r="AA534" s="12" t="str">
        <f t="shared" si="36"/>
        <v/>
      </c>
    </row>
    <row r="535" spans="26:27" x14ac:dyDescent="0.25">
      <c r="Z535" s="12" t="str">
        <f t="shared" si="35"/>
        <v/>
      </c>
      <c r="AA535" s="12" t="str">
        <f t="shared" si="36"/>
        <v/>
      </c>
    </row>
    <row r="536" spans="26:27" x14ac:dyDescent="0.25">
      <c r="Z536" s="12" t="str">
        <f t="shared" si="35"/>
        <v/>
      </c>
      <c r="AA536" s="12" t="str">
        <f t="shared" si="36"/>
        <v/>
      </c>
    </row>
    <row r="537" spans="26:27" x14ac:dyDescent="0.25">
      <c r="Z537" s="12" t="str">
        <f t="shared" si="35"/>
        <v/>
      </c>
      <c r="AA537" s="12" t="str">
        <f t="shared" si="36"/>
        <v/>
      </c>
    </row>
    <row r="538" spans="26:27" x14ac:dyDescent="0.25">
      <c r="Z538" s="12" t="str">
        <f t="shared" si="35"/>
        <v/>
      </c>
      <c r="AA538" s="12" t="str">
        <f t="shared" si="36"/>
        <v/>
      </c>
    </row>
    <row r="539" spans="26:27" x14ac:dyDescent="0.25">
      <c r="Z539" s="12" t="str">
        <f t="shared" si="35"/>
        <v/>
      </c>
      <c r="AA539" s="12" t="str">
        <f t="shared" si="36"/>
        <v/>
      </c>
    </row>
    <row r="540" spans="26:27" x14ac:dyDescent="0.25">
      <c r="Z540" s="12" t="str">
        <f t="shared" si="35"/>
        <v/>
      </c>
      <c r="AA540" s="12" t="str">
        <f t="shared" si="36"/>
        <v/>
      </c>
    </row>
    <row r="541" spans="26:27" x14ac:dyDescent="0.25">
      <c r="Z541" s="12" t="str">
        <f t="shared" si="35"/>
        <v/>
      </c>
      <c r="AA541" s="12" t="str">
        <f t="shared" si="36"/>
        <v/>
      </c>
    </row>
    <row r="542" spans="26:27" x14ac:dyDescent="0.25">
      <c r="Z542" s="12" t="str">
        <f t="shared" si="35"/>
        <v/>
      </c>
      <c r="AA542" s="12" t="str">
        <f t="shared" si="36"/>
        <v/>
      </c>
    </row>
    <row r="543" spans="26:27" x14ac:dyDescent="0.25">
      <c r="Z543" s="12" t="str">
        <f t="shared" si="35"/>
        <v/>
      </c>
      <c r="AA543" s="12" t="str">
        <f t="shared" si="36"/>
        <v/>
      </c>
    </row>
    <row r="544" spans="26:27" x14ac:dyDescent="0.25">
      <c r="Z544" s="12" t="str">
        <f t="shared" si="35"/>
        <v/>
      </c>
      <c r="AA544" s="12" t="str">
        <f t="shared" si="36"/>
        <v/>
      </c>
    </row>
    <row r="545" spans="26:27" x14ac:dyDescent="0.25">
      <c r="Z545" s="12" t="str">
        <f t="shared" si="35"/>
        <v/>
      </c>
      <c r="AA545" s="12" t="str">
        <f t="shared" si="36"/>
        <v/>
      </c>
    </row>
    <row r="546" spans="26:27" x14ac:dyDescent="0.25">
      <c r="Z546" s="12" t="str">
        <f t="shared" si="35"/>
        <v/>
      </c>
      <c r="AA546" s="12" t="str">
        <f t="shared" si="36"/>
        <v/>
      </c>
    </row>
    <row r="547" spans="26:27" x14ac:dyDescent="0.25">
      <c r="Z547" s="12" t="str">
        <f t="shared" si="35"/>
        <v/>
      </c>
      <c r="AA547" s="12" t="str">
        <f t="shared" si="36"/>
        <v/>
      </c>
    </row>
    <row r="548" spans="26:27" x14ac:dyDescent="0.25">
      <c r="Z548" s="12" t="str">
        <f t="shared" si="35"/>
        <v/>
      </c>
      <c r="AA548" s="12" t="str">
        <f t="shared" si="36"/>
        <v/>
      </c>
    </row>
    <row r="549" spans="26:27" x14ac:dyDescent="0.25">
      <c r="Z549" s="12" t="str">
        <f t="shared" si="35"/>
        <v/>
      </c>
      <c r="AA549" s="12" t="str">
        <f t="shared" si="36"/>
        <v/>
      </c>
    </row>
    <row r="550" spans="26:27" x14ac:dyDescent="0.25">
      <c r="Z550" s="12" t="str">
        <f t="shared" si="35"/>
        <v/>
      </c>
      <c r="AA550" s="12" t="str">
        <f t="shared" si="36"/>
        <v/>
      </c>
    </row>
    <row r="551" spans="26:27" x14ac:dyDescent="0.25">
      <c r="Z551" s="12" t="str">
        <f t="shared" si="35"/>
        <v/>
      </c>
      <c r="AA551" s="12" t="str">
        <f t="shared" si="36"/>
        <v/>
      </c>
    </row>
    <row r="552" spans="26:27" x14ac:dyDescent="0.25">
      <c r="Z552" s="12" t="str">
        <f t="shared" si="35"/>
        <v/>
      </c>
      <c r="AA552" s="12" t="str">
        <f t="shared" si="36"/>
        <v/>
      </c>
    </row>
    <row r="553" spans="26:27" x14ac:dyDescent="0.25">
      <c r="Z553" s="12" t="str">
        <f t="shared" si="35"/>
        <v/>
      </c>
      <c r="AA553" s="12" t="str">
        <f t="shared" si="36"/>
        <v/>
      </c>
    </row>
    <row r="554" spans="26:27" x14ac:dyDescent="0.25">
      <c r="Z554" s="12" t="str">
        <f t="shared" si="35"/>
        <v/>
      </c>
      <c r="AA554" s="12" t="str">
        <f t="shared" si="36"/>
        <v/>
      </c>
    </row>
    <row r="555" spans="26:27" x14ac:dyDescent="0.25">
      <c r="Z555" s="12" t="str">
        <f t="shared" si="35"/>
        <v/>
      </c>
      <c r="AA555" s="12" t="str">
        <f t="shared" si="36"/>
        <v/>
      </c>
    </row>
    <row r="556" spans="26:27" x14ac:dyDescent="0.25">
      <c r="Z556" s="12" t="str">
        <f t="shared" si="35"/>
        <v/>
      </c>
      <c r="AA556" s="12" t="str">
        <f t="shared" si="36"/>
        <v/>
      </c>
    </row>
    <row r="557" spans="26:27" x14ac:dyDescent="0.25">
      <c r="Z557" s="12" t="str">
        <f t="shared" si="35"/>
        <v/>
      </c>
      <c r="AA557" s="12" t="str">
        <f t="shared" si="36"/>
        <v/>
      </c>
    </row>
    <row r="558" spans="26:27" x14ac:dyDescent="0.25">
      <c r="Z558" s="12" t="str">
        <f t="shared" si="35"/>
        <v/>
      </c>
      <c r="AA558" s="12" t="str">
        <f t="shared" si="36"/>
        <v/>
      </c>
    </row>
    <row r="559" spans="26:27" x14ac:dyDescent="0.25">
      <c r="Z559" s="12" t="str">
        <f t="shared" si="35"/>
        <v/>
      </c>
      <c r="AA559" s="12" t="str">
        <f t="shared" si="36"/>
        <v/>
      </c>
    </row>
    <row r="560" spans="26:27" x14ac:dyDescent="0.25">
      <c r="Z560" s="12" t="str">
        <f t="shared" si="35"/>
        <v/>
      </c>
      <c r="AA560" s="12" t="str">
        <f t="shared" si="36"/>
        <v/>
      </c>
    </row>
    <row r="561" spans="26:27" x14ac:dyDescent="0.25">
      <c r="Z561" s="12" t="str">
        <f t="shared" si="35"/>
        <v/>
      </c>
      <c r="AA561" s="12" t="str">
        <f t="shared" si="36"/>
        <v/>
      </c>
    </row>
    <row r="562" spans="26:27" x14ac:dyDescent="0.25">
      <c r="Z562" s="12" t="str">
        <f t="shared" si="35"/>
        <v/>
      </c>
      <c r="AA562" s="12" t="str">
        <f t="shared" si="36"/>
        <v/>
      </c>
    </row>
    <row r="563" spans="26:27" x14ac:dyDescent="0.25">
      <c r="Z563" s="12" t="str">
        <f t="shared" si="35"/>
        <v/>
      </c>
      <c r="AA563" s="12" t="str">
        <f t="shared" si="36"/>
        <v/>
      </c>
    </row>
    <row r="564" spans="26:27" x14ac:dyDescent="0.25">
      <c r="Z564" s="12" t="str">
        <f t="shared" si="35"/>
        <v/>
      </c>
      <c r="AA564" s="12" t="str">
        <f t="shared" si="36"/>
        <v/>
      </c>
    </row>
    <row r="565" spans="26:27" x14ac:dyDescent="0.25">
      <c r="Z565" s="12" t="str">
        <f t="shared" si="35"/>
        <v/>
      </c>
      <c r="AA565" s="12" t="str">
        <f t="shared" si="36"/>
        <v/>
      </c>
    </row>
    <row r="566" spans="26:27" x14ac:dyDescent="0.25">
      <c r="Z566" s="12" t="str">
        <f t="shared" si="35"/>
        <v/>
      </c>
      <c r="AA566" s="12" t="str">
        <f t="shared" si="36"/>
        <v/>
      </c>
    </row>
    <row r="567" spans="26:27" x14ac:dyDescent="0.25">
      <c r="Z567" s="12" t="str">
        <f t="shared" si="35"/>
        <v/>
      </c>
      <c r="AA567" s="12" t="str">
        <f t="shared" si="36"/>
        <v/>
      </c>
    </row>
    <row r="568" spans="26:27" x14ac:dyDescent="0.25">
      <c r="Z568" s="12" t="str">
        <f t="shared" si="35"/>
        <v/>
      </c>
      <c r="AA568" s="12" t="str">
        <f t="shared" si="36"/>
        <v/>
      </c>
    </row>
    <row r="569" spans="26:27" x14ac:dyDescent="0.25">
      <c r="Z569" s="12" t="str">
        <f t="shared" si="35"/>
        <v/>
      </c>
      <c r="AA569" s="12" t="str">
        <f t="shared" si="36"/>
        <v/>
      </c>
    </row>
    <row r="570" spans="26:27" x14ac:dyDescent="0.25">
      <c r="Z570" s="12" t="str">
        <f t="shared" si="35"/>
        <v/>
      </c>
      <c r="AA570" s="12" t="str">
        <f t="shared" si="36"/>
        <v/>
      </c>
    </row>
    <row r="571" spans="26:27" x14ac:dyDescent="0.25">
      <c r="Z571" s="12" t="str">
        <f t="shared" si="35"/>
        <v/>
      </c>
      <c r="AA571" s="12" t="str">
        <f t="shared" si="36"/>
        <v/>
      </c>
    </row>
    <row r="572" spans="26:27" x14ac:dyDescent="0.25">
      <c r="Z572" s="12" t="str">
        <f t="shared" si="35"/>
        <v/>
      </c>
      <c r="AA572" s="12" t="str">
        <f t="shared" si="36"/>
        <v/>
      </c>
    </row>
    <row r="573" spans="26:27" x14ac:dyDescent="0.25">
      <c r="Z573" s="12" t="str">
        <f t="shared" si="35"/>
        <v/>
      </c>
      <c r="AA573" s="12" t="str">
        <f t="shared" si="36"/>
        <v/>
      </c>
    </row>
    <row r="574" spans="26:27" x14ac:dyDescent="0.25">
      <c r="Z574" s="12" t="str">
        <f t="shared" si="35"/>
        <v/>
      </c>
      <c r="AA574" s="12" t="str">
        <f t="shared" si="36"/>
        <v/>
      </c>
    </row>
    <row r="575" spans="26:27" x14ac:dyDescent="0.25">
      <c r="Z575" s="12" t="str">
        <f t="shared" si="35"/>
        <v/>
      </c>
      <c r="AA575" s="12" t="str">
        <f t="shared" si="36"/>
        <v/>
      </c>
    </row>
    <row r="576" spans="26:27" x14ac:dyDescent="0.25">
      <c r="Z576" s="12" t="str">
        <f t="shared" si="35"/>
        <v/>
      </c>
      <c r="AA576" s="12" t="str">
        <f t="shared" si="36"/>
        <v/>
      </c>
    </row>
    <row r="577" spans="26:27" x14ac:dyDescent="0.25">
      <c r="Z577" s="12" t="str">
        <f t="shared" si="35"/>
        <v/>
      </c>
      <c r="AA577" s="12" t="str">
        <f t="shared" si="36"/>
        <v/>
      </c>
    </row>
    <row r="578" spans="26:27" x14ac:dyDescent="0.25">
      <c r="Z578" s="12" t="str">
        <f t="shared" ref="Z578:Z641" si="37">IF($A578&lt;&gt;"",($A578-$D$77),"")</f>
        <v/>
      </c>
      <c r="AA578" s="12" t="str">
        <f t="shared" ref="AA578:AA641" si="38">IF($A578&lt;&gt;"",($A578-$D$77+$J$118),"")</f>
        <v/>
      </c>
    </row>
    <row r="579" spans="26:27" x14ac:dyDescent="0.25">
      <c r="Z579" s="12" t="str">
        <f t="shared" si="37"/>
        <v/>
      </c>
      <c r="AA579" s="12" t="str">
        <f t="shared" si="38"/>
        <v/>
      </c>
    </row>
    <row r="580" spans="26:27" x14ac:dyDescent="0.25">
      <c r="Z580" s="12" t="str">
        <f t="shared" si="37"/>
        <v/>
      </c>
      <c r="AA580" s="12" t="str">
        <f t="shared" si="38"/>
        <v/>
      </c>
    </row>
    <row r="581" spans="26:27" x14ac:dyDescent="0.25">
      <c r="Z581" s="12" t="str">
        <f t="shared" si="37"/>
        <v/>
      </c>
      <c r="AA581" s="12" t="str">
        <f t="shared" si="38"/>
        <v/>
      </c>
    </row>
    <row r="582" spans="26:27" x14ac:dyDescent="0.25">
      <c r="Z582" s="12" t="str">
        <f t="shared" si="37"/>
        <v/>
      </c>
      <c r="AA582" s="12" t="str">
        <f t="shared" si="38"/>
        <v/>
      </c>
    </row>
    <row r="583" spans="26:27" x14ac:dyDescent="0.25">
      <c r="Z583" s="12" t="str">
        <f t="shared" si="37"/>
        <v/>
      </c>
      <c r="AA583" s="12" t="str">
        <f t="shared" si="38"/>
        <v/>
      </c>
    </row>
    <row r="584" spans="26:27" x14ac:dyDescent="0.25">
      <c r="Z584" s="12" t="str">
        <f t="shared" si="37"/>
        <v/>
      </c>
      <c r="AA584" s="12" t="str">
        <f t="shared" si="38"/>
        <v/>
      </c>
    </row>
    <row r="585" spans="26:27" x14ac:dyDescent="0.25">
      <c r="Z585" s="12" t="str">
        <f t="shared" si="37"/>
        <v/>
      </c>
      <c r="AA585" s="12" t="str">
        <f t="shared" si="38"/>
        <v/>
      </c>
    </row>
    <row r="586" spans="26:27" x14ac:dyDescent="0.25">
      <c r="Z586" s="12" t="str">
        <f t="shared" si="37"/>
        <v/>
      </c>
      <c r="AA586" s="12" t="str">
        <f t="shared" si="38"/>
        <v/>
      </c>
    </row>
    <row r="587" spans="26:27" x14ac:dyDescent="0.25">
      <c r="Z587" s="12" t="str">
        <f t="shared" si="37"/>
        <v/>
      </c>
      <c r="AA587" s="12" t="str">
        <f t="shared" si="38"/>
        <v/>
      </c>
    </row>
    <row r="588" spans="26:27" x14ac:dyDescent="0.25">
      <c r="Z588" s="12" t="str">
        <f t="shared" si="37"/>
        <v/>
      </c>
      <c r="AA588" s="12" t="str">
        <f t="shared" si="38"/>
        <v/>
      </c>
    </row>
    <row r="589" spans="26:27" x14ac:dyDescent="0.25">
      <c r="Z589" s="12" t="str">
        <f t="shared" si="37"/>
        <v/>
      </c>
      <c r="AA589" s="12" t="str">
        <f t="shared" si="38"/>
        <v/>
      </c>
    </row>
    <row r="590" spans="26:27" x14ac:dyDescent="0.25">
      <c r="Z590" s="12" t="str">
        <f t="shared" si="37"/>
        <v/>
      </c>
      <c r="AA590" s="12" t="str">
        <f t="shared" si="38"/>
        <v/>
      </c>
    </row>
    <row r="591" spans="26:27" x14ac:dyDescent="0.25">
      <c r="Z591" s="12" t="str">
        <f t="shared" si="37"/>
        <v/>
      </c>
      <c r="AA591" s="12" t="str">
        <f t="shared" si="38"/>
        <v/>
      </c>
    </row>
    <row r="592" spans="26:27" x14ac:dyDescent="0.25">
      <c r="Z592" s="12" t="str">
        <f t="shared" si="37"/>
        <v/>
      </c>
      <c r="AA592" s="12" t="str">
        <f t="shared" si="38"/>
        <v/>
      </c>
    </row>
    <row r="593" spans="26:27" x14ac:dyDescent="0.25">
      <c r="Z593" s="12" t="str">
        <f t="shared" si="37"/>
        <v/>
      </c>
      <c r="AA593" s="12" t="str">
        <f t="shared" si="38"/>
        <v/>
      </c>
    </row>
    <row r="594" spans="26:27" x14ac:dyDescent="0.25">
      <c r="Z594" s="12" t="str">
        <f t="shared" si="37"/>
        <v/>
      </c>
      <c r="AA594" s="12" t="str">
        <f t="shared" si="38"/>
        <v/>
      </c>
    </row>
    <row r="595" spans="26:27" x14ac:dyDescent="0.25">
      <c r="Z595" s="12" t="str">
        <f t="shared" si="37"/>
        <v/>
      </c>
      <c r="AA595" s="12" t="str">
        <f t="shared" si="38"/>
        <v/>
      </c>
    </row>
    <row r="596" spans="26:27" x14ac:dyDescent="0.25">
      <c r="Z596" s="12" t="str">
        <f t="shared" si="37"/>
        <v/>
      </c>
      <c r="AA596" s="12" t="str">
        <f t="shared" si="38"/>
        <v/>
      </c>
    </row>
    <row r="597" spans="26:27" x14ac:dyDescent="0.25">
      <c r="Z597" s="12" t="str">
        <f t="shared" si="37"/>
        <v/>
      </c>
      <c r="AA597" s="12" t="str">
        <f t="shared" si="38"/>
        <v/>
      </c>
    </row>
    <row r="598" spans="26:27" x14ac:dyDescent="0.25">
      <c r="Z598" s="12" t="str">
        <f t="shared" si="37"/>
        <v/>
      </c>
      <c r="AA598" s="12" t="str">
        <f t="shared" si="38"/>
        <v/>
      </c>
    </row>
    <row r="599" spans="26:27" x14ac:dyDescent="0.25">
      <c r="Z599" s="12" t="str">
        <f t="shared" si="37"/>
        <v/>
      </c>
      <c r="AA599" s="12" t="str">
        <f t="shared" si="38"/>
        <v/>
      </c>
    </row>
    <row r="600" spans="26:27" x14ac:dyDescent="0.25">
      <c r="Z600" s="12" t="str">
        <f t="shared" si="37"/>
        <v/>
      </c>
      <c r="AA600" s="12" t="str">
        <f t="shared" si="38"/>
        <v/>
      </c>
    </row>
    <row r="601" spans="26:27" x14ac:dyDescent="0.25">
      <c r="Z601" s="12" t="str">
        <f t="shared" si="37"/>
        <v/>
      </c>
      <c r="AA601" s="12" t="str">
        <f t="shared" si="38"/>
        <v/>
      </c>
    </row>
    <row r="602" spans="26:27" x14ac:dyDescent="0.25">
      <c r="Z602" s="12" t="str">
        <f t="shared" si="37"/>
        <v/>
      </c>
      <c r="AA602" s="12" t="str">
        <f t="shared" si="38"/>
        <v/>
      </c>
    </row>
    <row r="603" spans="26:27" x14ac:dyDescent="0.25">
      <c r="Z603" s="12" t="str">
        <f t="shared" si="37"/>
        <v/>
      </c>
      <c r="AA603" s="12" t="str">
        <f t="shared" si="38"/>
        <v/>
      </c>
    </row>
    <row r="604" spans="26:27" x14ac:dyDescent="0.25">
      <c r="Z604" s="12" t="str">
        <f t="shared" si="37"/>
        <v/>
      </c>
      <c r="AA604" s="12" t="str">
        <f t="shared" si="38"/>
        <v/>
      </c>
    </row>
    <row r="605" spans="26:27" x14ac:dyDescent="0.25">
      <c r="Z605" s="12" t="str">
        <f t="shared" si="37"/>
        <v/>
      </c>
      <c r="AA605" s="12" t="str">
        <f t="shared" si="38"/>
        <v/>
      </c>
    </row>
    <row r="606" spans="26:27" x14ac:dyDescent="0.25">
      <c r="Z606" s="12" t="str">
        <f t="shared" si="37"/>
        <v/>
      </c>
      <c r="AA606" s="12" t="str">
        <f t="shared" si="38"/>
        <v/>
      </c>
    </row>
    <row r="607" spans="26:27" x14ac:dyDescent="0.25">
      <c r="Z607" s="12" t="str">
        <f t="shared" si="37"/>
        <v/>
      </c>
      <c r="AA607" s="12" t="str">
        <f t="shared" si="38"/>
        <v/>
      </c>
    </row>
    <row r="608" spans="26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5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T1001"/>
  <sheetViews>
    <sheetView zoomScale="104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-0.52</v>
      </c>
      <c r="Z2" s="12">
        <f t="shared" ref="Z2:Z65" ca="1" si="0">IF($A2&lt;&gt;"",($A2-$D$77),"")</f>
        <v>-10.643866666666666</v>
      </c>
      <c r="AA2" s="12">
        <f t="shared" ref="AA2:AA65" ca="1" si="1">IF($A2&lt;&gt;"",($A2-$D$77+$J$118),"")</f>
        <v>-10.643866666666666</v>
      </c>
    </row>
    <row r="3" spans="1:27" x14ac:dyDescent="0.25">
      <c r="A3" s="11">
        <v>0.09</v>
      </c>
      <c r="Z3" s="12">
        <f t="shared" ca="1" si="0"/>
        <v>-10.033866666666666</v>
      </c>
      <c r="AA3" s="12">
        <f t="shared" ca="1" si="1"/>
        <v>-10.033866666666666</v>
      </c>
    </row>
    <row r="4" spans="1:27" x14ac:dyDescent="0.25">
      <c r="A4" s="11">
        <v>1.27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A2:A601</v>
      </c>
      <c r="Z4" s="12">
        <f t="shared" ca="1" si="0"/>
        <v>-8.8538666666666668</v>
      </c>
      <c r="AA4" s="12">
        <f t="shared" ca="1" si="1"/>
        <v>-8.8538666666666668</v>
      </c>
    </row>
    <row r="5" spans="1:27" x14ac:dyDescent="0.25">
      <c r="A5" s="11">
        <v>1.39</v>
      </c>
      <c r="C5" s="10" t="s">
        <v>1</v>
      </c>
      <c r="D5" s="13">
        <v>600</v>
      </c>
      <c r="Z5" s="12">
        <f t="shared" ca="1" si="0"/>
        <v>-8.7338666666666658</v>
      </c>
      <c r="AA5" s="12">
        <f t="shared" ca="1" si="1"/>
        <v>-8.7338666666666658</v>
      </c>
    </row>
    <row r="6" spans="1:27" x14ac:dyDescent="0.25">
      <c r="A6" s="11">
        <v>1.68</v>
      </c>
      <c r="D6" s="29" t="s">
        <v>150</v>
      </c>
      <c r="Z6" s="12">
        <f t="shared" ca="1" si="0"/>
        <v>-8.4438666666666666</v>
      </c>
      <c r="AA6" s="12">
        <f t="shared" ca="1" si="1"/>
        <v>-8.4438666666666666</v>
      </c>
    </row>
    <row r="7" spans="1:27" x14ac:dyDescent="0.25">
      <c r="A7" s="11">
        <v>2.44</v>
      </c>
      <c r="Z7" s="12">
        <f t="shared" ca="1" si="0"/>
        <v>-7.6838666666666668</v>
      </c>
      <c r="AA7" s="12">
        <f t="shared" ca="1" si="1"/>
        <v>-7.6838666666666668</v>
      </c>
    </row>
    <row r="8" spans="1:27" x14ac:dyDescent="0.25">
      <c r="A8" s="11">
        <v>2.5299999999999998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-7.593866666666667</v>
      </c>
      <c r="AA8" s="12">
        <f t="shared" ca="1" si="1"/>
        <v>-7.593866666666667</v>
      </c>
    </row>
    <row r="9" spans="1:27" x14ac:dyDescent="0.25">
      <c r="A9" s="11">
        <v>2.54</v>
      </c>
      <c r="Z9" s="12">
        <f t="shared" ca="1" si="0"/>
        <v>-7.5838666666666663</v>
      </c>
      <c r="AA9" s="12">
        <f t="shared" ca="1" si="1"/>
        <v>-7.5838666666666663</v>
      </c>
    </row>
    <row r="10" spans="1:27" ht="15" customHeight="1" x14ac:dyDescent="0.25">
      <c r="A10" s="11">
        <v>2.75</v>
      </c>
      <c r="Z10" s="12">
        <f t="shared" ca="1" si="0"/>
        <v>-7.3738666666666663</v>
      </c>
      <c r="AA10" s="12">
        <f t="shared" ca="1" si="1"/>
        <v>-7.3738666666666663</v>
      </c>
    </row>
    <row r="11" spans="1:27" x14ac:dyDescent="0.25">
      <c r="A11" s="11">
        <v>2.85</v>
      </c>
      <c r="C11" s="10" t="s">
        <v>2</v>
      </c>
      <c r="D11" s="15">
        <f ca="1">MIN(INDIRECT($G$4))</f>
        <v>-0.52</v>
      </c>
      <c r="E11" s="9" t="s">
        <v>7</v>
      </c>
      <c r="Z11" s="12">
        <f t="shared" ca="1" si="0"/>
        <v>-7.2738666666666667</v>
      </c>
      <c r="AA11" s="12">
        <f t="shared" ca="1" si="1"/>
        <v>-7.2738666666666667</v>
      </c>
    </row>
    <row r="12" spans="1:27" x14ac:dyDescent="0.25">
      <c r="A12" s="11">
        <v>2.86</v>
      </c>
      <c r="C12" s="10" t="s">
        <v>3</v>
      </c>
      <c r="D12" s="15">
        <f ca="1">MAX(INDIRECT($G$4))</f>
        <v>22.83</v>
      </c>
      <c r="E12" s="9" t="s">
        <v>8</v>
      </c>
      <c r="Z12" s="12">
        <f t="shared" ca="1" si="0"/>
        <v>-7.2638666666666669</v>
      </c>
      <c r="AA12" s="12">
        <f t="shared" ca="1" si="1"/>
        <v>-7.2638666666666669</v>
      </c>
    </row>
    <row r="13" spans="1:27" x14ac:dyDescent="0.25">
      <c r="A13" s="11">
        <v>2.98</v>
      </c>
      <c r="Z13" s="12">
        <f t="shared" ca="1" si="0"/>
        <v>-7.1438666666666659</v>
      </c>
      <c r="AA13" s="12">
        <f t="shared" ca="1" si="1"/>
        <v>-7.1438666666666659</v>
      </c>
    </row>
    <row r="14" spans="1:27" x14ac:dyDescent="0.25">
      <c r="A14" s="11">
        <v>3.29</v>
      </c>
      <c r="C14" s="10" t="s">
        <v>4</v>
      </c>
      <c r="D14" s="38">
        <f ca="1">D12-D11</f>
        <v>23.349999999999998</v>
      </c>
      <c r="E14" s="9" t="s">
        <v>9</v>
      </c>
      <c r="Z14" s="12">
        <f t="shared" ca="1" si="0"/>
        <v>-6.8338666666666663</v>
      </c>
      <c r="AA14" s="12">
        <f t="shared" ca="1" si="1"/>
        <v>-6.8338666666666663</v>
      </c>
    </row>
    <row r="15" spans="1:27" x14ac:dyDescent="0.25">
      <c r="A15" s="11">
        <v>3.54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-6.5838666666666663</v>
      </c>
      <c r="AA15" s="12">
        <f t="shared" ca="1" si="1"/>
        <v>-6.5838666666666663</v>
      </c>
    </row>
    <row r="16" spans="1:27" x14ac:dyDescent="0.25">
      <c r="A16" s="11">
        <v>3.75</v>
      </c>
      <c r="C16" s="10" t="s">
        <v>6</v>
      </c>
      <c r="D16" s="15">
        <f ca="1">$D$14/$D$15</f>
        <v>2.1227272727272726</v>
      </c>
      <c r="E16" s="9" t="s">
        <v>11</v>
      </c>
      <c r="Z16" s="12">
        <f t="shared" ca="1" si="0"/>
        <v>-6.3738666666666663</v>
      </c>
      <c r="AA16" s="12">
        <f t="shared" ca="1" si="1"/>
        <v>-6.3738666666666663</v>
      </c>
    </row>
    <row r="17" spans="1:46" x14ac:dyDescent="0.25">
      <c r="A17" s="11">
        <v>3.79</v>
      </c>
      <c r="Z17" s="12">
        <f t="shared" ca="1" si="0"/>
        <v>-6.3338666666666663</v>
      </c>
      <c r="AA17" s="12">
        <f t="shared" ca="1" si="1"/>
        <v>-6.3338666666666663</v>
      </c>
    </row>
    <row r="18" spans="1:46" x14ac:dyDescent="0.25">
      <c r="A18" s="11">
        <v>3.91</v>
      </c>
      <c r="Z18" s="12">
        <f t="shared" ca="1" si="0"/>
        <v>-6.2138666666666662</v>
      </c>
      <c r="AA18" s="12">
        <f t="shared" ca="1" si="1"/>
        <v>-6.2138666666666662</v>
      </c>
    </row>
    <row r="19" spans="1:46" x14ac:dyDescent="0.25">
      <c r="A19" s="11">
        <v>3.94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-6.1838666666666668</v>
      </c>
      <c r="AA19" s="12">
        <f t="shared" ca="1" si="1"/>
        <v>-6.1838666666666668</v>
      </c>
    </row>
    <row r="20" spans="1:46" x14ac:dyDescent="0.25">
      <c r="A20" s="11">
        <v>3.95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-6.1738666666666662</v>
      </c>
      <c r="AA20" s="12">
        <f t="shared" ca="1" si="1"/>
        <v>-6.1738666666666662</v>
      </c>
    </row>
    <row r="21" spans="1:46" x14ac:dyDescent="0.25">
      <c r="A21" s="11">
        <v>4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-6.1238666666666663</v>
      </c>
      <c r="AA21" s="12">
        <f t="shared" ca="1" si="1"/>
        <v>-6.1238666666666663</v>
      </c>
    </row>
    <row r="22" spans="1:46" x14ac:dyDescent="0.25">
      <c r="A22" s="11">
        <v>4.0599999999999996</v>
      </c>
      <c r="C22" s="17">
        <v>1</v>
      </c>
      <c r="D22" s="38">
        <f t="shared" ref="D22:D32" ca="1" si="2">IF($C22&gt;$D$15,"-",$D$11+($C22-1)*$D$16)</f>
        <v>-0.52</v>
      </c>
      <c r="E22" s="38">
        <f t="shared" ref="E22:E32" ca="1" si="3">IF($C22&gt;$D$15,"-",$D22+$D$16)</f>
        <v>1.6027272727272726</v>
      </c>
      <c r="F22" s="38">
        <f t="shared" ref="F22:F32" ca="1" si="4">IF($C22&gt;$D$15,"-",($E22+$D22)/2)</f>
        <v>0.54136363636363627</v>
      </c>
      <c r="G22" s="18">
        <f t="shared" ref="G22:G32" ca="1" si="5">IF($C22&gt;$D$15,"-",COUNTIFS(INDIRECT($G$4),"&gt;="&amp;$D22,INDIRECT($G$4),IF($C22&lt;&gt;$D$15,"&lt;","&lt;=")&amp;$E22))</f>
        <v>4</v>
      </c>
      <c r="H22" s="38">
        <f t="shared" ref="H22:H32" ca="1" si="6">IF($C22&gt;$D$15,"-",IF($C22&gt;$D$15,"-",$G22/$D$5))</f>
        <v>6.6666666666666671E-3</v>
      </c>
      <c r="J22" s="38">
        <f t="shared" ref="J22:J32" ca="1" si="7">IF($C22&gt;$D$15,"-",$H22/$D$16)</f>
        <v>3.1406138472519635E-3</v>
      </c>
      <c r="K22" s="38">
        <f ca="1">IF($C22&gt;$D$15,"-",IF($C22=1,$G22,$K21+$G22))</f>
        <v>4</v>
      </c>
      <c r="L22" s="38">
        <f ca="1">IF($C22&gt;$D$15,"-",IF($C22=1,$H22,$L21+$H22))</f>
        <v>6.6666666666666671E-3</v>
      </c>
      <c r="N22" s="38">
        <f ca="1">IF($C22&gt;$D$15,"-",$F22*$H22)</f>
        <v>3.6090909090909086E-3</v>
      </c>
      <c r="O22" s="38">
        <f t="shared" ref="O22:O32" ca="1" si="8">IF($C22&gt;$D$15,"-",$H22*($F22-$K$77)^2)</f>
        <v>0.61417795945860121</v>
      </c>
      <c r="P22" s="38">
        <f t="shared" ref="P22:P32" ca="1" si="9">IF($C22&gt;$D$15,"-",$H22*($F22-$K$77)^3)</f>
        <v>-5.895042905100178</v>
      </c>
      <c r="Q22" s="38">
        <f t="shared" ref="Q22:Q32" ca="1" si="10">IF($C22&gt;$D$15,"-",$H22*($F22-$K$77)^4)</f>
        <v>56.582184882709676</v>
      </c>
      <c r="Z22" s="12">
        <f t="shared" ca="1" si="0"/>
        <v>-6.0638666666666667</v>
      </c>
      <c r="AA22" s="12">
        <f t="shared" ca="1" si="1"/>
        <v>-6.0638666666666667</v>
      </c>
    </row>
    <row r="23" spans="1:46" x14ac:dyDescent="0.25">
      <c r="A23" s="11">
        <v>4.13</v>
      </c>
      <c r="C23" s="17">
        <v>2</v>
      </c>
      <c r="D23" s="38">
        <f t="shared" ca="1" si="2"/>
        <v>1.6027272727272726</v>
      </c>
      <c r="E23" s="38">
        <f t="shared" ca="1" si="3"/>
        <v>3.7254545454545451</v>
      </c>
      <c r="F23" s="38">
        <f t="shared" ca="1" si="4"/>
        <v>2.6640909090909091</v>
      </c>
      <c r="G23" s="18">
        <f t="shared" ca="1" si="5"/>
        <v>10</v>
      </c>
      <c r="H23" s="38">
        <f t="shared" ca="1" si="6"/>
        <v>1.6666666666666666E-2</v>
      </c>
      <c r="J23" s="38">
        <f t="shared" ca="1" si="7"/>
        <v>7.8515346181299069E-3</v>
      </c>
      <c r="K23" s="38">
        <f t="shared" ref="K23:K32" ca="1" si="11">IF($C23&gt;$D$15,"-",IF($C23=1,$G23,$K22+$G23))</f>
        <v>14</v>
      </c>
      <c r="L23" s="38">
        <f t="shared" ref="L23:L32" ca="1" si="12">IF($C23&gt;$D$15,"-",IF($C23=1,$H23,$L22+$H23))</f>
        <v>2.3333333333333334E-2</v>
      </c>
      <c r="N23" s="38">
        <f t="shared" ref="N23:N32" ca="1" si="13">IF($C23&gt;$D$15,"-",$F23*$H23)</f>
        <v>4.440151515151515E-2</v>
      </c>
      <c r="O23" s="38">
        <f t="shared" ca="1" si="8"/>
        <v>0.93139444295320628</v>
      </c>
      <c r="P23" s="38">
        <f t="shared" ca="1" si="9"/>
        <v>-6.9626744383892296</v>
      </c>
      <c r="Q23" s="38">
        <f t="shared" ca="1" si="10"/>
        <v>52.049736501846809</v>
      </c>
      <c r="Z23" s="12">
        <f t="shared" ca="1" si="0"/>
        <v>-5.9938666666666665</v>
      </c>
      <c r="AA23" s="12">
        <f t="shared" ca="1" si="1"/>
        <v>-5.9938666666666665</v>
      </c>
    </row>
    <row r="24" spans="1:46" x14ac:dyDescent="0.25">
      <c r="A24" s="11">
        <v>4.3899999999999997</v>
      </c>
      <c r="C24" s="17">
        <v>3</v>
      </c>
      <c r="D24" s="38">
        <f t="shared" ca="1" si="2"/>
        <v>3.7254545454545451</v>
      </c>
      <c r="E24" s="38">
        <f t="shared" ca="1" si="3"/>
        <v>5.8481818181818177</v>
      </c>
      <c r="F24" s="38">
        <f t="shared" ca="1" si="4"/>
        <v>4.7868181818181812</v>
      </c>
      <c r="G24" s="18">
        <f t="shared" ca="1" si="5"/>
        <v>48</v>
      </c>
      <c r="H24" s="38">
        <f t="shared" ca="1" si="6"/>
        <v>0.08</v>
      </c>
      <c r="J24" s="38">
        <f t="shared" ca="1" si="7"/>
        <v>3.7687366167023562E-2</v>
      </c>
      <c r="K24" s="38">
        <f t="shared" ca="1" si="11"/>
        <v>62</v>
      </c>
      <c r="L24" s="38">
        <f t="shared" ca="1" si="12"/>
        <v>0.10333333333333333</v>
      </c>
      <c r="N24" s="38">
        <f t="shared" ca="1" si="13"/>
        <v>0.38294545454545448</v>
      </c>
      <c r="O24" s="38">
        <f t="shared" ca="1" si="8"/>
        <v>2.2922065107483935</v>
      </c>
      <c r="P24" s="38">
        <f t="shared" ca="1" si="9"/>
        <v>-12.269747322015178</v>
      </c>
      <c r="Q24" s="38">
        <f t="shared" ca="1" si="10"/>
        <v>65.67763359896658</v>
      </c>
      <c r="Z24" s="12">
        <f t="shared" ca="1" si="0"/>
        <v>-5.7338666666666667</v>
      </c>
      <c r="AA24" s="12">
        <f t="shared" ca="1" si="1"/>
        <v>-5.7338666666666667</v>
      </c>
    </row>
    <row r="25" spans="1:46" x14ac:dyDescent="0.25">
      <c r="A25" s="11">
        <v>4.4000000000000004</v>
      </c>
      <c r="C25" s="17">
        <v>4</v>
      </c>
      <c r="D25" s="38">
        <f t="shared" ca="1" si="2"/>
        <v>5.8481818181818177</v>
      </c>
      <c r="E25" s="38">
        <f t="shared" ca="1" si="3"/>
        <v>7.9709090909090907</v>
      </c>
      <c r="F25" s="38">
        <f t="shared" ca="1" si="4"/>
        <v>6.9095454545454542</v>
      </c>
      <c r="G25" s="18">
        <f t="shared" ca="1" si="5"/>
        <v>97</v>
      </c>
      <c r="H25" s="38">
        <f t="shared" ca="1" si="6"/>
        <v>0.16166666666666665</v>
      </c>
      <c r="J25" s="38">
        <f t="shared" ca="1" si="7"/>
        <v>7.6159885795860097E-2</v>
      </c>
      <c r="K25" s="38">
        <f t="shared" ca="1" si="11"/>
        <v>159</v>
      </c>
      <c r="L25" s="38">
        <f t="shared" ca="1" si="12"/>
        <v>0.26500000000000001</v>
      </c>
      <c r="N25" s="38">
        <f t="shared" ca="1" si="13"/>
        <v>1.1170431818181816</v>
      </c>
      <c r="O25" s="38">
        <f t="shared" ca="1" si="8"/>
        <v>1.6867391983449078</v>
      </c>
      <c r="P25" s="38">
        <f t="shared" ca="1" si="9"/>
        <v>-5.4483081722539159</v>
      </c>
      <c r="Q25" s="38">
        <f t="shared" ca="1" si="10"/>
        <v>17.598489422061174</v>
      </c>
      <c r="Z25" s="12">
        <f t="shared" ca="1" si="0"/>
        <v>-5.723866666666666</v>
      </c>
      <c r="AA25" s="12">
        <f t="shared" ca="1" si="1"/>
        <v>-5.723866666666666</v>
      </c>
    </row>
    <row r="26" spans="1:46" x14ac:dyDescent="0.25">
      <c r="A26" s="11">
        <v>4.43</v>
      </c>
      <c r="C26" s="17">
        <v>5</v>
      </c>
      <c r="D26" s="38">
        <f t="shared" ca="1" si="2"/>
        <v>7.9709090909090907</v>
      </c>
      <c r="E26" s="38">
        <f t="shared" ca="1" si="3"/>
        <v>10.093636363636364</v>
      </c>
      <c r="F26" s="38">
        <f t="shared" ca="1" si="4"/>
        <v>9.0322727272727263</v>
      </c>
      <c r="G26" s="18">
        <f t="shared" ca="1" si="5"/>
        <v>143</v>
      </c>
      <c r="H26" s="38">
        <f t="shared" ca="1" si="6"/>
        <v>0.23833333333333334</v>
      </c>
      <c r="J26" s="38">
        <f t="shared" ca="1" si="7"/>
        <v>0.11227694503925768</v>
      </c>
      <c r="K26" s="38">
        <f t="shared" ca="1" si="11"/>
        <v>302</v>
      </c>
      <c r="L26" s="38">
        <f t="shared" ca="1" si="12"/>
        <v>0.50333333333333341</v>
      </c>
      <c r="N26" s="38">
        <f t="shared" ca="1" si="13"/>
        <v>2.1526916666666667</v>
      </c>
      <c r="O26" s="38">
        <f t="shared" ca="1" si="8"/>
        <v>0.29225325771569927</v>
      </c>
      <c r="P26" s="38">
        <f t="shared" ca="1" si="9"/>
        <v>-0.32362841616334481</v>
      </c>
      <c r="Q26" s="38">
        <f t="shared" ca="1" si="10"/>
        <v>0.35837188802282066</v>
      </c>
      <c r="Z26" s="12">
        <f t="shared" ca="1" si="0"/>
        <v>-5.6938666666666666</v>
      </c>
      <c r="AA26" s="12">
        <f t="shared" ca="1" si="1"/>
        <v>-5.6938666666666666</v>
      </c>
    </row>
    <row r="27" spans="1:46" x14ac:dyDescent="0.25">
      <c r="A27" s="11">
        <v>4.4800000000000004</v>
      </c>
      <c r="C27" s="17">
        <v>6</v>
      </c>
      <c r="D27" s="38">
        <f t="shared" ca="1" si="2"/>
        <v>10.093636363636364</v>
      </c>
      <c r="E27" s="38">
        <f t="shared" ca="1" si="3"/>
        <v>12.216363636363637</v>
      </c>
      <c r="F27" s="38">
        <f t="shared" ca="1" si="4"/>
        <v>11.155000000000001</v>
      </c>
      <c r="G27" s="18">
        <f t="shared" ca="1" si="5"/>
        <v>138</v>
      </c>
      <c r="H27" s="38">
        <f t="shared" ca="1" si="6"/>
        <v>0.23</v>
      </c>
      <c r="J27" s="38">
        <f t="shared" ca="1" si="7"/>
        <v>0.10835117773019273</v>
      </c>
      <c r="K27" s="38">
        <f t="shared" ca="1" si="11"/>
        <v>440</v>
      </c>
      <c r="L27" s="38">
        <f t="shared" ca="1" si="12"/>
        <v>0.73333333333333339</v>
      </c>
      <c r="N27" s="38">
        <f t="shared" ca="1" si="13"/>
        <v>2.5656500000000002</v>
      </c>
      <c r="O27" s="38">
        <f t="shared" ca="1" si="8"/>
        <v>0.23712510063303535</v>
      </c>
      <c r="P27" s="38">
        <f t="shared" ca="1" si="9"/>
        <v>0.24077000085412972</v>
      </c>
      <c r="Q27" s="38">
        <f t="shared" ca="1" si="10"/>
        <v>0.24447092760968323</v>
      </c>
      <c r="Z27" s="12">
        <f t="shared" ca="1" si="0"/>
        <v>-5.6438666666666659</v>
      </c>
      <c r="AA27" s="12">
        <f t="shared" ca="1" si="1"/>
        <v>-5.6438666666666659</v>
      </c>
    </row>
    <row r="28" spans="1:46" x14ac:dyDescent="0.25">
      <c r="A28" s="11">
        <v>4.58</v>
      </c>
      <c r="C28" s="17">
        <v>7</v>
      </c>
      <c r="D28" s="38">
        <f t="shared" ca="1" si="2"/>
        <v>12.216363636363635</v>
      </c>
      <c r="E28" s="38">
        <f t="shared" ca="1" si="3"/>
        <v>14.339090909090908</v>
      </c>
      <c r="F28" s="38">
        <f t="shared" ca="1" si="4"/>
        <v>13.277727272727272</v>
      </c>
      <c r="G28" s="18">
        <f t="shared" ca="1" si="5"/>
        <v>95</v>
      </c>
      <c r="H28" s="38">
        <f t="shared" ca="1" si="6"/>
        <v>0.15833333333333333</v>
      </c>
      <c r="J28" s="38">
        <f t="shared" ca="1" si="7"/>
        <v>7.4589578872234122E-2</v>
      </c>
      <c r="K28" s="38">
        <f t="shared" ca="1" si="11"/>
        <v>535</v>
      </c>
      <c r="L28" s="38">
        <f t="shared" ca="1" si="12"/>
        <v>0.89166666666666672</v>
      </c>
      <c r="N28" s="38">
        <f t="shared" ca="1" si="13"/>
        <v>2.1023068181818179</v>
      </c>
      <c r="O28" s="38">
        <f t="shared" ca="1" si="8"/>
        <v>1.559213165929656</v>
      </c>
      <c r="P28" s="38">
        <f t="shared" ca="1" si="9"/>
        <v>4.8929644735596618</v>
      </c>
      <c r="Q28" s="38">
        <f t="shared" ca="1" si="10"/>
        <v>15.354604400895035</v>
      </c>
      <c r="Z28" s="12">
        <f t="shared" ca="1" si="0"/>
        <v>-5.5438666666666663</v>
      </c>
      <c r="AA28" s="12">
        <f t="shared" ca="1" si="1"/>
        <v>-5.5438666666666663</v>
      </c>
    </row>
    <row r="29" spans="1:46" x14ac:dyDescent="0.25">
      <c r="A29" s="11">
        <v>4.6500000000000004</v>
      </c>
      <c r="C29" s="17">
        <v>8</v>
      </c>
      <c r="D29" s="38">
        <f t="shared" ca="1" si="2"/>
        <v>14.339090909090908</v>
      </c>
      <c r="E29" s="38">
        <f t="shared" ca="1" si="3"/>
        <v>16.461818181818181</v>
      </c>
      <c r="F29" s="38">
        <f t="shared" ca="1" si="4"/>
        <v>15.400454545454544</v>
      </c>
      <c r="G29" s="18">
        <f t="shared" ca="1" si="5"/>
        <v>41</v>
      </c>
      <c r="H29" s="38">
        <f t="shared" ca="1" si="6"/>
        <v>6.8333333333333329E-2</v>
      </c>
      <c r="J29" s="38">
        <f t="shared" ca="1" si="7"/>
        <v>3.2191291934332622E-2</v>
      </c>
      <c r="K29" s="38">
        <f t="shared" ca="1" si="11"/>
        <v>576</v>
      </c>
      <c r="L29" s="38">
        <f t="shared" ca="1" si="12"/>
        <v>0.96000000000000008</v>
      </c>
      <c r="N29" s="38">
        <f t="shared" ca="1" si="13"/>
        <v>1.0523643939393938</v>
      </c>
      <c r="O29" s="38">
        <f t="shared" ca="1" si="8"/>
        <v>1.8912129895241223</v>
      </c>
      <c r="P29" s="38">
        <f t="shared" ca="1" si="9"/>
        <v>9.9493420083503512</v>
      </c>
      <c r="Q29" s="38">
        <f t="shared" ca="1" si="10"/>
        <v>52.341754708460023</v>
      </c>
      <c r="Z29" s="12">
        <f t="shared" ca="1" si="0"/>
        <v>-5.473866666666666</v>
      </c>
      <c r="AA29" s="12">
        <f t="shared" ca="1" si="1"/>
        <v>-5.473866666666666</v>
      </c>
    </row>
    <row r="30" spans="1:46" x14ac:dyDescent="0.25">
      <c r="A30" s="11">
        <v>4.79</v>
      </c>
      <c r="C30" s="17">
        <v>9</v>
      </c>
      <c r="D30" s="38">
        <f t="shared" ca="1" si="2"/>
        <v>16.461818181818181</v>
      </c>
      <c r="E30" s="38">
        <f t="shared" ca="1" si="3"/>
        <v>18.584545454545452</v>
      </c>
      <c r="F30" s="38">
        <f t="shared" ca="1" si="4"/>
        <v>17.523181818181818</v>
      </c>
      <c r="G30" s="18">
        <f t="shared" ca="1" si="5"/>
        <v>20</v>
      </c>
      <c r="H30" s="38">
        <f t="shared" ca="1" si="6"/>
        <v>3.3333333333333333E-2</v>
      </c>
      <c r="J30" s="38">
        <f t="shared" ca="1" si="7"/>
        <v>1.5703069236259814E-2</v>
      </c>
      <c r="K30" s="38">
        <f t="shared" ca="1" si="11"/>
        <v>596</v>
      </c>
      <c r="L30" s="38">
        <f t="shared" ca="1" si="12"/>
        <v>0.9933333333333334</v>
      </c>
      <c r="N30" s="38">
        <f t="shared" ca="1" si="13"/>
        <v>0.58410606060606063</v>
      </c>
      <c r="O30" s="38">
        <f t="shared" ca="1" si="8"/>
        <v>1.8172285117099021</v>
      </c>
      <c r="P30" s="38">
        <f t="shared" ca="1" si="9"/>
        <v>13.417603084388713</v>
      </c>
      <c r="Q30" s="38">
        <f t="shared" ca="1" si="10"/>
        <v>99.069583913141557</v>
      </c>
      <c r="Z30" s="12">
        <f t="shared" ca="1" si="0"/>
        <v>-5.3338666666666663</v>
      </c>
      <c r="AA30" s="12">
        <f t="shared" ca="1" si="1"/>
        <v>-5.3338666666666663</v>
      </c>
    </row>
    <row r="31" spans="1:46" x14ac:dyDescent="0.25">
      <c r="A31" s="11">
        <v>4.82</v>
      </c>
      <c r="C31" s="17">
        <v>10</v>
      </c>
      <c r="D31" s="38">
        <f t="shared" ca="1" si="2"/>
        <v>18.584545454545452</v>
      </c>
      <c r="E31" s="38">
        <f t="shared" ca="1" si="3"/>
        <v>20.707272727272724</v>
      </c>
      <c r="F31" s="38">
        <f t="shared" ca="1" si="4"/>
        <v>19.645909090909086</v>
      </c>
      <c r="G31" s="18">
        <f t="shared" ca="1" si="5"/>
        <v>3</v>
      </c>
      <c r="H31" s="38">
        <f t="shared" ca="1" si="6"/>
        <v>5.0000000000000001E-3</v>
      </c>
      <c r="J31" s="38">
        <f t="shared" ca="1" si="7"/>
        <v>2.3554603854389726E-3</v>
      </c>
      <c r="K31" s="38">
        <f t="shared" ca="1" si="11"/>
        <v>599</v>
      </c>
      <c r="L31" s="38">
        <f t="shared" ca="1" si="12"/>
        <v>0.99833333333333341</v>
      </c>
      <c r="N31" s="38">
        <f t="shared" ca="1" si="13"/>
        <v>9.8229545454545431E-2</v>
      </c>
      <c r="O31" s="38">
        <f t="shared" ca="1" si="8"/>
        <v>0.45184682599890907</v>
      </c>
      <c r="P31" s="38">
        <f t="shared" ca="1" si="9"/>
        <v>4.2953825819801876</v>
      </c>
      <c r="Q31" s="38">
        <f t="shared" ca="1" si="10"/>
        <v>40.833110833057681</v>
      </c>
      <c r="Z31" s="12">
        <f t="shared" ca="1" si="0"/>
        <v>-5.3038666666666661</v>
      </c>
      <c r="AA31" s="12">
        <f t="shared" ca="1" si="1"/>
        <v>-5.3038666666666661</v>
      </c>
    </row>
    <row r="32" spans="1:46" x14ac:dyDescent="0.25">
      <c r="A32" s="11">
        <v>4.8499999999999996</v>
      </c>
      <c r="C32" s="17">
        <v>11</v>
      </c>
      <c r="D32" s="38">
        <f t="shared" ca="1" si="2"/>
        <v>20.707272727272727</v>
      </c>
      <c r="E32" s="38">
        <f t="shared" ca="1" si="3"/>
        <v>22.83</v>
      </c>
      <c r="F32" s="38">
        <f t="shared" ca="1" si="4"/>
        <v>21.768636363636361</v>
      </c>
      <c r="G32" s="18">
        <f t="shared" ca="1" si="5"/>
        <v>1</v>
      </c>
      <c r="H32" s="38">
        <f t="shared" ca="1" si="6"/>
        <v>1.6666666666666668E-3</v>
      </c>
      <c r="J32" s="38">
        <f t="shared" ca="1" si="7"/>
        <v>7.8515346181299087E-4</v>
      </c>
      <c r="K32" s="38">
        <f t="shared" ca="1" si="11"/>
        <v>600</v>
      </c>
      <c r="L32" s="38">
        <f t="shared" ca="1" si="12"/>
        <v>1</v>
      </c>
      <c r="N32" s="38">
        <f t="shared" ca="1" si="13"/>
        <v>3.6281060606060601E-2</v>
      </c>
      <c r="O32" s="38">
        <f t="shared" ca="1" si="8"/>
        <v>0.22538969532837835</v>
      </c>
      <c r="P32" s="38">
        <f t="shared" ca="1" si="9"/>
        <v>2.6210584744714032</v>
      </c>
      <c r="Q32" s="38">
        <f t="shared" ca="1" si="10"/>
        <v>30.480308856131533</v>
      </c>
      <c r="Z32" s="12">
        <f t="shared" ca="1" si="0"/>
        <v>-5.2738666666666667</v>
      </c>
      <c r="AA32" s="12">
        <f t="shared" ca="1" si="1"/>
        <v>-5.2738666666666667</v>
      </c>
      <c r="AT32" s="20"/>
    </row>
    <row r="33" spans="1:46" x14ac:dyDescent="0.25">
      <c r="A33" s="11">
        <v>4.8600000000000003</v>
      </c>
      <c r="C33" s="16" t="s">
        <v>23</v>
      </c>
      <c r="D33" s="17"/>
      <c r="E33" s="17"/>
      <c r="F33" s="17"/>
      <c r="G33" s="43">
        <f ca="1">SUM(G22:G32)</f>
        <v>600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-5.263866666666666</v>
      </c>
      <c r="AA33" s="12">
        <f t="shared" ca="1" si="1"/>
        <v>-5.263866666666666</v>
      </c>
    </row>
    <row r="34" spans="1:46" x14ac:dyDescent="0.25">
      <c r="A34" s="11">
        <v>4.88</v>
      </c>
      <c r="Z34" s="12">
        <f t="shared" ca="1" si="0"/>
        <v>-5.2438666666666665</v>
      </c>
      <c r="AA34" s="12">
        <f t="shared" ca="1" si="1"/>
        <v>-5.2438666666666665</v>
      </c>
    </row>
    <row r="35" spans="1:46" x14ac:dyDescent="0.25">
      <c r="A35" s="11">
        <v>4.97</v>
      </c>
      <c r="Z35" s="12">
        <f t="shared" ca="1" si="0"/>
        <v>-5.1538666666666666</v>
      </c>
      <c r="AA35" s="12">
        <f t="shared" ca="1" si="1"/>
        <v>-5.1538666666666666</v>
      </c>
    </row>
    <row r="36" spans="1:46" x14ac:dyDescent="0.25">
      <c r="A36" s="11">
        <v>4.99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-5.1338666666666661</v>
      </c>
      <c r="AA36" s="12">
        <f t="shared" ca="1" si="1"/>
        <v>-5.1338666666666661</v>
      </c>
      <c r="AT36" s="20"/>
    </row>
    <row r="37" spans="1:46" x14ac:dyDescent="0.25">
      <c r="A37" s="11">
        <v>5</v>
      </c>
      <c r="Z37" s="12">
        <f t="shared" ca="1" si="0"/>
        <v>-5.1238666666666663</v>
      </c>
      <c r="AA37" s="12">
        <f t="shared" ca="1" si="1"/>
        <v>-5.1238666666666663</v>
      </c>
    </row>
    <row r="38" spans="1:46" x14ac:dyDescent="0.25">
      <c r="A38" s="11">
        <v>5.0199999999999996</v>
      </c>
      <c r="Z38" s="12">
        <f t="shared" ca="1" si="0"/>
        <v>-5.1038666666666668</v>
      </c>
      <c r="AA38" s="12">
        <f t="shared" ca="1" si="1"/>
        <v>-5.1038666666666668</v>
      </c>
    </row>
    <row r="39" spans="1:46" x14ac:dyDescent="0.25">
      <c r="A39" s="11">
        <v>5.03</v>
      </c>
      <c r="Z39" s="12">
        <f t="shared" ca="1" si="0"/>
        <v>-5.0938666666666661</v>
      </c>
      <c r="AA39" s="12">
        <f t="shared" ca="1" si="1"/>
        <v>-5.0938666666666661</v>
      </c>
    </row>
    <row r="40" spans="1:46" x14ac:dyDescent="0.25">
      <c r="A40" s="11">
        <v>5.08</v>
      </c>
      <c r="Z40" s="12">
        <f t="shared" ca="1" si="0"/>
        <v>-5.0438666666666663</v>
      </c>
      <c r="AA40" s="12">
        <f t="shared" ca="1" si="1"/>
        <v>-5.0438666666666663</v>
      </c>
    </row>
    <row r="41" spans="1:46" x14ac:dyDescent="0.25">
      <c r="A41" s="11">
        <v>5.0999999999999996</v>
      </c>
      <c r="Z41" s="12">
        <f t="shared" ca="1" si="0"/>
        <v>-5.0238666666666667</v>
      </c>
      <c r="AA41" s="12">
        <f t="shared" ca="1" si="1"/>
        <v>-5.0238666666666667</v>
      </c>
    </row>
    <row r="42" spans="1:46" x14ac:dyDescent="0.25">
      <c r="A42" s="11">
        <v>5.17</v>
      </c>
      <c r="Z42" s="12">
        <f t="shared" ca="1" si="0"/>
        <v>-4.9538666666666664</v>
      </c>
      <c r="AA42" s="12">
        <f t="shared" ca="1" si="1"/>
        <v>-4.9538666666666664</v>
      </c>
    </row>
    <row r="43" spans="1:46" x14ac:dyDescent="0.25">
      <c r="A43" s="11">
        <v>5.19</v>
      </c>
      <c r="Z43" s="12">
        <f t="shared" ca="1" si="0"/>
        <v>-4.933866666666666</v>
      </c>
      <c r="AA43" s="12">
        <f t="shared" ca="1" si="1"/>
        <v>-4.933866666666666</v>
      </c>
    </row>
    <row r="44" spans="1:46" x14ac:dyDescent="0.25">
      <c r="A44" s="11">
        <v>5.26</v>
      </c>
      <c r="Z44" s="12">
        <f t="shared" ca="1" si="0"/>
        <v>-4.8638666666666666</v>
      </c>
      <c r="AA44" s="12">
        <f t="shared" ca="1" si="1"/>
        <v>-4.8638666666666666</v>
      </c>
    </row>
    <row r="45" spans="1:46" x14ac:dyDescent="0.25">
      <c r="A45" s="11">
        <v>5.36</v>
      </c>
      <c r="Z45" s="12">
        <f t="shared" ca="1" si="0"/>
        <v>-4.763866666666666</v>
      </c>
      <c r="AA45" s="12">
        <f t="shared" ca="1" si="1"/>
        <v>-4.763866666666666</v>
      </c>
    </row>
    <row r="46" spans="1:46" x14ac:dyDescent="0.25">
      <c r="A46" s="11">
        <v>5.36</v>
      </c>
      <c r="Z46" s="12">
        <f t="shared" ca="1" si="0"/>
        <v>-4.763866666666666</v>
      </c>
      <c r="AA46" s="12">
        <f t="shared" ca="1" si="1"/>
        <v>-4.763866666666666</v>
      </c>
    </row>
    <row r="47" spans="1:46" x14ac:dyDescent="0.25">
      <c r="A47" s="11">
        <v>5.39</v>
      </c>
      <c r="Z47" s="12">
        <f t="shared" ca="1" si="0"/>
        <v>-4.7338666666666667</v>
      </c>
      <c r="AA47" s="12">
        <f t="shared" ca="1" si="1"/>
        <v>-4.7338666666666667</v>
      </c>
    </row>
    <row r="48" spans="1:46" x14ac:dyDescent="0.25">
      <c r="A48" s="11">
        <v>5.46</v>
      </c>
      <c r="Z48" s="12">
        <f t="shared" ca="1" si="0"/>
        <v>-4.6638666666666664</v>
      </c>
      <c r="AA48" s="12">
        <f t="shared" ca="1" si="1"/>
        <v>-4.6638666666666664</v>
      </c>
    </row>
    <row r="49" spans="1:27" x14ac:dyDescent="0.25">
      <c r="A49" s="11">
        <v>5.49</v>
      </c>
      <c r="Z49" s="12">
        <f t="shared" ca="1" si="0"/>
        <v>-4.6338666666666661</v>
      </c>
      <c r="AA49" s="12">
        <f t="shared" ca="1" si="1"/>
        <v>-4.6338666666666661</v>
      </c>
    </row>
    <row r="50" spans="1:27" x14ac:dyDescent="0.25">
      <c r="A50" s="11">
        <v>5.5</v>
      </c>
      <c r="Z50" s="12">
        <f t="shared" ca="1" si="0"/>
        <v>-4.6238666666666663</v>
      </c>
      <c r="AA50" s="12">
        <f t="shared" ca="1" si="1"/>
        <v>-4.6238666666666663</v>
      </c>
    </row>
    <row r="51" spans="1:27" x14ac:dyDescent="0.25">
      <c r="A51" s="11">
        <v>5.51</v>
      </c>
      <c r="Z51" s="12">
        <f t="shared" ca="1" si="0"/>
        <v>-4.6138666666666666</v>
      </c>
      <c r="AA51" s="12">
        <f t="shared" ca="1" si="1"/>
        <v>-4.6138666666666666</v>
      </c>
    </row>
    <row r="52" spans="1:27" x14ac:dyDescent="0.25">
      <c r="A52" s="11">
        <v>5.53</v>
      </c>
      <c r="Z52" s="12">
        <f t="shared" ca="1" si="0"/>
        <v>-4.5938666666666661</v>
      </c>
      <c r="AA52" s="12">
        <f t="shared" ca="1" si="1"/>
        <v>-4.5938666666666661</v>
      </c>
    </row>
    <row r="53" spans="1:27" x14ac:dyDescent="0.25">
      <c r="A53" s="11">
        <v>5.54</v>
      </c>
      <c r="Z53" s="12">
        <f t="shared" ca="1" si="0"/>
        <v>-4.5838666666666663</v>
      </c>
      <c r="AA53" s="12">
        <f t="shared" ca="1" si="1"/>
        <v>-4.5838666666666663</v>
      </c>
    </row>
    <row r="54" spans="1:27" x14ac:dyDescent="0.25">
      <c r="A54" s="11">
        <v>5.54</v>
      </c>
      <c r="Z54" s="12">
        <f t="shared" ca="1" si="0"/>
        <v>-4.5838666666666663</v>
      </c>
      <c r="AA54" s="12">
        <f t="shared" ca="1" si="1"/>
        <v>-4.5838666666666663</v>
      </c>
    </row>
    <row r="55" spans="1:27" x14ac:dyDescent="0.25">
      <c r="A55" s="11">
        <v>5.56</v>
      </c>
      <c r="Z55" s="12">
        <f t="shared" ca="1" si="0"/>
        <v>-4.5638666666666667</v>
      </c>
      <c r="AA55" s="12">
        <f t="shared" ca="1" si="1"/>
        <v>-4.5638666666666667</v>
      </c>
    </row>
    <row r="56" spans="1:27" x14ac:dyDescent="0.25">
      <c r="A56" s="11">
        <v>5.59</v>
      </c>
      <c r="Z56" s="12">
        <f t="shared" ca="1" si="0"/>
        <v>-4.5338666666666665</v>
      </c>
      <c r="AA56" s="12">
        <f t="shared" ca="1" si="1"/>
        <v>-4.5338666666666665</v>
      </c>
    </row>
    <row r="57" spans="1:27" x14ac:dyDescent="0.25">
      <c r="A57" s="11">
        <v>5.65</v>
      </c>
      <c r="Z57" s="12">
        <f t="shared" ca="1" si="0"/>
        <v>-4.473866666666666</v>
      </c>
      <c r="AA57" s="12">
        <f t="shared" ca="1" si="1"/>
        <v>-4.473866666666666</v>
      </c>
    </row>
    <row r="58" spans="1:27" x14ac:dyDescent="0.25">
      <c r="A58" s="11">
        <v>5.65</v>
      </c>
      <c r="Z58" s="12">
        <f t="shared" ca="1" si="0"/>
        <v>-4.473866666666666</v>
      </c>
      <c r="AA58" s="12">
        <f t="shared" ca="1" si="1"/>
        <v>-4.473866666666666</v>
      </c>
    </row>
    <row r="59" spans="1:27" x14ac:dyDescent="0.25">
      <c r="A59" s="11">
        <v>5.69</v>
      </c>
      <c r="Z59" s="12">
        <f t="shared" ca="1" si="0"/>
        <v>-4.433866666666666</v>
      </c>
      <c r="AA59" s="12">
        <f t="shared" ca="1" si="1"/>
        <v>-4.433866666666666</v>
      </c>
    </row>
    <row r="60" spans="1:27" x14ac:dyDescent="0.25">
      <c r="A60" s="11">
        <v>5.72</v>
      </c>
      <c r="Z60" s="12">
        <f t="shared" ca="1" si="0"/>
        <v>-4.4038666666666666</v>
      </c>
      <c r="AA60" s="12">
        <f t="shared" ca="1" si="1"/>
        <v>-4.4038666666666666</v>
      </c>
    </row>
    <row r="61" spans="1:27" x14ac:dyDescent="0.25">
      <c r="A61" s="11">
        <v>5.81</v>
      </c>
      <c r="Z61" s="12">
        <f t="shared" ca="1" si="0"/>
        <v>-4.3138666666666667</v>
      </c>
      <c r="AA61" s="12">
        <f t="shared" ca="1" si="1"/>
        <v>-4.3138666666666667</v>
      </c>
    </row>
    <row r="62" spans="1:27" x14ac:dyDescent="0.25">
      <c r="A62" s="11">
        <v>5.83</v>
      </c>
      <c r="Z62" s="12">
        <f t="shared" ca="1" si="0"/>
        <v>-4.2938666666666663</v>
      </c>
      <c r="AA62" s="12">
        <f t="shared" ca="1" si="1"/>
        <v>-4.2938666666666663</v>
      </c>
    </row>
    <row r="63" spans="1:27" x14ac:dyDescent="0.25">
      <c r="A63" s="11">
        <v>5.84</v>
      </c>
      <c r="Z63" s="12">
        <f t="shared" ca="1" si="0"/>
        <v>-4.2838666666666665</v>
      </c>
      <c r="AA63" s="12">
        <f t="shared" ca="1" si="1"/>
        <v>-4.2838666666666665</v>
      </c>
    </row>
    <row r="64" spans="1:27" x14ac:dyDescent="0.25">
      <c r="A64" s="11">
        <v>5.9</v>
      </c>
      <c r="Z64" s="12">
        <f t="shared" ca="1" si="0"/>
        <v>-4.223866666666666</v>
      </c>
      <c r="AA64" s="12">
        <f t="shared" ca="1" si="1"/>
        <v>-4.223866666666666</v>
      </c>
    </row>
    <row r="65" spans="1:27" x14ac:dyDescent="0.25">
      <c r="A65" s="11">
        <v>5.94</v>
      </c>
      <c r="Z65" s="12">
        <f t="shared" ca="1" si="0"/>
        <v>-4.183866666666666</v>
      </c>
      <c r="AA65" s="12">
        <f t="shared" ca="1" si="1"/>
        <v>-4.183866666666666</v>
      </c>
    </row>
    <row r="66" spans="1:27" x14ac:dyDescent="0.25">
      <c r="A66" s="11">
        <v>5.98</v>
      </c>
      <c r="Z66" s="12">
        <f t="shared" ref="Z66:Z129" ca="1" si="14">IF($A66&lt;&gt;"",($A66-$D$77),"")</f>
        <v>-4.1438666666666659</v>
      </c>
      <c r="AA66" s="12">
        <f t="shared" ref="AA66:AA129" ca="1" si="15">IF($A66&lt;&gt;"",($A66-$D$77+$J$118),"")</f>
        <v>-4.1438666666666659</v>
      </c>
    </row>
    <row r="67" spans="1:27" x14ac:dyDescent="0.25">
      <c r="A67" s="11">
        <v>6</v>
      </c>
      <c r="Z67" s="12">
        <f t="shared" ca="1" si="14"/>
        <v>-4.1238666666666663</v>
      </c>
      <c r="AA67" s="12">
        <f t="shared" ca="1" si="15"/>
        <v>-4.1238666666666663</v>
      </c>
    </row>
    <row r="68" spans="1:27" x14ac:dyDescent="0.25">
      <c r="A68" s="11">
        <v>6</v>
      </c>
      <c r="Z68" s="12">
        <f t="shared" ca="1" si="14"/>
        <v>-4.1238666666666663</v>
      </c>
      <c r="AA68" s="12">
        <f t="shared" ca="1" si="15"/>
        <v>-4.1238666666666663</v>
      </c>
    </row>
    <row r="69" spans="1:27" x14ac:dyDescent="0.25">
      <c r="A69" s="11">
        <v>6.01</v>
      </c>
      <c r="Z69" s="12">
        <f t="shared" ca="1" si="14"/>
        <v>-4.1138666666666666</v>
      </c>
      <c r="AA69" s="12">
        <f t="shared" ca="1" si="15"/>
        <v>-4.1138666666666666</v>
      </c>
    </row>
    <row r="70" spans="1:27" x14ac:dyDescent="0.25">
      <c r="A70" s="11">
        <v>6.04</v>
      </c>
      <c r="Z70" s="12">
        <f t="shared" ca="1" si="14"/>
        <v>-4.0838666666666663</v>
      </c>
      <c r="AA70" s="12">
        <f t="shared" ca="1" si="15"/>
        <v>-4.0838666666666663</v>
      </c>
    </row>
    <row r="71" spans="1:27" x14ac:dyDescent="0.25">
      <c r="A71" s="11">
        <v>6.07</v>
      </c>
      <c r="Z71" s="12">
        <f t="shared" ca="1" si="14"/>
        <v>-4.0538666666666661</v>
      </c>
      <c r="AA71" s="12">
        <f t="shared" ca="1" si="15"/>
        <v>-4.0538666666666661</v>
      </c>
    </row>
    <row r="72" spans="1:27" x14ac:dyDescent="0.25">
      <c r="A72" s="11">
        <v>6.09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-4.0338666666666665</v>
      </c>
      <c r="AA72" s="12">
        <f t="shared" ca="1" si="15"/>
        <v>-4.0338666666666665</v>
      </c>
    </row>
    <row r="73" spans="1:27" x14ac:dyDescent="0.25">
      <c r="A73" s="11">
        <v>6.09</v>
      </c>
      <c r="Z73" s="12">
        <f t="shared" ca="1" si="14"/>
        <v>-4.0338666666666665</v>
      </c>
      <c r="AA73" s="12">
        <f t="shared" ca="1" si="15"/>
        <v>-4.0338666666666665</v>
      </c>
    </row>
    <row r="74" spans="1:27" x14ac:dyDescent="0.25">
      <c r="A74" s="11">
        <v>6.11</v>
      </c>
      <c r="Z74" s="12">
        <f t="shared" ca="1" si="14"/>
        <v>-4.013866666666666</v>
      </c>
      <c r="AA74" s="12">
        <f t="shared" ca="1" si="15"/>
        <v>-4.013866666666666</v>
      </c>
    </row>
    <row r="75" spans="1:27" x14ac:dyDescent="0.25">
      <c r="A75" s="11">
        <v>6.14</v>
      </c>
      <c r="C75" s="21" t="s">
        <v>25</v>
      </c>
      <c r="J75" s="21" t="s">
        <v>26</v>
      </c>
      <c r="Z75" s="12">
        <f t="shared" ca="1" si="14"/>
        <v>-3.9838666666666667</v>
      </c>
      <c r="AA75" s="12">
        <f t="shared" ca="1" si="15"/>
        <v>-3.9838666666666667</v>
      </c>
    </row>
    <row r="76" spans="1:27" x14ac:dyDescent="0.25">
      <c r="A76" s="11">
        <v>6.15</v>
      </c>
      <c r="Z76" s="12">
        <f t="shared" ca="1" si="14"/>
        <v>-3.973866666666666</v>
      </c>
      <c r="AA76" s="12">
        <f t="shared" ca="1" si="15"/>
        <v>-3.973866666666666</v>
      </c>
    </row>
    <row r="77" spans="1:27" x14ac:dyDescent="0.25">
      <c r="A77" s="11">
        <v>6.17</v>
      </c>
      <c r="C77" s="10" t="s">
        <v>27</v>
      </c>
      <c r="D77" s="15">
        <f ca="1">AVERAGE(INDIRECT($G$4))</f>
        <v>10.123866666666666</v>
      </c>
      <c r="E77" s="9" t="s">
        <v>13</v>
      </c>
      <c r="J77" s="10" t="s">
        <v>27</v>
      </c>
      <c r="K77" s="15">
        <f ca="1">SUMPRODUCT(INDIRECT("$F$22:$F$"&amp;21+$D$15),INDIRECT("$H$22:$H$"&amp;21+$D$15))</f>
        <v>10.139628787878788</v>
      </c>
      <c r="L77" s="9" t="s">
        <v>13</v>
      </c>
      <c r="Z77" s="12">
        <f t="shared" ca="1" si="14"/>
        <v>-3.9538666666666664</v>
      </c>
      <c r="AA77" s="12">
        <f t="shared" ca="1" si="15"/>
        <v>-3.9538666666666664</v>
      </c>
    </row>
    <row r="78" spans="1:27" x14ac:dyDescent="0.25">
      <c r="A78" s="11">
        <v>6.17</v>
      </c>
      <c r="C78" s="10" t="s">
        <v>28</v>
      </c>
      <c r="D78" s="15">
        <f ca="1">_xlfn.VAR.S(INDIRECT($G$4))</f>
        <v>11.78057300389538</v>
      </c>
      <c r="E78" s="9" t="s">
        <v>14</v>
      </c>
      <c r="J78" s="10" t="s">
        <v>28</v>
      </c>
      <c r="K78" s="15">
        <f ca="1">SUM(INDIRECT("$O$22:$O$"&amp;21+$D$15))</f>
        <v>11.99878765834481</v>
      </c>
      <c r="L78" s="9" t="s">
        <v>14</v>
      </c>
      <c r="Z78" s="12">
        <f t="shared" ca="1" si="14"/>
        <v>-3.9538666666666664</v>
      </c>
      <c r="AA78" s="12">
        <f t="shared" ca="1" si="15"/>
        <v>-3.9538666666666664</v>
      </c>
    </row>
    <row r="79" spans="1:27" x14ac:dyDescent="0.25">
      <c r="A79" s="11">
        <v>6.18</v>
      </c>
      <c r="C79" s="37" t="s">
        <v>140</v>
      </c>
      <c r="D79" s="15">
        <f ca="1">STDEVA(INDIRECT($G$4))</f>
        <v>3.4322839340438285</v>
      </c>
      <c r="E79" s="9" t="s">
        <v>15</v>
      </c>
      <c r="J79" s="37" t="s">
        <v>140</v>
      </c>
      <c r="K79" s="15">
        <f ca="1">SQRT($K$78)</f>
        <v>3.4639266242726348</v>
      </c>
      <c r="L79" s="9" t="s">
        <v>15</v>
      </c>
      <c r="Z79" s="12">
        <f t="shared" ca="1" si="14"/>
        <v>-3.9438666666666666</v>
      </c>
      <c r="AA79" s="12">
        <f t="shared" ca="1" si="15"/>
        <v>-3.9438666666666666</v>
      </c>
    </row>
    <row r="80" spans="1:27" x14ac:dyDescent="0.25">
      <c r="A80" s="11">
        <v>6.23</v>
      </c>
      <c r="Z80" s="12">
        <f t="shared" ca="1" si="14"/>
        <v>-3.8938666666666659</v>
      </c>
      <c r="AA80" s="12">
        <f t="shared" ca="1" si="15"/>
        <v>-3.8938666666666659</v>
      </c>
    </row>
    <row r="81" spans="1:27" x14ac:dyDescent="0.25">
      <c r="A81" s="11">
        <v>6.25</v>
      </c>
      <c r="C81" s="37" t="s">
        <v>124</v>
      </c>
      <c r="D81" s="19">
        <f ca="1">_xlfn.MODE.SNGL(INDIRECT($G$4))</f>
        <v>8.9499999999999993</v>
      </c>
      <c r="E81" s="9" t="s">
        <v>29</v>
      </c>
      <c r="Z81" s="12">
        <f t="shared" ca="1" si="14"/>
        <v>-3.8738666666666663</v>
      </c>
      <c r="AA81" s="12">
        <f t="shared" ca="1" si="15"/>
        <v>-3.8738666666666663</v>
      </c>
    </row>
    <row r="82" spans="1:27" x14ac:dyDescent="0.25">
      <c r="A82" s="11">
        <v>6.28</v>
      </c>
      <c r="C82" s="37" t="s">
        <v>125</v>
      </c>
      <c r="D82" s="15">
        <f ca="1">MEDIAN(INDIRECT($G$4))</f>
        <v>10.065000000000001</v>
      </c>
      <c r="E82" s="9" t="s">
        <v>30</v>
      </c>
      <c r="Z82" s="12">
        <f t="shared" ca="1" si="14"/>
        <v>-3.8438666666666661</v>
      </c>
      <c r="AA82" s="12">
        <f t="shared" ca="1" si="15"/>
        <v>-3.8438666666666661</v>
      </c>
    </row>
    <row r="83" spans="1:27" x14ac:dyDescent="0.25">
      <c r="A83" s="11">
        <v>6.3</v>
      </c>
      <c r="Z83" s="12">
        <f t="shared" ca="1" si="14"/>
        <v>-3.8238666666666665</v>
      </c>
      <c r="AA83" s="12">
        <f t="shared" ca="1" si="15"/>
        <v>-3.8238666666666665</v>
      </c>
    </row>
    <row r="84" spans="1:27" x14ac:dyDescent="0.25">
      <c r="A84" s="11">
        <v>6.31</v>
      </c>
      <c r="C84" s="37" t="s">
        <v>18</v>
      </c>
      <c r="D84" s="15">
        <f ca="1">$D$79/$D$77</f>
        <v>0.33902895475152728</v>
      </c>
      <c r="E84" s="9" t="s">
        <v>12</v>
      </c>
      <c r="J84" s="37" t="s">
        <v>18</v>
      </c>
      <c r="K84" s="15">
        <f ca="1">$K$79/$K$77</f>
        <v>0.34162262709395386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-3.8138666666666667</v>
      </c>
      <c r="AA84" s="12">
        <f t="shared" ca="1" si="15"/>
        <v>-3.8138666666666667</v>
      </c>
    </row>
    <row r="85" spans="1:27" x14ac:dyDescent="0.25">
      <c r="A85" s="11">
        <v>6.33</v>
      </c>
      <c r="Z85" s="12">
        <f t="shared" ca="1" si="14"/>
        <v>-3.7938666666666663</v>
      </c>
      <c r="AA85" s="12">
        <f t="shared" ca="1" si="15"/>
        <v>-3.7938666666666663</v>
      </c>
    </row>
    <row r="86" spans="1:27" ht="15" customHeight="1" x14ac:dyDescent="0.25">
      <c r="A86" s="11">
        <v>6.39</v>
      </c>
      <c r="C86" s="37" t="s">
        <v>16</v>
      </c>
      <c r="D86" s="15">
        <f ca="1">SUMPRODUCT(INDIRECT("$Z$2:$Z$"&amp;$D$5+1)^3)/$D$5</f>
        <v>4.2847118597552871</v>
      </c>
      <c r="E86" s="9" t="s">
        <v>46</v>
      </c>
      <c r="I86" s="22"/>
      <c r="Z86" s="12">
        <f t="shared" ca="1" si="14"/>
        <v>-3.7338666666666667</v>
      </c>
      <c r="AA86" s="12">
        <f t="shared" ca="1" si="15"/>
        <v>-3.7338666666666667</v>
      </c>
    </row>
    <row r="87" spans="1:27" x14ac:dyDescent="0.25">
      <c r="A87" s="11">
        <v>6.41</v>
      </c>
      <c r="C87" s="37" t="s">
        <v>20</v>
      </c>
      <c r="D87" s="38">
        <f ca="1">KURT(INDIRECT($G$4))</f>
        <v>0.13968450102709395</v>
      </c>
      <c r="E87" s="9" t="s">
        <v>45</v>
      </c>
      <c r="Z87" s="12">
        <f t="shared" ca="1" si="14"/>
        <v>-3.7138666666666662</v>
      </c>
      <c r="AA87" s="12">
        <f t="shared" ca="1" si="15"/>
        <v>-3.7138666666666662</v>
      </c>
    </row>
    <row r="88" spans="1:27" ht="15" customHeight="1" x14ac:dyDescent="0.25">
      <c r="A88" s="11">
        <v>6.42</v>
      </c>
      <c r="Z88" s="12">
        <f t="shared" ca="1" si="14"/>
        <v>-3.7038666666666664</v>
      </c>
      <c r="AA88" s="12">
        <f t="shared" ca="1" si="15"/>
        <v>-3.7038666666666664</v>
      </c>
    </row>
    <row r="89" spans="1:27" ht="15" customHeight="1" x14ac:dyDescent="0.25">
      <c r="A89" s="11">
        <v>6.43</v>
      </c>
      <c r="C89" s="37" t="s">
        <v>19</v>
      </c>
      <c r="D89" s="15">
        <f ca="1">SKEW(INDIRECT($G$4))</f>
        <v>0.10649923632865019</v>
      </c>
      <c r="E89" s="9" t="s">
        <v>17</v>
      </c>
      <c r="Z89" s="12">
        <f t="shared" ca="1" si="14"/>
        <v>-3.6938666666666666</v>
      </c>
      <c r="AA89" s="12">
        <f t="shared" ca="1" si="15"/>
        <v>-3.6938666666666666</v>
      </c>
    </row>
    <row r="90" spans="1:27" x14ac:dyDescent="0.25">
      <c r="A90" s="11">
        <v>6.44</v>
      </c>
      <c r="D90" s="15">
        <f ca="1">$D$86/$D$79^3</f>
        <v>0.10596733180943203</v>
      </c>
      <c r="Z90" s="12">
        <f t="shared" ca="1" si="14"/>
        <v>-3.683866666666666</v>
      </c>
      <c r="AA90" s="12">
        <f t="shared" ca="1" si="15"/>
        <v>-3.683866666666666</v>
      </c>
    </row>
    <row r="91" spans="1:27" x14ac:dyDescent="0.25">
      <c r="A91" s="11">
        <v>6.45</v>
      </c>
      <c r="Z91" s="12">
        <f t="shared" ca="1" si="14"/>
        <v>-3.6738666666666662</v>
      </c>
      <c r="AA91" s="12">
        <f t="shared" ca="1" si="15"/>
        <v>-3.6738666666666662</v>
      </c>
    </row>
    <row r="92" spans="1:27" x14ac:dyDescent="0.25">
      <c r="A92" s="11">
        <v>6.46</v>
      </c>
      <c r="Z92" s="12">
        <f t="shared" ca="1" si="14"/>
        <v>-3.6638666666666664</v>
      </c>
      <c r="AA92" s="12">
        <f t="shared" ca="1" si="15"/>
        <v>-3.6638666666666664</v>
      </c>
    </row>
    <row r="93" spans="1:27" x14ac:dyDescent="0.25">
      <c r="A93" s="11">
        <v>6.46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-3.6638666666666664</v>
      </c>
      <c r="AA93" s="12">
        <f t="shared" ca="1" si="15"/>
        <v>-3.6638666666666664</v>
      </c>
    </row>
    <row r="94" spans="1:27" x14ac:dyDescent="0.25">
      <c r="A94" s="11">
        <v>6.48</v>
      </c>
      <c r="Z94" s="12">
        <f t="shared" ca="1" si="14"/>
        <v>-3.6438666666666659</v>
      </c>
      <c r="AA94" s="12">
        <f t="shared" ca="1" si="15"/>
        <v>-3.6438666666666659</v>
      </c>
    </row>
    <row r="95" spans="1:27" x14ac:dyDescent="0.25">
      <c r="A95" s="11">
        <v>6.51</v>
      </c>
      <c r="Z95" s="12">
        <f t="shared" ca="1" si="14"/>
        <v>-3.6138666666666666</v>
      </c>
      <c r="AA95" s="12">
        <f t="shared" ca="1" si="15"/>
        <v>-3.6138666666666666</v>
      </c>
    </row>
    <row r="96" spans="1:27" x14ac:dyDescent="0.25">
      <c r="A96" s="11">
        <v>6.54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-3.5838666666666663</v>
      </c>
      <c r="AA96" s="12">
        <f t="shared" ca="1" si="15"/>
        <v>-3.5838666666666663</v>
      </c>
    </row>
    <row r="97" spans="1:27" ht="15" customHeight="1" x14ac:dyDescent="0.25">
      <c r="A97" s="11">
        <v>6.55</v>
      </c>
      <c r="Z97" s="12">
        <f t="shared" ca="1" si="14"/>
        <v>-3.5738666666666665</v>
      </c>
      <c r="AA97" s="12">
        <f t="shared" ca="1" si="15"/>
        <v>-3.5738666666666665</v>
      </c>
    </row>
    <row r="98" spans="1:27" ht="15" customHeight="1" x14ac:dyDescent="0.25">
      <c r="A98" s="11">
        <v>6.57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-3.5538666666666661</v>
      </c>
      <c r="AA98" s="12">
        <f t="shared" ca="1" si="15"/>
        <v>-3.5538666666666661</v>
      </c>
    </row>
    <row r="99" spans="1:27" x14ac:dyDescent="0.25">
      <c r="A99" s="11">
        <v>6.58</v>
      </c>
      <c r="Z99" s="12">
        <f t="shared" ca="1" si="14"/>
        <v>-3.5438666666666663</v>
      </c>
      <c r="AA99" s="12">
        <f t="shared" ca="1" si="15"/>
        <v>-3.5438666666666663</v>
      </c>
    </row>
    <row r="100" spans="1:27" x14ac:dyDescent="0.25">
      <c r="A100" s="11">
        <v>6.59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-3.5338666666666665</v>
      </c>
      <c r="AA100" s="12">
        <f t="shared" ca="1" si="15"/>
        <v>-3.5338666666666665</v>
      </c>
    </row>
    <row r="101" spans="1:27" x14ac:dyDescent="0.25">
      <c r="A101" s="11">
        <v>6.66</v>
      </c>
      <c r="M101" s="37" t="s">
        <v>69</v>
      </c>
      <c r="N101" s="15">
        <v>2</v>
      </c>
      <c r="O101" s="9" t="s">
        <v>68</v>
      </c>
      <c r="Z101" s="12">
        <f t="shared" ca="1" si="14"/>
        <v>-3.4638666666666662</v>
      </c>
      <c r="AA101" s="12">
        <f t="shared" ca="1" si="15"/>
        <v>-3.4638666666666662</v>
      </c>
    </row>
    <row r="102" spans="1:27" x14ac:dyDescent="0.25">
      <c r="A102" s="11">
        <v>6.69</v>
      </c>
      <c r="C102" s="75" t="s">
        <v>38</v>
      </c>
      <c r="D102" s="76"/>
      <c r="E102" s="38">
        <f ca="1">$D$77-$D$79*SQRT(3)</f>
        <v>4.1789765069003701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-3.433866666666666</v>
      </c>
      <c r="AA102" s="12">
        <f t="shared" ca="1" si="15"/>
        <v>-3.433866666666666</v>
      </c>
    </row>
    <row r="103" spans="1:27" x14ac:dyDescent="0.25">
      <c r="A103" s="11">
        <v>6.69</v>
      </c>
      <c r="C103" s="75" t="s">
        <v>39</v>
      </c>
      <c r="D103" s="76"/>
      <c r="E103" s="38">
        <f ca="1">$D$77+$D$79*SQRT(3)</f>
        <v>16.068756826432963</v>
      </c>
      <c r="H103" s="37" t="s">
        <v>118</v>
      </c>
      <c r="Z103" s="12">
        <f t="shared" ca="1" si="14"/>
        <v>-3.433866666666666</v>
      </c>
      <c r="AA103" s="12">
        <f t="shared" ca="1" si="15"/>
        <v>-3.433866666666666</v>
      </c>
    </row>
    <row r="104" spans="1:27" x14ac:dyDescent="0.25">
      <c r="A104" s="11">
        <v>6.73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-3.3938666666666659</v>
      </c>
      <c r="AA104" s="12">
        <f t="shared" ca="1" si="15"/>
        <v>-3.3938666666666659</v>
      </c>
    </row>
    <row r="105" spans="1:27" x14ac:dyDescent="0.25">
      <c r="A105" s="11">
        <v>6.73</v>
      </c>
      <c r="C105" s="84" t="s">
        <v>116</v>
      </c>
      <c r="D105" s="85"/>
      <c r="E105" s="38">
        <f ca="1">($E$102+$E$103)/2</f>
        <v>10.123866666666666</v>
      </c>
      <c r="Z105" s="12">
        <f t="shared" ca="1" si="14"/>
        <v>-3.3938666666666659</v>
      </c>
      <c r="AA105" s="12">
        <f t="shared" ca="1" si="15"/>
        <v>-3.3938666666666659</v>
      </c>
    </row>
    <row r="106" spans="1:27" ht="15" customHeight="1" x14ac:dyDescent="0.25">
      <c r="A106" s="11">
        <v>6.74</v>
      </c>
      <c r="C106" s="84" t="s">
        <v>117</v>
      </c>
      <c r="D106" s="85"/>
      <c r="E106" s="38">
        <f ca="1">($E$102-$E$103)^2/12</f>
        <v>11.780573003895384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-3.3838666666666661</v>
      </c>
      <c r="AA106" s="12">
        <f t="shared" ca="1" si="15"/>
        <v>-3.3838666666666661</v>
      </c>
    </row>
    <row r="107" spans="1:27" x14ac:dyDescent="0.25">
      <c r="A107" s="11">
        <v>6.76</v>
      </c>
      <c r="Z107" s="12">
        <f t="shared" ca="1" si="14"/>
        <v>-3.3638666666666666</v>
      </c>
      <c r="AA107" s="12">
        <f t="shared" ca="1" si="15"/>
        <v>-3.3638666666666666</v>
      </c>
    </row>
    <row r="108" spans="1:27" x14ac:dyDescent="0.25">
      <c r="A108" s="11">
        <v>6.83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-3.2938666666666663</v>
      </c>
      <c r="AA108" s="12">
        <f t="shared" ca="1" si="15"/>
        <v>-3.2938666666666663</v>
      </c>
    </row>
    <row r="109" spans="1:27" x14ac:dyDescent="0.25">
      <c r="A109" s="11">
        <v>6.86</v>
      </c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>
        <f t="shared" ca="1" si="14"/>
        <v>-3.263866666666666</v>
      </c>
      <c r="AA109" s="12">
        <f t="shared" ca="1" si="15"/>
        <v>-3.263866666666666</v>
      </c>
    </row>
    <row r="110" spans="1:27" x14ac:dyDescent="0.25">
      <c r="A110" s="11">
        <v>6.87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600</v>
      </c>
      <c r="P110" s="90">
        <f ca="1">SUM(INDIRECT(ADDRESS(ROW()+1,COLUMN())&amp;":"&amp;ADDRESS(ROW()+$D$15,COLUMN())))</f>
        <v>544.69666666666672</v>
      </c>
      <c r="Q110" s="91"/>
      <c r="S110" s="16" t="s">
        <v>23</v>
      </c>
      <c r="T110" s="17">
        <f ca="1">SUM(INDIRECT(ADDRESS(ROW()+1,COLUMN())&amp;":"&amp;ADDRESS(ROW()+$D$15,COLUMN())))</f>
        <v>1.0000000000000002</v>
      </c>
      <c r="U110" s="17">
        <f ca="1">SUM(INDIRECT(ADDRESS(ROW()+1,COLUMN())&amp;":"&amp;ADDRESS(ROW()+$D$15,COLUMN())))</f>
        <v>600.00000000000011</v>
      </c>
      <c r="V110" s="90">
        <f ca="1">SUM(INDIRECT(ADDRESS(ROW()+1,COLUMN())&amp;":"&amp;ADDRESS(ROW()+$D$15,COLUMN())))</f>
        <v>4.2917255037226214</v>
      </c>
      <c r="W110" s="91"/>
      <c r="Z110" s="12">
        <f t="shared" ca="1" si="14"/>
        <v>-3.2538666666666662</v>
      </c>
      <c r="AA110" s="12">
        <f t="shared" ca="1" si="15"/>
        <v>-3.2538666666666662</v>
      </c>
    </row>
    <row r="111" spans="1:27" x14ac:dyDescent="0.25">
      <c r="A111" s="11">
        <v>6.87</v>
      </c>
      <c r="M111" s="17">
        <v>1</v>
      </c>
      <c r="N111" s="38">
        <f>IF($C22&gt;$D$15,"-",1/$D$15)</f>
        <v>9.0909090909090912E-2</v>
      </c>
      <c r="O111" s="19">
        <f>IF($C22&gt;$D$15,"-",$D$5*N111)</f>
        <v>54.545454545454547</v>
      </c>
      <c r="P111" s="88">
        <f ca="1">IF($C22&gt;$D$15,"-",($G22-$O111)^2/$O111)</f>
        <v>46.838787878787883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6.5205658262244073E-3</v>
      </c>
      <c r="U111" s="38">
        <f ca="1">IF($C22&gt;$D$15,"-",$D$5*T111)</f>
        <v>3.9123394957346442</v>
      </c>
      <c r="V111" s="88">
        <f ca="1">IF($C22&gt;$D$15,"-",($G22-$U111)^2/$U111)</f>
        <v>1.9641352741586438E-3</v>
      </c>
      <c r="W111" s="89"/>
      <c r="Z111" s="12">
        <f t="shared" ca="1" si="14"/>
        <v>-3.2538666666666662</v>
      </c>
      <c r="AA111" s="12">
        <f t="shared" ca="1" si="15"/>
        <v>-3.2538666666666662</v>
      </c>
    </row>
    <row r="112" spans="1:27" ht="15" customHeight="1" x14ac:dyDescent="0.25">
      <c r="A112" s="11">
        <v>6.87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54.545454545454547</v>
      </c>
      <c r="P112" s="88">
        <f t="shared" ref="P112:P121" ca="1" si="18">IF($C23&gt;$D$15,"-",($G23-$O112)^2/$O112)</f>
        <v>36.378787878787882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2.462730085337243E-2</v>
      </c>
      <c r="U112" s="38">
        <f t="shared" ref="U112:U121" ca="1" si="20">IF($C23&gt;$D$15,"-",$D$5*T112)</f>
        <v>14.776380512023458</v>
      </c>
      <c r="V112" s="88">
        <f t="shared" ref="V112:V121" ca="1" si="21">IF($C23&gt;$D$15,"-",($G23-$U112)^2/$U112)</f>
        <v>1.5439376900908852</v>
      </c>
      <c r="W112" s="89"/>
      <c r="Z112" s="12">
        <f t="shared" ca="1" si="14"/>
        <v>-3.2538666666666662</v>
      </c>
      <c r="AA112" s="12">
        <f t="shared" ca="1" si="15"/>
        <v>-3.2538666666666662</v>
      </c>
    </row>
    <row r="113" spans="1:27" x14ac:dyDescent="0.25">
      <c r="A113" s="11">
        <v>6.91</v>
      </c>
      <c r="M113" s="17">
        <v>3</v>
      </c>
      <c r="N113" s="38">
        <f t="shared" si="16"/>
        <v>9.0909090909090912E-2</v>
      </c>
      <c r="O113" s="19">
        <f t="shared" si="17"/>
        <v>54.545454545454547</v>
      </c>
      <c r="P113" s="88">
        <f t="shared" ca="1" si="18"/>
        <v>0.78545454545454574</v>
      </c>
      <c r="Q113" s="89"/>
      <c r="S113" s="17">
        <v>3</v>
      </c>
      <c r="T113" s="38">
        <f t="shared" ca="1" si="19"/>
        <v>7.5284661883946821E-2</v>
      </c>
      <c r="U113" s="38">
        <f t="shared" ca="1" si="20"/>
        <v>45.170797130368094</v>
      </c>
      <c r="V113" s="88">
        <f t="shared" ca="1" si="21"/>
        <v>0.17720273685743979</v>
      </c>
      <c r="W113" s="89"/>
      <c r="Z113" s="12">
        <f t="shared" ca="1" si="14"/>
        <v>-3.2138666666666662</v>
      </c>
      <c r="AA113" s="12">
        <f t="shared" ca="1" si="15"/>
        <v>-3.2138666666666662</v>
      </c>
    </row>
    <row r="114" spans="1:27" x14ac:dyDescent="0.25">
      <c r="A114" s="11">
        <v>6.94</v>
      </c>
      <c r="C114" s="75" t="s">
        <v>138</v>
      </c>
      <c r="D114" s="76"/>
      <c r="E114" s="38">
        <f ca="1">$D$11</f>
        <v>-0.52</v>
      </c>
      <c r="H114" s="92" t="s">
        <v>144</v>
      </c>
      <c r="I114" s="92"/>
      <c r="J114" s="92"/>
      <c r="K114" s="38">
        <f ca="1">SUM(INDIRECT("$AA$2:$AA$"&amp;$D$5+1))/$K$119</f>
        <v>-1.490876318216679E-13</v>
      </c>
      <c r="M114" s="17">
        <v>4</v>
      </c>
      <c r="N114" s="38">
        <f t="shared" si="16"/>
        <v>9.0909090909090912E-2</v>
      </c>
      <c r="O114" s="19">
        <f t="shared" si="17"/>
        <v>54.545454545454547</v>
      </c>
      <c r="P114" s="88">
        <f t="shared" ca="1" si="18"/>
        <v>33.043787878787874</v>
      </c>
      <c r="Q114" s="89"/>
      <c r="S114" s="17">
        <v>4</v>
      </c>
      <c r="T114" s="38">
        <f t="shared" ca="1" si="19"/>
        <v>0.15880967012227878</v>
      </c>
      <c r="U114" s="38">
        <f t="shared" ca="1" si="20"/>
        <v>95.285802073367265</v>
      </c>
      <c r="V114" s="88">
        <f t="shared" ca="1" si="21"/>
        <v>3.0838534889063851E-2</v>
      </c>
      <c r="W114" s="89"/>
      <c r="Z114" s="12">
        <f t="shared" ca="1" si="14"/>
        <v>-3.183866666666666</v>
      </c>
      <c r="AA114" s="12">
        <f t="shared" ca="1" si="15"/>
        <v>-3.183866666666666</v>
      </c>
    </row>
    <row r="115" spans="1:27" x14ac:dyDescent="0.25">
      <c r="A115" s="11">
        <v>6.95</v>
      </c>
      <c r="C115" s="75" t="s">
        <v>139</v>
      </c>
      <c r="D115" s="76"/>
      <c r="E115" s="38">
        <f ca="1">$D$12</f>
        <v>22.83</v>
      </c>
      <c r="H115" s="92" t="s">
        <v>145</v>
      </c>
      <c r="I115" s="92"/>
      <c r="J115" s="92"/>
      <c r="K115" s="38">
        <f ca="1">-$D$5/$K$119+SUMSQ(INDIRECT("$AA$2:$AA$"&amp;$D$5+1))/$K$119^3</f>
        <v>-0.20930532026099513</v>
      </c>
      <c r="M115" s="17">
        <v>5</v>
      </c>
      <c r="N115" s="38">
        <f t="shared" si="16"/>
        <v>9.0909090909090912E-2</v>
      </c>
      <c r="O115" s="19">
        <f t="shared" si="17"/>
        <v>54.545454545454547</v>
      </c>
      <c r="P115" s="88">
        <f t="shared" ca="1" si="18"/>
        <v>143.44378787878787</v>
      </c>
      <c r="Q115" s="89"/>
      <c r="S115" s="17">
        <v>5</v>
      </c>
      <c r="T115" s="38">
        <f t="shared" ca="1" si="19"/>
        <v>0.23124410887636954</v>
      </c>
      <c r="U115" s="38">
        <f t="shared" ca="1" si="20"/>
        <v>138.74646532582173</v>
      </c>
      <c r="V115" s="88">
        <f t="shared" ca="1" si="21"/>
        <v>0.13040013078495105</v>
      </c>
      <c r="W115" s="89"/>
      <c r="Z115" s="12">
        <f t="shared" ca="1" si="14"/>
        <v>-3.1738666666666662</v>
      </c>
      <c r="AA115" s="12">
        <f t="shared" ca="1" si="15"/>
        <v>-3.1738666666666662</v>
      </c>
    </row>
    <row r="116" spans="1:27" x14ac:dyDescent="0.25">
      <c r="A116" s="11">
        <v>6.96</v>
      </c>
      <c r="M116" s="17">
        <v>6</v>
      </c>
      <c r="N116" s="38">
        <f t="shared" si="16"/>
        <v>9.0909090909090912E-2</v>
      </c>
      <c r="O116" s="19">
        <f t="shared" si="17"/>
        <v>54.545454545454547</v>
      </c>
      <c r="P116" s="88">
        <f t="shared" ca="1" si="18"/>
        <v>127.68545454545455</v>
      </c>
      <c r="Q116" s="89"/>
      <c r="S116" s="17">
        <v>6</v>
      </c>
      <c r="T116" s="38">
        <f t="shared" ca="1" si="19"/>
        <v>0.23246734043449319</v>
      </c>
      <c r="U116" s="38">
        <f t="shared" ca="1" si="20"/>
        <v>139.48040426069591</v>
      </c>
      <c r="V116" s="88">
        <f t="shared" ca="1" si="21"/>
        <v>1.5712578313082506E-2</v>
      </c>
      <c r="W116" s="89"/>
      <c r="Z116" s="12">
        <f t="shared" ca="1" si="14"/>
        <v>-3.1638666666666664</v>
      </c>
      <c r="AA116" s="12">
        <f t="shared" ca="1" si="15"/>
        <v>-3.1638666666666664</v>
      </c>
    </row>
    <row r="117" spans="1:27" x14ac:dyDescent="0.25">
      <c r="A117" s="11">
        <v>6.96</v>
      </c>
      <c r="C117" s="84" t="s">
        <v>116</v>
      </c>
      <c r="D117" s="85"/>
      <c r="E117" s="38">
        <f ca="1">($E$102+$E$103)/2</f>
        <v>10.123866666666666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54.545454545454547</v>
      </c>
      <c r="P117" s="88">
        <f t="shared" ca="1" si="18"/>
        <v>30.003787878787879</v>
      </c>
      <c r="Q117" s="89"/>
      <c r="S117" s="17">
        <v>7</v>
      </c>
      <c r="T117" s="38">
        <f t="shared" ca="1" si="19"/>
        <v>0.16134362366279653</v>
      </c>
      <c r="U117" s="38">
        <f t="shared" ca="1" si="20"/>
        <v>96.806174197677919</v>
      </c>
      <c r="V117" s="88">
        <f t="shared" ca="1" si="21"/>
        <v>3.3698937690647066E-2</v>
      </c>
      <c r="W117" s="89"/>
      <c r="Z117" s="12">
        <f t="shared" ca="1" si="14"/>
        <v>-3.1638666666666664</v>
      </c>
      <c r="AA117" s="12">
        <f t="shared" ca="1" si="15"/>
        <v>-3.1638666666666664</v>
      </c>
    </row>
    <row r="118" spans="1:27" x14ac:dyDescent="0.25">
      <c r="A118" s="11">
        <v>6.99</v>
      </c>
      <c r="C118" s="84" t="s">
        <v>117</v>
      </c>
      <c r="D118" s="85"/>
      <c r="E118" s="38">
        <f ca="1">($E$102-$E$103)^2/12</f>
        <v>11.780573003895384</v>
      </c>
      <c r="H118" s="37" t="s">
        <v>27</v>
      </c>
      <c r="I118" s="38">
        <f ca="1">D77</f>
        <v>10.123866666666666</v>
      </c>
      <c r="J118" s="38">
        <v>0</v>
      </c>
      <c r="K118" s="38">
        <f ca="1">$I118+$J118</f>
        <v>10.123866666666666</v>
      </c>
      <c r="M118" s="17">
        <v>8</v>
      </c>
      <c r="N118" s="38">
        <f t="shared" si="16"/>
        <v>9.0909090909090912E-2</v>
      </c>
      <c r="O118" s="19">
        <f t="shared" si="17"/>
        <v>54.545454545454547</v>
      </c>
      <c r="P118" s="88">
        <f t="shared" ca="1" si="18"/>
        <v>3.3637878787878792</v>
      </c>
      <c r="Q118" s="89"/>
      <c r="S118" s="17">
        <v>8</v>
      </c>
      <c r="T118" s="38">
        <f t="shared" ca="1" si="19"/>
        <v>7.729796386200638E-2</v>
      </c>
      <c r="U118" s="38">
        <f t="shared" ca="1" si="20"/>
        <v>46.378778317203825</v>
      </c>
      <c r="V118" s="88">
        <f t="shared" ca="1" si="21"/>
        <v>0.62380375756664119</v>
      </c>
      <c r="W118" s="89"/>
      <c r="Z118" s="12">
        <f t="shared" ca="1" si="14"/>
        <v>-3.1338666666666661</v>
      </c>
      <c r="AA118" s="12">
        <f t="shared" ca="1" si="15"/>
        <v>-3.1338666666666661</v>
      </c>
    </row>
    <row r="119" spans="1:27" x14ac:dyDescent="0.25">
      <c r="A119" s="11">
        <v>7.01</v>
      </c>
      <c r="H119" s="37" t="s">
        <v>140</v>
      </c>
      <c r="I119" s="38">
        <f ca="1">D79</f>
        <v>3.4322839340438285</v>
      </c>
      <c r="J119" s="38">
        <v>-8.0699999999999999E-4</v>
      </c>
      <c r="K119" s="38">
        <f ca="1">$I119+$J119</f>
        <v>3.4314769340438285</v>
      </c>
      <c r="M119" s="17">
        <v>9</v>
      </c>
      <c r="N119" s="38">
        <f t="shared" si="16"/>
        <v>9.0909090909090912E-2</v>
      </c>
      <c r="O119" s="19">
        <f t="shared" si="17"/>
        <v>54.545454545454547</v>
      </c>
      <c r="P119" s="88">
        <f t="shared" ca="1" si="18"/>
        <v>21.878787878787882</v>
      </c>
      <c r="Q119" s="89"/>
      <c r="S119" s="17">
        <v>9</v>
      </c>
      <c r="T119" s="38">
        <f t="shared" ca="1" si="19"/>
        <v>2.5554652747522111E-2</v>
      </c>
      <c r="U119" s="38">
        <f t="shared" ca="1" si="20"/>
        <v>15.332791648513266</v>
      </c>
      <c r="V119" s="88">
        <f t="shared" ca="1" si="21"/>
        <v>1.4206697837898079</v>
      </c>
      <c r="W119" s="89"/>
      <c r="Z119" s="12">
        <f t="shared" ca="1" si="14"/>
        <v>-3.1138666666666666</v>
      </c>
      <c r="AA119" s="12">
        <f t="shared" ca="1" si="15"/>
        <v>-3.1138666666666666</v>
      </c>
    </row>
    <row r="120" spans="1:27" x14ac:dyDescent="0.25">
      <c r="A120" s="11">
        <v>7.05</v>
      </c>
      <c r="M120" s="17">
        <v>10</v>
      </c>
      <c r="N120" s="38">
        <f t="shared" si="16"/>
        <v>9.0909090909090912E-2</v>
      </c>
      <c r="O120" s="19">
        <f t="shared" si="17"/>
        <v>54.545454545454547</v>
      </c>
      <c r="P120" s="88">
        <f t="shared" ca="1" si="18"/>
        <v>48.710454545454546</v>
      </c>
      <c r="Q120" s="89"/>
      <c r="S120" s="17">
        <v>10</v>
      </c>
      <c r="T120" s="38">
        <f t="shared" ca="1" si="19"/>
        <v>5.8271646626186779E-3</v>
      </c>
      <c r="U120" s="38">
        <f t="shared" ca="1" si="20"/>
        <v>3.4962987975712068</v>
      </c>
      <c r="V120" s="88">
        <f t="shared" ca="1" si="21"/>
        <v>7.0449498378609102E-2</v>
      </c>
      <c r="W120" s="89"/>
      <c r="Z120" s="12">
        <f t="shared" ca="1" si="14"/>
        <v>-3.0738666666666665</v>
      </c>
      <c r="AA120" s="12">
        <f t="shared" ca="1" si="15"/>
        <v>-3.0738666666666665</v>
      </c>
    </row>
    <row r="121" spans="1:27" ht="15" customHeight="1" x14ac:dyDescent="0.25">
      <c r="A121" s="11">
        <v>7.13</v>
      </c>
      <c r="H121" s="24" t="s">
        <v>146</v>
      </c>
      <c r="I121" s="38">
        <f ca="1">LN(2*PI())*D5/2-LN(K119)*D5-SUMSQ(INDIRECT("$AA$2:$AA$"&amp;$D$5+1))/(2*K119^2)</f>
        <v>-488.07222379685606</v>
      </c>
      <c r="M121" s="17">
        <v>11</v>
      </c>
      <c r="N121" s="38">
        <f t="shared" si="16"/>
        <v>9.0909090909090912E-2</v>
      </c>
      <c r="O121" s="19">
        <f t="shared" si="17"/>
        <v>54.545454545454547</v>
      </c>
      <c r="P121" s="88">
        <f t="shared" ca="1" si="18"/>
        <v>52.563787878787878</v>
      </c>
      <c r="Q121" s="89"/>
      <c r="S121" s="17">
        <v>11</v>
      </c>
      <c r="T121" s="38">
        <f t="shared" ca="1" si="19"/>
        <v>1.0229470683713604E-3</v>
      </c>
      <c r="U121" s="38">
        <f t="shared" ca="1" si="20"/>
        <v>0.61376824102281624</v>
      </c>
      <c r="V121" s="88">
        <f t="shared" ca="1" si="21"/>
        <v>0.24304772008733494</v>
      </c>
      <c r="W121" s="89"/>
      <c r="Z121" s="12">
        <f t="shared" ca="1" si="14"/>
        <v>-2.9938666666666665</v>
      </c>
      <c r="AA121" s="12">
        <f t="shared" ca="1" si="15"/>
        <v>-2.9938666666666665</v>
      </c>
    </row>
    <row r="122" spans="1:27" x14ac:dyDescent="0.25">
      <c r="A122" s="11">
        <v>7.16</v>
      </c>
      <c r="Z122" s="12">
        <f t="shared" ca="1" si="14"/>
        <v>-2.9638666666666662</v>
      </c>
      <c r="AA122" s="12">
        <f t="shared" ca="1" si="15"/>
        <v>-2.9638666666666662</v>
      </c>
    </row>
    <row r="123" spans="1:27" ht="15" customHeight="1" x14ac:dyDescent="0.25">
      <c r="A123" s="11">
        <v>7.16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-2.9638666666666662</v>
      </c>
      <c r="AA123" s="12">
        <f t="shared" ca="1" si="15"/>
        <v>-2.9638666666666662</v>
      </c>
    </row>
    <row r="124" spans="1:27" ht="15" customHeight="1" x14ac:dyDescent="0.25">
      <c r="A124" s="11">
        <v>7.22</v>
      </c>
      <c r="Z124" s="12">
        <f t="shared" ca="1" si="14"/>
        <v>-2.9038666666666666</v>
      </c>
      <c r="AA124" s="12">
        <f t="shared" ca="1" si="15"/>
        <v>-2.9038666666666666</v>
      </c>
    </row>
    <row r="125" spans="1:27" x14ac:dyDescent="0.25">
      <c r="A125" s="11">
        <v>7.22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-2.9038666666666666</v>
      </c>
      <c r="AA125" s="12">
        <f t="shared" ca="1" si="15"/>
        <v>-2.9038666666666666</v>
      </c>
    </row>
    <row r="126" spans="1:27" x14ac:dyDescent="0.25">
      <c r="A126" s="11">
        <v>7.24</v>
      </c>
      <c r="Z126" s="12">
        <f t="shared" ca="1" si="14"/>
        <v>-2.8838666666666661</v>
      </c>
      <c r="AA126" s="12">
        <f t="shared" ca="1" si="15"/>
        <v>-2.8838666666666661</v>
      </c>
    </row>
    <row r="127" spans="1:27" ht="15" customHeight="1" x14ac:dyDescent="0.25">
      <c r="A127" s="11">
        <v>7.3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-2.8238666666666665</v>
      </c>
      <c r="AA127" s="12">
        <f t="shared" ca="1" si="15"/>
        <v>-2.8238666666666665</v>
      </c>
    </row>
    <row r="128" spans="1:27" ht="15" customHeight="1" x14ac:dyDescent="0.25">
      <c r="A128" s="11">
        <v>7.31</v>
      </c>
      <c r="C128" s="25">
        <f ca="1">$D$77</f>
        <v>10.123866666666666</v>
      </c>
      <c r="D128" s="25">
        <f ca="1">$D$82</f>
        <v>10.065000000000001</v>
      </c>
      <c r="E128" s="25">
        <f ca="1">$D$89</f>
        <v>0.10649923632865019</v>
      </c>
      <c r="F128" s="25">
        <f ca="1">$D$87</f>
        <v>0.13968450102709395</v>
      </c>
      <c r="H128" s="25">
        <f ca="1">$D$77</f>
        <v>10.123866666666666</v>
      </c>
      <c r="I128" s="25">
        <f ca="1">$D$82</f>
        <v>10.065000000000001</v>
      </c>
      <c r="J128" s="25">
        <f ca="1">$D$89</f>
        <v>0.10649923632865019</v>
      </c>
      <c r="K128" s="25">
        <f ca="1">$D$87</f>
        <v>0.13968450102709395</v>
      </c>
      <c r="Z128" s="12">
        <f t="shared" ca="1" si="14"/>
        <v>-2.8138666666666667</v>
      </c>
      <c r="AA128" s="12">
        <f t="shared" ca="1" si="15"/>
        <v>-2.8138666666666667</v>
      </c>
    </row>
    <row r="129" spans="1:27" x14ac:dyDescent="0.25">
      <c r="A129" s="11">
        <v>7.33</v>
      </c>
      <c r="Z129" s="12">
        <f t="shared" ca="1" si="14"/>
        <v>-2.7938666666666663</v>
      </c>
      <c r="AA129" s="12">
        <f t="shared" ca="1" si="15"/>
        <v>-2.7938666666666663</v>
      </c>
    </row>
    <row r="130" spans="1:27" x14ac:dyDescent="0.25">
      <c r="A130" s="11">
        <v>7.33</v>
      </c>
      <c r="Z130" s="12">
        <f t="shared" ref="Z130:Z193" ca="1" si="22">IF($A130&lt;&gt;"",($A130-$D$77),"")</f>
        <v>-2.7938666666666663</v>
      </c>
      <c r="AA130" s="12">
        <f t="shared" ref="AA130:AA193" ca="1" si="23">IF($A130&lt;&gt;"",($A130-$D$77+$J$118),"")</f>
        <v>-2.7938666666666663</v>
      </c>
    </row>
    <row r="131" spans="1:27" x14ac:dyDescent="0.25">
      <c r="A131" s="11">
        <v>7.38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-2.7438666666666665</v>
      </c>
      <c r="AA131" s="12">
        <f t="shared" ca="1" si="23"/>
        <v>-2.7438666666666665</v>
      </c>
    </row>
    <row r="132" spans="1:27" x14ac:dyDescent="0.25">
      <c r="A132" s="11">
        <v>7.38</v>
      </c>
      <c r="Z132" s="12">
        <f t="shared" ca="1" si="22"/>
        <v>-2.7438666666666665</v>
      </c>
      <c r="AA132" s="12">
        <f t="shared" ca="1" si="23"/>
        <v>-2.7438666666666665</v>
      </c>
    </row>
    <row r="133" spans="1:27" x14ac:dyDescent="0.25">
      <c r="A133" s="11">
        <v>7.44</v>
      </c>
      <c r="Z133" s="12">
        <f t="shared" ca="1" si="22"/>
        <v>-2.683866666666666</v>
      </c>
      <c r="AA133" s="12">
        <f t="shared" ca="1" si="23"/>
        <v>-2.683866666666666</v>
      </c>
    </row>
    <row r="134" spans="1:27" x14ac:dyDescent="0.25">
      <c r="A134" s="11">
        <v>7.45</v>
      </c>
      <c r="I134" s="37" t="s">
        <v>121</v>
      </c>
      <c r="J134" s="15">
        <f ca="1">'Y 600'!$D$78</f>
        <v>11.78057300389538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-2.6738666666666662</v>
      </c>
      <c r="AA134" s="12">
        <f t="shared" ca="1" si="23"/>
        <v>-2.6738666666666662</v>
      </c>
    </row>
    <row r="135" spans="1:27" ht="15" customHeight="1" x14ac:dyDescent="0.25">
      <c r="A135" s="11">
        <v>7.5</v>
      </c>
      <c r="I135" s="37" t="s">
        <v>120</v>
      </c>
      <c r="J135" s="15">
        <f ca="1">SQRT($J$134/$D$5)</f>
        <v>0.14012240484599753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0.43106244495846291</v>
      </c>
      <c r="Q135" s="95"/>
      <c r="R135" s="95">
        <f ca="1">SQRT(2/($D$5-1)) * $D$78</f>
        <v>0.68071920206042746</v>
      </c>
      <c r="S135" s="95"/>
      <c r="Z135" s="12">
        <f t="shared" ca="1" si="22"/>
        <v>-2.6238666666666663</v>
      </c>
      <c r="AA135" s="12">
        <f t="shared" ca="1" si="23"/>
        <v>-2.6238666666666663</v>
      </c>
    </row>
    <row r="136" spans="1:27" ht="15" customHeight="1" x14ac:dyDescent="0.25">
      <c r="A136" s="11">
        <v>7.5</v>
      </c>
      <c r="Z136" s="12">
        <f t="shared" ca="1" si="22"/>
        <v>-2.6238666666666663</v>
      </c>
      <c r="AA136" s="12">
        <f t="shared" ca="1" si="23"/>
        <v>-2.6238666666666663</v>
      </c>
    </row>
    <row r="137" spans="1:27" x14ac:dyDescent="0.25">
      <c r="A137" s="11">
        <v>7.5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-2.6238666666666663</v>
      </c>
      <c r="AA137" s="12">
        <f t="shared" ca="1" si="23"/>
        <v>-2.6238666666666663</v>
      </c>
    </row>
    <row r="138" spans="1:27" x14ac:dyDescent="0.25">
      <c r="A138" s="11">
        <v>7.52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-2.6038666666666668</v>
      </c>
      <c r="AA138" s="12">
        <f t="shared" ca="1" si="23"/>
        <v>-2.6038666666666668</v>
      </c>
    </row>
    <row r="139" spans="1:27" x14ac:dyDescent="0.25">
      <c r="A139" s="11">
        <v>7.52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-2.6038666666666668</v>
      </c>
      <c r="AA139" s="12">
        <f t="shared" ca="1" si="23"/>
        <v>-2.6038666666666668</v>
      </c>
    </row>
    <row r="140" spans="1:27" x14ac:dyDescent="0.25">
      <c r="A140" s="11">
        <v>7.55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1.2829664880165839</v>
      </c>
      <c r="I140" s="38">
        <f ca="1">D140*$J$135</f>
        <v>0.17963692301256884</v>
      </c>
      <c r="J140" s="38">
        <f ca="1">G140*$J$135</f>
        <v>0.17977234963770741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0.87268201704146808</v>
      </c>
      <c r="Q140" s="89"/>
      <c r="S140" s="38">
        <f t="shared" ref="S140:T143" si="24">_xlfn.CHISQ.INV(M140,$D$5-1)</f>
        <v>643.76341663991104</v>
      </c>
      <c r="T140" s="38">
        <f t="shared" si="24"/>
        <v>555.09302326518173</v>
      </c>
      <c r="V140" s="38">
        <f>($D$5-1)/$S140</f>
        <v>0.93046604469456917</v>
      </c>
      <c r="W140" s="38">
        <f>($D$5-1)/$T140</f>
        <v>1.0790984121481975</v>
      </c>
      <c r="Z140" s="12">
        <f t="shared" ca="1" si="22"/>
        <v>-2.5738666666666665</v>
      </c>
      <c r="AA140" s="12">
        <f t="shared" ca="1" si="23"/>
        <v>-2.5738666666666665</v>
      </c>
    </row>
    <row r="141" spans="1:27" x14ac:dyDescent="0.25">
      <c r="A141" s="11">
        <v>7.55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1.6474014447241583</v>
      </c>
      <c r="I141" s="38">
        <f ca="1">D141*$J$135</f>
        <v>0.23050135597166593</v>
      </c>
      <c r="J141" s="38">
        <f ca="1">G141*$J$135</f>
        <v>0.23083785218151973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1.1197830873894032</v>
      </c>
      <c r="Q141" s="89"/>
      <c r="S141" s="38">
        <f t="shared" si="24"/>
        <v>657.04605126831223</v>
      </c>
      <c r="T141" s="38">
        <f t="shared" si="24"/>
        <v>543.22759556987933</v>
      </c>
      <c r="V141" s="38">
        <f>($D$5-1)/$S141</f>
        <v>0.91165603817835217</v>
      </c>
      <c r="W141" s="38">
        <f>($D$5-1)/$T141</f>
        <v>1.1026685773789013</v>
      </c>
      <c r="Z141" s="12">
        <f t="shared" ca="1" si="22"/>
        <v>-2.5738666666666665</v>
      </c>
      <c r="AA141" s="12">
        <f t="shared" ca="1" si="23"/>
        <v>-2.5738666666666665</v>
      </c>
    </row>
    <row r="142" spans="1:27" x14ac:dyDescent="0.25">
      <c r="A142" s="11">
        <v>7.57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1.9639322489452855</v>
      </c>
      <c r="I142" s="38">
        <f ca="1">D142*$J$135</f>
        <v>0.36095531488328964</v>
      </c>
      <c r="J142" s="38">
        <f ca="1">G142*$J$135</f>
        <v>0.27519090967682169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1.7535326645076612</v>
      </c>
      <c r="Q142" s="89"/>
      <c r="S142" s="38">
        <f t="shared" si="24"/>
        <v>668.71253204114191</v>
      </c>
      <c r="T142" s="38">
        <f t="shared" si="24"/>
        <v>533.07516912172684</v>
      </c>
      <c r="V142" s="38">
        <f>($D$5-1)/$S142</f>
        <v>0.89575112069702778</v>
      </c>
      <c r="W142" s="38">
        <f>($D$5-1)/$T142</f>
        <v>1.1236689208144666</v>
      </c>
      <c r="Z142" s="12">
        <f t="shared" ca="1" si="22"/>
        <v>-2.5538666666666661</v>
      </c>
      <c r="AA142" s="12">
        <f t="shared" ca="1" si="23"/>
        <v>-2.5538666666666661</v>
      </c>
    </row>
    <row r="143" spans="1:27" x14ac:dyDescent="0.25">
      <c r="A143" s="11">
        <v>7.6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2.5840619090365378</v>
      </c>
      <c r="I143" s="38">
        <f ca="1">D143*$J$135</f>
        <v>0.43297823097413235</v>
      </c>
      <c r="J143" s="38">
        <f ca="1">G143*$J$135</f>
        <v>0.36208496896513898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2.1034223343667207</v>
      </c>
      <c r="Q143" s="89"/>
      <c r="S143" s="38">
        <f t="shared" si="24"/>
        <v>691.90723589930724</v>
      </c>
      <c r="T143" s="38">
        <f t="shared" si="24"/>
        <v>513.60327745841573</v>
      </c>
      <c r="V143" s="38">
        <f>($D$5-1)/$S143</f>
        <v>0.86572298846022189</v>
      </c>
      <c r="W143" s="38">
        <f>($D$5-1)/$T143</f>
        <v>1.1662698161977723</v>
      </c>
      <c r="Z143" s="12">
        <f t="shared" ca="1" si="22"/>
        <v>-2.5238666666666667</v>
      </c>
      <c r="AA143" s="12">
        <f t="shared" ca="1" si="23"/>
        <v>-2.5238666666666667</v>
      </c>
    </row>
    <row r="144" spans="1:27" x14ac:dyDescent="0.25">
      <c r="A144" s="11">
        <v>7.61</v>
      </c>
      <c r="Z144" s="12">
        <f t="shared" ca="1" si="22"/>
        <v>-2.513866666666666</v>
      </c>
      <c r="AA144" s="12">
        <f t="shared" ca="1" si="23"/>
        <v>-2.513866666666666</v>
      </c>
    </row>
    <row r="145" spans="1:27" x14ac:dyDescent="0.25">
      <c r="A145" s="11">
        <v>7.61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-2.513866666666666</v>
      </c>
      <c r="AA145" s="12">
        <f t="shared" ca="1" si="23"/>
        <v>-2.513866666666666</v>
      </c>
    </row>
    <row r="146" spans="1:27" x14ac:dyDescent="0.25">
      <c r="A146" s="11">
        <v>7.63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-2.4938666666666665</v>
      </c>
      <c r="AA146" s="12">
        <f t="shared" ca="1" si="23"/>
        <v>-2.4938666666666665</v>
      </c>
    </row>
    <row r="147" spans="1:27" x14ac:dyDescent="0.25">
      <c r="A147" s="11">
        <v>7.72</v>
      </c>
      <c r="C147" s="38">
        <v>0.8</v>
      </c>
      <c r="D147" s="38">
        <f ca="1">$D$77-$I140</f>
        <v>9.9442297436540983</v>
      </c>
      <c r="E147" s="38">
        <f ca="1">$D$77+$I140</f>
        <v>10.303503589679234</v>
      </c>
      <c r="F147" s="38">
        <f ca="1">$D$77-$J140</f>
        <v>9.9440943170289593</v>
      </c>
      <c r="G147" s="38">
        <f ca="1">$D$77+$J140</f>
        <v>10.303639016304373</v>
      </c>
      <c r="L147" s="38">
        <v>0.8</v>
      </c>
      <c r="M147" s="38">
        <f ca="1">$D$78-$P140</f>
        <v>10.907890986853912</v>
      </c>
      <c r="N147" s="38">
        <f ca="1">$D$78+$P140</f>
        <v>12.653255020936848</v>
      </c>
      <c r="O147" s="38">
        <f ca="1">$D$78*$V140</f>
        <v>10.961423167170153</v>
      </c>
      <c r="P147" s="38">
        <f ca="1">$D$78*$W140</f>
        <v>12.712397622699426</v>
      </c>
      <c r="Z147" s="12">
        <f t="shared" ca="1" si="22"/>
        <v>-2.4038666666666666</v>
      </c>
      <c r="AA147" s="12">
        <f t="shared" ca="1" si="23"/>
        <v>-2.4038666666666666</v>
      </c>
    </row>
    <row r="148" spans="1:27" x14ac:dyDescent="0.25">
      <c r="A148" s="11">
        <v>7.73</v>
      </c>
      <c r="C148" s="38">
        <v>0.9</v>
      </c>
      <c r="D148" s="38">
        <f ca="1">$D$77-$I141</f>
        <v>9.8933653106949997</v>
      </c>
      <c r="E148" s="38">
        <f ca="1">$D$77+$I141</f>
        <v>10.354368022638333</v>
      </c>
      <c r="F148" s="38">
        <f ca="1">$D$77-$J141</f>
        <v>9.893028814485147</v>
      </c>
      <c r="G148" s="38">
        <f ca="1">$D$77+$J141</f>
        <v>10.354704518848186</v>
      </c>
      <c r="L148" s="38">
        <v>0.9</v>
      </c>
      <c r="M148" s="38">
        <f ca="1">$D$78-$P141</f>
        <v>10.660789916505976</v>
      </c>
      <c r="N148" s="38">
        <f ca="1">$D$78+$P141</f>
        <v>12.900356091284785</v>
      </c>
      <c r="O148" s="38">
        <f ca="1">$D$78*$V141</f>
        <v>10.739830512202111</v>
      </c>
      <c r="P148" s="38">
        <f ca="1">$D$78*$W141</f>
        <v>12.990067674913609</v>
      </c>
      <c r="Z148" s="12">
        <f t="shared" ca="1" si="22"/>
        <v>-2.3938666666666659</v>
      </c>
      <c r="AA148" s="12">
        <f t="shared" ca="1" si="23"/>
        <v>-2.3938666666666659</v>
      </c>
    </row>
    <row r="149" spans="1:27" x14ac:dyDescent="0.25">
      <c r="A149" s="11">
        <v>7.74</v>
      </c>
      <c r="C149" s="38">
        <v>0.95</v>
      </c>
      <c r="D149" s="38">
        <f ca="1">$D$77-$I142</f>
        <v>9.7629113517833765</v>
      </c>
      <c r="E149" s="38">
        <f ca="1">$D$77+$I142</f>
        <v>10.484821981549956</v>
      </c>
      <c r="F149" s="38">
        <f ca="1">$D$77-$J142</f>
        <v>9.8486757569898451</v>
      </c>
      <c r="G149" s="38">
        <f ca="1">$D$77+$J142</f>
        <v>10.399057576343488</v>
      </c>
      <c r="L149" s="38">
        <v>0.95</v>
      </c>
      <c r="M149" s="38">
        <f ca="1">$D$78-$P142</f>
        <v>10.027040339387719</v>
      </c>
      <c r="N149" s="38">
        <f ca="1">$D$78+$P142</f>
        <v>13.534105668403042</v>
      </c>
      <c r="O149" s="38">
        <f ca="1">$D$78*$V142</f>
        <v>10.552461470692439</v>
      </c>
      <c r="P149" s="38">
        <f ca="1">$D$78*$W142</f>
        <v>13.23746375386316</v>
      </c>
      <c r="Z149" s="12">
        <f t="shared" ca="1" si="22"/>
        <v>-2.3838666666666661</v>
      </c>
      <c r="AA149" s="12">
        <f t="shared" ca="1" si="23"/>
        <v>-2.3838666666666661</v>
      </c>
    </row>
    <row r="150" spans="1:27" x14ac:dyDescent="0.25">
      <c r="A150" s="11">
        <v>7.76</v>
      </c>
      <c r="C150" s="38">
        <v>0.99</v>
      </c>
      <c r="D150" s="38">
        <f ca="1">$D$77-$I143</f>
        <v>9.6908884356925338</v>
      </c>
      <c r="E150" s="38">
        <f ca="1">$D$77+$I143</f>
        <v>10.556844897640799</v>
      </c>
      <c r="F150" s="38">
        <f ca="1">$D$77-$J143</f>
        <v>9.7617816977015277</v>
      </c>
      <c r="G150" s="38">
        <f ca="1">$D$77+$J143</f>
        <v>10.485951635631805</v>
      </c>
      <c r="L150" s="38">
        <v>0.99</v>
      </c>
      <c r="M150" s="38">
        <f ca="1">$D$78-$P143</f>
        <v>9.6771506695286593</v>
      </c>
      <c r="N150" s="38">
        <f ca="1">$D$78+$P143</f>
        <v>13.883995338262102</v>
      </c>
      <c r="O150" s="38">
        <f ca="1">$D$78*$V143</f>
        <v>10.198712866706122</v>
      </c>
      <c r="P150" s="38">
        <f ca="1">$D$78*$W143</f>
        <v>13.739326711957503</v>
      </c>
      <c r="Z150" s="12">
        <f t="shared" ca="1" si="22"/>
        <v>-2.3638666666666666</v>
      </c>
      <c r="AA150" s="12">
        <f t="shared" ca="1" si="23"/>
        <v>-2.3638666666666666</v>
      </c>
    </row>
    <row r="151" spans="1:27" x14ac:dyDescent="0.25">
      <c r="A151" s="11">
        <v>7.81</v>
      </c>
      <c r="Z151" s="12">
        <f t="shared" ca="1" si="22"/>
        <v>-2.3138666666666667</v>
      </c>
      <c r="AA151" s="12">
        <f t="shared" ca="1" si="23"/>
        <v>-2.3138666666666667</v>
      </c>
    </row>
    <row r="152" spans="1:27" x14ac:dyDescent="0.25">
      <c r="A152" s="11">
        <v>7.83</v>
      </c>
      <c r="Z152" s="12">
        <f t="shared" ca="1" si="22"/>
        <v>-2.2938666666666663</v>
      </c>
      <c r="AA152" s="12">
        <f t="shared" ca="1" si="23"/>
        <v>-2.2938666666666663</v>
      </c>
    </row>
    <row r="153" spans="1:27" x14ac:dyDescent="0.25">
      <c r="A153" s="11">
        <v>7.83</v>
      </c>
      <c r="Z153" s="12">
        <f t="shared" ca="1" si="22"/>
        <v>-2.2938666666666663</v>
      </c>
      <c r="AA153" s="12">
        <f t="shared" ca="1" si="23"/>
        <v>-2.2938666666666663</v>
      </c>
    </row>
    <row r="154" spans="1:27" x14ac:dyDescent="0.25">
      <c r="A154" s="11">
        <v>7.84</v>
      </c>
      <c r="Z154" s="12">
        <f t="shared" ca="1" si="22"/>
        <v>-2.2838666666666665</v>
      </c>
      <c r="AA154" s="12">
        <f t="shared" ca="1" si="23"/>
        <v>-2.2838666666666665</v>
      </c>
    </row>
    <row r="155" spans="1:27" x14ac:dyDescent="0.25">
      <c r="A155" s="11">
        <v>7.84</v>
      </c>
      <c r="Z155" s="12">
        <f t="shared" ca="1" si="22"/>
        <v>-2.2838666666666665</v>
      </c>
      <c r="AA155" s="12">
        <f t="shared" ca="1" si="23"/>
        <v>-2.2838666666666665</v>
      </c>
    </row>
    <row r="156" spans="1:27" x14ac:dyDescent="0.25">
      <c r="A156" s="11">
        <v>7.88</v>
      </c>
      <c r="Z156" s="12">
        <f t="shared" ca="1" si="22"/>
        <v>-2.2438666666666665</v>
      </c>
      <c r="AA156" s="12">
        <f t="shared" ca="1" si="23"/>
        <v>-2.2438666666666665</v>
      </c>
    </row>
    <row r="157" spans="1:27" x14ac:dyDescent="0.25">
      <c r="A157" s="11">
        <v>7.92</v>
      </c>
      <c r="Z157" s="12">
        <f t="shared" ca="1" si="22"/>
        <v>-2.2038666666666664</v>
      </c>
      <c r="AA157" s="12">
        <f t="shared" ca="1" si="23"/>
        <v>-2.2038666666666664</v>
      </c>
    </row>
    <row r="158" spans="1:27" x14ac:dyDescent="0.25">
      <c r="A158" s="11">
        <v>7.92</v>
      </c>
      <c r="Z158" s="12">
        <f t="shared" ca="1" si="22"/>
        <v>-2.2038666666666664</v>
      </c>
      <c r="AA158" s="12">
        <f t="shared" ca="1" si="23"/>
        <v>-2.2038666666666664</v>
      </c>
    </row>
    <row r="159" spans="1:27" x14ac:dyDescent="0.25">
      <c r="A159" s="11">
        <v>7.96</v>
      </c>
      <c r="Z159" s="12">
        <f t="shared" ca="1" si="22"/>
        <v>-2.1638666666666664</v>
      </c>
      <c r="AA159" s="12">
        <f t="shared" ca="1" si="23"/>
        <v>-2.1638666666666664</v>
      </c>
    </row>
    <row r="160" spans="1:27" x14ac:dyDescent="0.25">
      <c r="A160" s="11">
        <v>7.97</v>
      </c>
      <c r="Z160" s="12">
        <f t="shared" ca="1" si="22"/>
        <v>-2.1538666666666666</v>
      </c>
      <c r="AA160" s="12">
        <f t="shared" ca="1" si="23"/>
        <v>-2.1538666666666666</v>
      </c>
    </row>
    <row r="161" spans="1:27" x14ac:dyDescent="0.25">
      <c r="A161" s="11">
        <v>8</v>
      </c>
      <c r="Z161" s="12">
        <f t="shared" ca="1" si="22"/>
        <v>-2.1238666666666663</v>
      </c>
      <c r="AA161" s="12">
        <f t="shared" ca="1" si="23"/>
        <v>-2.1238666666666663</v>
      </c>
    </row>
    <row r="162" spans="1:27" x14ac:dyDescent="0.25">
      <c r="A162" s="11">
        <v>8</v>
      </c>
      <c r="Z162" s="12">
        <f t="shared" ca="1" si="22"/>
        <v>-2.1238666666666663</v>
      </c>
      <c r="AA162" s="12">
        <f t="shared" ca="1" si="23"/>
        <v>-2.1238666666666663</v>
      </c>
    </row>
    <row r="163" spans="1:27" x14ac:dyDescent="0.25">
      <c r="A163" s="11">
        <v>8.02</v>
      </c>
      <c r="Z163" s="12">
        <f t="shared" ca="1" si="22"/>
        <v>-2.1038666666666668</v>
      </c>
      <c r="AA163" s="12">
        <f t="shared" ca="1" si="23"/>
        <v>-2.1038666666666668</v>
      </c>
    </row>
    <row r="164" spans="1:27" x14ac:dyDescent="0.25">
      <c r="A164" s="11">
        <v>8.02</v>
      </c>
      <c r="Z164" s="12">
        <f t="shared" ca="1" si="22"/>
        <v>-2.1038666666666668</v>
      </c>
      <c r="AA164" s="12">
        <f t="shared" ca="1" si="23"/>
        <v>-2.1038666666666668</v>
      </c>
    </row>
    <row r="165" spans="1:27" x14ac:dyDescent="0.25">
      <c r="A165" s="11">
        <v>8.0500000000000007</v>
      </c>
      <c r="Z165" s="12">
        <f t="shared" ca="1" si="22"/>
        <v>-2.0738666666666656</v>
      </c>
      <c r="AA165" s="12">
        <f t="shared" ca="1" si="23"/>
        <v>-2.0738666666666656</v>
      </c>
    </row>
    <row r="166" spans="1:27" x14ac:dyDescent="0.25">
      <c r="A166" s="11">
        <v>8.0500000000000007</v>
      </c>
      <c r="Z166" s="12">
        <f t="shared" ca="1" si="22"/>
        <v>-2.0738666666666656</v>
      </c>
      <c r="AA166" s="12">
        <f t="shared" ca="1" si="23"/>
        <v>-2.0738666666666656</v>
      </c>
    </row>
    <row r="167" spans="1:27" x14ac:dyDescent="0.25">
      <c r="A167" s="11">
        <v>8.06</v>
      </c>
      <c r="Z167" s="12">
        <f t="shared" ca="1" si="22"/>
        <v>-2.0638666666666659</v>
      </c>
      <c r="AA167" s="12">
        <f t="shared" ca="1" si="23"/>
        <v>-2.0638666666666659</v>
      </c>
    </row>
    <row r="168" spans="1:27" x14ac:dyDescent="0.25">
      <c r="A168" s="11">
        <v>8.09</v>
      </c>
      <c r="Z168" s="12">
        <f t="shared" ca="1" si="22"/>
        <v>-2.0338666666666665</v>
      </c>
      <c r="AA168" s="12">
        <f t="shared" ca="1" si="23"/>
        <v>-2.0338666666666665</v>
      </c>
    </row>
    <row r="169" spans="1:27" x14ac:dyDescent="0.25">
      <c r="A169" s="11">
        <v>8.1199999999999992</v>
      </c>
      <c r="Z169" s="12">
        <f t="shared" ca="1" si="22"/>
        <v>-2.0038666666666671</v>
      </c>
      <c r="AA169" s="12">
        <f t="shared" ca="1" si="23"/>
        <v>-2.0038666666666671</v>
      </c>
    </row>
    <row r="170" spans="1:27" x14ac:dyDescent="0.25">
      <c r="A170" s="11">
        <v>8.1300000000000008</v>
      </c>
      <c r="Z170" s="12">
        <f t="shared" ca="1" si="22"/>
        <v>-1.9938666666666656</v>
      </c>
      <c r="AA170" s="12">
        <f t="shared" ca="1" si="23"/>
        <v>-1.9938666666666656</v>
      </c>
    </row>
    <row r="171" spans="1:27" x14ac:dyDescent="0.25">
      <c r="A171" s="11">
        <v>8.14</v>
      </c>
      <c r="Z171" s="12">
        <f t="shared" ca="1" si="22"/>
        <v>-1.9838666666666658</v>
      </c>
      <c r="AA171" s="12">
        <f t="shared" ca="1" si="23"/>
        <v>-1.9838666666666658</v>
      </c>
    </row>
    <row r="172" spans="1:27" x14ac:dyDescent="0.25">
      <c r="A172" s="11">
        <v>8.18</v>
      </c>
      <c r="Z172" s="12">
        <f t="shared" ca="1" si="22"/>
        <v>-1.9438666666666666</v>
      </c>
      <c r="AA172" s="12">
        <f t="shared" ca="1" si="23"/>
        <v>-1.9438666666666666</v>
      </c>
    </row>
    <row r="173" spans="1:27" x14ac:dyDescent="0.25">
      <c r="A173" s="11">
        <v>8.19</v>
      </c>
      <c r="Z173" s="12">
        <f t="shared" ca="1" si="22"/>
        <v>-1.9338666666666668</v>
      </c>
      <c r="AA173" s="12">
        <f t="shared" ca="1" si="23"/>
        <v>-1.9338666666666668</v>
      </c>
    </row>
    <row r="174" spans="1:27" x14ac:dyDescent="0.25">
      <c r="A174" s="11">
        <v>8.1999999999999993</v>
      </c>
      <c r="Z174" s="12">
        <f t="shared" ca="1" si="22"/>
        <v>-1.9238666666666671</v>
      </c>
      <c r="AA174" s="12">
        <f t="shared" ca="1" si="23"/>
        <v>-1.9238666666666671</v>
      </c>
    </row>
    <row r="175" spans="1:27" x14ac:dyDescent="0.25">
      <c r="A175" s="11">
        <v>8.2100000000000009</v>
      </c>
      <c r="Z175" s="12">
        <f t="shared" ca="1" si="22"/>
        <v>-1.9138666666666655</v>
      </c>
      <c r="AA175" s="12">
        <f t="shared" ca="1" si="23"/>
        <v>-1.9138666666666655</v>
      </c>
    </row>
    <row r="176" spans="1:27" x14ac:dyDescent="0.25">
      <c r="A176" s="11">
        <v>8.25</v>
      </c>
      <c r="Z176" s="12">
        <f t="shared" ca="1" si="22"/>
        <v>-1.8738666666666663</v>
      </c>
      <c r="AA176" s="12">
        <f t="shared" ca="1" si="23"/>
        <v>-1.8738666666666663</v>
      </c>
    </row>
    <row r="177" spans="1:27" x14ac:dyDescent="0.25">
      <c r="A177" s="11">
        <v>8.27</v>
      </c>
      <c r="Z177" s="12">
        <f t="shared" ca="1" si="22"/>
        <v>-1.8538666666666668</v>
      </c>
      <c r="AA177" s="12">
        <f t="shared" ca="1" si="23"/>
        <v>-1.8538666666666668</v>
      </c>
    </row>
    <row r="178" spans="1:27" x14ac:dyDescent="0.25">
      <c r="A178" s="11">
        <v>8.2799999999999994</v>
      </c>
      <c r="Z178" s="12">
        <f t="shared" ca="1" si="22"/>
        <v>-1.843866666666667</v>
      </c>
      <c r="AA178" s="12">
        <f t="shared" ca="1" si="23"/>
        <v>-1.843866666666667</v>
      </c>
    </row>
    <row r="179" spans="1:27" x14ac:dyDescent="0.25">
      <c r="A179" s="11">
        <v>8.3000000000000007</v>
      </c>
      <c r="Z179" s="12">
        <f t="shared" ca="1" si="22"/>
        <v>-1.8238666666666656</v>
      </c>
      <c r="AA179" s="12">
        <f t="shared" ca="1" si="23"/>
        <v>-1.8238666666666656</v>
      </c>
    </row>
    <row r="180" spans="1:27" x14ac:dyDescent="0.25">
      <c r="A180" s="11">
        <v>8.33</v>
      </c>
      <c r="Z180" s="12">
        <f t="shared" ca="1" si="22"/>
        <v>-1.7938666666666663</v>
      </c>
      <c r="AA180" s="12">
        <f t="shared" ca="1" si="23"/>
        <v>-1.7938666666666663</v>
      </c>
    </row>
    <row r="181" spans="1:27" x14ac:dyDescent="0.25">
      <c r="A181" s="11">
        <v>8.36</v>
      </c>
      <c r="Z181" s="12">
        <f t="shared" ca="1" si="22"/>
        <v>-1.7638666666666669</v>
      </c>
      <c r="AA181" s="12">
        <f t="shared" ca="1" si="23"/>
        <v>-1.7638666666666669</v>
      </c>
    </row>
    <row r="182" spans="1:27" x14ac:dyDescent="0.25">
      <c r="A182" s="11">
        <v>8.39</v>
      </c>
      <c r="Z182" s="12">
        <f t="shared" ca="1" si="22"/>
        <v>-1.7338666666666658</v>
      </c>
      <c r="AA182" s="12">
        <f t="shared" ca="1" si="23"/>
        <v>-1.7338666666666658</v>
      </c>
    </row>
    <row r="183" spans="1:27" x14ac:dyDescent="0.25">
      <c r="A183" s="11">
        <v>8.43</v>
      </c>
      <c r="Z183" s="12">
        <f t="shared" ca="1" si="22"/>
        <v>-1.6938666666666666</v>
      </c>
      <c r="AA183" s="12">
        <f t="shared" ca="1" si="23"/>
        <v>-1.6938666666666666</v>
      </c>
    </row>
    <row r="184" spans="1:27" x14ac:dyDescent="0.25">
      <c r="A184" s="11">
        <v>8.43</v>
      </c>
      <c r="Z184" s="12">
        <f t="shared" ca="1" si="22"/>
        <v>-1.6938666666666666</v>
      </c>
      <c r="AA184" s="12">
        <f t="shared" ca="1" si="23"/>
        <v>-1.6938666666666666</v>
      </c>
    </row>
    <row r="185" spans="1:27" x14ac:dyDescent="0.25">
      <c r="A185" s="11">
        <v>8.4700000000000006</v>
      </c>
      <c r="Z185" s="12">
        <f t="shared" ca="1" si="22"/>
        <v>-1.6538666666666657</v>
      </c>
      <c r="AA185" s="12">
        <f t="shared" ca="1" si="23"/>
        <v>-1.6538666666666657</v>
      </c>
    </row>
    <row r="186" spans="1:27" x14ac:dyDescent="0.25">
      <c r="A186" s="11">
        <v>8.52</v>
      </c>
      <c r="Z186" s="12">
        <f t="shared" ca="1" si="22"/>
        <v>-1.6038666666666668</v>
      </c>
      <c r="AA186" s="12">
        <f t="shared" ca="1" si="23"/>
        <v>-1.6038666666666668</v>
      </c>
    </row>
    <row r="187" spans="1:27" x14ac:dyDescent="0.25">
      <c r="A187" s="11">
        <v>8.5299999999999994</v>
      </c>
      <c r="Z187" s="12">
        <f t="shared" ca="1" si="22"/>
        <v>-1.593866666666667</v>
      </c>
      <c r="AA187" s="12">
        <f t="shared" ca="1" si="23"/>
        <v>-1.593866666666667</v>
      </c>
    </row>
    <row r="188" spans="1:27" x14ac:dyDescent="0.25">
      <c r="A188" s="11">
        <v>8.5399999999999991</v>
      </c>
      <c r="Z188" s="12">
        <f t="shared" ca="1" si="22"/>
        <v>-1.5838666666666672</v>
      </c>
      <c r="AA188" s="12">
        <f t="shared" ca="1" si="23"/>
        <v>-1.5838666666666672</v>
      </c>
    </row>
    <row r="189" spans="1:27" x14ac:dyDescent="0.25">
      <c r="A189" s="11">
        <v>8.5399999999999991</v>
      </c>
      <c r="Z189" s="12">
        <f t="shared" ca="1" si="22"/>
        <v>-1.5838666666666672</v>
      </c>
      <c r="AA189" s="12">
        <f t="shared" ca="1" si="23"/>
        <v>-1.5838666666666672</v>
      </c>
    </row>
    <row r="190" spans="1:27" x14ac:dyDescent="0.25">
      <c r="A190" s="11">
        <v>8.5500000000000007</v>
      </c>
      <c r="Z190" s="12">
        <f t="shared" ca="1" si="22"/>
        <v>-1.5738666666666656</v>
      </c>
      <c r="AA190" s="12">
        <f t="shared" ca="1" si="23"/>
        <v>-1.5738666666666656</v>
      </c>
    </row>
    <row r="191" spans="1:27" x14ac:dyDescent="0.25">
      <c r="A191" s="11">
        <v>8.56</v>
      </c>
      <c r="Z191" s="12">
        <f t="shared" ca="1" si="22"/>
        <v>-1.5638666666666659</v>
      </c>
      <c r="AA191" s="12">
        <f t="shared" ca="1" si="23"/>
        <v>-1.5638666666666659</v>
      </c>
    </row>
    <row r="192" spans="1:27" x14ac:dyDescent="0.25">
      <c r="A192" s="11">
        <v>8.58</v>
      </c>
      <c r="Z192" s="12">
        <f t="shared" ca="1" si="22"/>
        <v>-1.5438666666666663</v>
      </c>
      <c r="AA192" s="12">
        <f t="shared" ca="1" si="23"/>
        <v>-1.5438666666666663</v>
      </c>
    </row>
    <row r="193" spans="1:27" x14ac:dyDescent="0.25">
      <c r="A193" s="11">
        <v>8.59</v>
      </c>
      <c r="Z193" s="12">
        <f t="shared" ca="1" si="22"/>
        <v>-1.5338666666666665</v>
      </c>
      <c r="AA193" s="12">
        <f t="shared" ca="1" si="23"/>
        <v>-1.5338666666666665</v>
      </c>
    </row>
    <row r="194" spans="1:27" x14ac:dyDescent="0.25">
      <c r="A194" s="11">
        <v>8.59</v>
      </c>
      <c r="Z194" s="12">
        <f t="shared" ref="Z194:Z257" ca="1" si="25">IF($A194&lt;&gt;"",($A194-$D$77),"")</f>
        <v>-1.5338666666666665</v>
      </c>
      <c r="AA194" s="12">
        <f t="shared" ref="AA194:AA257" ca="1" si="26">IF($A194&lt;&gt;"",($A194-$D$77+$J$118),"")</f>
        <v>-1.5338666666666665</v>
      </c>
    </row>
    <row r="195" spans="1:27" x14ac:dyDescent="0.25">
      <c r="A195" s="11">
        <v>8.61</v>
      </c>
      <c r="Z195" s="12">
        <f t="shared" ca="1" si="25"/>
        <v>-1.5138666666666669</v>
      </c>
      <c r="AA195" s="12">
        <f t="shared" ca="1" si="26"/>
        <v>-1.5138666666666669</v>
      </c>
    </row>
    <row r="196" spans="1:27" x14ac:dyDescent="0.25">
      <c r="A196" s="11">
        <v>8.61</v>
      </c>
      <c r="Z196" s="12">
        <f t="shared" ca="1" si="25"/>
        <v>-1.5138666666666669</v>
      </c>
      <c r="AA196" s="12">
        <f t="shared" ca="1" si="26"/>
        <v>-1.5138666666666669</v>
      </c>
    </row>
    <row r="197" spans="1:27" x14ac:dyDescent="0.25">
      <c r="A197" s="11">
        <v>8.6199999999999992</v>
      </c>
      <c r="Z197" s="12">
        <f t="shared" ca="1" si="25"/>
        <v>-1.5038666666666671</v>
      </c>
      <c r="AA197" s="12">
        <f t="shared" ca="1" si="26"/>
        <v>-1.5038666666666671</v>
      </c>
    </row>
    <row r="198" spans="1:27" x14ac:dyDescent="0.25">
      <c r="A198" s="11">
        <v>8.66</v>
      </c>
      <c r="Z198" s="12">
        <f t="shared" ca="1" si="25"/>
        <v>-1.4638666666666662</v>
      </c>
      <c r="AA198" s="12">
        <f t="shared" ca="1" si="26"/>
        <v>-1.4638666666666662</v>
      </c>
    </row>
    <row r="199" spans="1:27" x14ac:dyDescent="0.25">
      <c r="A199" s="11">
        <v>8.66</v>
      </c>
      <c r="Z199" s="12">
        <f t="shared" ca="1" si="25"/>
        <v>-1.4638666666666662</v>
      </c>
      <c r="AA199" s="12">
        <f t="shared" ca="1" si="26"/>
        <v>-1.4638666666666662</v>
      </c>
    </row>
    <row r="200" spans="1:27" x14ac:dyDescent="0.25">
      <c r="A200" s="11">
        <v>8.66</v>
      </c>
      <c r="Z200" s="12">
        <f t="shared" ca="1" si="25"/>
        <v>-1.4638666666666662</v>
      </c>
      <c r="AA200" s="12">
        <f t="shared" ca="1" si="26"/>
        <v>-1.4638666666666662</v>
      </c>
    </row>
    <row r="201" spans="1:27" x14ac:dyDescent="0.25">
      <c r="A201" s="11">
        <v>8.67</v>
      </c>
      <c r="Z201" s="12">
        <f t="shared" ca="1" si="25"/>
        <v>-1.4538666666666664</v>
      </c>
      <c r="AA201" s="12">
        <f t="shared" ca="1" si="26"/>
        <v>-1.4538666666666664</v>
      </c>
    </row>
    <row r="202" spans="1:27" x14ac:dyDescent="0.25">
      <c r="A202" s="11">
        <v>8.68</v>
      </c>
      <c r="Z202" s="12">
        <f t="shared" ca="1" si="25"/>
        <v>-1.4438666666666666</v>
      </c>
      <c r="AA202" s="12">
        <f t="shared" ca="1" si="26"/>
        <v>-1.4438666666666666</v>
      </c>
    </row>
    <row r="203" spans="1:27" x14ac:dyDescent="0.25">
      <c r="A203" s="11">
        <v>8.6999999999999993</v>
      </c>
      <c r="Z203" s="12">
        <f t="shared" ca="1" si="25"/>
        <v>-1.4238666666666671</v>
      </c>
      <c r="AA203" s="12">
        <f t="shared" ca="1" si="26"/>
        <v>-1.4238666666666671</v>
      </c>
    </row>
    <row r="204" spans="1:27" x14ac:dyDescent="0.25">
      <c r="A204" s="11">
        <v>8.7100000000000009</v>
      </c>
      <c r="Z204" s="12">
        <f t="shared" ca="1" si="25"/>
        <v>-1.4138666666666655</v>
      </c>
      <c r="AA204" s="12">
        <f t="shared" ca="1" si="26"/>
        <v>-1.4138666666666655</v>
      </c>
    </row>
    <row r="205" spans="1:27" x14ac:dyDescent="0.25">
      <c r="A205" s="11">
        <v>8.74</v>
      </c>
      <c r="Z205" s="12">
        <f t="shared" ca="1" si="25"/>
        <v>-1.3838666666666661</v>
      </c>
      <c r="AA205" s="12">
        <f t="shared" ca="1" si="26"/>
        <v>-1.3838666666666661</v>
      </c>
    </row>
    <row r="206" spans="1:27" x14ac:dyDescent="0.25">
      <c r="A206" s="11">
        <v>8.74</v>
      </c>
      <c r="Z206" s="12">
        <f t="shared" ca="1" si="25"/>
        <v>-1.3838666666666661</v>
      </c>
      <c r="AA206" s="12">
        <f t="shared" ca="1" si="26"/>
        <v>-1.3838666666666661</v>
      </c>
    </row>
    <row r="207" spans="1:27" x14ac:dyDescent="0.25">
      <c r="A207" s="11">
        <v>8.74</v>
      </c>
      <c r="Z207" s="12">
        <f t="shared" ca="1" si="25"/>
        <v>-1.3838666666666661</v>
      </c>
      <c r="AA207" s="12">
        <f t="shared" ca="1" si="26"/>
        <v>-1.3838666666666661</v>
      </c>
    </row>
    <row r="208" spans="1:27" x14ac:dyDescent="0.25">
      <c r="A208" s="11">
        <v>8.75</v>
      </c>
      <c r="Z208" s="12">
        <f t="shared" ca="1" si="25"/>
        <v>-1.3738666666666663</v>
      </c>
      <c r="AA208" s="12">
        <f t="shared" ca="1" si="26"/>
        <v>-1.3738666666666663</v>
      </c>
    </row>
    <row r="209" spans="1:27" x14ac:dyDescent="0.25">
      <c r="A209" s="11">
        <v>8.75</v>
      </c>
      <c r="Z209" s="12">
        <f t="shared" ca="1" si="25"/>
        <v>-1.3738666666666663</v>
      </c>
      <c r="AA209" s="12">
        <f t="shared" ca="1" si="26"/>
        <v>-1.3738666666666663</v>
      </c>
    </row>
    <row r="210" spans="1:27" x14ac:dyDescent="0.25">
      <c r="A210" s="11">
        <v>8.75</v>
      </c>
      <c r="Z210" s="12">
        <f t="shared" ca="1" si="25"/>
        <v>-1.3738666666666663</v>
      </c>
      <c r="AA210" s="12">
        <f t="shared" ca="1" si="26"/>
        <v>-1.3738666666666663</v>
      </c>
    </row>
    <row r="211" spans="1:27" x14ac:dyDescent="0.25">
      <c r="A211" s="11">
        <v>8.76</v>
      </c>
      <c r="Z211" s="12">
        <f t="shared" ca="1" si="25"/>
        <v>-1.3638666666666666</v>
      </c>
      <c r="AA211" s="12">
        <f t="shared" ca="1" si="26"/>
        <v>-1.3638666666666666</v>
      </c>
    </row>
    <row r="212" spans="1:27" x14ac:dyDescent="0.25">
      <c r="A212" s="11">
        <v>8.77</v>
      </c>
      <c r="Z212" s="12">
        <f t="shared" ca="1" si="25"/>
        <v>-1.3538666666666668</v>
      </c>
      <c r="AA212" s="12">
        <f t="shared" ca="1" si="26"/>
        <v>-1.3538666666666668</v>
      </c>
    </row>
    <row r="213" spans="1:27" x14ac:dyDescent="0.25">
      <c r="A213" s="11">
        <v>8.7799999999999994</v>
      </c>
      <c r="Z213" s="12">
        <f t="shared" ca="1" si="25"/>
        <v>-1.343866666666667</v>
      </c>
      <c r="AA213" s="12">
        <f t="shared" ca="1" si="26"/>
        <v>-1.343866666666667</v>
      </c>
    </row>
    <row r="214" spans="1:27" x14ac:dyDescent="0.25">
      <c r="A214" s="11">
        <v>8.7899999999999991</v>
      </c>
      <c r="Z214" s="12">
        <f t="shared" ca="1" si="25"/>
        <v>-1.3338666666666672</v>
      </c>
      <c r="AA214" s="12">
        <f t="shared" ca="1" si="26"/>
        <v>-1.3338666666666672</v>
      </c>
    </row>
    <row r="215" spans="1:27" x14ac:dyDescent="0.25">
      <c r="A215" s="11">
        <v>8.81</v>
      </c>
      <c r="Z215" s="12">
        <f t="shared" ca="1" si="25"/>
        <v>-1.3138666666666659</v>
      </c>
      <c r="AA215" s="12">
        <f t="shared" ca="1" si="26"/>
        <v>-1.3138666666666659</v>
      </c>
    </row>
    <row r="216" spans="1:27" x14ac:dyDescent="0.25">
      <c r="A216" s="11">
        <v>8.82</v>
      </c>
      <c r="Z216" s="12">
        <f t="shared" ca="1" si="25"/>
        <v>-1.3038666666666661</v>
      </c>
      <c r="AA216" s="12">
        <f t="shared" ca="1" si="26"/>
        <v>-1.3038666666666661</v>
      </c>
    </row>
    <row r="217" spans="1:27" x14ac:dyDescent="0.25">
      <c r="A217" s="11">
        <v>8.8699999999999992</v>
      </c>
      <c r="Z217" s="12">
        <f t="shared" ca="1" si="25"/>
        <v>-1.2538666666666671</v>
      </c>
      <c r="AA217" s="12">
        <f t="shared" ca="1" si="26"/>
        <v>-1.2538666666666671</v>
      </c>
    </row>
    <row r="218" spans="1:27" x14ac:dyDescent="0.25">
      <c r="A218" s="11">
        <v>8.8699999999999992</v>
      </c>
      <c r="Z218" s="12">
        <f t="shared" ca="1" si="25"/>
        <v>-1.2538666666666671</v>
      </c>
      <c r="AA218" s="12">
        <f t="shared" ca="1" si="26"/>
        <v>-1.2538666666666671</v>
      </c>
    </row>
    <row r="219" spans="1:27" x14ac:dyDescent="0.25">
      <c r="A219" s="11">
        <v>8.89</v>
      </c>
      <c r="Z219" s="12">
        <f t="shared" ca="1" si="25"/>
        <v>-1.2338666666666658</v>
      </c>
      <c r="AA219" s="12">
        <f t="shared" ca="1" si="26"/>
        <v>-1.2338666666666658</v>
      </c>
    </row>
    <row r="220" spans="1:27" x14ac:dyDescent="0.25">
      <c r="A220" s="11">
        <v>8.9</v>
      </c>
      <c r="Z220" s="12">
        <f t="shared" ca="1" si="25"/>
        <v>-1.223866666666666</v>
      </c>
      <c r="AA220" s="12">
        <f t="shared" ca="1" si="26"/>
        <v>-1.223866666666666</v>
      </c>
    </row>
    <row r="221" spans="1:27" x14ac:dyDescent="0.25">
      <c r="A221" s="11">
        <v>8.92</v>
      </c>
      <c r="Z221" s="12">
        <f t="shared" ca="1" si="25"/>
        <v>-1.2038666666666664</v>
      </c>
      <c r="AA221" s="12">
        <f t="shared" ca="1" si="26"/>
        <v>-1.2038666666666664</v>
      </c>
    </row>
    <row r="222" spans="1:27" x14ac:dyDescent="0.25">
      <c r="A222" s="11">
        <v>8.92</v>
      </c>
      <c r="Z222" s="12">
        <f t="shared" ca="1" si="25"/>
        <v>-1.2038666666666664</v>
      </c>
      <c r="AA222" s="12">
        <f t="shared" ca="1" si="26"/>
        <v>-1.2038666666666664</v>
      </c>
    </row>
    <row r="223" spans="1:27" x14ac:dyDescent="0.25">
      <c r="A223" s="11">
        <v>8.93</v>
      </c>
      <c r="Z223" s="12">
        <f t="shared" ca="1" si="25"/>
        <v>-1.1938666666666666</v>
      </c>
      <c r="AA223" s="12">
        <f t="shared" ca="1" si="26"/>
        <v>-1.1938666666666666</v>
      </c>
    </row>
    <row r="224" spans="1:27" x14ac:dyDescent="0.25">
      <c r="A224" s="11">
        <v>8.93</v>
      </c>
      <c r="Z224" s="12">
        <f t="shared" ca="1" si="25"/>
        <v>-1.1938666666666666</v>
      </c>
      <c r="AA224" s="12">
        <f t="shared" ca="1" si="26"/>
        <v>-1.1938666666666666</v>
      </c>
    </row>
    <row r="225" spans="1:27" x14ac:dyDescent="0.25">
      <c r="A225" s="11">
        <v>8.93</v>
      </c>
      <c r="Z225" s="12">
        <f t="shared" ca="1" si="25"/>
        <v>-1.1938666666666666</v>
      </c>
      <c r="AA225" s="12">
        <f t="shared" ca="1" si="26"/>
        <v>-1.1938666666666666</v>
      </c>
    </row>
    <row r="226" spans="1:27" x14ac:dyDescent="0.25">
      <c r="A226" s="11">
        <v>8.94</v>
      </c>
      <c r="Z226" s="12">
        <f t="shared" ca="1" si="25"/>
        <v>-1.1838666666666668</v>
      </c>
      <c r="AA226" s="12">
        <f t="shared" ca="1" si="26"/>
        <v>-1.1838666666666668</v>
      </c>
    </row>
    <row r="227" spans="1:27" x14ac:dyDescent="0.25">
      <c r="A227" s="11">
        <v>8.9499999999999993</v>
      </c>
      <c r="Z227" s="12">
        <f t="shared" ca="1" si="25"/>
        <v>-1.1738666666666671</v>
      </c>
      <c r="AA227" s="12">
        <f t="shared" ca="1" si="26"/>
        <v>-1.1738666666666671</v>
      </c>
    </row>
    <row r="228" spans="1:27" x14ac:dyDescent="0.25">
      <c r="A228" s="11">
        <v>8.9499999999999993</v>
      </c>
      <c r="Z228" s="12">
        <f t="shared" ca="1" si="25"/>
        <v>-1.1738666666666671</v>
      </c>
      <c r="AA228" s="12">
        <f t="shared" ca="1" si="26"/>
        <v>-1.1738666666666671</v>
      </c>
    </row>
    <row r="229" spans="1:27" x14ac:dyDescent="0.25">
      <c r="A229" s="11">
        <v>8.9499999999999993</v>
      </c>
      <c r="Z229" s="12">
        <f t="shared" ca="1" si="25"/>
        <v>-1.1738666666666671</v>
      </c>
      <c r="AA229" s="12">
        <f t="shared" ca="1" si="26"/>
        <v>-1.1738666666666671</v>
      </c>
    </row>
    <row r="230" spans="1:27" x14ac:dyDescent="0.25">
      <c r="A230" s="11">
        <v>8.9499999999999993</v>
      </c>
      <c r="Z230" s="12">
        <f t="shared" ca="1" si="25"/>
        <v>-1.1738666666666671</v>
      </c>
      <c r="AA230" s="12">
        <f t="shared" ca="1" si="26"/>
        <v>-1.1738666666666671</v>
      </c>
    </row>
    <row r="231" spans="1:27" x14ac:dyDescent="0.25">
      <c r="A231" s="11">
        <v>8.99</v>
      </c>
      <c r="Z231" s="12">
        <f t="shared" ca="1" si="25"/>
        <v>-1.1338666666666661</v>
      </c>
      <c r="AA231" s="12">
        <f t="shared" ca="1" si="26"/>
        <v>-1.1338666666666661</v>
      </c>
    </row>
    <row r="232" spans="1:27" x14ac:dyDescent="0.25">
      <c r="A232" s="11">
        <v>9.01</v>
      </c>
      <c r="Z232" s="12">
        <f t="shared" ca="1" si="25"/>
        <v>-1.1138666666666666</v>
      </c>
      <c r="AA232" s="12">
        <f t="shared" ca="1" si="26"/>
        <v>-1.1138666666666666</v>
      </c>
    </row>
    <row r="233" spans="1:27" x14ac:dyDescent="0.25">
      <c r="A233" s="11">
        <v>9.02</v>
      </c>
      <c r="Z233" s="12">
        <f t="shared" ca="1" si="25"/>
        <v>-1.1038666666666668</v>
      </c>
      <c r="AA233" s="12">
        <f t="shared" ca="1" si="26"/>
        <v>-1.1038666666666668</v>
      </c>
    </row>
    <row r="234" spans="1:27" x14ac:dyDescent="0.25">
      <c r="A234" s="11">
        <v>9.0500000000000007</v>
      </c>
      <c r="Z234" s="12">
        <f t="shared" ca="1" si="25"/>
        <v>-1.0738666666666656</v>
      </c>
      <c r="AA234" s="12">
        <f t="shared" ca="1" si="26"/>
        <v>-1.0738666666666656</v>
      </c>
    </row>
    <row r="235" spans="1:27" x14ac:dyDescent="0.25">
      <c r="A235" s="11">
        <v>9.06</v>
      </c>
      <c r="Z235" s="12">
        <f t="shared" ca="1" si="25"/>
        <v>-1.0638666666666659</v>
      </c>
      <c r="AA235" s="12">
        <f t="shared" ca="1" si="26"/>
        <v>-1.0638666666666659</v>
      </c>
    </row>
    <row r="236" spans="1:27" x14ac:dyDescent="0.25">
      <c r="A236" s="11">
        <v>9.09</v>
      </c>
      <c r="Z236" s="12">
        <f t="shared" ca="1" si="25"/>
        <v>-1.0338666666666665</v>
      </c>
      <c r="AA236" s="12">
        <f t="shared" ca="1" si="26"/>
        <v>-1.0338666666666665</v>
      </c>
    </row>
    <row r="237" spans="1:27" x14ac:dyDescent="0.25">
      <c r="A237" s="11">
        <v>9.09</v>
      </c>
      <c r="Z237" s="12">
        <f t="shared" ca="1" si="25"/>
        <v>-1.0338666666666665</v>
      </c>
      <c r="AA237" s="12">
        <f t="shared" ca="1" si="26"/>
        <v>-1.0338666666666665</v>
      </c>
    </row>
    <row r="238" spans="1:27" x14ac:dyDescent="0.25">
      <c r="A238" s="11">
        <v>9.11</v>
      </c>
      <c r="Z238" s="12">
        <f t="shared" ca="1" si="25"/>
        <v>-1.0138666666666669</v>
      </c>
      <c r="AA238" s="12">
        <f t="shared" ca="1" si="26"/>
        <v>-1.0138666666666669</v>
      </c>
    </row>
    <row r="239" spans="1:27" x14ac:dyDescent="0.25">
      <c r="A239" s="11">
        <v>9.11</v>
      </c>
      <c r="Z239" s="12">
        <f t="shared" ca="1" si="25"/>
        <v>-1.0138666666666669</v>
      </c>
      <c r="AA239" s="12">
        <f t="shared" ca="1" si="26"/>
        <v>-1.0138666666666669</v>
      </c>
    </row>
    <row r="240" spans="1:27" x14ac:dyDescent="0.25">
      <c r="A240" s="11">
        <v>9.1199999999999992</v>
      </c>
      <c r="Z240" s="12">
        <f t="shared" ca="1" si="25"/>
        <v>-1.0038666666666671</v>
      </c>
      <c r="AA240" s="12">
        <f t="shared" ca="1" si="26"/>
        <v>-1.0038666666666671</v>
      </c>
    </row>
    <row r="241" spans="1:27" x14ac:dyDescent="0.25">
      <c r="A241" s="11">
        <v>9.1300000000000008</v>
      </c>
      <c r="Z241" s="12">
        <f t="shared" ca="1" si="25"/>
        <v>-0.99386666666666557</v>
      </c>
      <c r="AA241" s="12">
        <f t="shared" ca="1" si="26"/>
        <v>-0.99386666666666557</v>
      </c>
    </row>
    <row r="242" spans="1:27" x14ac:dyDescent="0.25">
      <c r="A242" s="11">
        <v>9.18</v>
      </c>
      <c r="Z242" s="12">
        <f t="shared" ca="1" si="25"/>
        <v>-0.94386666666666663</v>
      </c>
      <c r="AA242" s="12">
        <f t="shared" ca="1" si="26"/>
        <v>-0.94386666666666663</v>
      </c>
    </row>
    <row r="243" spans="1:27" x14ac:dyDescent="0.25">
      <c r="A243" s="11">
        <v>9.18</v>
      </c>
      <c r="Z243" s="12">
        <f t="shared" ca="1" si="25"/>
        <v>-0.94386666666666663</v>
      </c>
      <c r="AA243" s="12">
        <f t="shared" ca="1" si="26"/>
        <v>-0.94386666666666663</v>
      </c>
    </row>
    <row r="244" spans="1:27" x14ac:dyDescent="0.25">
      <c r="A244" s="11">
        <v>9.19</v>
      </c>
      <c r="Z244" s="12">
        <f t="shared" ca="1" si="25"/>
        <v>-0.93386666666666684</v>
      </c>
      <c r="AA244" s="12">
        <f t="shared" ca="1" si="26"/>
        <v>-0.93386666666666684</v>
      </c>
    </row>
    <row r="245" spans="1:27" x14ac:dyDescent="0.25">
      <c r="A245" s="11">
        <v>9.19</v>
      </c>
      <c r="Z245" s="12">
        <f t="shared" ca="1" si="25"/>
        <v>-0.93386666666666684</v>
      </c>
      <c r="AA245" s="12">
        <f t="shared" ca="1" si="26"/>
        <v>-0.93386666666666684</v>
      </c>
    </row>
    <row r="246" spans="1:27" x14ac:dyDescent="0.25">
      <c r="A246" s="11">
        <v>9.1999999999999993</v>
      </c>
      <c r="Z246" s="12">
        <f t="shared" ca="1" si="25"/>
        <v>-0.92386666666666706</v>
      </c>
      <c r="AA246" s="12">
        <f t="shared" ca="1" si="26"/>
        <v>-0.92386666666666706</v>
      </c>
    </row>
    <row r="247" spans="1:27" x14ac:dyDescent="0.25">
      <c r="A247" s="11">
        <v>9.2100000000000009</v>
      </c>
      <c r="Z247" s="12">
        <f t="shared" ca="1" si="25"/>
        <v>-0.91386666666666549</v>
      </c>
      <c r="AA247" s="12">
        <f t="shared" ca="1" si="26"/>
        <v>-0.91386666666666549</v>
      </c>
    </row>
    <row r="248" spans="1:27" x14ac:dyDescent="0.25">
      <c r="A248" s="11">
        <v>9.26</v>
      </c>
      <c r="Z248" s="12">
        <f t="shared" ca="1" si="25"/>
        <v>-0.86386666666666656</v>
      </c>
      <c r="AA248" s="12">
        <f t="shared" ca="1" si="26"/>
        <v>-0.86386666666666656</v>
      </c>
    </row>
    <row r="249" spans="1:27" x14ac:dyDescent="0.25">
      <c r="A249" s="11">
        <v>9.3000000000000007</v>
      </c>
      <c r="Z249" s="12">
        <f t="shared" ca="1" si="25"/>
        <v>-0.82386666666666564</v>
      </c>
      <c r="AA249" s="12">
        <f t="shared" ca="1" si="26"/>
        <v>-0.82386666666666564</v>
      </c>
    </row>
    <row r="250" spans="1:27" x14ac:dyDescent="0.25">
      <c r="A250" s="11">
        <v>9.3000000000000007</v>
      </c>
      <c r="Z250" s="12">
        <f t="shared" ca="1" si="25"/>
        <v>-0.82386666666666564</v>
      </c>
      <c r="AA250" s="12">
        <f t="shared" ca="1" si="26"/>
        <v>-0.82386666666666564</v>
      </c>
    </row>
    <row r="251" spans="1:27" x14ac:dyDescent="0.25">
      <c r="A251" s="11">
        <v>9.3000000000000007</v>
      </c>
      <c r="Z251" s="12">
        <f t="shared" ca="1" si="25"/>
        <v>-0.82386666666666564</v>
      </c>
      <c r="AA251" s="12">
        <f t="shared" ca="1" si="26"/>
        <v>-0.82386666666666564</v>
      </c>
    </row>
    <row r="252" spans="1:27" x14ac:dyDescent="0.25">
      <c r="A252" s="11">
        <v>9.32</v>
      </c>
      <c r="Z252" s="12">
        <f t="shared" ca="1" si="25"/>
        <v>-0.80386666666666606</v>
      </c>
      <c r="AA252" s="12">
        <f t="shared" ca="1" si="26"/>
        <v>-0.80386666666666606</v>
      </c>
    </row>
    <row r="253" spans="1:27" x14ac:dyDescent="0.25">
      <c r="A253" s="11">
        <v>9.35</v>
      </c>
      <c r="Z253" s="12">
        <f t="shared" ca="1" si="25"/>
        <v>-0.7738666666666667</v>
      </c>
      <c r="AA253" s="12">
        <f t="shared" ca="1" si="26"/>
        <v>-0.7738666666666667</v>
      </c>
    </row>
    <row r="254" spans="1:27" x14ac:dyDescent="0.25">
      <c r="A254" s="11">
        <v>9.3699999999999992</v>
      </c>
      <c r="Z254" s="12">
        <f t="shared" ca="1" si="25"/>
        <v>-0.75386666666666713</v>
      </c>
      <c r="AA254" s="12">
        <f t="shared" ca="1" si="26"/>
        <v>-0.75386666666666713</v>
      </c>
    </row>
    <row r="255" spans="1:27" x14ac:dyDescent="0.25">
      <c r="A255" s="11">
        <v>9.3800000000000008</v>
      </c>
      <c r="Z255" s="12">
        <f t="shared" ca="1" si="25"/>
        <v>-0.74386666666666557</v>
      </c>
      <c r="AA255" s="12">
        <f t="shared" ca="1" si="26"/>
        <v>-0.74386666666666557</v>
      </c>
    </row>
    <row r="256" spans="1:27" x14ac:dyDescent="0.25">
      <c r="A256" s="11">
        <v>9.3800000000000008</v>
      </c>
      <c r="Z256" s="12">
        <f t="shared" ca="1" si="25"/>
        <v>-0.74386666666666557</v>
      </c>
      <c r="AA256" s="12">
        <f t="shared" ca="1" si="26"/>
        <v>-0.74386666666666557</v>
      </c>
    </row>
    <row r="257" spans="1:27" x14ac:dyDescent="0.25">
      <c r="A257" s="11">
        <v>9.3800000000000008</v>
      </c>
      <c r="Z257" s="12">
        <f t="shared" ca="1" si="25"/>
        <v>-0.74386666666666557</v>
      </c>
      <c r="AA257" s="12">
        <f t="shared" ca="1" si="26"/>
        <v>-0.74386666666666557</v>
      </c>
    </row>
    <row r="258" spans="1:27" x14ac:dyDescent="0.25">
      <c r="A258" s="11">
        <v>9.4</v>
      </c>
      <c r="Z258" s="12">
        <f t="shared" ref="Z258:Z321" ca="1" si="27">IF($A258&lt;&gt;"",($A258-$D$77),"")</f>
        <v>-0.72386666666666599</v>
      </c>
      <c r="AA258" s="12">
        <f t="shared" ref="AA258:AA321" ca="1" si="28">IF($A258&lt;&gt;"",($A258-$D$77+$J$118),"")</f>
        <v>-0.72386666666666599</v>
      </c>
    </row>
    <row r="259" spans="1:27" x14ac:dyDescent="0.25">
      <c r="A259" s="11">
        <v>9.4</v>
      </c>
      <c r="Z259" s="12">
        <f t="shared" ca="1" si="27"/>
        <v>-0.72386666666666599</v>
      </c>
      <c r="AA259" s="12">
        <f t="shared" ca="1" si="28"/>
        <v>-0.72386666666666599</v>
      </c>
    </row>
    <row r="260" spans="1:27" x14ac:dyDescent="0.25">
      <c r="A260" s="11">
        <v>9.41</v>
      </c>
      <c r="Z260" s="12">
        <f t="shared" ca="1" si="27"/>
        <v>-0.71386666666666621</v>
      </c>
      <c r="AA260" s="12">
        <f t="shared" ca="1" si="28"/>
        <v>-0.71386666666666621</v>
      </c>
    </row>
    <row r="261" spans="1:27" x14ac:dyDescent="0.25">
      <c r="A261" s="11">
        <v>9.42</v>
      </c>
      <c r="Z261" s="12">
        <f t="shared" ca="1" si="27"/>
        <v>-0.70386666666666642</v>
      </c>
      <c r="AA261" s="12">
        <f t="shared" ca="1" si="28"/>
        <v>-0.70386666666666642</v>
      </c>
    </row>
    <row r="262" spans="1:27" x14ac:dyDescent="0.25">
      <c r="A262" s="11">
        <v>9.4700000000000006</v>
      </c>
      <c r="Z262" s="12">
        <f t="shared" ca="1" si="27"/>
        <v>-0.65386666666666571</v>
      </c>
      <c r="AA262" s="12">
        <f t="shared" ca="1" si="28"/>
        <v>-0.65386666666666571</v>
      </c>
    </row>
    <row r="263" spans="1:27" x14ac:dyDescent="0.25">
      <c r="A263" s="11">
        <v>9.51</v>
      </c>
      <c r="Z263" s="12">
        <f t="shared" ca="1" si="27"/>
        <v>-0.61386666666666656</v>
      </c>
      <c r="AA263" s="12">
        <f t="shared" ca="1" si="28"/>
        <v>-0.61386666666666656</v>
      </c>
    </row>
    <row r="264" spans="1:27" x14ac:dyDescent="0.25">
      <c r="A264" s="11">
        <v>9.51</v>
      </c>
      <c r="Z264" s="12">
        <f t="shared" ca="1" si="27"/>
        <v>-0.61386666666666656</v>
      </c>
      <c r="AA264" s="12">
        <f t="shared" ca="1" si="28"/>
        <v>-0.61386666666666656</v>
      </c>
    </row>
    <row r="265" spans="1:27" x14ac:dyDescent="0.25">
      <c r="A265" s="11">
        <v>9.51</v>
      </c>
      <c r="Z265" s="12">
        <f t="shared" ca="1" si="27"/>
        <v>-0.61386666666666656</v>
      </c>
      <c r="AA265" s="12">
        <f t="shared" ca="1" si="28"/>
        <v>-0.61386666666666656</v>
      </c>
    </row>
    <row r="266" spans="1:27" x14ac:dyDescent="0.25">
      <c r="A266" s="11">
        <v>9.5500000000000007</v>
      </c>
      <c r="Z266" s="12">
        <f t="shared" ca="1" si="27"/>
        <v>-0.57386666666666564</v>
      </c>
      <c r="AA266" s="12">
        <f t="shared" ca="1" si="28"/>
        <v>-0.57386666666666564</v>
      </c>
    </row>
    <row r="267" spans="1:27" x14ac:dyDescent="0.25">
      <c r="A267" s="11">
        <v>9.5500000000000007</v>
      </c>
      <c r="Z267" s="12">
        <f t="shared" ca="1" si="27"/>
        <v>-0.57386666666666564</v>
      </c>
      <c r="AA267" s="12">
        <f t="shared" ca="1" si="28"/>
        <v>-0.57386666666666564</v>
      </c>
    </row>
    <row r="268" spans="1:27" x14ac:dyDescent="0.25">
      <c r="A268" s="11">
        <v>9.59</v>
      </c>
      <c r="Z268" s="12">
        <f t="shared" ca="1" si="27"/>
        <v>-0.53386666666666649</v>
      </c>
      <c r="AA268" s="12">
        <f t="shared" ca="1" si="28"/>
        <v>-0.53386666666666649</v>
      </c>
    </row>
    <row r="269" spans="1:27" x14ac:dyDescent="0.25">
      <c r="A269" s="11">
        <v>9.61</v>
      </c>
      <c r="Z269" s="12">
        <f t="shared" ca="1" si="27"/>
        <v>-0.51386666666666692</v>
      </c>
      <c r="AA269" s="12">
        <f t="shared" ca="1" si="28"/>
        <v>-0.51386666666666692</v>
      </c>
    </row>
    <row r="270" spans="1:27" x14ac:dyDescent="0.25">
      <c r="A270" s="11">
        <v>9.6300000000000008</v>
      </c>
      <c r="Z270" s="12">
        <f t="shared" ca="1" si="27"/>
        <v>-0.49386666666666557</v>
      </c>
      <c r="AA270" s="12">
        <f t="shared" ca="1" si="28"/>
        <v>-0.49386666666666557</v>
      </c>
    </row>
    <row r="271" spans="1:27" x14ac:dyDescent="0.25">
      <c r="A271" s="11">
        <v>9.65</v>
      </c>
      <c r="Z271" s="12">
        <f t="shared" ca="1" si="27"/>
        <v>-0.47386666666666599</v>
      </c>
      <c r="AA271" s="12">
        <f t="shared" ca="1" si="28"/>
        <v>-0.47386666666666599</v>
      </c>
    </row>
    <row r="272" spans="1:27" x14ac:dyDescent="0.25">
      <c r="A272" s="11">
        <v>9.69</v>
      </c>
      <c r="Z272" s="12">
        <f t="shared" ca="1" si="27"/>
        <v>-0.43386666666666684</v>
      </c>
      <c r="AA272" s="12">
        <f t="shared" ca="1" si="28"/>
        <v>-0.43386666666666684</v>
      </c>
    </row>
    <row r="273" spans="1:27" x14ac:dyDescent="0.25">
      <c r="A273" s="11">
        <v>9.69</v>
      </c>
      <c r="Z273" s="12">
        <f t="shared" ca="1" si="27"/>
        <v>-0.43386666666666684</v>
      </c>
      <c r="AA273" s="12">
        <f t="shared" ca="1" si="28"/>
        <v>-0.43386666666666684</v>
      </c>
    </row>
    <row r="274" spans="1:27" x14ac:dyDescent="0.25">
      <c r="A274" s="11">
        <v>9.69</v>
      </c>
      <c r="Z274" s="12">
        <f t="shared" ca="1" si="27"/>
        <v>-0.43386666666666684</v>
      </c>
      <c r="AA274" s="12">
        <f t="shared" ca="1" si="28"/>
        <v>-0.43386666666666684</v>
      </c>
    </row>
    <row r="275" spans="1:27" x14ac:dyDescent="0.25">
      <c r="A275" s="11">
        <v>9.7100000000000009</v>
      </c>
      <c r="Z275" s="12">
        <f t="shared" ca="1" si="27"/>
        <v>-0.41386666666666549</v>
      </c>
      <c r="AA275" s="12">
        <f t="shared" ca="1" si="28"/>
        <v>-0.41386666666666549</v>
      </c>
    </row>
    <row r="276" spans="1:27" x14ac:dyDescent="0.25">
      <c r="A276" s="11">
        <v>9.73</v>
      </c>
      <c r="Z276" s="12">
        <f t="shared" ca="1" si="27"/>
        <v>-0.39386666666666592</v>
      </c>
      <c r="AA276" s="12">
        <f t="shared" ca="1" si="28"/>
        <v>-0.39386666666666592</v>
      </c>
    </row>
    <row r="277" spans="1:27" x14ac:dyDescent="0.25">
      <c r="A277" s="11">
        <v>9.73</v>
      </c>
      <c r="Z277" s="12">
        <f t="shared" ca="1" si="27"/>
        <v>-0.39386666666666592</v>
      </c>
      <c r="AA277" s="12">
        <f t="shared" ca="1" si="28"/>
        <v>-0.39386666666666592</v>
      </c>
    </row>
    <row r="278" spans="1:27" x14ac:dyDescent="0.25">
      <c r="A278" s="11">
        <v>9.75</v>
      </c>
      <c r="Z278" s="12">
        <f t="shared" ca="1" si="27"/>
        <v>-0.37386666666666635</v>
      </c>
      <c r="AA278" s="12">
        <f t="shared" ca="1" si="28"/>
        <v>-0.37386666666666635</v>
      </c>
    </row>
    <row r="279" spans="1:27" x14ac:dyDescent="0.25">
      <c r="A279" s="11">
        <v>9.75</v>
      </c>
      <c r="Z279" s="12">
        <f t="shared" ca="1" si="27"/>
        <v>-0.37386666666666635</v>
      </c>
      <c r="AA279" s="12">
        <f t="shared" ca="1" si="28"/>
        <v>-0.37386666666666635</v>
      </c>
    </row>
    <row r="280" spans="1:27" x14ac:dyDescent="0.25">
      <c r="A280" s="11">
        <v>9.7799999999999994</v>
      </c>
      <c r="Z280" s="12">
        <f t="shared" ca="1" si="27"/>
        <v>-0.34386666666666699</v>
      </c>
      <c r="AA280" s="12">
        <f t="shared" ca="1" si="28"/>
        <v>-0.34386666666666699</v>
      </c>
    </row>
    <row r="281" spans="1:27" x14ac:dyDescent="0.25">
      <c r="A281" s="11">
        <v>9.7799999999999994</v>
      </c>
      <c r="Z281" s="12">
        <f t="shared" ca="1" si="27"/>
        <v>-0.34386666666666699</v>
      </c>
      <c r="AA281" s="12">
        <f t="shared" ca="1" si="28"/>
        <v>-0.34386666666666699</v>
      </c>
    </row>
    <row r="282" spans="1:27" x14ac:dyDescent="0.25">
      <c r="A282" s="11">
        <v>9.7899999999999991</v>
      </c>
      <c r="Z282" s="12">
        <f t="shared" ca="1" si="27"/>
        <v>-0.3338666666666672</v>
      </c>
      <c r="AA282" s="12">
        <f t="shared" ca="1" si="28"/>
        <v>-0.3338666666666672</v>
      </c>
    </row>
    <row r="283" spans="1:27" x14ac:dyDescent="0.25">
      <c r="A283" s="11">
        <v>9.7899999999999991</v>
      </c>
      <c r="Z283" s="12">
        <f t="shared" ca="1" si="27"/>
        <v>-0.3338666666666672</v>
      </c>
      <c r="AA283" s="12">
        <f t="shared" ca="1" si="28"/>
        <v>-0.3338666666666672</v>
      </c>
    </row>
    <row r="284" spans="1:27" x14ac:dyDescent="0.25">
      <c r="A284" s="11">
        <v>9.81</v>
      </c>
      <c r="Z284" s="12">
        <f t="shared" ca="1" si="27"/>
        <v>-0.31386666666666585</v>
      </c>
      <c r="AA284" s="12">
        <f t="shared" ca="1" si="28"/>
        <v>-0.31386666666666585</v>
      </c>
    </row>
    <row r="285" spans="1:27" x14ac:dyDescent="0.25">
      <c r="A285" s="11">
        <v>9.83</v>
      </c>
      <c r="Z285" s="12">
        <f t="shared" ca="1" si="27"/>
        <v>-0.29386666666666628</v>
      </c>
      <c r="AA285" s="12">
        <f t="shared" ca="1" si="28"/>
        <v>-0.29386666666666628</v>
      </c>
    </row>
    <row r="286" spans="1:27" x14ac:dyDescent="0.25">
      <c r="A286" s="11">
        <v>9.8699999999999992</v>
      </c>
      <c r="Z286" s="12">
        <f t="shared" ca="1" si="27"/>
        <v>-0.25386666666666713</v>
      </c>
      <c r="AA286" s="12">
        <f t="shared" ca="1" si="28"/>
        <v>-0.25386666666666713</v>
      </c>
    </row>
    <row r="287" spans="1:27" x14ac:dyDescent="0.25">
      <c r="A287" s="11">
        <v>9.8699999999999992</v>
      </c>
      <c r="Z287" s="12">
        <f t="shared" ca="1" si="27"/>
        <v>-0.25386666666666713</v>
      </c>
      <c r="AA287" s="12">
        <f t="shared" ca="1" si="28"/>
        <v>-0.25386666666666713</v>
      </c>
    </row>
    <row r="288" spans="1:27" x14ac:dyDescent="0.25">
      <c r="A288" s="11">
        <v>9.89</v>
      </c>
      <c r="Z288" s="12">
        <f t="shared" ca="1" si="27"/>
        <v>-0.23386666666666578</v>
      </c>
      <c r="AA288" s="12">
        <f t="shared" ca="1" si="28"/>
        <v>-0.23386666666666578</v>
      </c>
    </row>
    <row r="289" spans="1:27" x14ac:dyDescent="0.25">
      <c r="A289" s="11">
        <v>9.91</v>
      </c>
      <c r="Z289" s="12">
        <f t="shared" ca="1" si="27"/>
        <v>-0.21386666666666621</v>
      </c>
      <c r="AA289" s="12">
        <f t="shared" ca="1" si="28"/>
        <v>-0.21386666666666621</v>
      </c>
    </row>
    <row r="290" spans="1:27" x14ac:dyDescent="0.25">
      <c r="A290" s="11">
        <v>9.9499999999999993</v>
      </c>
      <c r="Z290" s="12">
        <f t="shared" ca="1" si="27"/>
        <v>-0.17386666666666706</v>
      </c>
      <c r="AA290" s="12">
        <f t="shared" ca="1" si="28"/>
        <v>-0.17386666666666706</v>
      </c>
    </row>
    <row r="291" spans="1:27" x14ac:dyDescent="0.25">
      <c r="A291" s="11">
        <v>9.9600000000000009</v>
      </c>
      <c r="Z291" s="12">
        <f t="shared" ca="1" si="27"/>
        <v>-0.16386666666666549</v>
      </c>
      <c r="AA291" s="12">
        <f t="shared" ca="1" si="28"/>
        <v>-0.16386666666666549</v>
      </c>
    </row>
    <row r="292" spans="1:27" x14ac:dyDescent="0.25">
      <c r="A292" s="11">
        <v>9.9600000000000009</v>
      </c>
      <c r="Z292" s="12">
        <f t="shared" ca="1" si="27"/>
        <v>-0.16386666666666549</v>
      </c>
      <c r="AA292" s="12">
        <f t="shared" ca="1" si="28"/>
        <v>-0.16386666666666549</v>
      </c>
    </row>
    <row r="293" spans="1:27" x14ac:dyDescent="0.25">
      <c r="A293" s="11">
        <v>9.98</v>
      </c>
      <c r="Z293" s="12">
        <f t="shared" ca="1" si="27"/>
        <v>-0.14386666666666592</v>
      </c>
      <c r="AA293" s="12">
        <f t="shared" ca="1" si="28"/>
        <v>-0.14386666666666592</v>
      </c>
    </row>
    <row r="294" spans="1:27" x14ac:dyDescent="0.25">
      <c r="A294" s="11">
        <v>9.99</v>
      </c>
      <c r="Z294" s="12">
        <f t="shared" ca="1" si="27"/>
        <v>-0.13386666666666613</v>
      </c>
      <c r="AA294" s="12">
        <f t="shared" ca="1" si="28"/>
        <v>-0.13386666666666613</v>
      </c>
    </row>
    <row r="295" spans="1:27" x14ac:dyDescent="0.25">
      <c r="A295" s="11">
        <v>9.99</v>
      </c>
      <c r="Z295" s="12">
        <f t="shared" ca="1" si="27"/>
        <v>-0.13386666666666613</v>
      </c>
      <c r="AA295" s="12">
        <f t="shared" ca="1" si="28"/>
        <v>-0.13386666666666613</v>
      </c>
    </row>
    <row r="296" spans="1:27" x14ac:dyDescent="0.25">
      <c r="A296" s="11">
        <v>9.99</v>
      </c>
      <c r="Z296" s="12">
        <f t="shared" ca="1" si="27"/>
        <v>-0.13386666666666613</v>
      </c>
      <c r="AA296" s="12">
        <f t="shared" ca="1" si="28"/>
        <v>-0.13386666666666613</v>
      </c>
    </row>
    <row r="297" spans="1:27" x14ac:dyDescent="0.25">
      <c r="A297" s="11">
        <v>10</v>
      </c>
      <c r="Z297" s="12">
        <f t="shared" ca="1" si="27"/>
        <v>-0.12386666666666635</v>
      </c>
      <c r="AA297" s="12">
        <f t="shared" ca="1" si="28"/>
        <v>-0.12386666666666635</v>
      </c>
    </row>
    <row r="298" spans="1:27" x14ac:dyDescent="0.25">
      <c r="A298" s="11">
        <v>10.01</v>
      </c>
      <c r="Z298" s="12">
        <f t="shared" ca="1" si="27"/>
        <v>-0.11386666666666656</v>
      </c>
      <c r="AA298" s="12">
        <f t="shared" ca="1" si="28"/>
        <v>-0.11386666666666656</v>
      </c>
    </row>
    <row r="299" spans="1:27" x14ac:dyDescent="0.25">
      <c r="A299" s="11">
        <v>10.029999999999999</v>
      </c>
      <c r="Z299" s="12">
        <f t="shared" ca="1" si="27"/>
        <v>-9.3866666666666987E-2</v>
      </c>
      <c r="AA299" s="12">
        <f t="shared" ca="1" si="28"/>
        <v>-9.3866666666666987E-2</v>
      </c>
    </row>
    <row r="300" spans="1:27" x14ac:dyDescent="0.25">
      <c r="A300" s="11">
        <v>10.06</v>
      </c>
      <c r="Z300" s="12">
        <f t="shared" ca="1" si="27"/>
        <v>-6.386666666666585E-2</v>
      </c>
      <c r="AA300" s="12">
        <f t="shared" ca="1" si="28"/>
        <v>-6.386666666666585E-2</v>
      </c>
    </row>
    <row r="301" spans="1:27" x14ac:dyDescent="0.25">
      <c r="A301" s="11">
        <v>10.06</v>
      </c>
      <c r="Z301" s="12">
        <f t="shared" ca="1" si="27"/>
        <v>-6.386666666666585E-2</v>
      </c>
      <c r="AA301" s="12">
        <f t="shared" ca="1" si="28"/>
        <v>-6.386666666666585E-2</v>
      </c>
    </row>
    <row r="302" spans="1:27" x14ac:dyDescent="0.25">
      <c r="A302" s="11">
        <v>10.07</v>
      </c>
      <c r="Z302" s="12">
        <f t="shared" ca="1" si="27"/>
        <v>-5.3866666666666063E-2</v>
      </c>
      <c r="AA302" s="12">
        <f t="shared" ca="1" si="28"/>
        <v>-5.3866666666666063E-2</v>
      </c>
    </row>
    <row r="303" spans="1:27" x14ac:dyDescent="0.25">
      <c r="A303" s="11">
        <v>10.07</v>
      </c>
      <c r="Z303" s="12">
        <f t="shared" ca="1" si="27"/>
        <v>-5.3866666666666063E-2</v>
      </c>
      <c r="AA303" s="12">
        <f t="shared" ca="1" si="28"/>
        <v>-5.3866666666666063E-2</v>
      </c>
    </row>
    <row r="304" spans="1:27" x14ac:dyDescent="0.25">
      <c r="A304" s="11">
        <v>10.11</v>
      </c>
      <c r="Z304" s="12">
        <f t="shared" ca="1" si="27"/>
        <v>-1.3866666666666916E-2</v>
      </c>
      <c r="AA304" s="12">
        <f t="shared" ca="1" si="28"/>
        <v>-1.3866666666666916E-2</v>
      </c>
    </row>
    <row r="305" spans="1:27" x14ac:dyDescent="0.25">
      <c r="A305" s="11">
        <v>10.14</v>
      </c>
      <c r="Z305" s="12">
        <f t="shared" ca="1" si="27"/>
        <v>1.6133333333334221E-2</v>
      </c>
      <c r="AA305" s="12">
        <f t="shared" ca="1" si="28"/>
        <v>1.6133333333334221E-2</v>
      </c>
    </row>
    <row r="306" spans="1:27" x14ac:dyDescent="0.25">
      <c r="A306" s="11">
        <v>10.16</v>
      </c>
      <c r="Z306" s="12">
        <f t="shared" ca="1" si="27"/>
        <v>3.6133333333333795E-2</v>
      </c>
      <c r="AA306" s="12">
        <f t="shared" ca="1" si="28"/>
        <v>3.6133333333333795E-2</v>
      </c>
    </row>
    <row r="307" spans="1:27" x14ac:dyDescent="0.25">
      <c r="A307" s="11">
        <v>10.17</v>
      </c>
      <c r="Z307" s="12">
        <f t="shared" ca="1" si="27"/>
        <v>4.6133333333333582E-2</v>
      </c>
      <c r="AA307" s="12">
        <f t="shared" ca="1" si="28"/>
        <v>4.6133333333333582E-2</v>
      </c>
    </row>
    <row r="308" spans="1:27" x14ac:dyDescent="0.25">
      <c r="A308" s="11">
        <v>10.199999999999999</v>
      </c>
      <c r="Z308" s="12">
        <f t="shared" ca="1" si="27"/>
        <v>7.6133333333332942E-2</v>
      </c>
      <c r="AA308" s="12">
        <f t="shared" ca="1" si="28"/>
        <v>7.6133333333332942E-2</v>
      </c>
    </row>
    <row r="309" spans="1:27" x14ac:dyDescent="0.25">
      <c r="A309" s="11">
        <v>10.220000000000001</v>
      </c>
      <c r="Z309" s="12">
        <f t="shared" ca="1" si="27"/>
        <v>9.6133333333334292E-2</v>
      </c>
      <c r="AA309" s="12">
        <f t="shared" ca="1" si="28"/>
        <v>9.6133333333334292E-2</v>
      </c>
    </row>
    <row r="310" spans="1:27" x14ac:dyDescent="0.25">
      <c r="A310" s="11">
        <v>10.23</v>
      </c>
      <c r="Z310" s="12">
        <f t="shared" ca="1" si="27"/>
        <v>0.10613333333333408</v>
      </c>
      <c r="AA310" s="12">
        <f t="shared" ca="1" si="28"/>
        <v>0.10613333333333408</v>
      </c>
    </row>
    <row r="311" spans="1:27" x14ac:dyDescent="0.25">
      <c r="A311" s="11">
        <v>10.24</v>
      </c>
      <c r="Z311" s="12">
        <f t="shared" ca="1" si="27"/>
        <v>0.11613333333333387</v>
      </c>
      <c r="AA311" s="12">
        <f t="shared" ca="1" si="28"/>
        <v>0.11613333333333387</v>
      </c>
    </row>
    <row r="312" spans="1:27" x14ac:dyDescent="0.25">
      <c r="A312" s="11">
        <v>10.26</v>
      </c>
      <c r="Z312" s="12">
        <f t="shared" ca="1" si="27"/>
        <v>0.13613333333333344</v>
      </c>
      <c r="AA312" s="12">
        <f t="shared" ca="1" si="28"/>
        <v>0.13613333333333344</v>
      </c>
    </row>
    <row r="313" spans="1:27" x14ac:dyDescent="0.25">
      <c r="A313" s="11">
        <v>10.26</v>
      </c>
      <c r="Z313" s="12">
        <f t="shared" ca="1" si="27"/>
        <v>0.13613333333333344</v>
      </c>
      <c r="AA313" s="12">
        <f t="shared" ca="1" si="28"/>
        <v>0.13613333333333344</v>
      </c>
    </row>
    <row r="314" spans="1:27" x14ac:dyDescent="0.25">
      <c r="A314" s="11">
        <v>10.27</v>
      </c>
      <c r="Z314" s="12">
        <f t="shared" ca="1" si="27"/>
        <v>0.14613333333333323</v>
      </c>
      <c r="AA314" s="12">
        <f t="shared" ca="1" si="28"/>
        <v>0.14613333333333323</v>
      </c>
    </row>
    <row r="315" spans="1:27" x14ac:dyDescent="0.25">
      <c r="A315" s="11">
        <v>10.28</v>
      </c>
      <c r="Z315" s="12">
        <f t="shared" ca="1" si="27"/>
        <v>0.15613333333333301</v>
      </c>
      <c r="AA315" s="12">
        <f t="shared" ca="1" si="28"/>
        <v>0.15613333333333301</v>
      </c>
    </row>
    <row r="316" spans="1:27" x14ac:dyDescent="0.25">
      <c r="A316" s="11">
        <v>10.32</v>
      </c>
      <c r="Z316" s="12">
        <f t="shared" ca="1" si="27"/>
        <v>0.19613333333333394</v>
      </c>
      <c r="AA316" s="12">
        <f t="shared" ca="1" si="28"/>
        <v>0.19613333333333394</v>
      </c>
    </row>
    <row r="317" spans="1:27" x14ac:dyDescent="0.25">
      <c r="A317" s="11">
        <v>10.34</v>
      </c>
      <c r="Z317" s="12">
        <f t="shared" ca="1" si="27"/>
        <v>0.21613333333333351</v>
      </c>
      <c r="AA317" s="12">
        <f t="shared" ca="1" si="28"/>
        <v>0.21613333333333351</v>
      </c>
    </row>
    <row r="318" spans="1:27" x14ac:dyDescent="0.25">
      <c r="A318" s="11">
        <v>10.36</v>
      </c>
      <c r="Z318" s="12">
        <f t="shared" ca="1" si="27"/>
        <v>0.23613333333333308</v>
      </c>
      <c r="AA318" s="12">
        <f t="shared" ca="1" si="28"/>
        <v>0.23613333333333308</v>
      </c>
    </row>
    <row r="319" spans="1:27" x14ac:dyDescent="0.25">
      <c r="A319" s="11">
        <v>10.41</v>
      </c>
      <c r="Z319" s="12">
        <f t="shared" ca="1" si="27"/>
        <v>0.28613333333333379</v>
      </c>
      <c r="AA319" s="12">
        <f t="shared" ca="1" si="28"/>
        <v>0.28613333333333379</v>
      </c>
    </row>
    <row r="320" spans="1:27" x14ac:dyDescent="0.25">
      <c r="A320" s="11">
        <v>10.42</v>
      </c>
      <c r="Z320" s="12">
        <f t="shared" ca="1" si="27"/>
        <v>0.29613333333333358</v>
      </c>
      <c r="AA320" s="12">
        <f t="shared" ca="1" si="28"/>
        <v>0.29613333333333358</v>
      </c>
    </row>
    <row r="321" spans="1:27" x14ac:dyDescent="0.25">
      <c r="A321" s="11">
        <v>10.43</v>
      </c>
      <c r="Z321" s="12">
        <f t="shared" ca="1" si="27"/>
        <v>0.30613333333333337</v>
      </c>
      <c r="AA321" s="12">
        <f t="shared" ca="1" si="28"/>
        <v>0.30613333333333337</v>
      </c>
    </row>
    <row r="322" spans="1:27" x14ac:dyDescent="0.25">
      <c r="A322" s="11">
        <v>10.46</v>
      </c>
      <c r="Z322" s="12">
        <f t="shared" ref="Z322:Z385" ca="1" si="29">IF($A322&lt;&gt;"",($A322-$D$77),"")</f>
        <v>0.33613333333333451</v>
      </c>
      <c r="AA322" s="12">
        <f t="shared" ref="AA322:AA385" ca="1" si="30">IF($A322&lt;&gt;"",($A322-$D$77+$J$118),"")</f>
        <v>0.33613333333333451</v>
      </c>
    </row>
    <row r="323" spans="1:27" x14ac:dyDescent="0.25">
      <c r="A323" s="11">
        <v>10.46</v>
      </c>
      <c r="Z323" s="12">
        <f t="shared" ca="1" si="29"/>
        <v>0.33613333333333451</v>
      </c>
      <c r="AA323" s="12">
        <f t="shared" ca="1" si="30"/>
        <v>0.33613333333333451</v>
      </c>
    </row>
    <row r="324" spans="1:27" x14ac:dyDescent="0.25">
      <c r="A324" s="11">
        <v>10.46</v>
      </c>
      <c r="Z324" s="12">
        <f t="shared" ca="1" si="29"/>
        <v>0.33613333333333451</v>
      </c>
      <c r="AA324" s="12">
        <f t="shared" ca="1" si="30"/>
        <v>0.33613333333333451</v>
      </c>
    </row>
    <row r="325" spans="1:27" x14ac:dyDescent="0.25">
      <c r="A325" s="11">
        <v>10.47</v>
      </c>
      <c r="Z325" s="12">
        <f t="shared" ca="1" si="29"/>
        <v>0.34613333333333429</v>
      </c>
      <c r="AA325" s="12">
        <f t="shared" ca="1" si="30"/>
        <v>0.34613333333333429</v>
      </c>
    </row>
    <row r="326" spans="1:27" x14ac:dyDescent="0.25">
      <c r="A326" s="11">
        <v>10.49</v>
      </c>
      <c r="Z326" s="12">
        <f t="shared" ca="1" si="29"/>
        <v>0.36613333333333387</v>
      </c>
      <c r="AA326" s="12">
        <f t="shared" ca="1" si="30"/>
        <v>0.36613333333333387</v>
      </c>
    </row>
    <row r="327" spans="1:27" x14ac:dyDescent="0.25">
      <c r="A327" s="11">
        <v>10.51</v>
      </c>
      <c r="Z327" s="12">
        <f t="shared" ca="1" si="29"/>
        <v>0.38613333333333344</v>
      </c>
      <c r="AA327" s="12">
        <f t="shared" ca="1" si="30"/>
        <v>0.38613333333333344</v>
      </c>
    </row>
    <row r="328" spans="1:27" x14ac:dyDescent="0.25">
      <c r="A328" s="11">
        <v>10.52</v>
      </c>
      <c r="Z328" s="12">
        <f t="shared" ca="1" si="29"/>
        <v>0.39613333333333323</v>
      </c>
      <c r="AA328" s="12">
        <f t="shared" ca="1" si="30"/>
        <v>0.39613333333333323</v>
      </c>
    </row>
    <row r="329" spans="1:27" x14ac:dyDescent="0.25">
      <c r="A329" s="11">
        <v>10.52</v>
      </c>
      <c r="Z329" s="12">
        <f t="shared" ca="1" si="29"/>
        <v>0.39613333333333323</v>
      </c>
      <c r="AA329" s="12">
        <f t="shared" ca="1" si="30"/>
        <v>0.39613333333333323</v>
      </c>
    </row>
    <row r="330" spans="1:27" x14ac:dyDescent="0.25">
      <c r="A330" s="11">
        <v>10.53</v>
      </c>
      <c r="Z330" s="12">
        <f t="shared" ca="1" si="29"/>
        <v>0.40613333333333301</v>
      </c>
      <c r="AA330" s="12">
        <f t="shared" ca="1" si="30"/>
        <v>0.40613333333333301</v>
      </c>
    </row>
    <row r="331" spans="1:27" x14ac:dyDescent="0.25">
      <c r="A331" s="11">
        <v>10.53</v>
      </c>
      <c r="Z331" s="12">
        <f t="shared" ca="1" si="29"/>
        <v>0.40613333333333301</v>
      </c>
      <c r="AA331" s="12">
        <f t="shared" ca="1" si="30"/>
        <v>0.40613333333333301</v>
      </c>
    </row>
    <row r="332" spans="1:27" x14ac:dyDescent="0.25">
      <c r="A332" s="11">
        <v>10.53</v>
      </c>
      <c r="Z332" s="12">
        <f t="shared" ca="1" si="29"/>
        <v>0.40613333333333301</v>
      </c>
      <c r="AA332" s="12">
        <f t="shared" ca="1" si="30"/>
        <v>0.40613333333333301</v>
      </c>
    </row>
    <row r="333" spans="1:27" x14ac:dyDescent="0.25">
      <c r="A333" s="11">
        <v>10.54</v>
      </c>
      <c r="Z333" s="12">
        <f t="shared" ca="1" si="29"/>
        <v>0.4161333333333328</v>
      </c>
      <c r="AA333" s="12">
        <f t="shared" ca="1" si="30"/>
        <v>0.4161333333333328</v>
      </c>
    </row>
    <row r="334" spans="1:27" x14ac:dyDescent="0.25">
      <c r="A334" s="11">
        <v>10.54</v>
      </c>
      <c r="Z334" s="12">
        <f t="shared" ca="1" si="29"/>
        <v>0.4161333333333328</v>
      </c>
      <c r="AA334" s="12">
        <f t="shared" ca="1" si="30"/>
        <v>0.4161333333333328</v>
      </c>
    </row>
    <row r="335" spans="1:27" x14ac:dyDescent="0.25">
      <c r="A335" s="11">
        <v>10.56</v>
      </c>
      <c r="Z335" s="12">
        <f t="shared" ca="1" si="29"/>
        <v>0.43613333333333415</v>
      </c>
      <c r="AA335" s="12">
        <f t="shared" ca="1" si="30"/>
        <v>0.43613333333333415</v>
      </c>
    </row>
    <row r="336" spans="1:27" x14ac:dyDescent="0.25">
      <c r="A336" s="11">
        <v>10.57</v>
      </c>
      <c r="Z336" s="12">
        <f t="shared" ca="1" si="29"/>
        <v>0.44613333333333394</v>
      </c>
      <c r="AA336" s="12">
        <f t="shared" ca="1" si="30"/>
        <v>0.44613333333333394</v>
      </c>
    </row>
    <row r="337" spans="1:27" x14ac:dyDescent="0.25">
      <c r="A337" s="11">
        <v>10.59</v>
      </c>
      <c r="Z337" s="12">
        <f t="shared" ca="1" si="29"/>
        <v>0.46613333333333351</v>
      </c>
      <c r="AA337" s="12">
        <f t="shared" ca="1" si="30"/>
        <v>0.46613333333333351</v>
      </c>
    </row>
    <row r="338" spans="1:27" x14ac:dyDescent="0.25">
      <c r="A338" s="11">
        <v>10.6</v>
      </c>
      <c r="Z338" s="12">
        <f t="shared" ca="1" si="29"/>
        <v>0.4761333333333333</v>
      </c>
      <c r="AA338" s="12">
        <f t="shared" ca="1" si="30"/>
        <v>0.4761333333333333</v>
      </c>
    </row>
    <row r="339" spans="1:27" x14ac:dyDescent="0.25">
      <c r="A339" s="11">
        <v>10.61</v>
      </c>
      <c r="Z339" s="12">
        <f t="shared" ca="1" si="29"/>
        <v>0.48613333333333308</v>
      </c>
      <c r="AA339" s="12">
        <f t="shared" ca="1" si="30"/>
        <v>0.48613333333333308</v>
      </c>
    </row>
    <row r="340" spans="1:27" x14ac:dyDescent="0.25">
      <c r="A340" s="11">
        <v>10.63</v>
      </c>
      <c r="Z340" s="12">
        <f t="shared" ca="1" si="29"/>
        <v>0.50613333333333443</v>
      </c>
      <c r="AA340" s="12">
        <f t="shared" ca="1" si="30"/>
        <v>0.50613333333333443</v>
      </c>
    </row>
    <row r="341" spans="1:27" x14ac:dyDescent="0.25">
      <c r="A341" s="11">
        <v>10.63</v>
      </c>
      <c r="Z341" s="12">
        <f t="shared" ca="1" si="29"/>
        <v>0.50613333333333443</v>
      </c>
      <c r="AA341" s="12">
        <f t="shared" ca="1" si="30"/>
        <v>0.50613333333333443</v>
      </c>
    </row>
    <row r="342" spans="1:27" x14ac:dyDescent="0.25">
      <c r="A342" s="11">
        <v>10.64</v>
      </c>
      <c r="Z342" s="12">
        <f t="shared" ca="1" si="29"/>
        <v>0.51613333333333422</v>
      </c>
      <c r="AA342" s="12">
        <f t="shared" ca="1" si="30"/>
        <v>0.51613333333333422</v>
      </c>
    </row>
    <row r="343" spans="1:27" x14ac:dyDescent="0.25">
      <c r="A343" s="11">
        <v>10.64</v>
      </c>
      <c r="Z343" s="12">
        <f t="shared" ca="1" si="29"/>
        <v>0.51613333333333422</v>
      </c>
      <c r="AA343" s="12">
        <f t="shared" ca="1" si="30"/>
        <v>0.51613333333333422</v>
      </c>
    </row>
    <row r="344" spans="1:27" x14ac:dyDescent="0.25">
      <c r="A344" s="11">
        <v>10.65</v>
      </c>
      <c r="Z344" s="12">
        <f t="shared" ca="1" si="29"/>
        <v>0.52613333333333401</v>
      </c>
      <c r="AA344" s="12">
        <f t="shared" ca="1" si="30"/>
        <v>0.52613333333333401</v>
      </c>
    </row>
    <row r="345" spans="1:27" x14ac:dyDescent="0.25">
      <c r="A345" s="11">
        <v>10.68</v>
      </c>
      <c r="Z345" s="12">
        <f t="shared" ca="1" si="29"/>
        <v>0.55613333333333337</v>
      </c>
      <c r="AA345" s="12">
        <f t="shared" ca="1" si="30"/>
        <v>0.55613333333333337</v>
      </c>
    </row>
    <row r="346" spans="1:27" x14ac:dyDescent="0.25">
      <c r="A346" s="11">
        <v>10.69</v>
      </c>
      <c r="Z346" s="12">
        <f t="shared" ca="1" si="29"/>
        <v>0.56613333333333316</v>
      </c>
      <c r="AA346" s="12">
        <f t="shared" ca="1" si="30"/>
        <v>0.56613333333333316</v>
      </c>
    </row>
    <row r="347" spans="1:27" x14ac:dyDescent="0.25">
      <c r="A347" s="11">
        <v>10.7</v>
      </c>
      <c r="Z347" s="12">
        <f t="shared" ca="1" si="29"/>
        <v>0.57613333333333294</v>
      </c>
      <c r="AA347" s="12">
        <f t="shared" ca="1" si="30"/>
        <v>0.57613333333333294</v>
      </c>
    </row>
    <row r="348" spans="1:27" x14ac:dyDescent="0.25">
      <c r="A348" s="11">
        <v>10.76</v>
      </c>
      <c r="Z348" s="12">
        <f t="shared" ca="1" si="29"/>
        <v>0.63613333333333344</v>
      </c>
      <c r="AA348" s="12">
        <f t="shared" ca="1" si="30"/>
        <v>0.63613333333333344</v>
      </c>
    </row>
    <row r="349" spans="1:27" x14ac:dyDescent="0.25">
      <c r="A349" s="11">
        <v>10.77</v>
      </c>
      <c r="Z349" s="12">
        <f t="shared" ca="1" si="29"/>
        <v>0.64613333333333323</v>
      </c>
      <c r="AA349" s="12">
        <f t="shared" ca="1" si="30"/>
        <v>0.64613333333333323</v>
      </c>
    </row>
    <row r="350" spans="1:27" x14ac:dyDescent="0.25">
      <c r="A350" s="11">
        <v>10.78</v>
      </c>
      <c r="Z350" s="12">
        <f t="shared" ca="1" si="29"/>
        <v>0.65613333333333301</v>
      </c>
      <c r="AA350" s="12">
        <f t="shared" ca="1" si="30"/>
        <v>0.65613333333333301</v>
      </c>
    </row>
    <row r="351" spans="1:27" x14ac:dyDescent="0.25">
      <c r="A351" s="11">
        <v>10.8</v>
      </c>
      <c r="Z351" s="12">
        <f t="shared" ca="1" si="29"/>
        <v>0.67613333333333436</v>
      </c>
      <c r="AA351" s="12">
        <f t="shared" ca="1" si="30"/>
        <v>0.67613333333333436</v>
      </c>
    </row>
    <row r="352" spans="1:27" x14ac:dyDescent="0.25">
      <c r="A352" s="11">
        <v>10.8</v>
      </c>
      <c r="Z352" s="12">
        <f t="shared" ca="1" si="29"/>
        <v>0.67613333333333436</v>
      </c>
      <c r="AA352" s="12">
        <f t="shared" ca="1" si="30"/>
        <v>0.67613333333333436</v>
      </c>
    </row>
    <row r="353" spans="1:27" x14ac:dyDescent="0.25">
      <c r="A353" s="11">
        <v>10.82</v>
      </c>
      <c r="Z353" s="12">
        <f t="shared" ca="1" si="29"/>
        <v>0.69613333333333394</v>
      </c>
      <c r="AA353" s="12">
        <f t="shared" ca="1" si="30"/>
        <v>0.69613333333333394</v>
      </c>
    </row>
    <row r="354" spans="1:27" x14ac:dyDescent="0.25">
      <c r="A354" s="11">
        <v>10.85</v>
      </c>
      <c r="Z354" s="12">
        <f t="shared" ca="1" si="29"/>
        <v>0.7261333333333333</v>
      </c>
      <c r="AA354" s="12">
        <f t="shared" ca="1" si="30"/>
        <v>0.7261333333333333</v>
      </c>
    </row>
    <row r="355" spans="1:27" x14ac:dyDescent="0.25">
      <c r="A355" s="11">
        <v>10.85</v>
      </c>
      <c r="Z355" s="12">
        <f t="shared" ca="1" si="29"/>
        <v>0.7261333333333333</v>
      </c>
      <c r="AA355" s="12">
        <f t="shared" ca="1" si="30"/>
        <v>0.7261333333333333</v>
      </c>
    </row>
    <row r="356" spans="1:27" x14ac:dyDescent="0.25">
      <c r="A356" s="11">
        <v>10.86</v>
      </c>
      <c r="Z356" s="12">
        <f t="shared" ca="1" si="29"/>
        <v>0.73613333333333308</v>
      </c>
      <c r="AA356" s="12">
        <f t="shared" ca="1" si="30"/>
        <v>0.73613333333333308</v>
      </c>
    </row>
    <row r="357" spans="1:27" x14ac:dyDescent="0.25">
      <c r="A357" s="11">
        <v>10.88</v>
      </c>
      <c r="Z357" s="12">
        <f t="shared" ca="1" si="29"/>
        <v>0.75613333333333443</v>
      </c>
      <c r="AA357" s="12">
        <f t="shared" ca="1" si="30"/>
        <v>0.75613333333333443</v>
      </c>
    </row>
    <row r="358" spans="1:27" x14ac:dyDescent="0.25">
      <c r="A358" s="11">
        <v>10.9</v>
      </c>
      <c r="Z358" s="12">
        <f t="shared" ca="1" si="29"/>
        <v>0.77613333333333401</v>
      </c>
      <c r="AA358" s="12">
        <f t="shared" ca="1" si="30"/>
        <v>0.77613333333333401</v>
      </c>
    </row>
    <row r="359" spans="1:27" x14ac:dyDescent="0.25">
      <c r="A359" s="11">
        <v>10.93</v>
      </c>
      <c r="Z359" s="12">
        <f t="shared" ca="1" si="29"/>
        <v>0.80613333333333337</v>
      </c>
      <c r="AA359" s="12">
        <f t="shared" ca="1" si="30"/>
        <v>0.80613333333333337</v>
      </c>
    </row>
    <row r="360" spans="1:27" x14ac:dyDescent="0.25">
      <c r="A360" s="11">
        <v>10.94</v>
      </c>
      <c r="Z360" s="12">
        <f t="shared" ca="1" si="29"/>
        <v>0.81613333333333316</v>
      </c>
      <c r="AA360" s="12">
        <f t="shared" ca="1" si="30"/>
        <v>0.81613333333333316</v>
      </c>
    </row>
    <row r="361" spans="1:27" x14ac:dyDescent="0.25">
      <c r="A361" s="11">
        <v>10.96</v>
      </c>
      <c r="Z361" s="12">
        <f t="shared" ca="1" si="29"/>
        <v>0.83613333333333451</v>
      </c>
      <c r="AA361" s="12">
        <f t="shared" ca="1" si="30"/>
        <v>0.83613333333333451</v>
      </c>
    </row>
    <row r="362" spans="1:27" x14ac:dyDescent="0.25">
      <c r="A362" s="11">
        <v>10.97</v>
      </c>
      <c r="Z362" s="12">
        <f t="shared" ca="1" si="29"/>
        <v>0.84613333333333429</v>
      </c>
      <c r="AA362" s="12">
        <f t="shared" ca="1" si="30"/>
        <v>0.84613333333333429</v>
      </c>
    </row>
    <row r="363" spans="1:27" x14ac:dyDescent="0.25">
      <c r="A363" s="11">
        <v>10.97</v>
      </c>
      <c r="Z363" s="12">
        <f t="shared" ca="1" si="29"/>
        <v>0.84613333333333429</v>
      </c>
      <c r="AA363" s="12">
        <f t="shared" ca="1" si="30"/>
        <v>0.84613333333333429</v>
      </c>
    </row>
    <row r="364" spans="1:27" x14ac:dyDescent="0.25">
      <c r="A364" s="11">
        <v>11.02</v>
      </c>
      <c r="Z364" s="12">
        <f t="shared" ca="1" si="29"/>
        <v>0.89613333333333323</v>
      </c>
      <c r="AA364" s="12">
        <f t="shared" ca="1" si="30"/>
        <v>0.89613333333333323</v>
      </c>
    </row>
    <row r="365" spans="1:27" x14ac:dyDescent="0.25">
      <c r="A365" s="11">
        <v>11.04</v>
      </c>
      <c r="Z365" s="12">
        <f t="shared" ca="1" si="29"/>
        <v>0.9161333333333328</v>
      </c>
      <c r="AA365" s="12">
        <f t="shared" ca="1" si="30"/>
        <v>0.9161333333333328</v>
      </c>
    </row>
    <row r="366" spans="1:27" x14ac:dyDescent="0.25">
      <c r="A366" s="11">
        <v>11.07</v>
      </c>
      <c r="Z366" s="12">
        <f t="shared" ca="1" si="29"/>
        <v>0.94613333333333394</v>
      </c>
      <c r="AA366" s="12">
        <f t="shared" ca="1" si="30"/>
        <v>0.94613333333333394</v>
      </c>
    </row>
    <row r="367" spans="1:27" x14ac:dyDescent="0.25">
      <c r="A367" s="11">
        <v>11.11</v>
      </c>
      <c r="Z367" s="12">
        <f t="shared" ca="1" si="29"/>
        <v>0.98613333333333308</v>
      </c>
      <c r="AA367" s="12">
        <f t="shared" ca="1" si="30"/>
        <v>0.98613333333333308</v>
      </c>
    </row>
    <row r="368" spans="1:27" x14ac:dyDescent="0.25">
      <c r="A368" s="11">
        <v>11.12</v>
      </c>
      <c r="Z368" s="12">
        <f t="shared" ca="1" si="29"/>
        <v>0.99613333333333287</v>
      </c>
      <c r="AA368" s="12">
        <f t="shared" ca="1" si="30"/>
        <v>0.99613333333333287</v>
      </c>
    </row>
    <row r="369" spans="1:27" x14ac:dyDescent="0.25">
      <c r="A369" s="11">
        <v>11.14</v>
      </c>
      <c r="Z369" s="12">
        <f t="shared" ca="1" si="29"/>
        <v>1.0161333333333342</v>
      </c>
      <c r="AA369" s="12">
        <f t="shared" ca="1" si="30"/>
        <v>1.0161333333333342</v>
      </c>
    </row>
    <row r="370" spans="1:27" x14ac:dyDescent="0.25">
      <c r="A370" s="11">
        <v>11.15</v>
      </c>
      <c r="Z370" s="12">
        <f t="shared" ca="1" si="29"/>
        <v>1.026133333333334</v>
      </c>
      <c r="AA370" s="12">
        <f t="shared" ca="1" si="30"/>
        <v>1.026133333333334</v>
      </c>
    </row>
    <row r="371" spans="1:27" x14ac:dyDescent="0.25">
      <c r="A371" s="11">
        <v>11.16</v>
      </c>
      <c r="Z371" s="12">
        <f t="shared" ca="1" si="29"/>
        <v>1.0361333333333338</v>
      </c>
      <c r="AA371" s="12">
        <f t="shared" ca="1" si="30"/>
        <v>1.0361333333333338</v>
      </c>
    </row>
    <row r="372" spans="1:27" x14ac:dyDescent="0.25">
      <c r="A372" s="11">
        <v>11.19</v>
      </c>
      <c r="Z372" s="12">
        <f t="shared" ca="1" si="29"/>
        <v>1.0661333333333332</v>
      </c>
      <c r="AA372" s="12">
        <f t="shared" ca="1" si="30"/>
        <v>1.0661333333333332</v>
      </c>
    </row>
    <row r="373" spans="1:27" x14ac:dyDescent="0.25">
      <c r="A373" s="11">
        <v>11.2</v>
      </c>
      <c r="Z373" s="12">
        <f t="shared" ca="1" si="29"/>
        <v>1.0761333333333329</v>
      </c>
      <c r="AA373" s="12">
        <f t="shared" ca="1" si="30"/>
        <v>1.0761333333333329</v>
      </c>
    </row>
    <row r="374" spans="1:27" x14ac:dyDescent="0.25">
      <c r="A374" s="11">
        <v>11.22</v>
      </c>
      <c r="Z374" s="12">
        <f t="shared" ca="1" si="29"/>
        <v>1.0961333333333343</v>
      </c>
      <c r="AA374" s="12">
        <f t="shared" ca="1" si="30"/>
        <v>1.0961333333333343</v>
      </c>
    </row>
    <row r="375" spans="1:27" x14ac:dyDescent="0.25">
      <c r="A375" s="11">
        <v>11.24</v>
      </c>
      <c r="Z375" s="12">
        <f t="shared" ca="1" si="29"/>
        <v>1.1161333333333339</v>
      </c>
      <c r="AA375" s="12">
        <f t="shared" ca="1" si="30"/>
        <v>1.1161333333333339</v>
      </c>
    </row>
    <row r="376" spans="1:27" x14ac:dyDescent="0.25">
      <c r="A376" s="11">
        <v>11.25</v>
      </c>
      <c r="Z376" s="12">
        <f t="shared" ca="1" si="29"/>
        <v>1.1261333333333337</v>
      </c>
      <c r="AA376" s="12">
        <f t="shared" ca="1" si="30"/>
        <v>1.1261333333333337</v>
      </c>
    </row>
    <row r="377" spans="1:27" x14ac:dyDescent="0.25">
      <c r="A377" s="11">
        <v>11.26</v>
      </c>
      <c r="Z377" s="12">
        <f t="shared" ca="1" si="29"/>
        <v>1.1361333333333334</v>
      </c>
      <c r="AA377" s="12">
        <f t="shared" ca="1" si="30"/>
        <v>1.1361333333333334</v>
      </c>
    </row>
    <row r="378" spans="1:27" x14ac:dyDescent="0.25">
      <c r="A378" s="11">
        <v>11.27</v>
      </c>
      <c r="Z378" s="12">
        <f t="shared" ca="1" si="29"/>
        <v>1.1461333333333332</v>
      </c>
      <c r="AA378" s="12">
        <f t="shared" ca="1" si="30"/>
        <v>1.1461333333333332</v>
      </c>
    </row>
    <row r="379" spans="1:27" x14ac:dyDescent="0.25">
      <c r="A379" s="11">
        <v>11.28</v>
      </c>
      <c r="Z379" s="12">
        <f t="shared" ca="1" si="29"/>
        <v>1.156133333333333</v>
      </c>
      <c r="AA379" s="12">
        <f t="shared" ca="1" si="30"/>
        <v>1.156133333333333</v>
      </c>
    </row>
    <row r="380" spans="1:27" x14ac:dyDescent="0.25">
      <c r="A380" s="11">
        <v>11.29</v>
      </c>
      <c r="Z380" s="12">
        <f t="shared" ca="1" si="29"/>
        <v>1.1661333333333328</v>
      </c>
      <c r="AA380" s="12">
        <f t="shared" ca="1" si="30"/>
        <v>1.1661333333333328</v>
      </c>
    </row>
    <row r="381" spans="1:27" x14ac:dyDescent="0.25">
      <c r="A381" s="11">
        <v>11.31</v>
      </c>
      <c r="Z381" s="12">
        <f t="shared" ca="1" si="29"/>
        <v>1.1861333333333341</v>
      </c>
      <c r="AA381" s="12">
        <f t="shared" ca="1" si="30"/>
        <v>1.1861333333333341</v>
      </c>
    </row>
    <row r="382" spans="1:27" x14ac:dyDescent="0.25">
      <c r="A382" s="11">
        <v>11.4</v>
      </c>
      <c r="Z382" s="12">
        <f t="shared" ca="1" si="29"/>
        <v>1.276133333333334</v>
      </c>
      <c r="AA382" s="12">
        <f t="shared" ca="1" si="30"/>
        <v>1.276133333333334</v>
      </c>
    </row>
    <row r="383" spans="1:27" x14ac:dyDescent="0.25">
      <c r="A383" s="11">
        <v>11.4</v>
      </c>
      <c r="Z383" s="12">
        <f t="shared" ca="1" si="29"/>
        <v>1.276133333333334</v>
      </c>
      <c r="AA383" s="12">
        <f t="shared" ca="1" si="30"/>
        <v>1.276133333333334</v>
      </c>
    </row>
    <row r="384" spans="1:27" x14ac:dyDescent="0.25">
      <c r="A384" s="11">
        <v>11.41</v>
      </c>
      <c r="Z384" s="12">
        <f t="shared" ca="1" si="29"/>
        <v>1.2861333333333338</v>
      </c>
      <c r="AA384" s="12">
        <f t="shared" ca="1" si="30"/>
        <v>1.2861333333333338</v>
      </c>
    </row>
    <row r="385" spans="1:27" x14ac:dyDescent="0.25">
      <c r="A385" s="11">
        <v>11.42</v>
      </c>
      <c r="Z385" s="12">
        <f t="shared" ca="1" si="29"/>
        <v>1.2961333333333336</v>
      </c>
      <c r="AA385" s="12">
        <f t="shared" ca="1" si="30"/>
        <v>1.2961333333333336</v>
      </c>
    </row>
    <row r="386" spans="1:27" x14ac:dyDescent="0.25">
      <c r="A386" s="11">
        <v>11.45</v>
      </c>
      <c r="Z386" s="12">
        <f t="shared" ref="Z386:Z449" ca="1" si="31">IF($A386&lt;&gt;"",($A386-$D$77),"")</f>
        <v>1.3261333333333329</v>
      </c>
      <c r="AA386" s="12">
        <f t="shared" ref="AA386:AA449" ca="1" si="32">IF($A386&lt;&gt;"",($A386-$D$77+$J$118),"")</f>
        <v>1.3261333333333329</v>
      </c>
    </row>
    <row r="387" spans="1:27" x14ac:dyDescent="0.25">
      <c r="A387" s="11">
        <v>11.46</v>
      </c>
      <c r="Z387" s="12">
        <f t="shared" ca="1" si="31"/>
        <v>1.3361333333333345</v>
      </c>
      <c r="AA387" s="12">
        <f t="shared" ca="1" si="32"/>
        <v>1.3361333333333345</v>
      </c>
    </row>
    <row r="388" spans="1:27" x14ac:dyDescent="0.25">
      <c r="A388" s="11">
        <v>11.46</v>
      </c>
      <c r="Z388" s="12">
        <f t="shared" ca="1" si="31"/>
        <v>1.3361333333333345</v>
      </c>
      <c r="AA388" s="12">
        <f t="shared" ca="1" si="32"/>
        <v>1.3361333333333345</v>
      </c>
    </row>
    <row r="389" spans="1:27" x14ac:dyDescent="0.25">
      <c r="A389" s="11">
        <v>11.46</v>
      </c>
      <c r="Z389" s="12">
        <f t="shared" ca="1" si="31"/>
        <v>1.3361333333333345</v>
      </c>
      <c r="AA389" s="12">
        <f t="shared" ca="1" si="32"/>
        <v>1.3361333333333345</v>
      </c>
    </row>
    <row r="390" spans="1:27" x14ac:dyDescent="0.25">
      <c r="A390" s="11">
        <v>11.46</v>
      </c>
      <c r="Z390" s="12">
        <f t="shared" ca="1" si="31"/>
        <v>1.3361333333333345</v>
      </c>
      <c r="AA390" s="12">
        <f t="shared" ca="1" si="32"/>
        <v>1.3361333333333345</v>
      </c>
    </row>
    <row r="391" spans="1:27" x14ac:dyDescent="0.25">
      <c r="A391" s="11">
        <v>11.48</v>
      </c>
      <c r="Z391" s="12">
        <f t="shared" ca="1" si="31"/>
        <v>1.3561333333333341</v>
      </c>
      <c r="AA391" s="12">
        <f t="shared" ca="1" si="32"/>
        <v>1.3561333333333341</v>
      </c>
    </row>
    <row r="392" spans="1:27" x14ac:dyDescent="0.25">
      <c r="A392" s="11">
        <v>11.48</v>
      </c>
      <c r="Z392" s="12">
        <f t="shared" ca="1" si="31"/>
        <v>1.3561333333333341</v>
      </c>
      <c r="AA392" s="12">
        <f t="shared" ca="1" si="32"/>
        <v>1.3561333333333341</v>
      </c>
    </row>
    <row r="393" spans="1:27" x14ac:dyDescent="0.25">
      <c r="A393" s="11">
        <v>11.52</v>
      </c>
      <c r="Z393" s="12">
        <f t="shared" ca="1" si="31"/>
        <v>1.3961333333333332</v>
      </c>
      <c r="AA393" s="12">
        <f t="shared" ca="1" si="32"/>
        <v>1.3961333333333332</v>
      </c>
    </row>
    <row r="394" spans="1:27" x14ac:dyDescent="0.25">
      <c r="A394" s="11">
        <v>11.53</v>
      </c>
      <c r="Z394" s="12">
        <f t="shared" ca="1" si="31"/>
        <v>1.406133333333333</v>
      </c>
      <c r="AA394" s="12">
        <f t="shared" ca="1" si="32"/>
        <v>1.406133333333333</v>
      </c>
    </row>
    <row r="395" spans="1:27" x14ac:dyDescent="0.25">
      <c r="A395" s="11">
        <v>11.55</v>
      </c>
      <c r="Z395" s="12">
        <f t="shared" ca="1" si="31"/>
        <v>1.4261333333333344</v>
      </c>
      <c r="AA395" s="12">
        <f t="shared" ca="1" si="32"/>
        <v>1.4261333333333344</v>
      </c>
    </row>
    <row r="396" spans="1:27" x14ac:dyDescent="0.25">
      <c r="A396" s="11">
        <v>11.56</v>
      </c>
      <c r="Z396" s="12">
        <f t="shared" ca="1" si="31"/>
        <v>1.4361333333333341</v>
      </c>
      <c r="AA396" s="12">
        <f t="shared" ca="1" si="32"/>
        <v>1.4361333333333341</v>
      </c>
    </row>
    <row r="397" spans="1:27" x14ac:dyDescent="0.25">
      <c r="A397" s="11">
        <v>11.56</v>
      </c>
      <c r="Z397" s="12">
        <f t="shared" ca="1" si="31"/>
        <v>1.4361333333333341</v>
      </c>
      <c r="AA397" s="12">
        <f t="shared" ca="1" si="32"/>
        <v>1.4361333333333341</v>
      </c>
    </row>
    <row r="398" spans="1:27" x14ac:dyDescent="0.25">
      <c r="A398" s="11">
        <v>11.57</v>
      </c>
      <c r="Z398" s="12">
        <f t="shared" ca="1" si="31"/>
        <v>1.4461333333333339</v>
      </c>
      <c r="AA398" s="12">
        <f t="shared" ca="1" si="32"/>
        <v>1.4461333333333339</v>
      </c>
    </row>
    <row r="399" spans="1:27" x14ac:dyDescent="0.25">
      <c r="A399" s="11">
        <v>11.57</v>
      </c>
      <c r="Z399" s="12">
        <f t="shared" ca="1" si="31"/>
        <v>1.4461333333333339</v>
      </c>
      <c r="AA399" s="12">
        <f t="shared" ca="1" si="32"/>
        <v>1.4461333333333339</v>
      </c>
    </row>
    <row r="400" spans="1:27" x14ac:dyDescent="0.25">
      <c r="A400" s="11">
        <v>11.57</v>
      </c>
      <c r="Z400" s="12">
        <f t="shared" ca="1" si="31"/>
        <v>1.4461333333333339</v>
      </c>
      <c r="AA400" s="12">
        <f t="shared" ca="1" si="32"/>
        <v>1.4461333333333339</v>
      </c>
    </row>
    <row r="401" spans="1:27" x14ac:dyDescent="0.25">
      <c r="A401" s="11">
        <v>11.58</v>
      </c>
      <c r="Z401" s="12">
        <f t="shared" ca="1" si="31"/>
        <v>1.4561333333333337</v>
      </c>
      <c r="AA401" s="12">
        <f t="shared" ca="1" si="32"/>
        <v>1.4561333333333337</v>
      </c>
    </row>
    <row r="402" spans="1:27" x14ac:dyDescent="0.25">
      <c r="A402" s="11">
        <v>11.6</v>
      </c>
      <c r="Z402" s="12">
        <f t="shared" ca="1" si="31"/>
        <v>1.4761333333333333</v>
      </c>
      <c r="AA402" s="12">
        <f t="shared" ca="1" si="32"/>
        <v>1.4761333333333333</v>
      </c>
    </row>
    <row r="403" spans="1:27" x14ac:dyDescent="0.25">
      <c r="A403" s="11">
        <v>11.6</v>
      </c>
      <c r="Z403" s="12">
        <f t="shared" ca="1" si="31"/>
        <v>1.4761333333333333</v>
      </c>
      <c r="AA403" s="12">
        <f t="shared" ca="1" si="32"/>
        <v>1.4761333333333333</v>
      </c>
    </row>
    <row r="404" spans="1:27" x14ac:dyDescent="0.25">
      <c r="A404" s="11">
        <v>11.61</v>
      </c>
      <c r="Z404" s="12">
        <f t="shared" ca="1" si="31"/>
        <v>1.4861333333333331</v>
      </c>
      <c r="AA404" s="12">
        <f t="shared" ca="1" si="32"/>
        <v>1.4861333333333331</v>
      </c>
    </row>
    <row r="405" spans="1:27" x14ac:dyDescent="0.25">
      <c r="A405" s="11">
        <v>11.61</v>
      </c>
      <c r="Z405" s="12">
        <f t="shared" ca="1" si="31"/>
        <v>1.4861333333333331</v>
      </c>
      <c r="AA405" s="12">
        <f t="shared" ca="1" si="32"/>
        <v>1.4861333333333331</v>
      </c>
    </row>
    <row r="406" spans="1:27" x14ac:dyDescent="0.25">
      <c r="A406" s="11">
        <v>11.62</v>
      </c>
      <c r="Z406" s="12">
        <f t="shared" ca="1" si="31"/>
        <v>1.4961333333333329</v>
      </c>
      <c r="AA406" s="12">
        <f t="shared" ca="1" si="32"/>
        <v>1.4961333333333329</v>
      </c>
    </row>
    <row r="407" spans="1:27" x14ac:dyDescent="0.25">
      <c r="A407" s="11">
        <v>11.65</v>
      </c>
      <c r="Z407" s="12">
        <f t="shared" ca="1" si="31"/>
        <v>1.526133333333334</v>
      </c>
      <c r="AA407" s="12">
        <f t="shared" ca="1" si="32"/>
        <v>1.526133333333334</v>
      </c>
    </row>
    <row r="408" spans="1:27" x14ac:dyDescent="0.25">
      <c r="A408" s="11">
        <v>11.66</v>
      </c>
      <c r="Z408" s="12">
        <f t="shared" ca="1" si="31"/>
        <v>1.5361333333333338</v>
      </c>
      <c r="AA408" s="12">
        <f t="shared" ca="1" si="32"/>
        <v>1.5361333333333338</v>
      </c>
    </row>
    <row r="409" spans="1:27" x14ac:dyDescent="0.25">
      <c r="A409" s="11">
        <v>11.68</v>
      </c>
      <c r="Z409" s="12">
        <f t="shared" ca="1" si="31"/>
        <v>1.5561333333333334</v>
      </c>
      <c r="AA409" s="12">
        <f t="shared" ca="1" si="32"/>
        <v>1.5561333333333334</v>
      </c>
    </row>
    <row r="410" spans="1:27" x14ac:dyDescent="0.25">
      <c r="A410" s="11">
        <v>11.69</v>
      </c>
      <c r="Z410" s="12">
        <f t="shared" ca="1" si="31"/>
        <v>1.5661333333333332</v>
      </c>
      <c r="AA410" s="12">
        <f t="shared" ca="1" si="32"/>
        <v>1.5661333333333332</v>
      </c>
    </row>
    <row r="411" spans="1:27" x14ac:dyDescent="0.25">
      <c r="A411" s="11">
        <v>11.69</v>
      </c>
      <c r="Z411" s="12">
        <f t="shared" ca="1" si="31"/>
        <v>1.5661333333333332</v>
      </c>
      <c r="AA411" s="12">
        <f t="shared" ca="1" si="32"/>
        <v>1.5661333333333332</v>
      </c>
    </row>
    <row r="412" spans="1:27" x14ac:dyDescent="0.25">
      <c r="A412" s="11">
        <v>11.7</v>
      </c>
      <c r="Z412" s="12">
        <f t="shared" ca="1" si="31"/>
        <v>1.5761333333333329</v>
      </c>
      <c r="AA412" s="12">
        <f t="shared" ca="1" si="32"/>
        <v>1.5761333333333329</v>
      </c>
    </row>
    <row r="413" spans="1:27" x14ac:dyDescent="0.25">
      <c r="A413" s="11">
        <v>11.73</v>
      </c>
      <c r="Z413" s="12">
        <f t="shared" ca="1" si="31"/>
        <v>1.6061333333333341</v>
      </c>
      <c r="AA413" s="12">
        <f t="shared" ca="1" si="32"/>
        <v>1.6061333333333341</v>
      </c>
    </row>
    <row r="414" spans="1:27" x14ac:dyDescent="0.25">
      <c r="A414" s="11">
        <v>11.75</v>
      </c>
      <c r="Z414" s="12">
        <f t="shared" ca="1" si="31"/>
        <v>1.6261333333333337</v>
      </c>
      <c r="AA414" s="12">
        <f t="shared" ca="1" si="32"/>
        <v>1.6261333333333337</v>
      </c>
    </row>
    <row r="415" spans="1:27" x14ac:dyDescent="0.25">
      <c r="A415" s="11">
        <v>11.76</v>
      </c>
      <c r="Z415" s="12">
        <f t="shared" ca="1" si="31"/>
        <v>1.6361333333333334</v>
      </c>
      <c r="AA415" s="12">
        <f t="shared" ca="1" si="32"/>
        <v>1.6361333333333334</v>
      </c>
    </row>
    <row r="416" spans="1:27" x14ac:dyDescent="0.25">
      <c r="A416" s="11">
        <v>11.78</v>
      </c>
      <c r="Z416" s="12">
        <f t="shared" ca="1" si="31"/>
        <v>1.656133333333333</v>
      </c>
      <c r="AA416" s="12">
        <f t="shared" ca="1" si="32"/>
        <v>1.656133333333333</v>
      </c>
    </row>
    <row r="417" spans="1:27" x14ac:dyDescent="0.25">
      <c r="A417" s="11">
        <v>11.78</v>
      </c>
      <c r="Z417" s="12">
        <f t="shared" ca="1" si="31"/>
        <v>1.656133333333333</v>
      </c>
      <c r="AA417" s="12">
        <f t="shared" ca="1" si="32"/>
        <v>1.656133333333333</v>
      </c>
    </row>
    <row r="418" spans="1:27" x14ac:dyDescent="0.25">
      <c r="A418" s="11">
        <v>11.79</v>
      </c>
      <c r="Z418" s="12">
        <f t="shared" ca="1" si="31"/>
        <v>1.6661333333333328</v>
      </c>
      <c r="AA418" s="12">
        <f t="shared" ca="1" si="32"/>
        <v>1.6661333333333328</v>
      </c>
    </row>
    <row r="419" spans="1:27" x14ac:dyDescent="0.25">
      <c r="A419" s="11">
        <v>11.85</v>
      </c>
      <c r="Z419" s="12">
        <f t="shared" ca="1" si="31"/>
        <v>1.7261333333333333</v>
      </c>
      <c r="AA419" s="12">
        <f t="shared" ca="1" si="32"/>
        <v>1.7261333333333333</v>
      </c>
    </row>
    <row r="420" spans="1:27" x14ac:dyDescent="0.25">
      <c r="A420" s="11">
        <v>11.86</v>
      </c>
      <c r="Z420" s="12">
        <f t="shared" ca="1" si="31"/>
        <v>1.7361333333333331</v>
      </c>
      <c r="AA420" s="12">
        <f t="shared" ca="1" si="32"/>
        <v>1.7361333333333331</v>
      </c>
    </row>
    <row r="421" spans="1:27" x14ac:dyDescent="0.25">
      <c r="A421" s="11">
        <v>11.86</v>
      </c>
      <c r="Z421" s="12">
        <f t="shared" ca="1" si="31"/>
        <v>1.7361333333333331</v>
      </c>
      <c r="AA421" s="12">
        <f t="shared" ca="1" si="32"/>
        <v>1.7361333333333331</v>
      </c>
    </row>
    <row r="422" spans="1:27" x14ac:dyDescent="0.25">
      <c r="A422" s="11">
        <v>11.9</v>
      </c>
      <c r="Z422" s="12">
        <f t="shared" ca="1" si="31"/>
        <v>1.776133333333334</v>
      </c>
      <c r="AA422" s="12">
        <f t="shared" ca="1" si="32"/>
        <v>1.776133333333334</v>
      </c>
    </row>
    <row r="423" spans="1:27" x14ac:dyDescent="0.25">
      <c r="A423" s="11">
        <v>11.94</v>
      </c>
      <c r="Z423" s="12">
        <f t="shared" ca="1" si="31"/>
        <v>1.8161333333333332</v>
      </c>
      <c r="AA423" s="12">
        <f t="shared" ca="1" si="32"/>
        <v>1.8161333333333332</v>
      </c>
    </row>
    <row r="424" spans="1:27" x14ac:dyDescent="0.25">
      <c r="A424" s="11">
        <v>11.96</v>
      </c>
      <c r="Z424" s="12">
        <f t="shared" ca="1" si="31"/>
        <v>1.8361333333333345</v>
      </c>
      <c r="AA424" s="12">
        <f t="shared" ca="1" si="32"/>
        <v>1.8361333333333345</v>
      </c>
    </row>
    <row r="425" spans="1:27" x14ac:dyDescent="0.25">
      <c r="A425" s="11">
        <v>11.98</v>
      </c>
      <c r="Z425" s="12">
        <f t="shared" ca="1" si="31"/>
        <v>1.8561333333333341</v>
      </c>
      <c r="AA425" s="12">
        <f t="shared" ca="1" si="32"/>
        <v>1.8561333333333341</v>
      </c>
    </row>
    <row r="426" spans="1:27" x14ac:dyDescent="0.25">
      <c r="A426" s="11">
        <v>11.99</v>
      </c>
      <c r="Z426" s="12">
        <f t="shared" ca="1" si="31"/>
        <v>1.8661333333333339</v>
      </c>
      <c r="AA426" s="12">
        <f t="shared" ca="1" si="32"/>
        <v>1.8661333333333339</v>
      </c>
    </row>
    <row r="427" spans="1:27" x14ac:dyDescent="0.25">
      <c r="A427" s="11">
        <v>12.01</v>
      </c>
      <c r="Z427" s="12">
        <f t="shared" ca="1" si="31"/>
        <v>1.8861333333333334</v>
      </c>
      <c r="AA427" s="12">
        <f t="shared" ca="1" si="32"/>
        <v>1.8861333333333334</v>
      </c>
    </row>
    <row r="428" spans="1:27" x14ac:dyDescent="0.25">
      <c r="A428" s="11">
        <v>12.02</v>
      </c>
      <c r="Z428" s="12">
        <f t="shared" ca="1" si="31"/>
        <v>1.8961333333333332</v>
      </c>
      <c r="AA428" s="12">
        <f t="shared" ca="1" si="32"/>
        <v>1.8961333333333332</v>
      </c>
    </row>
    <row r="429" spans="1:27" x14ac:dyDescent="0.25">
      <c r="A429" s="11">
        <v>12.02</v>
      </c>
      <c r="Z429" s="12">
        <f t="shared" ca="1" si="31"/>
        <v>1.8961333333333332</v>
      </c>
      <c r="AA429" s="12">
        <f t="shared" ca="1" si="32"/>
        <v>1.8961333333333332</v>
      </c>
    </row>
    <row r="430" spans="1:27" x14ac:dyDescent="0.25">
      <c r="A430" s="11">
        <v>12.03</v>
      </c>
      <c r="Z430" s="12">
        <f t="shared" ca="1" si="31"/>
        <v>1.906133333333333</v>
      </c>
      <c r="AA430" s="12">
        <f t="shared" ca="1" si="32"/>
        <v>1.906133333333333</v>
      </c>
    </row>
    <row r="431" spans="1:27" x14ac:dyDescent="0.25">
      <c r="A431" s="11">
        <v>12.05</v>
      </c>
      <c r="Z431" s="12">
        <f t="shared" ca="1" si="31"/>
        <v>1.9261333333333344</v>
      </c>
      <c r="AA431" s="12">
        <f t="shared" ca="1" si="32"/>
        <v>1.9261333333333344</v>
      </c>
    </row>
    <row r="432" spans="1:27" x14ac:dyDescent="0.25">
      <c r="A432" s="11">
        <v>12.05</v>
      </c>
      <c r="Z432" s="12">
        <f t="shared" ca="1" si="31"/>
        <v>1.9261333333333344</v>
      </c>
      <c r="AA432" s="12">
        <f t="shared" ca="1" si="32"/>
        <v>1.9261333333333344</v>
      </c>
    </row>
    <row r="433" spans="1:27" x14ac:dyDescent="0.25">
      <c r="A433" s="11">
        <v>12.06</v>
      </c>
      <c r="Z433" s="12">
        <f t="shared" ca="1" si="31"/>
        <v>1.9361333333333341</v>
      </c>
      <c r="AA433" s="12">
        <f t="shared" ca="1" si="32"/>
        <v>1.9361333333333341</v>
      </c>
    </row>
    <row r="434" spans="1:27" x14ac:dyDescent="0.25">
      <c r="A434" s="11">
        <v>12.1</v>
      </c>
      <c r="Z434" s="12">
        <f t="shared" ca="1" si="31"/>
        <v>1.9761333333333333</v>
      </c>
      <c r="AA434" s="12">
        <f t="shared" ca="1" si="32"/>
        <v>1.9761333333333333</v>
      </c>
    </row>
    <row r="435" spans="1:27" x14ac:dyDescent="0.25">
      <c r="A435" s="11">
        <v>12.11</v>
      </c>
      <c r="Z435" s="12">
        <f t="shared" ca="1" si="31"/>
        <v>1.9861333333333331</v>
      </c>
      <c r="AA435" s="12">
        <f t="shared" ca="1" si="32"/>
        <v>1.9861333333333331</v>
      </c>
    </row>
    <row r="436" spans="1:27" x14ac:dyDescent="0.25">
      <c r="A436" s="11">
        <v>12.14</v>
      </c>
      <c r="Z436" s="12">
        <f t="shared" ca="1" si="31"/>
        <v>2.0161333333333342</v>
      </c>
      <c r="AA436" s="12">
        <f t="shared" ca="1" si="32"/>
        <v>2.0161333333333342</v>
      </c>
    </row>
    <row r="437" spans="1:27" x14ac:dyDescent="0.25">
      <c r="A437" s="11">
        <v>12.15</v>
      </c>
      <c r="Z437" s="12">
        <f t="shared" ca="1" si="31"/>
        <v>2.026133333333334</v>
      </c>
      <c r="AA437" s="12">
        <f t="shared" ca="1" si="32"/>
        <v>2.026133333333334</v>
      </c>
    </row>
    <row r="438" spans="1:27" x14ac:dyDescent="0.25">
      <c r="A438" s="11">
        <v>12.16</v>
      </c>
      <c r="Z438" s="12">
        <f t="shared" ca="1" si="31"/>
        <v>2.0361333333333338</v>
      </c>
      <c r="AA438" s="12">
        <f t="shared" ca="1" si="32"/>
        <v>2.0361333333333338</v>
      </c>
    </row>
    <row r="439" spans="1:27" x14ac:dyDescent="0.25">
      <c r="A439" s="11">
        <v>12.17</v>
      </c>
      <c r="Z439" s="12">
        <f t="shared" ca="1" si="31"/>
        <v>2.0461333333333336</v>
      </c>
      <c r="AA439" s="12">
        <f t="shared" ca="1" si="32"/>
        <v>2.0461333333333336</v>
      </c>
    </row>
    <row r="440" spans="1:27" x14ac:dyDescent="0.25">
      <c r="A440" s="11">
        <v>12.2</v>
      </c>
      <c r="Z440" s="12">
        <f t="shared" ca="1" si="31"/>
        <v>2.0761333333333329</v>
      </c>
      <c r="AA440" s="12">
        <f t="shared" ca="1" si="32"/>
        <v>2.0761333333333329</v>
      </c>
    </row>
    <row r="441" spans="1:27" x14ac:dyDescent="0.25">
      <c r="A441" s="11">
        <v>12.21</v>
      </c>
      <c r="Z441" s="12">
        <f t="shared" ca="1" si="31"/>
        <v>2.0861333333333345</v>
      </c>
      <c r="AA441" s="12">
        <f t="shared" ca="1" si="32"/>
        <v>2.0861333333333345</v>
      </c>
    </row>
    <row r="442" spans="1:27" x14ac:dyDescent="0.25">
      <c r="A442" s="11">
        <v>12.22</v>
      </c>
      <c r="Z442" s="12">
        <f t="shared" ca="1" si="31"/>
        <v>2.0961333333333343</v>
      </c>
      <c r="AA442" s="12">
        <f t="shared" ca="1" si="32"/>
        <v>2.0961333333333343</v>
      </c>
    </row>
    <row r="443" spans="1:27" x14ac:dyDescent="0.25">
      <c r="A443" s="11">
        <v>12.23</v>
      </c>
      <c r="Z443" s="12">
        <f t="shared" ca="1" si="31"/>
        <v>2.1061333333333341</v>
      </c>
      <c r="AA443" s="12">
        <f t="shared" ca="1" si="32"/>
        <v>2.1061333333333341</v>
      </c>
    </row>
    <row r="444" spans="1:27" x14ac:dyDescent="0.25">
      <c r="A444" s="11">
        <v>12.24</v>
      </c>
      <c r="Z444" s="12">
        <f t="shared" ca="1" si="31"/>
        <v>2.1161333333333339</v>
      </c>
      <c r="AA444" s="12">
        <f t="shared" ca="1" si="32"/>
        <v>2.1161333333333339</v>
      </c>
    </row>
    <row r="445" spans="1:27" x14ac:dyDescent="0.25">
      <c r="A445" s="11">
        <v>12.25</v>
      </c>
      <c r="Z445" s="12">
        <f t="shared" ca="1" si="31"/>
        <v>2.1261333333333337</v>
      </c>
      <c r="AA445" s="12">
        <f t="shared" ca="1" si="32"/>
        <v>2.1261333333333337</v>
      </c>
    </row>
    <row r="446" spans="1:27" x14ac:dyDescent="0.25">
      <c r="A446" s="11">
        <v>12.25</v>
      </c>
      <c r="Z446" s="12">
        <f t="shared" ca="1" si="31"/>
        <v>2.1261333333333337</v>
      </c>
      <c r="AA446" s="12">
        <f t="shared" ca="1" si="32"/>
        <v>2.1261333333333337</v>
      </c>
    </row>
    <row r="447" spans="1:27" x14ac:dyDescent="0.25">
      <c r="A447" s="11">
        <v>12.25</v>
      </c>
      <c r="Z447" s="12">
        <f t="shared" ca="1" si="31"/>
        <v>2.1261333333333337</v>
      </c>
      <c r="AA447" s="12">
        <f t="shared" ca="1" si="32"/>
        <v>2.1261333333333337</v>
      </c>
    </row>
    <row r="448" spans="1:27" x14ac:dyDescent="0.25">
      <c r="A448" s="11">
        <v>12.26</v>
      </c>
      <c r="Z448" s="12">
        <f t="shared" ca="1" si="31"/>
        <v>2.1361333333333334</v>
      </c>
      <c r="AA448" s="12">
        <f t="shared" ca="1" si="32"/>
        <v>2.1361333333333334</v>
      </c>
    </row>
    <row r="449" spans="1:27" x14ac:dyDescent="0.25">
      <c r="A449" s="11">
        <v>12.26</v>
      </c>
      <c r="Z449" s="12">
        <f t="shared" ca="1" si="31"/>
        <v>2.1361333333333334</v>
      </c>
      <c r="AA449" s="12">
        <f t="shared" ca="1" si="32"/>
        <v>2.1361333333333334</v>
      </c>
    </row>
    <row r="450" spans="1:27" x14ac:dyDescent="0.25">
      <c r="A450" s="11">
        <v>12.31</v>
      </c>
      <c r="Z450" s="12">
        <f t="shared" ref="Z450:Z513" ca="1" si="33">IF($A450&lt;&gt;"",($A450-$D$77),"")</f>
        <v>2.1861333333333341</v>
      </c>
      <c r="AA450" s="12">
        <f t="shared" ref="AA450:AA513" ca="1" si="34">IF($A450&lt;&gt;"",($A450-$D$77+$J$118),"")</f>
        <v>2.1861333333333341</v>
      </c>
    </row>
    <row r="451" spans="1:27" x14ac:dyDescent="0.25">
      <c r="A451" s="11">
        <v>12.31</v>
      </c>
      <c r="Z451" s="12">
        <f t="shared" ca="1" si="33"/>
        <v>2.1861333333333341</v>
      </c>
      <c r="AA451" s="12">
        <f t="shared" ca="1" si="34"/>
        <v>2.1861333333333341</v>
      </c>
    </row>
    <row r="452" spans="1:27" x14ac:dyDescent="0.25">
      <c r="A452" s="11">
        <v>12.34</v>
      </c>
      <c r="Z452" s="12">
        <f t="shared" ca="1" si="33"/>
        <v>2.2161333333333335</v>
      </c>
      <c r="AA452" s="12">
        <f t="shared" ca="1" si="34"/>
        <v>2.2161333333333335</v>
      </c>
    </row>
    <row r="453" spans="1:27" x14ac:dyDescent="0.25">
      <c r="A453" s="11">
        <v>12.37</v>
      </c>
      <c r="Z453" s="12">
        <f t="shared" ca="1" si="33"/>
        <v>2.2461333333333329</v>
      </c>
      <c r="AA453" s="12">
        <f t="shared" ca="1" si="34"/>
        <v>2.2461333333333329</v>
      </c>
    </row>
    <row r="454" spans="1:27" x14ac:dyDescent="0.25">
      <c r="A454" s="11">
        <v>12.39</v>
      </c>
      <c r="Z454" s="12">
        <f t="shared" ca="1" si="33"/>
        <v>2.2661333333333342</v>
      </c>
      <c r="AA454" s="12">
        <f t="shared" ca="1" si="34"/>
        <v>2.2661333333333342</v>
      </c>
    </row>
    <row r="455" spans="1:27" x14ac:dyDescent="0.25">
      <c r="A455" s="11">
        <v>12.41</v>
      </c>
      <c r="Z455" s="12">
        <f t="shared" ca="1" si="33"/>
        <v>2.2861333333333338</v>
      </c>
      <c r="AA455" s="12">
        <f t="shared" ca="1" si="34"/>
        <v>2.2861333333333338</v>
      </c>
    </row>
    <row r="456" spans="1:27" x14ac:dyDescent="0.25">
      <c r="A456" s="11">
        <v>12.42</v>
      </c>
      <c r="Z456" s="12">
        <f t="shared" ca="1" si="33"/>
        <v>2.2961333333333336</v>
      </c>
      <c r="AA456" s="12">
        <f t="shared" ca="1" si="34"/>
        <v>2.2961333333333336</v>
      </c>
    </row>
    <row r="457" spans="1:27" x14ac:dyDescent="0.25">
      <c r="A457" s="11">
        <v>12.43</v>
      </c>
      <c r="Z457" s="12">
        <f t="shared" ca="1" si="33"/>
        <v>2.3061333333333334</v>
      </c>
      <c r="AA457" s="12">
        <f t="shared" ca="1" si="34"/>
        <v>2.3061333333333334</v>
      </c>
    </row>
    <row r="458" spans="1:27" x14ac:dyDescent="0.25">
      <c r="A458" s="11">
        <v>12.45</v>
      </c>
      <c r="Z458" s="12">
        <f t="shared" ca="1" si="33"/>
        <v>2.3261333333333329</v>
      </c>
      <c r="AA458" s="12">
        <f t="shared" ca="1" si="34"/>
        <v>2.3261333333333329</v>
      </c>
    </row>
    <row r="459" spans="1:27" x14ac:dyDescent="0.25">
      <c r="A459" s="11">
        <v>12.52</v>
      </c>
      <c r="Z459" s="12">
        <f t="shared" ca="1" si="33"/>
        <v>2.3961333333333332</v>
      </c>
      <c r="AA459" s="12">
        <f t="shared" ca="1" si="34"/>
        <v>2.3961333333333332</v>
      </c>
    </row>
    <row r="460" spans="1:27" x14ac:dyDescent="0.25">
      <c r="A460" s="11">
        <v>12.54</v>
      </c>
      <c r="Z460" s="12">
        <f t="shared" ca="1" si="33"/>
        <v>2.4161333333333328</v>
      </c>
      <c r="AA460" s="12">
        <f t="shared" ca="1" si="34"/>
        <v>2.4161333333333328</v>
      </c>
    </row>
    <row r="461" spans="1:27" x14ac:dyDescent="0.25">
      <c r="A461" s="11">
        <v>12.54</v>
      </c>
      <c r="Z461" s="12">
        <f t="shared" ca="1" si="33"/>
        <v>2.4161333333333328</v>
      </c>
      <c r="AA461" s="12">
        <f t="shared" ca="1" si="34"/>
        <v>2.4161333333333328</v>
      </c>
    </row>
    <row r="462" spans="1:27" x14ac:dyDescent="0.25">
      <c r="A462" s="11">
        <v>12.55</v>
      </c>
      <c r="Z462" s="12">
        <f t="shared" ca="1" si="33"/>
        <v>2.4261333333333344</v>
      </c>
      <c r="AA462" s="12">
        <f t="shared" ca="1" si="34"/>
        <v>2.4261333333333344</v>
      </c>
    </row>
    <row r="463" spans="1:27" x14ac:dyDescent="0.25">
      <c r="A463" s="11">
        <v>12.56</v>
      </c>
      <c r="Z463" s="12">
        <f t="shared" ca="1" si="33"/>
        <v>2.4361333333333341</v>
      </c>
      <c r="AA463" s="12">
        <f t="shared" ca="1" si="34"/>
        <v>2.4361333333333341</v>
      </c>
    </row>
    <row r="464" spans="1:27" x14ac:dyDescent="0.25">
      <c r="A464" s="11">
        <v>12.57</v>
      </c>
      <c r="Z464" s="12">
        <f t="shared" ca="1" si="33"/>
        <v>2.4461333333333339</v>
      </c>
      <c r="AA464" s="12">
        <f t="shared" ca="1" si="34"/>
        <v>2.4461333333333339</v>
      </c>
    </row>
    <row r="465" spans="1:27" x14ac:dyDescent="0.25">
      <c r="A465" s="11">
        <v>12.58</v>
      </c>
      <c r="Z465" s="12">
        <f t="shared" ca="1" si="33"/>
        <v>2.4561333333333337</v>
      </c>
      <c r="AA465" s="12">
        <f t="shared" ca="1" si="34"/>
        <v>2.4561333333333337</v>
      </c>
    </row>
    <row r="466" spans="1:27" x14ac:dyDescent="0.25">
      <c r="A466" s="11">
        <v>12.61</v>
      </c>
      <c r="Z466" s="12">
        <f t="shared" ca="1" si="33"/>
        <v>2.4861333333333331</v>
      </c>
      <c r="AA466" s="12">
        <f t="shared" ca="1" si="34"/>
        <v>2.4861333333333331</v>
      </c>
    </row>
    <row r="467" spans="1:27" x14ac:dyDescent="0.25">
      <c r="A467" s="11">
        <v>12.61</v>
      </c>
      <c r="Z467" s="12">
        <f t="shared" ca="1" si="33"/>
        <v>2.4861333333333331</v>
      </c>
      <c r="AA467" s="12">
        <f t="shared" ca="1" si="34"/>
        <v>2.4861333333333331</v>
      </c>
    </row>
    <row r="468" spans="1:27" x14ac:dyDescent="0.25">
      <c r="A468" s="11">
        <v>12.63</v>
      </c>
      <c r="Z468" s="12">
        <f t="shared" ca="1" si="33"/>
        <v>2.5061333333333344</v>
      </c>
      <c r="AA468" s="12">
        <f t="shared" ca="1" si="34"/>
        <v>2.5061333333333344</v>
      </c>
    </row>
    <row r="469" spans="1:27" x14ac:dyDescent="0.25">
      <c r="A469" s="11">
        <v>12.64</v>
      </c>
      <c r="Z469" s="12">
        <f t="shared" ca="1" si="33"/>
        <v>2.5161333333333342</v>
      </c>
      <c r="AA469" s="12">
        <f t="shared" ca="1" si="34"/>
        <v>2.5161333333333342</v>
      </c>
    </row>
    <row r="470" spans="1:27" x14ac:dyDescent="0.25">
      <c r="A470" s="11">
        <v>12.65</v>
      </c>
      <c r="Z470" s="12">
        <f t="shared" ca="1" si="33"/>
        <v>2.526133333333334</v>
      </c>
      <c r="AA470" s="12">
        <f t="shared" ca="1" si="34"/>
        <v>2.526133333333334</v>
      </c>
    </row>
    <row r="471" spans="1:27" x14ac:dyDescent="0.25">
      <c r="A471" s="11">
        <v>12.71</v>
      </c>
      <c r="Z471" s="12">
        <f t="shared" ca="1" si="33"/>
        <v>2.5861333333333345</v>
      </c>
      <c r="AA471" s="12">
        <f t="shared" ca="1" si="34"/>
        <v>2.5861333333333345</v>
      </c>
    </row>
    <row r="472" spans="1:27" x14ac:dyDescent="0.25">
      <c r="A472" s="11">
        <v>12.72</v>
      </c>
      <c r="Z472" s="12">
        <f t="shared" ca="1" si="33"/>
        <v>2.5961333333333343</v>
      </c>
      <c r="AA472" s="12">
        <f t="shared" ca="1" si="34"/>
        <v>2.5961333333333343</v>
      </c>
    </row>
    <row r="473" spans="1:27" x14ac:dyDescent="0.25">
      <c r="A473" s="11">
        <v>12.74</v>
      </c>
      <c r="Z473" s="12">
        <f t="shared" ca="1" si="33"/>
        <v>2.6161333333333339</v>
      </c>
      <c r="AA473" s="12">
        <f t="shared" ca="1" si="34"/>
        <v>2.6161333333333339</v>
      </c>
    </row>
    <row r="474" spans="1:27" x14ac:dyDescent="0.25">
      <c r="A474" s="11">
        <v>12.76</v>
      </c>
      <c r="Z474" s="12">
        <f t="shared" ca="1" si="33"/>
        <v>2.6361333333333334</v>
      </c>
      <c r="AA474" s="12">
        <f t="shared" ca="1" si="34"/>
        <v>2.6361333333333334</v>
      </c>
    </row>
    <row r="475" spans="1:27" x14ac:dyDescent="0.25">
      <c r="A475" s="11">
        <v>12.78</v>
      </c>
      <c r="Z475" s="12">
        <f t="shared" ca="1" si="33"/>
        <v>2.656133333333333</v>
      </c>
      <c r="AA475" s="12">
        <f t="shared" ca="1" si="34"/>
        <v>2.656133333333333</v>
      </c>
    </row>
    <row r="476" spans="1:27" x14ac:dyDescent="0.25">
      <c r="A476" s="11">
        <v>12.8</v>
      </c>
      <c r="Z476" s="12">
        <f t="shared" ca="1" si="33"/>
        <v>2.6761333333333344</v>
      </c>
      <c r="AA476" s="12">
        <f t="shared" ca="1" si="34"/>
        <v>2.6761333333333344</v>
      </c>
    </row>
    <row r="477" spans="1:27" x14ac:dyDescent="0.25">
      <c r="A477" s="11">
        <v>12.84</v>
      </c>
      <c r="Z477" s="12">
        <f t="shared" ca="1" si="33"/>
        <v>2.7161333333333335</v>
      </c>
      <c r="AA477" s="12">
        <f t="shared" ca="1" si="34"/>
        <v>2.7161333333333335</v>
      </c>
    </row>
    <row r="478" spans="1:27" x14ac:dyDescent="0.25">
      <c r="A478" s="11">
        <v>12.86</v>
      </c>
      <c r="Z478" s="12">
        <f t="shared" ca="1" si="33"/>
        <v>2.7361333333333331</v>
      </c>
      <c r="AA478" s="12">
        <f t="shared" ca="1" si="34"/>
        <v>2.7361333333333331</v>
      </c>
    </row>
    <row r="479" spans="1:27" x14ac:dyDescent="0.25">
      <c r="A479" s="11">
        <v>12.86</v>
      </c>
      <c r="Z479" s="12">
        <f t="shared" ca="1" si="33"/>
        <v>2.7361333333333331</v>
      </c>
      <c r="AA479" s="12">
        <f t="shared" ca="1" si="34"/>
        <v>2.7361333333333331</v>
      </c>
    </row>
    <row r="480" spans="1:27" x14ac:dyDescent="0.25">
      <c r="A480" s="11">
        <v>12.87</v>
      </c>
      <c r="Z480" s="12">
        <f t="shared" ca="1" si="33"/>
        <v>2.7461333333333329</v>
      </c>
      <c r="AA480" s="12">
        <f t="shared" ca="1" si="34"/>
        <v>2.7461333333333329</v>
      </c>
    </row>
    <row r="481" spans="1:27" x14ac:dyDescent="0.25">
      <c r="A481" s="11">
        <v>12.92</v>
      </c>
      <c r="Z481" s="12">
        <f t="shared" ca="1" si="33"/>
        <v>2.7961333333333336</v>
      </c>
      <c r="AA481" s="12">
        <f t="shared" ca="1" si="34"/>
        <v>2.7961333333333336</v>
      </c>
    </row>
    <row r="482" spans="1:27" x14ac:dyDescent="0.25">
      <c r="A482" s="11">
        <v>12.95</v>
      </c>
      <c r="Z482" s="12">
        <f t="shared" ca="1" si="33"/>
        <v>2.8261333333333329</v>
      </c>
      <c r="AA482" s="12">
        <f t="shared" ca="1" si="34"/>
        <v>2.8261333333333329</v>
      </c>
    </row>
    <row r="483" spans="1:27" x14ac:dyDescent="0.25">
      <c r="A483" s="11">
        <v>12.95</v>
      </c>
      <c r="Z483" s="12">
        <f t="shared" ca="1" si="33"/>
        <v>2.8261333333333329</v>
      </c>
      <c r="AA483" s="12">
        <f t="shared" ca="1" si="34"/>
        <v>2.8261333333333329</v>
      </c>
    </row>
    <row r="484" spans="1:27" x14ac:dyDescent="0.25">
      <c r="A484" s="11">
        <v>12.96</v>
      </c>
      <c r="Z484" s="12">
        <f t="shared" ca="1" si="33"/>
        <v>2.8361333333333345</v>
      </c>
      <c r="AA484" s="12">
        <f t="shared" ca="1" si="34"/>
        <v>2.8361333333333345</v>
      </c>
    </row>
    <row r="485" spans="1:27" x14ac:dyDescent="0.25">
      <c r="A485" s="11">
        <v>13.01</v>
      </c>
      <c r="Z485" s="12">
        <f t="shared" ca="1" si="33"/>
        <v>2.8861333333333334</v>
      </c>
      <c r="AA485" s="12">
        <f t="shared" ca="1" si="34"/>
        <v>2.8861333333333334</v>
      </c>
    </row>
    <row r="486" spans="1:27" x14ac:dyDescent="0.25">
      <c r="A486" s="11">
        <v>13.02</v>
      </c>
      <c r="Z486" s="12">
        <f t="shared" ca="1" si="33"/>
        <v>2.8961333333333332</v>
      </c>
      <c r="AA486" s="12">
        <f t="shared" ca="1" si="34"/>
        <v>2.8961333333333332</v>
      </c>
    </row>
    <row r="487" spans="1:27" x14ac:dyDescent="0.25">
      <c r="A487" s="11">
        <v>13.03</v>
      </c>
      <c r="Z487" s="12">
        <f t="shared" ca="1" si="33"/>
        <v>2.906133333333333</v>
      </c>
      <c r="AA487" s="12">
        <f t="shared" ca="1" si="34"/>
        <v>2.906133333333333</v>
      </c>
    </row>
    <row r="488" spans="1:27" x14ac:dyDescent="0.25">
      <c r="A488" s="11">
        <v>13.04</v>
      </c>
      <c r="Z488" s="12">
        <f t="shared" ca="1" si="33"/>
        <v>2.9161333333333328</v>
      </c>
      <c r="AA488" s="12">
        <f t="shared" ca="1" si="34"/>
        <v>2.9161333333333328</v>
      </c>
    </row>
    <row r="489" spans="1:27" x14ac:dyDescent="0.25">
      <c r="A489" s="11">
        <v>13.08</v>
      </c>
      <c r="Z489" s="12">
        <f t="shared" ca="1" si="33"/>
        <v>2.9561333333333337</v>
      </c>
      <c r="AA489" s="12">
        <f t="shared" ca="1" si="34"/>
        <v>2.9561333333333337</v>
      </c>
    </row>
    <row r="490" spans="1:27" x14ac:dyDescent="0.25">
      <c r="A490" s="11">
        <v>13.11</v>
      </c>
      <c r="Z490" s="12">
        <f t="shared" ca="1" si="33"/>
        <v>2.9861333333333331</v>
      </c>
      <c r="AA490" s="12">
        <f t="shared" ca="1" si="34"/>
        <v>2.9861333333333331</v>
      </c>
    </row>
    <row r="491" spans="1:27" x14ac:dyDescent="0.25">
      <c r="A491" s="11">
        <v>13.16</v>
      </c>
      <c r="Z491" s="12">
        <f t="shared" ca="1" si="33"/>
        <v>3.0361333333333338</v>
      </c>
      <c r="AA491" s="12">
        <f t="shared" ca="1" si="34"/>
        <v>3.0361333333333338</v>
      </c>
    </row>
    <row r="492" spans="1:27" x14ac:dyDescent="0.25">
      <c r="A492" s="11">
        <v>13.18</v>
      </c>
      <c r="Z492" s="12">
        <f t="shared" ca="1" si="33"/>
        <v>3.0561333333333334</v>
      </c>
      <c r="AA492" s="12">
        <f t="shared" ca="1" si="34"/>
        <v>3.0561333333333334</v>
      </c>
    </row>
    <row r="493" spans="1:27" x14ac:dyDescent="0.25">
      <c r="A493" s="11">
        <v>13.22</v>
      </c>
      <c r="Z493" s="12">
        <f t="shared" ca="1" si="33"/>
        <v>3.0961333333333343</v>
      </c>
      <c r="AA493" s="12">
        <f t="shared" ca="1" si="34"/>
        <v>3.0961333333333343</v>
      </c>
    </row>
    <row r="494" spans="1:27" x14ac:dyDescent="0.25">
      <c r="A494" s="11">
        <v>13.26</v>
      </c>
      <c r="Z494" s="12">
        <f t="shared" ca="1" si="33"/>
        <v>3.1361333333333334</v>
      </c>
      <c r="AA494" s="12">
        <f t="shared" ca="1" si="34"/>
        <v>3.1361333333333334</v>
      </c>
    </row>
    <row r="495" spans="1:27" x14ac:dyDescent="0.25">
      <c r="A495" s="11">
        <v>13.29</v>
      </c>
      <c r="Z495" s="12">
        <f t="shared" ca="1" si="33"/>
        <v>3.1661333333333328</v>
      </c>
      <c r="AA495" s="12">
        <f t="shared" ca="1" si="34"/>
        <v>3.1661333333333328</v>
      </c>
    </row>
    <row r="496" spans="1:27" x14ac:dyDescent="0.25">
      <c r="A496" s="11">
        <v>13.3</v>
      </c>
      <c r="Z496" s="12">
        <f t="shared" ca="1" si="33"/>
        <v>3.1761333333333344</v>
      </c>
      <c r="AA496" s="12">
        <f t="shared" ca="1" si="34"/>
        <v>3.1761333333333344</v>
      </c>
    </row>
    <row r="497" spans="1:27" x14ac:dyDescent="0.25">
      <c r="A497" s="11">
        <v>13.33</v>
      </c>
      <c r="Z497" s="12">
        <f t="shared" ca="1" si="33"/>
        <v>3.2061333333333337</v>
      </c>
      <c r="AA497" s="12">
        <f t="shared" ca="1" si="34"/>
        <v>3.2061333333333337</v>
      </c>
    </row>
    <row r="498" spans="1:27" x14ac:dyDescent="0.25">
      <c r="A498" s="11">
        <v>13.34</v>
      </c>
      <c r="Z498" s="12">
        <f t="shared" ca="1" si="33"/>
        <v>3.2161333333333335</v>
      </c>
      <c r="AA498" s="12">
        <f t="shared" ca="1" si="34"/>
        <v>3.2161333333333335</v>
      </c>
    </row>
    <row r="499" spans="1:27" x14ac:dyDescent="0.25">
      <c r="A499" s="11">
        <v>13.34</v>
      </c>
      <c r="Z499" s="12">
        <f t="shared" ca="1" si="33"/>
        <v>3.2161333333333335</v>
      </c>
      <c r="AA499" s="12">
        <f t="shared" ca="1" si="34"/>
        <v>3.2161333333333335</v>
      </c>
    </row>
    <row r="500" spans="1:27" x14ac:dyDescent="0.25">
      <c r="A500" s="11">
        <v>13.36</v>
      </c>
      <c r="Z500" s="12">
        <f t="shared" ca="1" si="33"/>
        <v>3.2361333333333331</v>
      </c>
      <c r="AA500" s="12">
        <f t="shared" ca="1" si="34"/>
        <v>3.2361333333333331</v>
      </c>
    </row>
    <row r="501" spans="1:27" x14ac:dyDescent="0.25">
      <c r="A501" s="11">
        <v>13.37</v>
      </c>
      <c r="Z501" s="12">
        <f t="shared" ca="1" si="33"/>
        <v>3.2461333333333329</v>
      </c>
      <c r="AA501" s="12">
        <f t="shared" ca="1" si="34"/>
        <v>3.2461333333333329</v>
      </c>
    </row>
    <row r="502" spans="1:27" x14ac:dyDescent="0.25">
      <c r="A502" s="11">
        <v>13.42</v>
      </c>
      <c r="Z502" s="12">
        <f t="shared" ca="1" si="33"/>
        <v>3.2961333333333336</v>
      </c>
      <c r="AA502" s="12">
        <f t="shared" ca="1" si="34"/>
        <v>3.2961333333333336</v>
      </c>
    </row>
    <row r="503" spans="1:27" x14ac:dyDescent="0.25">
      <c r="A503" s="11">
        <v>13.45</v>
      </c>
      <c r="Z503" s="12">
        <f t="shared" ca="1" si="33"/>
        <v>3.3261333333333329</v>
      </c>
      <c r="AA503" s="12">
        <f t="shared" ca="1" si="34"/>
        <v>3.3261333333333329</v>
      </c>
    </row>
    <row r="504" spans="1:27" x14ac:dyDescent="0.25">
      <c r="A504" s="11">
        <v>13.45</v>
      </c>
      <c r="Z504" s="12">
        <f t="shared" ca="1" si="33"/>
        <v>3.3261333333333329</v>
      </c>
      <c r="AA504" s="12">
        <f t="shared" ca="1" si="34"/>
        <v>3.3261333333333329</v>
      </c>
    </row>
    <row r="505" spans="1:27" x14ac:dyDescent="0.25">
      <c r="A505" s="11">
        <v>13.48</v>
      </c>
      <c r="Z505" s="12">
        <f t="shared" ca="1" si="33"/>
        <v>3.3561333333333341</v>
      </c>
      <c r="AA505" s="12">
        <f t="shared" ca="1" si="34"/>
        <v>3.3561333333333341</v>
      </c>
    </row>
    <row r="506" spans="1:27" x14ac:dyDescent="0.25">
      <c r="A506" s="11">
        <v>13.49</v>
      </c>
      <c r="Z506" s="12">
        <f t="shared" ca="1" si="33"/>
        <v>3.3661333333333339</v>
      </c>
      <c r="AA506" s="12">
        <f t="shared" ca="1" si="34"/>
        <v>3.3661333333333339</v>
      </c>
    </row>
    <row r="507" spans="1:27" x14ac:dyDescent="0.25">
      <c r="A507" s="11">
        <v>13.49</v>
      </c>
      <c r="Z507" s="12">
        <f t="shared" ca="1" si="33"/>
        <v>3.3661333333333339</v>
      </c>
      <c r="AA507" s="12">
        <f t="shared" ca="1" si="34"/>
        <v>3.3661333333333339</v>
      </c>
    </row>
    <row r="508" spans="1:27" x14ac:dyDescent="0.25">
      <c r="A508" s="11">
        <v>13.51</v>
      </c>
      <c r="Z508" s="12">
        <f t="shared" ca="1" si="33"/>
        <v>3.3861333333333334</v>
      </c>
      <c r="AA508" s="12">
        <f t="shared" ca="1" si="34"/>
        <v>3.3861333333333334</v>
      </c>
    </row>
    <row r="509" spans="1:27" x14ac:dyDescent="0.25">
      <c r="A509" s="11">
        <v>13.56</v>
      </c>
      <c r="Z509" s="12">
        <f t="shared" ca="1" si="33"/>
        <v>3.4361333333333341</v>
      </c>
      <c r="AA509" s="12">
        <f t="shared" ca="1" si="34"/>
        <v>3.4361333333333341</v>
      </c>
    </row>
    <row r="510" spans="1:27" x14ac:dyDescent="0.25">
      <c r="A510" s="11">
        <v>13.63</v>
      </c>
      <c r="Z510" s="12">
        <f t="shared" ca="1" si="33"/>
        <v>3.5061333333333344</v>
      </c>
      <c r="AA510" s="12">
        <f t="shared" ca="1" si="34"/>
        <v>3.5061333333333344</v>
      </c>
    </row>
    <row r="511" spans="1:27" x14ac:dyDescent="0.25">
      <c r="A511" s="11">
        <v>13.65</v>
      </c>
      <c r="Z511" s="12">
        <f t="shared" ca="1" si="33"/>
        <v>3.526133333333334</v>
      </c>
      <c r="AA511" s="12">
        <f t="shared" ca="1" si="34"/>
        <v>3.526133333333334</v>
      </c>
    </row>
    <row r="512" spans="1:27" x14ac:dyDescent="0.25">
      <c r="A512" s="11">
        <v>13.65</v>
      </c>
      <c r="Z512" s="12">
        <f t="shared" ca="1" si="33"/>
        <v>3.526133333333334</v>
      </c>
      <c r="AA512" s="12">
        <f t="shared" ca="1" si="34"/>
        <v>3.526133333333334</v>
      </c>
    </row>
    <row r="513" spans="1:27" x14ac:dyDescent="0.25">
      <c r="A513" s="11">
        <v>13.65</v>
      </c>
      <c r="Z513" s="12">
        <f t="shared" ca="1" si="33"/>
        <v>3.526133333333334</v>
      </c>
      <c r="AA513" s="12">
        <f t="shared" ca="1" si="34"/>
        <v>3.526133333333334</v>
      </c>
    </row>
    <row r="514" spans="1:27" x14ac:dyDescent="0.25">
      <c r="A514" s="11">
        <v>13.68</v>
      </c>
      <c r="Z514" s="12">
        <f t="shared" ref="Z514:Z577" ca="1" si="35">IF($A514&lt;&gt;"",($A514-$D$77),"")</f>
        <v>3.5561333333333334</v>
      </c>
      <c r="AA514" s="12">
        <f t="shared" ref="AA514:AA577" ca="1" si="36">IF($A514&lt;&gt;"",($A514-$D$77+$J$118),"")</f>
        <v>3.5561333333333334</v>
      </c>
    </row>
    <row r="515" spans="1:27" x14ac:dyDescent="0.25">
      <c r="A515" s="11">
        <v>13.69</v>
      </c>
      <c r="Z515" s="12">
        <f t="shared" ca="1" si="35"/>
        <v>3.5661333333333332</v>
      </c>
      <c r="AA515" s="12">
        <f t="shared" ca="1" si="36"/>
        <v>3.5661333333333332</v>
      </c>
    </row>
    <row r="516" spans="1:27" x14ac:dyDescent="0.25">
      <c r="A516" s="11">
        <v>13.7</v>
      </c>
      <c r="Z516" s="12">
        <f t="shared" ca="1" si="35"/>
        <v>3.5761333333333329</v>
      </c>
      <c r="AA516" s="12">
        <f t="shared" ca="1" si="36"/>
        <v>3.5761333333333329</v>
      </c>
    </row>
    <row r="517" spans="1:27" x14ac:dyDescent="0.25">
      <c r="A517" s="11">
        <v>13.8</v>
      </c>
      <c r="Z517" s="12">
        <f t="shared" ca="1" si="35"/>
        <v>3.6761333333333344</v>
      </c>
      <c r="AA517" s="12">
        <f t="shared" ca="1" si="36"/>
        <v>3.6761333333333344</v>
      </c>
    </row>
    <row r="518" spans="1:27" x14ac:dyDescent="0.25">
      <c r="A518" s="11">
        <v>13.81</v>
      </c>
      <c r="Z518" s="12">
        <f t="shared" ca="1" si="35"/>
        <v>3.6861333333333341</v>
      </c>
      <c r="AA518" s="12">
        <f t="shared" ca="1" si="36"/>
        <v>3.6861333333333341</v>
      </c>
    </row>
    <row r="519" spans="1:27" x14ac:dyDescent="0.25">
      <c r="A519" s="11">
        <v>13.83</v>
      </c>
      <c r="Z519" s="12">
        <f t="shared" ca="1" si="35"/>
        <v>3.7061333333333337</v>
      </c>
      <c r="AA519" s="12">
        <f t="shared" ca="1" si="36"/>
        <v>3.7061333333333337</v>
      </c>
    </row>
    <row r="520" spans="1:27" x14ac:dyDescent="0.25">
      <c r="A520" s="11">
        <v>13.85</v>
      </c>
      <c r="Z520" s="12">
        <f t="shared" ca="1" si="35"/>
        <v>3.7261333333333333</v>
      </c>
      <c r="AA520" s="12">
        <f t="shared" ca="1" si="36"/>
        <v>3.7261333333333333</v>
      </c>
    </row>
    <row r="521" spans="1:27" x14ac:dyDescent="0.25">
      <c r="A521" s="11">
        <v>13.9</v>
      </c>
      <c r="Z521" s="12">
        <f t="shared" ca="1" si="35"/>
        <v>3.776133333333334</v>
      </c>
      <c r="AA521" s="12">
        <f t="shared" ca="1" si="36"/>
        <v>3.776133333333334</v>
      </c>
    </row>
    <row r="522" spans="1:27" x14ac:dyDescent="0.25">
      <c r="A522" s="11">
        <v>13.92</v>
      </c>
      <c r="Z522" s="12">
        <f t="shared" ca="1" si="35"/>
        <v>3.7961333333333336</v>
      </c>
      <c r="AA522" s="12">
        <f t="shared" ca="1" si="36"/>
        <v>3.7961333333333336</v>
      </c>
    </row>
    <row r="523" spans="1:27" x14ac:dyDescent="0.25">
      <c r="A523" s="11">
        <v>13.94</v>
      </c>
      <c r="Z523" s="12">
        <f t="shared" ca="1" si="35"/>
        <v>3.8161333333333332</v>
      </c>
      <c r="AA523" s="12">
        <f t="shared" ca="1" si="36"/>
        <v>3.8161333333333332</v>
      </c>
    </row>
    <row r="524" spans="1:27" x14ac:dyDescent="0.25">
      <c r="A524" s="11">
        <v>13.97</v>
      </c>
      <c r="Z524" s="12">
        <f t="shared" ca="1" si="35"/>
        <v>3.8461333333333343</v>
      </c>
      <c r="AA524" s="12">
        <f t="shared" ca="1" si="36"/>
        <v>3.8461333333333343</v>
      </c>
    </row>
    <row r="525" spans="1:27" x14ac:dyDescent="0.25">
      <c r="A525" s="11">
        <v>13.97</v>
      </c>
      <c r="Z525" s="12">
        <f t="shared" ca="1" si="35"/>
        <v>3.8461333333333343</v>
      </c>
      <c r="AA525" s="12">
        <f t="shared" ca="1" si="36"/>
        <v>3.8461333333333343</v>
      </c>
    </row>
    <row r="526" spans="1:27" x14ac:dyDescent="0.25">
      <c r="A526" s="11">
        <v>14</v>
      </c>
      <c r="Z526" s="12">
        <f t="shared" ca="1" si="35"/>
        <v>3.8761333333333337</v>
      </c>
      <c r="AA526" s="12">
        <f t="shared" ca="1" si="36"/>
        <v>3.8761333333333337</v>
      </c>
    </row>
    <row r="527" spans="1:27" x14ac:dyDescent="0.25">
      <c r="A527" s="11">
        <v>14.01</v>
      </c>
      <c r="Z527" s="12">
        <f t="shared" ca="1" si="35"/>
        <v>3.8861333333333334</v>
      </c>
      <c r="AA527" s="12">
        <f t="shared" ca="1" si="36"/>
        <v>3.8861333333333334</v>
      </c>
    </row>
    <row r="528" spans="1:27" x14ac:dyDescent="0.25">
      <c r="A528" s="11">
        <v>14.02</v>
      </c>
      <c r="Z528" s="12">
        <f t="shared" ca="1" si="35"/>
        <v>3.8961333333333332</v>
      </c>
      <c r="AA528" s="12">
        <f t="shared" ca="1" si="36"/>
        <v>3.8961333333333332</v>
      </c>
    </row>
    <row r="529" spans="1:27" x14ac:dyDescent="0.25">
      <c r="A529" s="11">
        <v>14.03</v>
      </c>
      <c r="Z529" s="12">
        <f t="shared" ca="1" si="35"/>
        <v>3.906133333333333</v>
      </c>
      <c r="AA529" s="12">
        <f t="shared" ca="1" si="36"/>
        <v>3.906133333333333</v>
      </c>
    </row>
    <row r="530" spans="1:27" x14ac:dyDescent="0.25">
      <c r="A530" s="11">
        <v>14.07</v>
      </c>
      <c r="Z530" s="12">
        <f t="shared" ca="1" si="35"/>
        <v>3.9461333333333339</v>
      </c>
      <c r="AA530" s="12">
        <f t="shared" ca="1" si="36"/>
        <v>3.9461333333333339</v>
      </c>
    </row>
    <row r="531" spans="1:27" x14ac:dyDescent="0.25">
      <c r="A531" s="11">
        <v>14.09</v>
      </c>
      <c r="Z531" s="12">
        <f t="shared" ca="1" si="35"/>
        <v>3.9661333333333335</v>
      </c>
      <c r="AA531" s="12">
        <f t="shared" ca="1" si="36"/>
        <v>3.9661333333333335</v>
      </c>
    </row>
    <row r="532" spans="1:27" x14ac:dyDescent="0.25">
      <c r="A532" s="11">
        <v>14.1</v>
      </c>
      <c r="Z532" s="12">
        <f t="shared" ca="1" si="35"/>
        <v>3.9761333333333333</v>
      </c>
      <c r="AA532" s="12">
        <f t="shared" ca="1" si="36"/>
        <v>3.9761333333333333</v>
      </c>
    </row>
    <row r="533" spans="1:27" x14ac:dyDescent="0.25">
      <c r="A533" s="11">
        <v>14.12</v>
      </c>
      <c r="Z533" s="12">
        <f t="shared" ca="1" si="35"/>
        <v>3.9961333333333329</v>
      </c>
      <c r="AA533" s="12">
        <f t="shared" ca="1" si="36"/>
        <v>3.9961333333333329</v>
      </c>
    </row>
    <row r="534" spans="1:27" x14ac:dyDescent="0.25">
      <c r="A534" s="11">
        <v>14.23</v>
      </c>
      <c r="Z534" s="12">
        <f t="shared" ca="1" si="35"/>
        <v>4.1061333333333341</v>
      </c>
      <c r="AA534" s="12">
        <f t="shared" ca="1" si="36"/>
        <v>4.1061333333333341</v>
      </c>
    </row>
    <row r="535" spans="1:27" x14ac:dyDescent="0.25">
      <c r="A535" s="11">
        <v>14.23</v>
      </c>
      <c r="Z535" s="12">
        <f t="shared" ca="1" si="35"/>
        <v>4.1061333333333341</v>
      </c>
      <c r="AA535" s="12">
        <f t="shared" ca="1" si="36"/>
        <v>4.1061333333333341</v>
      </c>
    </row>
    <row r="536" spans="1:27" x14ac:dyDescent="0.25">
      <c r="A536" s="11">
        <v>14.28</v>
      </c>
      <c r="Z536" s="12">
        <f t="shared" ca="1" si="35"/>
        <v>4.156133333333333</v>
      </c>
      <c r="AA536" s="12">
        <f t="shared" ca="1" si="36"/>
        <v>4.156133333333333</v>
      </c>
    </row>
    <row r="537" spans="1:27" x14ac:dyDescent="0.25">
      <c r="A537" s="11">
        <v>14.37</v>
      </c>
      <c r="Z537" s="12">
        <f t="shared" ca="1" si="35"/>
        <v>4.2461333333333329</v>
      </c>
      <c r="AA537" s="12">
        <f t="shared" ca="1" si="36"/>
        <v>4.2461333333333329</v>
      </c>
    </row>
    <row r="538" spans="1:27" x14ac:dyDescent="0.25">
      <c r="A538" s="11">
        <v>14.44</v>
      </c>
      <c r="Z538" s="12">
        <f t="shared" ca="1" si="35"/>
        <v>4.3161333333333332</v>
      </c>
      <c r="AA538" s="12">
        <f t="shared" ca="1" si="36"/>
        <v>4.3161333333333332</v>
      </c>
    </row>
    <row r="539" spans="1:27" x14ac:dyDescent="0.25">
      <c r="A539" s="11">
        <v>14.48</v>
      </c>
      <c r="Z539" s="12">
        <f t="shared" ca="1" si="35"/>
        <v>4.3561333333333341</v>
      </c>
      <c r="AA539" s="12">
        <f t="shared" ca="1" si="36"/>
        <v>4.3561333333333341</v>
      </c>
    </row>
    <row r="540" spans="1:27" x14ac:dyDescent="0.25">
      <c r="A540" s="11">
        <v>14.49</v>
      </c>
      <c r="Z540" s="12">
        <f t="shared" ca="1" si="35"/>
        <v>4.3661333333333339</v>
      </c>
      <c r="AA540" s="12">
        <f t="shared" ca="1" si="36"/>
        <v>4.3661333333333339</v>
      </c>
    </row>
    <row r="541" spans="1:27" x14ac:dyDescent="0.25">
      <c r="A541" s="11">
        <v>14.51</v>
      </c>
      <c r="Z541" s="12">
        <f t="shared" ca="1" si="35"/>
        <v>4.3861333333333334</v>
      </c>
      <c r="AA541" s="12">
        <f t="shared" ca="1" si="36"/>
        <v>4.3861333333333334</v>
      </c>
    </row>
    <row r="542" spans="1:27" x14ac:dyDescent="0.25">
      <c r="A542" s="11">
        <v>14.52</v>
      </c>
      <c r="Z542" s="12">
        <f t="shared" ca="1" si="35"/>
        <v>4.3961333333333332</v>
      </c>
      <c r="AA542" s="12">
        <f t="shared" ca="1" si="36"/>
        <v>4.3961333333333332</v>
      </c>
    </row>
    <row r="543" spans="1:27" x14ac:dyDescent="0.25">
      <c r="A543" s="11">
        <v>14.57</v>
      </c>
      <c r="Z543" s="12">
        <f t="shared" ca="1" si="35"/>
        <v>4.4461333333333339</v>
      </c>
      <c r="AA543" s="12">
        <f t="shared" ca="1" si="36"/>
        <v>4.4461333333333339</v>
      </c>
    </row>
    <row r="544" spans="1:27" x14ac:dyDescent="0.25">
      <c r="A544" s="11">
        <v>14.61</v>
      </c>
      <c r="Z544" s="12">
        <f t="shared" ca="1" si="35"/>
        <v>4.4861333333333331</v>
      </c>
      <c r="AA544" s="12">
        <f t="shared" ca="1" si="36"/>
        <v>4.4861333333333331</v>
      </c>
    </row>
    <row r="545" spans="1:27" x14ac:dyDescent="0.25">
      <c r="A545" s="11">
        <v>14.62</v>
      </c>
      <c r="Z545" s="12">
        <f t="shared" ca="1" si="35"/>
        <v>4.4961333333333329</v>
      </c>
      <c r="AA545" s="12">
        <f t="shared" ca="1" si="36"/>
        <v>4.4961333333333329</v>
      </c>
    </row>
    <row r="546" spans="1:27" x14ac:dyDescent="0.25">
      <c r="A546" s="11">
        <v>14.68</v>
      </c>
      <c r="Z546" s="12">
        <f t="shared" ca="1" si="35"/>
        <v>4.5561333333333334</v>
      </c>
      <c r="AA546" s="12">
        <f t="shared" ca="1" si="36"/>
        <v>4.5561333333333334</v>
      </c>
    </row>
    <row r="547" spans="1:27" x14ac:dyDescent="0.25">
      <c r="A547" s="11">
        <v>14.7</v>
      </c>
      <c r="Z547" s="12">
        <f t="shared" ca="1" si="35"/>
        <v>4.5761333333333329</v>
      </c>
      <c r="AA547" s="12">
        <f t="shared" ca="1" si="36"/>
        <v>4.5761333333333329</v>
      </c>
    </row>
    <row r="548" spans="1:27" x14ac:dyDescent="0.25">
      <c r="A548" s="11">
        <v>14.72</v>
      </c>
      <c r="Z548" s="12">
        <f t="shared" ca="1" si="35"/>
        <v>4.5961333333333343</v>
      </c>
      <c r="AA548" s="12">
        <f t="shared" ca="1" si="36"/>
        <v>4.5961333333333343</v>
      </c>
    </row>
    <row r="549" spans="1:27" x14ac:dyDescent="0.25">
      <c r="A549" s="11">
        <v>14.73</v>
      </c>
      <c r="Z549" s="12">
        <f t="shared" ca="1" si="35"/>
        <v>4.6061333333333341</v>
      </c>
      <c r="AA549" s="12">
        <f t="shared" ca="1" si="36"/>
        <v>4.6061333333333341</v>
      </c>
    </row>
    <row r="550" spans="1:27" x14ac:dyDescent="0.25">
      <c r="A550" s="11">
        <v>14.76</v>
      </c>
      <c r="Z550" s="12">
        <f t="shared" ca="1" si="35"/>
        <v>4.6361333333333334</v>
      </c>
      <c r="AA550" s="12">
        <f t="shared" ca="1" si="36"/>
        <v>4.6361333333333334</v>
      </c>
    </row>
    <row r="551" spans="1:27" x14ac:dyDescent="0.25">
      <c r="A551" s="11">
        <v>14.76</v>
      </c>
      <c r="Z551" s="12">
        <f t="shared" ca="1" si="35"/>
        <v>4.6361333333333334</v>
      </c>
      <c r="AA551" s="12">
        <f t="shared" ca="1" si="36"/>
        <v>4.6361333333333334</v>
      </c>
    </row>
    <row r="552" spans="1:27" x14ac:dyDescent="0.25">
      <c r="A552" s="11">
        <v>14.77</v>
      </c>
      <c r="Z552" s="12">
        <f t="shared" ca="1" si="35"/>
        <v>4.6461333333333332</v>
      </c>
      <c r="AA552" s="12">
        <f t="shared" ca="1" si="36"/>
        <v>4.6461333333333332</v>
      </c>
    </row>
    <row r="553" spans="1:27" x14ac:dyDescent="0.25">
      <c r="A553" s="11">
        <v>14.82</v>
      </c>
      <c r="Z553" s="12">
        <f t="shared" ca="1" si="35"/>
        <v>4.6961333333333339</v>
      </c>
      <c r="AA553" s="12">
        <f t="shared" ca="1" si="36"/>
        <v>4.6961333333333339</v>
      </c>
    </row>
    <row r="554" spans="1:27" x14ac:dyDescent="0.25">
      <c r="A554" s="11">
        <v>14.92</v>
      </c>
      <c r="Z554" s="12">
        <f t="shared" ca="1" si="35"/>
        <v>4.7961333333333336</v>
      </c>
      <c r="AA554" s="12">
        <f t="shared" ca="1" si="36"/>
        <v>4.7961333333333336</v>
      </c>
    </row>
    <row r="555" spans="1:27" x14ac:dyDescent="0.25">
      <c r="A555" s="11">
        <v>14.92</v>
      </c>
      <c r="Z555" s="12">
        <f t="shared" ca="1" si="35"/>
        <v>4.7961333333333336</v>
      </c>
      <c r="AA555" s="12">
        <f t="shared" ca="1" si="36"/>
        <v>4.7961333333333336</v>
      </c>
    </row>
    <row r="556" spans="1:27" x14ac:dyDescent="0.25">
      <c r="A556" s="11">
        <v>14.97</v>
      </c>
      <c r="Z556" s="12">
        <f t="shared" ca="1" si="35"/>
        <v>4.8461333333333343</v>
      </c>
      <c r="AA556" s="12">
        <f t="shared" ca="1" si="36"/>
        <v>4.8461333333333343</v>
      </c>
    </row>
    <row r="557" spans="1:27" x14ac:dyDescent="0.25">
      <c r="A557" s="11">
        <v>15</v>
      </c>
      <c r="Z557" s="12">
        <f t="shared" ca="1" si="35"/>
        <v>4.8761333333333337</v>
      </c>
      <c r="AA557" s="12">
        <f t="shared" ca="1" si="36"/>
        <v>4.8761333333333337</v>
      </c>
    </row>
    <row r="558" spans="1:27" x14ac:dyDescent="0.25">
      <c r="A558" s="11">
        <v>15.02</v>
      </c>
      <c r="Z558" s="12">
        <f t="shared" ca="1" si="35"/>
        <v>4.8961333333333332</v>
      </c>
      <c r="AA558" s="12">
        <f t="shared" ca="1" si="36"/>
        <v>4.8961333333333332</v>
      </c>
    </row>
    <row r="559" spans="1:27" x14ac:dyDescent="0.25">
      <c r="A559" s="11">
        <v>15.19</v>
      </c>
      <c r="Z559" s="12">
        <f t="shared" ca="1" si="35"/>
        <v>5.0661333333333332</v>
      </c>
      <c r="AA559" s="12">
        <f t="shared" ca="1" si="36"/>
        <v>5.0661333333333332</v>
      </c>
    </row>
    <row r="560" spans="1:27" x14ac:dyDescent="0.25">
      <c r="A560" s="11">
        <v>15.21</v>
      </c>
      <c r="Z560" s="12">
        <f t="shared" ca="1" si="35"/>
        <v>5.0861333333333345</v>
      </c>
      <c r="AA560" s="12">
        <f t="shared" ca="1" si="36"/>
        <v>5.0861333333333345</v>
      </c>
    </row>
    <row r="561" spans="1:27" x14ac:dyDescent="0.25">
      <c r="A561" s="11">
        <v>15.23</v>
      </c>
      <c r="Z561" s="12">
        <f t="shared" ca="1" si="35"/>
        <v>5.1061333333333341</v>
      </c>
      <c r="AA561" s="12">
        <f t="shared" ca="1" si="36"/>
        <v>5.1061333333333341</v>
      </c>
    </row>
    <row r="562" spans="1:27" x14ac:dyDescent="0.25">
      <c r="A562" s="11">
        <v>15.35</v>
      </c>
      <c r="Z562" s="12">
        <f t="shared" ca="1" si="35"/>
        <v>5.2261333333333333</v>
      </c>
      <c r="AA562" s="12">
        <f t="shared" ca="1" si="36"/>
        <v>5.2261333333333333</v>
      </c>
    </row>
    <row r="563" spans="1:27" x14ac:dyDescent="0.25">
      <c r="A563" s="11">
        <v>15.38</v>
      </c>
      <c r="Z563" s="12">
        <f t="shared" ca="1" si="35"/>
        <v>5.2561333333333344</v>
      </c>
      <c r="AA563" s="12">
        <f t="shared" ca="1" si="36"/>
        <v>5.2561333333333344</v>
      </c>
    </row>
    <row r="564" spans="1:27" x14ac:dyDescent="0.25">
      <c r="A564" s="11">
        <v>15.38</v>
      </c>
      <c r="Z564" s="12">
        <f t="shared" ca="1" si="35"/>
        <v>5.2561333333333344</v>
      </c>
      <c r="AA564" s="12">
        <f t="shared" ca="1" si="36"/>
        <v>5.2561333333333344</v>
      </c>
    </row>
    <row r="565" spans="1:27" x14ac:dyDescent="0.25">
      <c r="A565" s="11">
        <v>15.38</v>
      </c>
      <c r="Z565" s="12">
        <f t="shared" ca="1" si="35"/>
        <v>5.2561333333333344</v>
      </c>
      <c r="AA565" s="12">
        <f t="shared" ca="1" si="36"/>
        <v>5.2561333333333344</v>
      </c>
    </row>
    <row r="566" spans="1:27" x14ac:dyDescent="0.25">
      <c r="A566" s="11">
        <v>15.4</v>
      </c>
      <c r="Z566" s="12">
        <f t="shared" ca="1" si="35"/>
        <v>5.276133333333334</v>
      </c>
      <c r="AA566" s="12">
        <f t="shared" ca="1" si="36"/>
        <v>5.276133333333334</v>
      </c>
    </row>
    <row r="567" spans="1:27" x14ac:dyDescent="0.25">
      <c r="A567" s="11">
        <v>15.44</v>
      </c>
      <c r="Z567" s="12">
        <f t="shared" ca="1" si="35"/>
        <v>5.3161333333333332</v>
      </c>
      <c r="AA567" s="12">
        <f t="shared" ca="1" si="36"/>
        <v>5.3161333333333332</v>
      </c>
    </row>
    <row r="568" spans="1:27" x14ac:dyDescent="0.25">
      <c r="A568" s="11">
        <v>15.47</v>
      </c>
      <c r="Z568" s="12">
        <f t="shared" ca="1" si="35"/>
        <v>5.3461333333333343</v>
      </c>
      <c r="AA568" s="12">
        <f t="shared" ca="1" si="36"/>
        <v>5.3461333333333343</v>
      </c>
    </row>
    <row r="569" spans="1:27" x14ac:dyDescent="0.25">
      <c r="A569" s="11">
        <v>15.55</v>
      </c>
      <c r="Z569" s="12">
        <f t="shared" ca="1" si="35"/>
        <v>5.4261333333333344</v>
      </c>
      <c r="AA569" s="12">
        <f t="shared" ca="1" si="36"/>
        <v>5.4261333333333344</v>
      </c>
    </row>
    <row r="570" spans="1:27" x14ac:dyDescent="0.25">
      <c r="A570" s="11">
        <v>15.73</v>
      </c>
      <c r="Z570" s="12">
        <f t="shared" ca="1" si="35"/>
        <v>5.6061333333333341</v>
      </c>
      <c r="AA570" s="12">
        <f t="shared" ca="1" si="36"/>
        <v>5.6061333333333341</v>
      </c>
    </row>
    <row r="571" spans="1:27" x14ac:dyDescent="0.25">
      <c r="A571" s="11">
        <v>15.83</v>
      </c>
      <c r="Z571" s="12">
        <f t="shared" ca="1" si="35"/>
        <v>5.7061333333333337</v>
      </c>
      <c r="AA571" s="12">
        <f t="shared" ca="1" si="36"/>
        <v>5.7061333333333337</v>
      </c>
    </row>
    <row r="572" spans="1:27" x14ac:dyDescent="0.25">
      <c r="A572" s="11">
        <v>15.86</v>
      </c>
      <c r="Z572" s="12">
        <f t="shared" ca="1" si="35"/>
        <v>5.7361333333333331</v>
      </c>
      <c r="AA572" s="12">
        <f t="shared" ca="1" si="36"/>
        <v>5.7361333333333331</v>
      </c>
    </row>
    <row r="573" spans="1:27" x14ac:dyDescent="0.25">
      <c r="A573" s="11">
        <v>16.21</v>
      </c>
      <c r="Z573" s="12">
        <f t="shared" ca="1" si="35"/>
        <v>6.0861333333333345</v>
      </c>
      <c r="AA573" s="12">
        <f t="shared" ca="1" si="36"/>
        <v>6.0861333333333345</v>
      </c>
    </row>
    <row r="574" spans="1:27" x14ac:dyDescent="0.25">
      <c r="A574" s="11">
        <v>16.25</v>
      </c>
      <c r="Z574" s="12">
        <f t="shared" ca="1" si="35"/>
        <v>6.1261333333333337</v>
      </c>
      <c r="AA574" s="12">
        <f t="shared" ca="1" si="36"/>
        <v>6.1261333333333337</v>
      </c>
    </row>
    <row r="575" spans="1:27" x14ac:dyDescent="0.25">
      <c r="A575" s="11">
        <v>16.350000000000001</v>
      </c>
      <c r="Z575" s="12">
        <f t="shared" ca="1" si="35"/>
        <v>6.2261333333333351</v>
      </c>
      <c r="AA575" s="12">
        <f t="shared" ca="1" si="36"/>
        <v>6.2261333333333351</v>
      </c>
    </row>
    <row r="576" spans="1:27" x14ac:dyDescent="0.25">
      <c r="A576" s="11">
        <v>16.38</v>
      </c>
      <c r="Z576" s="12">
        <f t="shared" ca="1" si="35"/>
        <v>6.2561333333333327</v>
      </c>
      <c r="AA576" s="12">
        <f t="shared" ca="1" si="36"/>
        <v>6.2561333333333327</v>
      </c>
    </row>
    <row r="577" spans="1:27" x14ac:dyDescent="0.25">
      <c r="A577" s="11">
        <v>16.43</v>
      </c>
      <c r="Z577" s="12">
        <f t="shared" ca="1" si="35"/>
        <v>6.3061333333333334</v>
      </c>
      <c r="AA577" s="12">
        <f t="shared" ca="1" si="36"/>
        <v>6.3061333333333334</v>
      </c>
    </row>
    <row r="578" spans="1:27" x14ac:dyDescent="0.25">
      <c r="A578" s="11">
        <v>16.600000000000001</v>
      </c>
      <c r="Z578" s="12">
        <f t="shared" ref="Z578:Z641" ca="1" si="37">IF($A578&lt;&gt;"",($A578-$D$77),"")</f>
        <v>6.4761333333333351</v>
      </c>
      <c r="AA578" s="12">
        <f t="shared" ref="AA578:AA641" ca="1" si="38">IF($A578&lt;&gt;"",($A578-$D$77+$J$118),"")</f>
        <v>6.4761333333333351</v>
      </c>
    </row>
    <row r="579" spans="1:27" x14ac:dyDescent="0.25">
      <c r="A579" s="11">
        <v>16.600000000000001</v>
      </c>
      <c r="Z579" s="12">
        <f t="shared" ca="1" si="37"/>
        <v>6.4761333333333351</v>
      </c>
      <c r="AA579" s="12">
        <f t="shared" ca="1" si="38"/>
        <v>6.4761333333333351</v>
      </c>
    </row>
    <row r="580" spans="1:27" x14ac:dyDescent="0.25">
      <c r="A580" s="11">
        <v>16.66</v>
      </c>
      <c r="Z580" s="12">
        <f t="shared" ca="1" si="37"/>
        <v>6.5361333333333338</v>
      </c>
      <c r="AA580" s="12">
        <f t="shared" ca="1" si="38"/>
        <v>6.5361333333333338</v>
      </c>
    </row>
    <row r="581" spans="1:27" x14ac:dyDescent="0.25">
      <c r="A581" s="11">
        <v>16.670000000000002</v>
      </c>
      <c r="Z581" s="12">
        <f t="shared" ca="1" si="37"/>
        <v>6.5461333333333354</v>
      </c>
      <c r="AA581" s="12">
        <f t="shared" ca="1" si="38"/>
        <v>6.5461333333333354</v>
      </c>
    </row>
    <row r="582" spans="1:27" x14ac:dyDescent="0.25">
      <c r="A582" s="11">
        <v>16.79</v>
      </c>
      <c r="Z582" s="12">
        <f t="shared" ca="1" si="37"/>
        <v>6.6661333333333328</v>
      </c>
      <c r="AA582" s="12">
        <f t="shared" ca="1" si="38"/>
        <v>6.6661333333333328</v>
      </c>
    </row>
    <row r="583" spans="1:27" x14ac:dyDescent="0.25">
      <c r="A583" s="11">
        <v>16.91</v>
      </c>
      <c r="Z583" s="12">
        <f t="shared" ca="1" si="37"/>
        <v>6.7861333333333338</v>
      </c>
      <c r="AA583" s="12">
        <f t="shared" ca="1" si="38"/>
        <v>6.7861333333333338</v>
      </c>
    </row>
    <row r="584" spans="1:27" x14ac:dyDescent="0.25">
      <c r="A584" s="11">
        <v>16.95</v>
      </c>
      <c r="Z584" s="12">
        <f t="shared" ca="1" si="37"/>
        <v>6.8261333333333329</v>
      </c>
      <c r="AA584" s="12">
        <f t="shared" ca="1" si="38"/>
        <v>6.8261333333333329</v>
      </c>
    </row>
    <row r="585" spans="1:27" x14ac:dyDescent="0.25">
      <c r="A585" s="11">
        <v>17.010000000000002</v>
      </c>
      <c r="Z585" s="12">
        <f t="shared" ca="1" si="37"/>
        <v>6.8861333333333352</v>
      </c>
      <c r="AA585" s="12">
        <f t="shared" ca="1" si="38"/>
        <v>6.8861333333333352</v>
      </c>
    </row>
    <row r="586" spans="1:27" x14ac:dyDescent="0.25">
      <c r="A586" s="11">
        <v>17.07</v>
      </c>
      <c r="Z586" s="12">
        <f t="shared" ca="1" si="37"/>
        <v>6.9461333333333339</v>
      </c>
      <c r="AA586" s="12">
        <f t="shared" ca="1" si="38"/>
        <v>6.9461333333333339</v>
      </c>
    </row>
    <row r="587" spans="1:27" x14ac:dyDescent="0.25">
      <c r="A587" s="11">
        <v>17.11</v>
      </c>
      <c r="Z587" s="12">
        <f t="shared" ca="1" si="37"/>
        <v>6.9861333333333331</v>
      </c>
      <c r="AA587" s="12">
        <f t="shared" ca="1" si="38"/>
        <v>6.9861333333333331</v>
      </c>
    </row>
    <row r="588" spans="1:27" x14ac:dyDescent="0.25">
      <c r="A588" s="11">
        <v>17.260000000000002</v>
      </c>
      <c r="Z588" s="12">
        <f t="shared" ca="1" si="37"/>
        <v>7.1361333333333352</v>
      </c>
      <c r="AA588" s="12">
        <f t="shared" ca="1" si="38"/>
        <v>7.1361333333333352</v>
      </c>
    </row>
    <row r="589" spans="1:27" x14ac:dyDescent="0.25">
      <c r="A589" s="11">
        <v>17.350000000000001</v>
      </c>
      <c r="Z589" s="12">
        <f t="shared" ca="1" si="37"/>
        <v>7.2261333333333351</v>
      </c>
      <c r="AA589" s="12">
        <f t="shared" ca="1" si="38"/>
        <v>7.2261333333333351</v>
      </c>
    </row>
    <row r="590" spans="1:27" x14ac:dyDescent="0.25">
      <c r="A590" s="11">
        <v>17.37</v>
      </c>
      <c r="Z590" s="12">
        <f t="shared" ca="1" si="37"/>
        <v>7.2461333333333346</v>
      </c>
      <c r="AA590" s="12">
        <f t="shared" ca="1" si="38"/>
        <v>7.2461333333333346</v>
      </c>
    </row>
    <row r="591" spans="1:27" x14ac:dyDescent="0.25">
      <c r="A591" s="11">
        <v>17.600000000000001</v>
      </c>
      <c r="Z591" s="12">
        <f t="shared" ca="1" si="37"/>
        <v>7.4761333333333351</v>
      </c>
      <c r="AA591" s="12">
        <f t="shared" ca="1" si="38"/>
        <v>7.4761333333333351</v>
      </c>
    </row>
    <row r="592" spans="1:27" x14ac:dyDescent="0.25">
      <c r="A592" s="11">
        <v>17.61</v>
      </c>
      <c r="Z592" s="12">
        <f t="shared" ca="1" si="37"/>
        <v>7.4861333333333331</v>
      </c>
      <c r="AA592" s="12">
        <f t="shared" ca="1" si="38"/>
        <v>7.4861333333333331</v>
      </c>
    </row>
    <row r="593" spans="1:27" x14ac:dyDescent="0.25">
      <c r="A593" s="11">
        <v>17.72</v>
      </c>
      <c r="Z593" s="12">
        <f t="shared" ca="1" si="37"/>
        <v>7.5961333333333325</v>
      </c>
      <c r="AA593" s="12">
        <f t="shared" ca="1" si="38"/>
        <v>7.5961333333333325</v>
      </c>
    </row>
    <row r="594" spans="1:27" x14ac:dyDescent="0.25">
      <c r="A594" s="11">
        <v>17.78</v>
      </c>
      <c r="Z594" s="12">
        <f t="shared" ca="1" si="37"/>
        <v>7.6561333333333348</v>
      </c>
      <c r="AA594" s="12">
        <f t="shared" ca="1" si="38"/>
        <v>7.6561333333333348</v>
      </c>
    </row>
    <row r="595" spans="1:27" x14ac:dyDescent="0.25">
      <c r="A595" s="11">
        <v>17.850000000000001</v>
      </c>
      <c r="Z595" s="12">
        <f t="shared" ca="1" si="37"/>
        <v>7.7261333333333351</v>
      </c>
      <c r="AA595" s="12">
        <f t="shared" ca="1" si="38"/>
        <v>7.7261333333333351</v>
      </c>
    </row>
    <row r="596" spans="1:27" x14ac:dyDescent="0.25">
      <c r="A596" s="11">
        <v>18.11</v>
      </c>
      <c r="Z596" s="12">
        <f t="shared" ca="1" si="37"/>
        <v>7.9861333333333331</v>
      </c>
      <c r="AA596" s="12">
        <f t="shared" ca="1" si="38"/>
        <v>7.9861333333333331</v>
      </c>
    </row>
    <row r="597" spans="1:27" x14ac:dyDescent="0.25">
      <c r="A597" s="11">
        <v>18.489999999999998</v>
      </c>
      <c r="Z597" s="12">
        <f t="shared" ca="1" si="37"/>
        <v>8.3661333333333321</v>
      </c>
      <c r="AA597" s="12">
        <f t="shared" ca="1" si="38"/>
        <v>8.3661333333333321</v>
      </c>
    </row>
    <row r="598" spans="1:27" x14ac:dyDescent="0.25">
      <c r="A598" s="11">
        <v>19.32</v>
      </c>
      <c r="Z598" s="12">
        <f t="shared" ca="1" si="37"/>
        <v>9.1961333333333339</v>
      </c>
      <c r="AA598" s="12">
        <f t="shared" ca="1" si="38"/>
        <v>9.1961333333333339</v>
      </c>
    </row>
    <row r="599" spans="1:27" x14ac:dyDescent="0.25">
      <c r="A599" s="11">
        <v>19.38</v>
      </c>
      <c r="Z599" s="12">
        <f t="shared" ca="1" si="37"/>
        <v>9.2561333333333327</v>
      </c>
      <c r="AA599" s="12">
        <f t="shared" ca="1" si="38"/>
        <v>9.2561333333333327</v>
      </c>
    </row>
    <row r="600" spans="1:27" x14ac:dyDescent="0.25">
      <c r="A600" s="11">
        <v>20.48</v>
      </c>
      <c r="Z600" s="12">
        <f t="shared" ca="1" si="37"/>
        <v>10.356133333333334</v>
      </c>
      <c r="AA600" s="12">
        <f t="shared" ca="1" si="38"/>
        <v>10.356133333333334</v>
      </c>
    </row>
    <row r="601" spans="1:27" x14ac:dyDescent="0.25">
      <c r="A601" s="11">
        <v>22.83</v>
      </c>
      <c r="Z601" s="12">
        <f t="shared" ca="1" si="37"/>
        <v>12.706133333333332</v>
      </c>
      <c r="AA601" s="12">
        <f t="shared" ca="1" si="38"/>
        <v>12.706133333333332</v>
      </c>
    </row>
    <row r="602" spans="1:27" x14ac:dyDescent="0.25">
      <c r="Z602" s="12" t="str">
        <f t="shared" si="37"/>
        <v/>
      </c>
      <c r="AA602" s="12" t="str">
        <f t="shared" si="38"/>
        <v/>
      </c>
    </row>
    <row r="603" spans="1:27" x14ac:dyDescent="0.25">
      <c r="Z603" s="12" t="str">
        <f t="shared" si="37"/>
        <v/>
      </c>
      <c r="AA603" s="12" t="str">
        <f t="shared" si="38"/>
        <v/>
      </c>
    </row>
    <row r="604" spans="1:27" x14ac:dyDescent="0.25">
      <c r="Z604" s="12" t="str">
        <f t="shared" si="37"/>
        <v/>
      </c>
      <c r="AA604" s="12" t="str">
        <f t="shared" si="38"/>
        <v/>
      </c>
    </row>
    <row r="605" spans="1:27" x14ac:dyDescent="0.25">
      <c r="Z605" s="12" t="str">
        <f t="shared" si="37"/>
        <v/>
      </c>
      <c r="AA605" s="12" t="str">
        <f t="shared" si="38"/>
        <v/>
      </c>
    </row>
    <row r="606" spans="1:27" x14ac:dyDescent="0.25">
      <c r="Z606" s="12" t="str">
        <f t="shared" si="37"/>
        <v/>
      </c>
      <c r="AA606" s="12" t="str">
        <f t="shared" si="38"/>
        <v/>
      </c>
    </row>
    <row r="607" spans="1:27" x14ac:dyDescent="0.25">
      <c r="Z607" s="12" t="str">
        <f t="shared" si="37"/>
        <v/>
      </c>
      <c r="AA607" s="12" t="str">
        <f t="shared" si="38"/>
        <v/>
      </c>
    </row>
    <row r="608" spans="1:27" x14ac:dyDescent="0.25">
      <c r="Z608" s="12" t="str">
        <f t="shared" si="37"/>
        <v/>
      </c>
      <c r="AA608" s="12" t="str">
        <f t="shared" si="38"/>
        <v/>
      </c>
    </row>
    <row r="609" spans="26:27" x14ac:dyDescent="0.25">
      <c r="Z609" s="12" t="str">
        <f t="shared" si="37"/>
        <v/>
      </c>
      <c r="AA609" s="12" t="str">
        <f t="shared" si="38"/>
        <v/>
      </c>
    </row>
    <row r="610" spans="26:27" x14ac:dyDescent="0.25">
      <c r="Z610" s="12" t="str">
        <f t="shared" si="37"/>
        <v/>
      </c>
      <c r="AA610" s="12" t="str">
        <f t="shared" si="38"/>
        <v/>
      </c>
    </row>
    <row r="611" spans="26:27" x14ac:dyDescent="0.25">
      <c r="Z611" s="12" t="str">
        <f t="shared" si="37"/>
        <v/>
      </c>
      <c r="AA611" s="12" t="str">
        <f t="shared" si="38"/>
        <v/>
      </c>
    </row>
    <row r="612" spans="26:27" x14ac:dyDescent="0.25">
      <c r="Z612" s="12" t="str">
        <f t="shared" si="37"/>
        <v/>
      </c>
      <c r="AA612" s="12" t="str">
        <f t="shared" si="38"/>
        <v/>
      </c>
    </row>
    <row r="613" spans="26:27" x14ac:dyDescent="0.25">
      <c r="Z613" s="12" t="str">
        <f t="shared" si="37"/>
        <v/>
      </c>
      <c r="AA613" s="12" t="str">
        <f t="shared" si="38"/>
        <v/>
      </c>
    </row>
    <row r="614" spans="26:27" x14ac:dyDescent="0.25">
      <c r="Z614" s="12" t="str">
        <f t="shared" si="37"/>
        <v/>
      </c>
      <c r="AA614" s="12" t="str">
        <f t="shared" si="38"/>
        <v/>
      </c>
    </row>
    <row r="615" spans="26:27" x14ac:dyDescent="0.25">
      <c r="Z615" s="12" t="str">
        <f t="shared" si="37"/>
        <v/>
      </c>
      <c r="AA615" s="12" t="str">
        <f t="shared" si="38"/>
        <v/>
      </c>
    </row>
    <row r="616" spans="26:27" x14ac:dyDescent="0.25">
      <c r="Z616" s="12" t="str">
        <f t="shared" si="37"/>
        <v/>
      </c>
      <c r="AA616" s="12" t="str">
        <f t="shared" si="38"/>
        <v/>
      </c>
    </row>
    <row r="617" spans="26:27" x14ac:dyDescent="0.25">
      <c r="Z617" s="12" t="str">
        <f t="shared" si="37"/>
        <v/>
      </c>
      <c r="AA617" s="12" t="str">
        <f t="shared" si="38"/>
        <v/>
      </c>
    </row>
    <row r="618" spans="26:27" x14ac:dyDescent="0.25">
      <c r="Z618" s="12" t="str">
        <f t="shared" si="37"/>
        <v/>
      </c>
      <c r="AA618" s="12" t="str">
        <f t="shared" si="38"/>
        <v/>
      </c>
    </row>
    <row r="619" spans="26:27" x14ac:dyDescent="0.25">
      <c r="Z619" s="12" t="str">
        <f t="shared" si="37"/>
        <v/>
      </c>
      <c r="AA619" s="12" t="str">
        <f t="shared" si="38"/>
        <v/>
      </c>
    </row>
    <row r="620" spans="26:27" x14ac:dyDescent="0.25">
      <c r="Z620" s="12" t="str">
        <f t="shared" si="37"/>
        <v/>
      </c>
      <c r="AA620" s="12" t="str">
        <f t="shared" si="38"/>
        <v/>
      </c>
    </row>
    <row r="621" spans="26:27" x14ac:dyDescent="0.25">
      <c r="Z621" s="12" t="str">
        <f t="shared" si="37"/>
        <v/>
      </c>
      <c r="AA621" s="12" t="str">
        <f t="shared" si="38"/>
        <v/>
      </c>
    </row>
    <row r="622" spans="26:27" x14ac:dyDescent="0.25">
      <c r="Z622" s="12" t="str">
        <f t="shared" si="37"/>
        <v/>
      </c>
      <c r="AA622" s="12" t="str">
        <f t="shared" si="38"/>
        <v/>
      </c>
    </row>
    <row r="623" spans="26:27" x14ac:dyDescent="0.25">
      <c r="Z623" s="12" t="str">
        <f t="shared" si="37"/>
        <v/>
      </c>
      <c r="AA623" s="12" t="str">
        <f t="shared" si="38"/>
        <v/>
      </c>
    </row>
    <row r="624" spans="26:27" x14ac:dyDescent="0.25">
      <c r="Z624" s="12" t="str">
        <f t="shared" si="37"/>
        <v/>
      </c>
      <c r="AA624" s="12" t="str">
        <f t="shared" si="38"/>
        <v/>
      </c>
    </row>
    <row r="625" spans="26:27" x14ac:dyDescent="0.25">
      <c r="Z625" s="12" t="str">
        <f t="shared" si="37"/>
        <v/>
      </c>
      <c r="AA625" s="12" t="str">
        <f t="shared" si="38"/>
        <v/>
      </c>
    </row>
    <row r="626" spans="26:27" x14ac:dyDescent="0.25">
      <c r="Z626" s="12" t="str">
        <f t="shared" si="37"/>
        <v/>
      </c>
      <c r="AA626" s="12" t="str">
        <f t="shared" si="38"/>
        <v/>
      </c>
    </row>
    <row r="627" spans="26:27" x14ac:dyDescent="0.25">
      <c r="Z627" s="12" t="str">
        <f t="shared" si="37"/>
        <v/>
      </c>
      <c r="AA627" s="12" t="str">
        <f t="shared" si="38"/>
        <v/>
      </c>
    </row>
    <row r="628" spans="26:27" x14ac:dyDescent="0.25">
      <c r="Z628" s="12" t="str">
        <f t="shared" si="37"/>
        <v/>
      </c>
      <c r="AA628" s="12" t="str">
        <f t="shared" si="38"/>
        <v/>
      </c>
    </row>
    <row r="629" spans="26:27" x14ac:dyDescent="0.25">
      <c r="Z629" s="12" t="str">
        <f t="shared" si="37"/>
        <v/>
      </c>
      <c r="AA629" s="12" t="str">
        <f t="shared" si="38"/>
        <v/>
      </c>
    </row>
    <row r="630" spans="26:27" x14ac:dyDescent="0.25">
      <c r="Z630" s="12" t="str">
        <f t="shared" si="37"/>
        <v/>
      </c>
      <c r="AA630" s="12" t="str">
        <f t="shared" si="38"/>
        <v/>
      </c>
    </row>
    <row r="631" spans="26:27" x14ac:dyDescent="0.25">
      <c r="Z631" s="12" t="str">
        <f t="shared" si="37"/>
        <v/>
      </c>
      <c r="AA631" s="12" t="str">
        <f t="shared" si="38"/>
        <v/>
      </c>
    </row>
    <row r="632" spans="26:27" x14ac:dyDescent="0.25">
      <c r="Z632" s="12" t="str">
        <f t="shared" si="37"/>
        <v/>
      </c>
      <c r="AA632" s="12" t="str">
        <f t="shared" si="38"/>
        <v/>
      </c>
    </row>
    <row r="633" spans="26:27" x14ac:dyDescent="0.25">
      <c r="Z633" s="12" t="str">
        <f t="shared" si="37"/>
        <v/>
      </c>
      <c r="AA633" s="12" t="str">
        <f t="shared" si="38"/>
        <v/>
      </c>
    </row>
    <row r="634" spans="26:27" x14ac:dyDescent="0.25">
      <c r="Z634" s="12" t="str">
        <f t="shared" si="37"/>
        <v/>
      </c>
      <c r="AA634" s="12" t="str">
        <f t="shared" si="38"/>
        <v/>
      </c>
    </row>
    <row r="635" spans="26:27" x14ac:dyDescent="0.25">
      <c r="Z635" s="12" t="str">
        <f t="shared" si="37"/>
        <v/>
      </c>
      <c r="AA635" s="12" t="str">
        <f t="shared" si="38"/>
        <v/>
      </c>
    </row>
    <row r="636" spans="26:27" x14ac:dyDescent="0.25">
      <c r="Z636" s="12" t="str">
        <f t="shared" si="37"/>
        <v/>
      </c>
      <c r="AA636" s="12" t="str">
        <f t="shared" si="38"/>
        <v/>
      </c>
    </row>
    <row r="637" spans="26:27" x14ac:dyDescent="0.25">
      <c r="Z637" s="12" t="str">
        <f t="shared" si="37"/>
        <v/>
      </c>
      <c r="AA637" s="12" t="str">
        <f t="shared" si="38"/>
        <v/>
      </c>
    </row>
    <row r="638" spans="26:27" x14ac:dyDescent="0.25">
      <c r="Z638" s="12" t="str">
        <f t="shared" si="37"/>
        <v/>
      </c>
      <c r="AA638" s="12" t="str">
        <f t="shared" si="38"/>
        <v/>
      </c>
    </row>
    <row r="639" spans="26:27" x14ac:dyDescent="0.25">
      <c r="Z639" s="12" t="str">
        <f t="shared" si="37"/>
        <v/>
      </c>
      <c r="AA639" s="12" t="str">
        <f t="shared" si="38"/>
        <v/>
      </c>
    </row>
    <row r="640" spans="26:27" x14ac:dyDescent="0.25">
      <c r="Z640" s="12" t="str">
        <f t="shared" si="37"/>
        <v/>
      </c>
      <c r="AA640" s="12" t="str">
        <f t="shared" si="38"/>
        <v/>
      </c>
    </row>
    <row r="641" spans="26:27" x14ac:dyDescent="0.25">
      <c r="Z641" s="12" t="str">
        <f t="shared" si="37"/>
        <v/>
      </c>
      <c r="AA641" s="12" t="str">
        <f t="shared" si="38"/>
        <v/>
      </c>
    </row>
    <row r="642" spans="26:27" x14ac:dyDescent="0.25">
      <c r="Z642" s="12" t="str">
        <f t="shared" ref="Z642:Z705" si="39">IF($A642&lt;&gt;"",($A642-$D$77),"")</f>
        <v/>
      </c>
      <c r="AA642" s="12" t="str">
        <f t="shared" ref="AA642:AA705" si="40">IF($A642&lt;&gt;"",($A642-$D$77+$J$118),"")</f>
        <v/>
      </c>
    </row>
    <row r="643" spans="26:27" x14ac:dyDescent="0.25">
      <c r="Z643" s="12" t="str">
        <f t="shared" si="39"/>
        <v/>
      </c>
      <c r="AA643" s="12" t="str">
        <f t="shared" si="40"/>
        <v/>
      </c>
    </row>
    <row r="644" spans="26:27" x14ac:dyDescent="0.25">
      <c r="Z644" s="12" t="str">
        <f t="shared" si="39"/>
        <v/>
      </c>
      <c r="AA644" s="12" t="str">
        <f t="shared" si="40"/>
        <v/>
      </c>
    </row>
    <row r="645" spans="26:27" x14ac:dyDescent="0.25">
      <c r="Z645" s="12" t="str">
        <f t="shared" si="39"/>
        <v/>
      </c>
      <c r="AA645" s="12" t="str">
        <f t="shared" si="40"/>
        <v/>
      </c>
    </row>
    <row r="646" spans="26:27" x14ac:dyDescent="0.25">
      <c r="Z646" s="12" t="str">
        <f t="shared" si="39"/>
        <v/>
      </c>
      <c r="AA646" s="12" t="str">
        <f t="shared" si="40"/>
        <v/>
      </c>
    </row>
    <row r="647" spans="26:27" x14ac:dyDescent="0.25">
      <c r="Z647" s="12" t="str">
        <f t="shared" si="39"/>
        <v/>
      </c>
      <c r="AA647" s="12" t="str">
        <f t="shared" si="40"/>
        <v/>
      </c>
    </row>
    <row r="648" spans="26:27" x14ac:dyDescent="0.25">
      <c r="Z648" s="12" t="str">
        <f t="shared" si="39"/>
        <v/>
      </c>
      <c r="AA648" s="12" t="str">
        <f t="shared" si="40"/>
        <v/>
      </c>
    </row>
    <row r="649" spans="26:27" x14ac:dyDescent="0.25">
      <c r="Z649" s="12" t="str">
        <f t="shared" si="39"/>
        <v/>
      </c>
      <c r="AA649" s="12" t="str">
        <f t="shared" si="40"/>
        <v/>
      </c>
    </row>
    <row r="650" spans="26:27" x14ac:dyDescent="0.25">
      <c r="Z650" s="12" t="str">
        <f t="shared" si="39"/>
        <v/>
      </c>
      <c r="AA650" s="12" t="str">
        <f t="shared" si="40"/>
        <v/>
      </c>
    </row>
    <row r="651" spans="26:27" x14ac:dyDescent="0.25">
      <c r="Z651" s="12" t="str">
        <f t="shared" si="39"/>
        <v/>
      </c>
      <c r="AA651" s="12" t="str">
        <f t="shared" si="40"/>
        <v/>
      </c>
    </row>
    <row r="652" spans="26:27" x14ac:dyDescent="0.25">
      <c r="Z652" s="12" t="str">
        <f t="shared" si="39"/>
        <v/>
      </c>
      <c r="AA652" s="12" t="str">
        <f t="shared" si="40"/>
        <v/>
      </c>
    </row>
    <row r="653" spans="26:27" x14ac:dyDescent="0.25">
      <c r="Z653" s="12" t="str">
        <f t="shared" si="39"/>
        <v/>
      </c>
      <c r="AA653" s="12" t="str">
        <f t="shared" si="40"/>
        <v/>
      </c>
    </row>
    <row r="654" spans="26:27" x14ac:dyDescent="0.25">
      <c r="Z654" s="12" t="str">
        <f t="shared" si="39"/>
        <v/>
      </c>
      <c r="AA654" s="12" t="str">
        <f t="shared" si="40"/>
        <v/>
      </c>
    </row>
    <row r="655" spans="26:27" x14ac:dyDescent="0.25">
      <c r="Z655" s="12" t="str">
        <f t="shared" si="39"/>
        <v/>
      </c>
      <c r="AA655" s="12" t="str">
        <f t="shared" si="40"/>
        <v/>
      </c>
    </row>
    <row r="656" spans="26:27" x14ac:dyDescent="0.25">
      <c r="Z656" s="12" t="str">
        <f t="shared" si="39"/>
        <v/>
      </c>
      <c r="AA656" s="12" t="str">
        <f t="shared" si="40"/>
        <v/>
      </c>
    </row>
    <row r="657" spans="26:27" x14ac:dyDescent="0.25">
      <c r="Z657" s="12" t="str">
        <f t="shared" si="39"/>
        <v/>
      </c>
      <c r="AA657" s="12" t="str">
        <f t="shared" si="40"/>
        <v/>
      </c>
    </row>
    <row r="658" spans="26:27" x14ac:dyDescent="0.25">
      <c r="Z658" s="12" t="str">
        <f t="shared" si="39"/>
        <v/>
      </c>
      <c r="AA658" s="12" t="str">
        <f t="shared" si="40"/>
        <v/>
      </c>
    </row>
    <row r="659" spans="26:27" x14ac:dyDescent="0.25">
      <c r="Z659" s="12" t="str">
        <f t="shared" si="39"/>
        <v/>
      </c>
      <c r="AA659" s="12" t="str">
        <f t="shared" si="40"/>
        <v/>
      </c>
    </row>
    <row r="660" spans="26:27" x14ac:dyDescent="0.25">
      <c r="Z660" s="12" t="str">
        <f t="shared" si="39"/>
        <v/>
      </c>
      <c r="AA660" s="12" t="str">
        <f t="shared" si="40"/>
        <v/>
      </c>
    </row>
    <row r="661" spans="26:27" x14ac:dyDescent="0.25">
      <c r="Z661" s="12" t="str">
        <f t="shared" si="39"/>
        <v/>
      </c>
      <c r="AA661" s="12" t="str">
        <f t="shared" si="40"/>
        <v/>
      </c>
    </row>
    <row r="662" spans="26:27" x14ac:dyDescent="0.25">
      <c r="Z662" s="12" t="str">
        <f t="shared" si="39"/>
        <v/>
      </c>
      <c r="AA662" s="12" t="str">
        <f t="shared" si="40"/>
        <v/>
      </c>
    </row>
    <row r="663" spans="26:27" x14ac:dyDescent="0.25">
      <c r="Z663" s="12" t="str">
        <f t="shared" si="39"/>
        <v/>
      </c>
      <c r="AA663" s="12" t="str">
        <f t="shared" si="40"/>
        <v/>
      </c>
    </row>
    <row r="664" spans="26:27" x14ac:dyDescent="0.25">
      <c r="Z664" s="12" t="str">
        <f t="shared" si="39"/>
        <v/>
      </c>
      <c r="AA664" s="12" t="str">
        <f t="shared" si="40"/>
        <v/>
      </c>
    </row>
    <row r="665" spans="26:27" x14ac:dyDescent="0.25">
      <c r="Z665" s="12" t="str">
        <f t="shared" si="39"/>
        <v/>
      </c>
      <c r="AA665" s="12" t="str">
        <f t="shared" si="40"/>
        <v/>
      </c>
    </row>
    <row r="666" spans="26:27" x14ac:dyDescent="0.25">
      <c r="Z666" s="12" t="str">
        <f t="shared" si="39"/>
        <v/>
      </c>
      <c r="AA666" s="12" t="str">
        <f t="shared" si="40"/>
        <v/>
      </c>
    </row>
    <row r="667" spans="26:27" x14ac:dyDescent="0.25">
      <c r="Z667" s="12" t="str">
        <f t="shared" si="39"/>
        <v/>
      </c>
      <c r="AA667" s="12" t="str">
        <f t="shared" si="40"/>
        <v/>
      </c>
    </row>
    <row r="668" spans="26:27" x14ac:dyDescent="0.25">
      <c r="Z668" s="12" t="str">
        <f t="shared" si="39"/>
        <v/>
      </c>
      <c r="AA668" s="12" t="str">
        <f t="shared" si="40"/>
        <v/>
      </c>
    </row>
    <row r="669" spans="26:27" x14ac:dyDescent="0.25">
      <c r="Z669" s="12" t="str">
        <f t="shared" si="39"/>
        <v/>
      </c>
      <c r="AA669" s="12" t="str">
        <f t="shared" si="40"/>
        <v/>
      </c>
    </row>
    <row r="670" spans="26:27" x14ac:dyDescent="0.25">
      <c r="Z670" s="12" t="str">
        <f t="shared" si="39"/>
        <v/>
      </c>
      <c r="AA670" s="12" t="str">
        <f t="shared" si="40"/>
        <v/>
      </c>
    </row>
    <row r="671" spans="26:27" x14ac:dyDescent="0.25">
      <c r="Z671" s="12" t="str">
        <f t="shared" si="39"/>
        <v/>
      </c>
      <c r="AA671" s="12" t="str">
        <f t="shared" si="40"/>
        <v/>
      </c>
    </row>
    <row r="672" spans="26:27" x14ac:dyDescent="0.25">
      <c r="Z672" s="12" t="str">
        <f t="shared" si="39"/>
        <v/>
      </c>
      <c r="AA672" s="12" t="str">
        <f t="shared" si="40"/>
        <v/>
      </c>
    </row>
    <row r="673" spans="26:27" x14ac:dyDescent="0.25">
      <c r="Z673" s="12" t="str">
        <f t="shared" si="39"/>
        <v/>
      </c>
      <c r="AA673" s="12" t="str">
        <f t="shared" si="40"/>
        <v/>
      </c>
    </row>
    <row r="674" spans="26:27" x14ac:dyDescent="0.25">
      <c r="Z674" s="12" t="str">
        <f t="shared" si="39"/>
        <v/>
      </c>
      <c r="AA674" s="12" t="str">
        <f t="shared" si="40"/>
        <v/>
      </c>
    </row>
    <row r="675" spans="26:27" x14ac:dyDescent="0.25">
      <c r="Z675" s="12" t="str">
        <f t="shared" si="39"/>
        <v/>
      </c>
      <c r="AA675" s="12" t="str">
        <f t="shared" si="40"/>
        <v/>
      </c>
    </row>
    <row r="676" spans="26:27" x14ac:dyDescent="0.25">
      <c r="Z676" s="12" t="str">
        <f t="shared" si="39"/>
        <v/>
      </c>
      <c r="AA676" s="12" t="str">
        <f t="shared" si="40"/>
        <v/>
      </c>
    </row>
    <row r="677" spans="26:27" x14ac:dyDescent="0.25">
      <c r="Z677" s="12" t="str">
        <f t="shared" si="39"/>
        <v/>
      </c>
      <c r="AA677" s="12" t="str">
        <f t="shared" si="40"/>
        <v/>
      </c>
    </row>
    <row r="678" spans="26:27" x14ac:dyDescent="0.25">
      <c r="Z678" s="12" t="str">
        <f t="shared" si="39"/>
        <v/>
      </c>
      <c r="AA678" s="12" t="str">
        <f t="shared" si="40"/>
        <v/>
      </c>
    </row>
    <row r="679" spans="26:27" x14ac:dyDescent="0.25">
      <c r="Z679" s="12" t="str">
        <f t="shared" si="39"/>
        <v/>
      </c>
      <c r="AA679" s="12" t="str">
        <f t="shared" si="40"/>
        <v/>
      </c>
    </row>
    <row r="680" spans="26:27" x14ac:dyDescent="0.25">
      <c r="Z680" s="12" t="str">
        <f t="shared" si="39"/>
        <v/>
      </c>
      <c r="AA680" s="12" t="str">
        <f t="shared" si="40"/>
        <v/>
      </c>
    </row>
    <row r="681" spans="26:27" x14ac:dyDescent="0.25">
      <c r="Z681" s="12" t="str">
        <f t="shared" si="39"/>
        <v/>
      </c>
      <c r="AA681" s="12" t="str">
        <f t="shared" si="40"/>
        <v/>
      </c>
    </row>
    <row r="682" spans="26:27" x14ac:dyDescent="0.25">
      <c r="Z682" s="12" t="str">
        <f t="shared" si="39"/>
        <v/>
      </c>
      <c r="AA682" s="12" t="str">
        <f t="shared" si="40"/>
        <v/>
      </c>
    </row>
    <row r="683" spans="26:27" x14ac:dyDescent="0.25">
      <c r="Z683" s="12" t="str">
        <f t="shared" si="39"/>
        <v/>
      </c>
      <c r="AA683" s="12" t="str">
        <f t="shared" si="40"/>
        <v/>
      </c>
    </row>
    <row r="684" spans="26:27" x14ac:dyDescent="0.25">
      <c r="Z684" s="12" t="str">
        <f t="shared" si="39"/>
        <v/>
      </c>
      <c r="AA684" s="12" t="str">
        <f t="shared" si="40"/>
        <v/>
      </c>
    </row>
    <row r="685" spans="26:27" x14ac:dyDescent="0.25">
      <c r="Z685" s="12" t="str">
        <f t="shared" si="39"/>
        <v/>
      </c>
      <c r="AA685" s="12" t="str">
        <f t="shared" si="40"/>
        <v/>
      </c>
    </row>
    <row r="686" spans="26:27" x14ac:dyDescent="0.25">
      <c r="Z686" s="12" t="str">
        <f t="shared" si="39"/>
        <v/>
      </c>
      <c r="AA686" s="12" t="str">
        <f t="shared" si="40"/>
        <v/>
      </c>
    </row>
    <row r="687" spans="26:27" x14ac:dyDescent="0.25">
      <c r="Z687" s="12" t="str">
        <f t="shared" si="39"/>
        <v/>
      </c>
      <c r="AA687" s="12" t="str">
        <f t="shared" si="40"/>
        <v/>
      </c>
    </row>
    <row r="688" spans="26:27" x14ac:dyDescent="0.25">
      <c r="Z688" s="12" t="str">
        <f t="shared" si="39"/>
        <v/>
      </c>
      <c r="AA688" s="12" t="str">
        <f t="shared" si="40"/>
        <v/>
      </c>
    </row>
    <row r="689" spans="26:27" x14ac:dyDescent="0.25">
      <c r="Z689" s="12" t="str">
        <f t="shared" si="39"/>
        <v/>
      </c>
      <c r="AA689" s="12" t="str">
        <f t="shared" si="40"/>
        <v/>
      </c>
    </row>
    <row r="690" spans="26:27" x14ac:dyDescent="0.25">
      <c r="Z690" s="12" t="str">
        <f t="shared" si="39"/>
        <v/>
      </c>
      <c r="AA690" s="12" t="str">
        <f t="shared" si="40"/>
        <v/>
      </c>
    </row>
    <row r="691" spans="26:27" x14ac:dyDescent="0.25">
      <c r="Z691" s="12" t="str">
        <f t="shared" si="39"/>
        <v/>
      </c>
      <c r="AA691" s="12" t="str">
        <f t="shared" si="40"/>
        <v/>
      </c>
    </row>
    <row r="692" spans="26:27" x14ac:dyDescent="0.25">
      <c r="Z692" s="12" t="str">
        <f t="shared" si="39"/>
        <v/>
      </c>
      <c r="AA692" s="12" t="str">
        <f t="shared" si="40"/>
        <v/>
      </c>
    </row>
    <row r="693" spans="26:27" x14ac:dyDescent="0.25">
      <c r="Z693" s="12" t="str">
        <f t="shared" si="39"/>
        <v/>
      </c>
      <c r="AA693" s="12" t="str">
        <f t="shared" si="40"/>
        <v/>
      </c>
    </row>
    <row r="694" spans="26:27" x14ac:dyDescent="0.25">
      <c r="Z694" s="12" t="str">
        <f t="shared" si="39"/>
        <v/>
      </c>
      <c r="AA694" s="12" t="str">
        <f t="shared" si="40"/>
        <v/>
      </c>
    </row>
    <row r="695" spans="26:27" x14ac:dyDescent="0.25">
      <c r="Z695" s="12" t="str">
        <f t="shared" si="39"/>
        <v/>
      </c>
      <c r="AA695" s="12" t="str">
        <f t="shared" si="40"/>
        <v/>
      </c>
    </row>
    <row r="696" spans="26:27" x14ac:dyDescent="0.25">
      <c r="Z696" s="12" t="str">
        <f t="shared" si="39"/>
        <v/>
      </c>
      <c r="AA696" s="12" t="str">
        <f t="shared" si="40"/>
        <v/>
      </c>
    </row>
    <row r="697" spans="26:27" x14ac:dyDescent="0.25">
      <c r="Z697" s="12" t="str">
        <f t="shared" si="39"/>
        <v/>
      </c>
      <c r="AA697" s="12" t="str">
        <f t="shared" si="40"/>
        <v/>
      </c>
    </row>
    <row r="698" spans="26:27" x14ac:dyDescent="0.25">
      <c r="Z698" s="12" t="str">
        <f t="shared" si="39"/>
        <v/>
      </c>
      <c r="AA698" s="12" t="str">
        <f t="shared" si="40"/>
        <v/>
      </c>
    </row>
    <row r="699" spans="26:27" x14ac:dyDescent="0.25">
      <c r="Z699" s="12" t="str">
        <f t="shared" si="39"/>
        <v/>
      </c>
      <c r="AA699" s="12" t="str">
        <f t="shared" si="40"/>
        <v/>
      </c>
    </row>
    <row r="700" spans="26:27" x14ac:dyDescent="0.25">
      <c r="Z700" s="12" t="str">
        <f t="shared" si="39"/>
        <v/>
      </c>
      <c r="AA700" s="12" t="str">
        <f t="shared" si="40"/>
        <v/>
      </c>
    </row>
    <row r="701" spans="26:27" x14ac:dyDescent="0.25">
      <c r="Z701" s="12" t="str">
        <f t="shared" si="39"/>
        <v/>
      </c>
      <c r="AA701" s="12" t="str">
        <f t="shared" si="40"/>
        <v/>
      </c>
    </row>
    <row r="702" spans="26:27" x14ac:dyDescent="0.25">
      <c r="Z702" s="12" t="str">
        <f t="shared" si="39"/>
        <v/>
      </c>
      <c r="AA702" s="12" t="str">
        <f t="shared" si="40"/>
        <v/>
      </c>
    </row>
    <row r="703" spans="26:27" x14ac:dyDescent="0.25">
      <c r="Z703" s="12" t="str">
        <f t="shared" si="39"/>
        <v/>
      </c>
      <c r="AA703" s="12" t="str">
        <f t="shared" si="40"/>
        <v/>
      </c>
    </row>
    <row r="704" spans="26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6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T1001"/>
  <sheetViews>
    <sheetView zoomScale="71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-0.13</v>
      </c>
      <c r="Z2" s="12">
        <f t="shared" ref="Z2:Z65" ca="1" si="0">IF($A2&lt;&gt;"",($A2-$D$77),"")</f>
        <v>-10.216885714285722</v>
      </c>
      <c r="AA2" s="12">
        <f t="shared" ref="AA2:AA65" ca="1" si="1">IF($A2&lt;&gt;"",($A2-$D$77+$J$118),"")</f>
        <v>-10.216885714285722</v>
      </c>
    </row>
    <row r="3" spans="1:27" x14ac:dyDescent="0.25">
      <c r="A3" s="11">
        <v>-0.02</v>
      </c>
      <c r="Z3" s="12">
        <f t="shared" ca="1" si="0"/>
        <v>-10.10688571428572</v>
      </c>
      <c r="AA3" s="12">
        <f t="shared" ca="1" si="1"/>
        <v>-10.10688571428572</v>
      </c>
    </row>
    <row r="4" spans="1:27" x14ac:dyDescent="0.25">
      <c r="A4" s="11">
        <v>0.15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A2:A701</v>
      </c>
      <c r="Z4" s="12">
        <f t="shared" ca="1" si="0"/>
        <v>-9.9368857142857205</v>
      </c>
      <c r="AA4" s="12">
        <f t="shared" ca="1" si="1"/>
        <v>-9.9368857142857205</v>
      </c>
    </row>
    <row r="5" spans="1:27" x14ac:dyDescent="0.25">
      <c r="A5" s="11">
        <v>1.78</v>
      </c>
      <c r="C5" s="10" t="s">
        <v>1</v>
      </c>
      <c r="D5" s="13">
        <v>700</v>
      </c>
      <c r="Z5" s="12">
        <f t="shared" ca="1" si="0"/>
        <v>-8.3068857142857215</v>
      </c>
      <c r="AA5" s="12">
        <f t="shared" ca="1" si="1"/>
        <v>-8.3068857142857215</v>
      </c>
    </row>
    <row r="6" spans="1:27" x14ac:dyDescent="0.25">
      <c r="A6" s="11">
        <v>1.97</v>
      </c>
      <c r="D6" s="29" t="s">
        <v>150</v>
      </c>
      <c r="Z6" s="12">
        <f t="shared" ca="1" si="0"/>
        <v>-8.1168857142857203</v>
      </c>
      <c r="AA6" s="12">
        <f t="shared" ca="1" si="1"/>
        <v>-8.1168857142857203</v>
      </c>
    </row>
    <row r="7" spans="1:27" x14ac:dyDescent="0.25">
      <c r="A7" s="11">
        <v>2.06</v>
      </c>
      <c r="Z7" s="12">
        <f t="shared" ca="1" si="0"/>
        <v>-8.0268857142857204</v>
      </c>
      <c r="AA7" s="12">
        <f t="shared" ca="1" si="1"/>
        <v>-8.0268857142857204</v>
      </c>
    </row>
    <row r="8" spans="1:27" x14ac:dyDescent="0.25">
      <c r="A8" s="11">
        <v>2.61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-7.4768857142857215</v>
      </c>
      <c r="AA8" s="12">
        <f t="shared" ca="1" si="1"/>
        <v>-7.4768857142857215</v>
      </c>
    </row>
    <row r="9" spans="1:27" x14ac:dyDescent="0.25">
      <c r="A9" s="11">
        <v>2.66</v>
      </c>
      <c r="Z9" s="12">
        <f t="shared" ca="1" si="0"/>
        <v>-7.4268857142857208</v>
      </c>
      <c r="AA9" s="12">
        <f t="shared" ca="1" si="1"/>
        <v>-7.4268857142857208</v>
      </c>
    </row>
    <row r="10" spans="1:27" ht="15" customHeight="1" x14ac:dyDescent="0.25">
      <c r="A10" s="11">
        <v>2.87</v>
      </c>
      <c r="Z10" s="12">
        <f t="shared" ca="1" si="0"/>
        <v>-7.2168857142857208</v>
      </c>
      <c r="AA10" s="12">
        <f t="shared" ca="1" si="1"/>
        <v>-7.2168857142857208</v>
      </c>
    </row>
    <row r="11" spans="1:27" x14ac:dyDescent="0.25">
      <c r="A11" s="11">
        <v>2.93</v>
      </c>
      <c r="C11" s="10" t="s">
        <v>2</v>
      </c>
      <c r="D11" s="15">
        <f ca="1">MIN(INDIRECT($G$4))</f>
        <v>-0.13</v>
      </c>
      <c r="E11" s="9" t="s">
        <v>7</v>
      </c>
      <c r="Z11" s="12">
        <f t="shared" ca="1" si="0"/>
        <v>-7.1568857142857212</v>
      </c>
      <c r="AA11" s="12">
        <f t="shared" ca="1" si="1"/>
        <v>-7.1568857142857212</v>
      </c>
    </row>
    <row r="12" spans="1:27" x14ac:dyDescent="0.25">
      <c r="A12" s="11">
        <v>2.94</v>
      </c>
      <c r="C12" s="10" t="s">
        <v>3</v>
      </c>
      <c r="D12" s="15">
        <f ca="1">MAX(INDIRECT($G$4))</f>
        <v>19.61</v>
      </c>
      <c r="E12" s="9" t="s">
        <v>8</v>
      </c>
      <c r="Z12" s="12">
        <f t="shared" ca="1" si="0"/>
        <v>-7.1468857142857214</v>
      </c>
      <c r="AA12" s="12">
        <f t="shared" ca="1" si="1"/>
        <v>-7.1468857142857214</v>
      </c>
    </row>
    <row r="13" spans="1:27" x14ac:dyDescent="0.25">
      <c r="A13" s="11">
        <v>2.99</v>
      </c>
      <c r="Z13" s="12">
        <f t="shared" ca="1" si="0"/>
        <v>-7.0968857142857207</v>
      </c>
      <c r="AA13" s="12">
        <f t="shared" ca="1" si="1"/>
        <v>-7.0968857142857207</v>
      </c>
    </row>
    <row r="14" spans="1:27" x14ac:dyDescent="0.25">
      <c r="A14" s="11">
        <v>3.05</v>
      </c>
      <c r="C14" s="10" t="s">
        <v>4</v>
      </c>
      <c r="D14" s="38">
        <f ca="1">D12-D11</f>
        <v>19.739999999999998</v>
      </c>
      <c r="E14" s="9" t="s">
        <v>9</v>
      </c>
      <c r="Z14" s="12">
        <f t="shared" ca="1" si="0"/>
        <v>-7.0368857142857211</v>
      </c>
      <c r="AA14" s="12">
        <f t="shared" ca="1" si="1"/>
        <v>-7.0368857142857211</v>
      </c>
    </row>
    <row r="15" spans="1:27" x14ac:dyDescent="0.25">
      <c r="A15" s="11">
        <v>3.15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-6.9368857142857205</v>
      </c>
      <c r="AA15" s="12">
        <f t="shared" ca="1" si="1"/>
        <v>-6.9368857142857205</v>
      </c>
    </row>
    <row r="16" spans="1:27" x14ac:dyDescent="0.25">
      <c r="A16" s="11">
        <v>3.31</v>
      </c>
      <c r="C16" s="10" t="s">
        <v>6</v>
      </c>
      <c r="D16" s="15">
        <f ca="1">$D$14/$D$15</f>
        <v>1.7945454545454544</v>
      </c>
      <c r="E16" s="9" t="s">
        <v>11</v>
      </c>
      <c r="Z16" s="12">
        <f t="shared" ca="1" si="0"/>
        <v>-6.7768857142857204</v>
      </c>
      <c r="AA16" s="12">
        <f t="shared" ca="1" si="1"/>
        <v>-6.7768857142857204</v>
      </c>
    </row>
    <row r="17" spans="1:46" x14ac:dyDescent="0.25">
      <c r="A17" s="11">
        <v>3.37</v>
      </c>
      <c r="Z17" s="12">
        <f t="shared" ca="1" si="0"/>
        <v>-6.7168857142857208</v>
      </c>
      <c r="AA17" s="12">
        <f t="shared" ca="1" si="1"/>
        <v>-6.7168857142857208</v>
      </c>
    </row>
    <row r="18" spans="1:46" x14ac:dyDescent="0.25">
      <c r="A18" s="11">
        <v>3.8</v>
      </c>
      <c r="Z18" s="12">
        <f t="shared" ca="1" si="0"/>
        <v>-6.2868857142857211</v>
      </c>
      <c r="AA18" s="12">
        <f t="shared" ca="1" si="1"/>
        <v>-6.2868857142857211</v>
      </c>
    </row>
    <row r="19" spans="1:46" x14ac:dyDescent="0.25">
      <c r="A19" s="11">
        <v>3.8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-6.2868857142857211</v>
      </c>
      <c r="AA19" s="12">
        <f t="shared" ca="1" si="1"/>
        <v>-6.2868857142857211</v>
      </c>
    </row>
    <row r="20" spans="1:46" x14ac:dyDescent="0.25">
      <c r="A20" s="11">
        <v>3.85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-6.2368857142857212</v>
      </c>
      <c r="AA20" s="12">
        <f t="shared" ca="1" si="1"/>
        <v>-6.2368857142857212</v>
      </c>
    </row>
    <row r="21" spans="1:46" x14ac:dyDescent="0.25">
      <c r="A21" s="11">
        <v>3.91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-6.1768857142857208</v>
      </c>
      <c r="AA21" s="12">
        <f t="shared" ca="1" si="1"/>
        <v>-6.1768857142857208</v>
      </c>
    </row>
    <row r="22" spans="1:46" x14ac:dyDescent="0.25">
      <c r="A22" s="11">
        <v>4.0199999999999996</v>
      </c>
      <c r="C22" s="17">
        <v>1</v>
      </c>
      <c r="D22" s="38">
        <f t="shared" ref="D22:D32" ca="1" si="2">IF($C22&gt;$D$15,"-",$D$11+($C22-1)*$D$16)</f>
        <v>-0.13</v>
      </c>
      <c r="E22" s="38">
        <f t="shared" ref="E22:E32" ca="1" si="3">IF($C22&gt;$D$15,"-",$D22+$D$16)</f>
        <v>1.6645454545454546</v>
      </c>
      <c r="F22" s="38">
        <f t="shared" ref="F22:F32" ca="1" si="4">IF($C22&gt;$D$15,"-",($E22+$D22)/2)</f>
        <v>0.76727272727272733</v>
      </c>
      <c r="G22" s="18">
        <f t="shared" ref="G22:G32" ca="1" si="5">IF($C22&gt;$D$15,"-",COUNTIFS(INDIRECT($G$4),"&gt;="&amp;$D22,INDIRECT($G$4),IF($C22&lt;&gt;$D$15,"&lt;","&lt;=")&amp;$E22))</f>
        <v>3</v>
      </c>
      <c r="H22" s="38">
        <f t="shared" ref="H22:H32" ca="1" si="6">IF($C22&gt;$D$15,"-",IF($C22&gt;$D$15,"-",$G22/$D$5))</f>
        <v>4.2857142857142859E-3</v>
      </c>
      <c r="J22" s="38">
        <f t="shared" ref="J22:J32" ca="1" si="7">IF($C22&gt;$D$15,"-",$H22/$D$16)</f>
        <v>2.3881893182805041E-3</v>
      </c>
      <c r="K22" s="38">
        <f ca="1">IF($C22&gt;$D$15,"-",IF($C22=1,$G22,$K21+$G22))</f>
        <v>3</v>
      </c>
      <c r="L22" s="38">
        <f ca="1">IF($C22&gt;$D$15,"-",IF($C22=1,$H22,$L21+$H22))</f>
        <v>4.2857142857142859E-3</v>
      </c>
      <c r="N22" s="38">
        <f ca="1">IF($C22&gt;$D$15,"-",$F22*$H22)</f>
        <v>3.2883116883116888E-3</v>
      </c>
      <c r="O22" s="38">
        <f t="shared" ref="O22:O32" ca="1" si="8">IF($C22&gt;$D$15,"-",$H22*($F22-$K$77)^2)</f>
        <v>0.37258268074002343</v>
      </c>
      <c r="P22" s="38">
        <f t="shared" ref="P22:P32" ca="1" si="9">IF($C22&gt;$D$15,"-",$H22*($F22-$K$77)^3)</f>
        <v>-3.4739405925283009</v>
      </c>
      <c r="Q22" s="38">
        <f t="shared" ref="Q22:Q32" ca="1" si="10">IF($C22&gt;$D$15,"-",$H22*($F22-$K$77)^4)</f>
        <v>32.390832597065184</v>
      </c>
      <c r="Z22" s="12">
        <f t="shared" ca="1" si="0"/>
        <v>-6.0668857142857213</v>
      </c>
      <c r="AA22" s="12">
        <f t="shared" ca="1" si="1"/>
        <v>-6.0668857142857213</v>
      </c>
    </row>
    <row r="23" spans="1:46" x14ac:dyDescent="0.25">
      <c r="A23" s="11">
        <v>4.0199999999999996</v>
      </c>
      <c r="C23" s="17">
        <v>2</v>
      </c>
      <c r="D23" s="38">
        <f t="shared" ca="1" si="2"/>
        <v>1.6645454545454546</v>
      </c>
      <c r="E23" s="38">
        <f t="shared" ca="1" si="3"/>
        <v>3.459090909090909</v>
      </c>
      <c r="F23" s="38">
        <f t="shared" ca="1" si="4"/>
        <v>2.5618181818181816</v>
      </c>
      <c r="G23" s="18">
        <f t="shared" ca="1" si="5"/>
        <v>13</v>
      </c>
      <c r="H23" s="38">
        <f t="shared" ca="1" si="6"/>
        <v>1.8571428571428572E-2</v>
      </c>
      <c r="J23" s="38">
        <f t="shared" ca="1" si="7"/>
        <v>1.0348820379215517E-2</v>
      </c>
      <c r="K23" s="38">
        <f t="shared" ref="K23:K32" ca="1" si="11">IF($C23&gt;$D$15,"-",IF($C23=1,$G23,$K22+$G23))</f>
        <v>16</v>
      </c>
      <c r="L23" s="38">
        <f t="shared" ref="L23:L32" ca="1" si="12">IF($C23&gt;$D$15,"-",IF($C23=1,$H23,$L22+$H23))</f>
        <v>2.2857142857142857E-2</v>
      </c>
      <c r="N23" s="38">
        <f t="shared" ref="N23:N32" ca="1" si="13">IF($C23&gt;$D$15,"-",$F23*$H23)</f>
        <v>4.757662337662337E-2</v>
      </c>
      <c r="O23" s="38">
        <f t="shared" ca="1" si="8"/>
        <v>1.0528489095428566</v>
      </c>
      <c r="P23" s="38">
        <f t="shared" ca="1" si="9"/>
        <v>-7.9273205795119823</v>
      </c>
      <c r="Q23" s="38">
        <f t="shared" ca="1" si="10"/>
        <v>59.687967571377499</v>
      </c>
      <c r="Z23" s="12">
        <f t="shared" ca="1" si="0"/>
        <v>-6.0668857142857213</v>
      </c>
      <c r="AA23" s="12">
        <f t="shared" ca="1" si="1"/>
        <v>-6.0668857142857213</v>
      </c>
    </row>
    <row r="24" spans="1:46" x14ac:dyDescent="0.25">
      <c r="A24" s="11">
        <v>4.0999999999999996</v>
      </c>
      <c r="C24" s="17">
        <v>3</v>
      </c>
      <c r="D24" s="38">
        <f t="shared" ca="1" si="2"/>
        <v>3.459090909090909</v>
      </c>
      <c r="E24" s="38">
        <f t="shared" ca="1" si="3"/>
        <v>5.2536363636363639</v>
      </c>
      <c r="F24" s="38">
        <f t="shared" ca="1" si="4"/>
        <v>4.3563636363636364</v>
      </c>
      <c r="G24" s="18">
        <f t="shared" ca="1" si="5"/>
        <v>34</v>
      </c>
      <c r="H24" s="38">
        <f t="shared" ca="1" si="6"/>
        <v>4.8571428571428571E-2</v>
      </c>
      <c r="J24" s="38">
        <f t="shared" ca="1" si="7"/>
        <v>2.7066145607179043E-2</v>
      </c>
      <c r="K24" s="38">
        <f t="shared" ca="1" si="11"/>
        <v>50</v>
      </c>
      <c r="L24" s="38">
        <f t="shared" ca="1" si="12"/>
        <v>7.1428571428571425E-2</v>
      </c>
      <c r="N24" s="38">
        <f t="shared" ca="1" si="13"/>
        <v>0.2115948051948052</v>
      </c>
      <c r="O24" s="38">
        <f t="shared" ca="1" si="8"/>
        <v>1.5974441805081452</v>
      </c>
      <c r="P24" s="38">
        <f t="shared" ca="1" si="9"/>
        <v>-9.1611100196970447</v>
      </c>
      <c r="Q24" s="38">
        <f t="shared" ca="1" si="10"/>
        <v>52.537633437868763</v>
      </c>
      <c r="Z24" s="12">
        <f t="shared" ca="1" si="0"/>
        <v>-5.9868857142857212</v>
      </c>
      <c r="AA24" s="12">
        <f t="shared" ca="1" si="1"/>
        <v>-5.9868857142857212</v>
      </c>
    </row>
    <row r="25" spans="1:46" x14ac:dyDescent="0.25">
      <c r="A25" s="11">
        <v>4.16</v>
      </c>
      <c r="C25" s="17">
        <v>4</v>
      </c>
      <c r="D25" s="38">
        <f t="shared" ca="1" si="2"/>
        <v>5.253636363636363</v>
      </c>
      <c r="E25" s="38">
        <f t="shared" ca="1" si="3"/>
        <v>7.048181818181817</v>
      </c>
      <c r="F25" s="38">
        <f t="shared" ca="1" si="4"/>
        <v>6.1509090909090904</v>
      </c>
      <c r="G25" s="18">
        <f t="shared" ca="1" si="5"/>
        <v>76</v>
      </c>
      <c r="H25" s="38">
        <f t="shared" ca="1" si="6"/>
        <v>0.10857142857142857</v>
      </c>
      <c r="J25" s="38">
        <f t="shared" ca="1" si="7"/>
        <v>6.0500796063106092E-2</v>
      </c>
      <c r="K25" s="38">
        <f t="shared" ca="1" si="11"/>
        <v>126</v>
      </c>
      <c r="L25" s="38">
        <f t="shared" ca="1" si="12"/>
        <v>0.18</v>
      </c>
      <c r="N25" s="38">
        <f t="shared" ca="1" si="13"/>
        <v>0.66781298701298697</v>
      </c>
      <c r="O25" s="38">
        <f t="shared" ca="1" si="8"/>
        <v>1.6856838794635167</v>
      </c>
      <c r="P25" s="38">
        <f t="shared" ca="1" si="9"/>
        <v>-6.6421155146489959</v>
      </c>
      <c r="Q25" s="38">
        <f t="shared" ca="1" si="10"/>
        <v>26.171988145239744</v>
      </c>
      <c r="Z25" s="12">
        <f t="shared" ca="1" si="0"/>
        <v>-5.9268857142857208</v>
      </c>
      <c r="AA25" s="12">
        <f t="shared" ca="1" si="1"/>
        <v>-5.9268857142857208</v>
      </c>
    </row>
    <row r="26" spans="1:46" x14ac:dyDescent="0.25">
      <c r="A26" s="11">
        <v>4.21</v>
      </c>
      <c r="C26" s="17">
        <v>5</v>
      </c>
      <c r="D26" s="38">
        <f t="shared" ca="1" si="2"/>
        <v>7.0481818181818179</v>
      </c>
      <c r="E26" s="38">
        <f t="shared" ca="1" si="3"/>
        <v>8.8427272727272719</v>
      </c>
      <c r="F26" s="38">
        <f t="shared" ca="1" si="4"/>
        <v>7.9454545454545453</v>
      </c>
      <c r="G26" s="18">
        <f t="shared" ca="1" si="5"/>
        <v>131</v>
      </c>
      <c r="H26" s="38">
        <f t="shared" ca="1" si="6"/>
        <v>0.18714285714285714</v>
      </c>
      <c r="J26" s="38">
        <f t="shared" ca="1" si="7"/>
        <v>0.10428426689824867</v>
      </c>
      <c r="K26" s="38">
        <f t="shared" ca="1" si="11"/>
        <v>257</v>
      </c>
      <c r="L26" s="38">
        <f t="shared" ca="1" si="12"/>
        <v>0.3671428571428571</v>
      </c>
      <c r="N26" s="38">
        <f t="shared" ca="1" si="13"/>
        <v>1.4869350649350648</v>
      </c>
      <c r="O26" s="38">
        <f t="shared" ca="1" si="8"/>
        <v>0.86166215341629115</v>
      </c>
      <c r="P26" s="38">
        <f t="shared" ca="1" si="9"/>
        <v>-1.8489233156314608</v>
      </c>
      <c r="Q26" s="38">
        <f t="shared" ca="1" si="10"/>
        <v>3.9673524171068708</v>
      </c>
      <c r="Z26" s="12">
        <f t="shared" ca="1" si="0"/>
        <v>-5.8768857142857209</v>
      </c>
      <c r="AA26" s="12">
        <f t="shared" ca="1" si="1"/>
        <v>-5.8768857142857209</v>
      </c>
    </row>
    <row r="27" spans="1:46" x14ac:dyDescent="0.25">
      <c r="A27" s="11">
        <v>4.21</v>
      </c>
      <c r="C27" s="17">
        <v>6</v>
      </c>
      <c r="D27" s="38">
        <f t="shared" ca="1" si="2"/>
        <v>8.8427272727272719</v>
      </c>
      <c r="E27" s="38">
        <f t="shared" ca="1" si="3"/>
        <v>10.637272727272727</v>
      </c>
      <c r="F27" s="38">
        <f t="shared" ca="1" si="4"/>
        <v>9.7399999999999984</v>
      </c>
      <c r="G27" s="18">
        <f t="shared" ca="1" si="5"/>
        <v>142</v>
      </c>
      <c r="H27" s="38">
        <f t="shared" ca="1" si="6"/>
        <v>0.20285714285714285</v>
      </c>
      <c r="J27" s="38">
        <f t="shared" ca="1" si="7"/>
        <v>0.11304096106527718</v>
      </c>
      <c r="K27" s="38">
        <f t="shared" ca="1" si="11"/>
        <v>399</v>
      </c>
      <c r="L27" s="38">
        <f t="shared" ca="1" si="12"/>
        <v>0.56999999999999995</v>
      </c>
      <c r="N27" s="38">
        <f t="shared" ca="1" si="13"/>
        <v>1.975828571428571</v>
      </c>
      <c r="O27" s="38">
        <f t="shared" ca="1" si="8"/>
        <v>2.502328285147571E-2</v>
      </c>
      <c r="P27" s="38">
        <f t="shared" ca="1" si="9"/>
        <v>-8.7886319062173719E-3</v>
      </c>
      <c r="Q27" s="38">
        <f t="shared" ca="1" si="10"/>
        <v>3.0867273187709216E-3</v>
      </c>
      <c r="Z27" s="12">
        <f t="shared" ca="1" si="0"/>
        <v>-5.8768857142857209</v>
      </c>
      <c r="AA27" s="12">
        <f t="shared" ca="1" si="1"/>
        <v>-5.8768857142857209</v>
      </c>
    </row>
    <row r="28" spans="1:46" x14ac:dyDescent="0.25">
      <c r="A28" s="11">
        <v>4.3499999999999996</v>
      </c>
      <c r="C28" s="17">
        <v>7</v>
      </c>
      <c r="D28" s="38">
        <f t="shared" ca="1" si="2"/>
        <v>10.637272727272725</v>
      </c>
      <c r="E28" s="38">
        <f t="shared" ca="1" si="3"/>
        <v>12.43181818181818</v>
      </c>
      <c r="F28" s="38">
        <f t="shared" ca="1" si="4"/>
        <v>11.534545454545452</v>
      </c>
      <c r="G28" s="18">
        <f t="shared" ca="1" si="5"/>
        <v>132</v>
      </c>
      <c r="H28" s="38">
        <f t="shared" ca="1" si="6"/>
        <v>0.18857142857142858</v>
      </c>
      <c r="J28" s="38">
        <f t="shared" ca="1" si="7"/>
        <v>0.10508033000434218</v>
      </c>
      <c r="K28" s="38">
        <f t="shared" ca="1" si="11"/>
        <v>531</v>
      </c>
      <c r="L28" s="38">
        <f t="shared" ca="1" si="12"/>
        <v>0.75857142857142856</v>
      </c>
      <c r="N28" s="38">
        <f t="shared" ca="1" si="13"/>
        <v>2.1750857142857138</v>
      </c>
      <c r="O28" s="38">
        <f t="shared" ca="1" si="8"/>
        <v>0.39283079619740219</v>
      </c>
      <c r="P28" s="38">
        <f t="shared" ca="1" si="9"/>
        <v>0.56698340171887929</v>
      </c>
      <c r="Q28" s="38">
        <f t="shared" ca="1" si="10"/>
        <v>0.8183426068845413</v>
      </c>
      <c r="Z28" s="12">
        <f t="shared" ca="1" si="0"/>
        <v>-5.7368857142857212</v>
      </c>
      <c r="AA28" s="12">
        <f t="shared" ca="1" si="1"/>
        <v>-5.7368857142857212</v>
      </c>
    </row>
    <row r="29" spans="1:46" x14ac:dyDescent="0.25">
      <c r="A29" s="11">
        <v>4.46</v>
      </c>
      <c r="C29" s="17">
        <v>8</v>
      </c>
      <c r="D29" s="38">
        <f t="shared" ca="1" si="2"/>
        <v>12.43181818181818</v>
      </c>
      <c r="E29" s="38">
        <f t="shared" ca="1" si="3"/>
        <v>14.226363636363635</v>
      </c>
      <c r="F29" s="38">
        <f t="shared" ca="1" si="4"/>
        <v>13.329090909090908</v>
      </c>
      <c r="G29" s="18">
        <f t="shared" ca="1" si="5"/>
        <v>89</v>
      </c>
      <c r="H29" s="38">
        <f t="shared" ca="1" si="6"/>
        <v>0.12714285714285714</v>
      </c>
      <c r="J29" s="38">
        <f t="shared" ca="1" si="7"/>
        <v>7.0849616442321614E-2</v>
      </c>
      <c r="K29" s="38">
        <f t="shared" ca="1" si="11"/>
        <v>620</v>
      </c>
      <c r="L29" s="38">
        <f t="shared" ca="1" si="12"/>
        <v>0.88571428571428568</v>
      </c>
      <c r="N29" s="38">
        <f t="shared" ca="1" si="13"/>
        <v>1.6946987012987011</v>
      </c>
      <c r="O29" s="38">
        <f t="shared" ca="1" si="8"/>
        <v>1.332942802890674</v>
      </c>
      <c r="P29" s="38">
        <f t="shared" ca="1" si="9"/>
        <v>4.3158991484941813</v>
      </c>
      <c r="Q29" s="38">
        <f t="shared" ca="1" si="10"/>
        <v>13.974332146568901</v>
      </c>
      <c r="Z29" s="12">
        <f t="shared" ca="1" si="0"/>
        <v>-5.6268857142857209</v>
      </c>
      <c r="AA29" s="12">
        <f t="shared" ca="1" si="1"/>
        <v>-5.6268857142857209</v>
      </c>
    </row>
    <row r="30" spans="1:46" x14ac:dyDescent="0.25">
      <c r="A30" s="11">
        <v>4.47</v>
      </c>
      <c r="C30" s="17">
        <v>9</v>
      </c>
      <c r="D30" s="38">
        <f t="shared" ca="1" si="2"/>
        <v>14.226363636363635</v>
      </c>
      <c r="E30" s="38">
        <f t="shared" ca="1" si="3"/>
        <v>16.02090909090909</v>
      </c>
      <c r="F30" s="38">
        <f t="shared" ca="1" si="4"/>
        <v>15.123636363636361</v>
      </c>
      <c r="G30" s="18">
        <f t="shared" ca="1" si="5"/>
        <v>54</v>
      </c>
      <c r="H30" s="38">
        <f t="shared" ca="1" si="6"/>
        <v>7.7142857142857138E-2</v>
      </c>
      <c r="J30" s="38">
        <f t="shared" ca="1" si="7"/>
        <v>4.2987407729049069E-2</v>
      </c>
      <c r="K30" s="38">
        <f t="shared" ca="1" si="11"/>
        <v>674</v>
      </c>
      <c r="L30" s="38">
        <f t="shared" ca="1" si="12"/>
        <v>0.96285714285714286</v>
      </c>
      <c r="N30" s="38">
        <f t="shared" ca="1" si="13"/>
        <v>1.1666805194805192</v>
      </c>
      <c r="O30" s="38">
        <f t="shared" ca="1" si="8"/>
        <v>1.9536608126592678</v>
      </c>
      <c r="P30" s="38">
        <f t="shared" ca="1" si="9"/>
        <v>9.831638194732184</v>
      </c>
      <c r="Q30" s="38">
        <f t="shared" ca="1" si="10"/>
        <v>49.476914808228322</v>
      </c>
      <c r="Z30" s="12">
        <f t="shared" ca="1" si="0"/>
        <v>-5.6168857142857211</v>
      </c>
      <c r="AA30" s="12">
        <f t="shared" ca="1" si="1"/>
        <v>-5.6168857142857211</v>
      </c>
    </row>
    <row r="31" spans="1:46" x14ac:dyDescent="0.25">
      <c r="A31" s="11">
        <v>4.5</v>
      </c>
      <c r="C31" s="17">
        <v>10</v>
      </c>
      <c r="D31" s="38">
        <f t="shared" ca="1" si="2"/>
        <v>16.02090909090909</v>
      </c>
      <c r="E31" s="38">
        <f t="shared" ca="1" si="3"/>
        <v>17.815454545454543</v>
      </c>
      <c r="F31" s="38">
        <f t="shared" ca="1" si="4"/>
        <v>16.918181818181814</v>
      </c>
      <c r="G31" s="18">
        <f t="shared" ca="1" si="5"/>
        <v>13</v>
      </c>
      <c r="H31" s="38">
        <f t="shared" ca="1" si="6"/>
        <v>1.8571428571428572E-2</v>
      </c>
      <c r="J31" s="38">
        <f t="shared" ca="1" si="7"/>
        <v>1.0348820379215517E-2</v>
      </c>
      <c r="K31" s="38">
        <f t="shared" ca="1" si="11"/>
        <v>687</v>
      </c>
      <c r="L31" s="38">
        <f t="shared" ca="1" si="12"/>
        <v>0.98142857142857143</v>
      </c>
      <c r="N31" s="38">
        <f t="shared" ca="1" si="13"/>
        <v>0.31419480519480514</v>
      </c>
      <c r="O31" s="38">
        <f t="shared" ca="1" si="8"/>
        <v>0.8655666034271543</v>
      </c>
      <c r="P31" s="38">
        <f t="shared" ca="1" si="9"/>
        <v>5.9091917264479648</v>
      </c>
      <c r="Q31" s="38">
        <f t="shared" ca="1" si="10"/>
        <v>40.341837036761106</v>
      </c>
      <c r="Z31" s="12">
        <f t="shared" ca="1" si="0"/>
        <v>-5.5868857142857209</v>
      </c>
      <c r="AA31" s="12">
        <f t="shared" ca="1" si="1"/>
        <v>-5.5868857142857209</v>
      </c>
    </row>
    <row r="32" spans="1:46" x14ac:dyDescent="0.25">
      <c r="A32" s="11">
        <v>4.51</v>
      </c>
      <c r="C32" s="17">
        <v>11</v>
      </c>
      <c r="D32" s="38">
        <f t="shared" ca="1" si="2"/>
        <v>17.815454545454546</v>
      </c>
      <c r="E32" s="38">
        <f t="shared" ca="1" si="3"/>
        <v>19.61</v>
      </c>
      <c r="F32" s="38">
        <f t="shared" ca="1" si="4"/>
        <v>18.712727272727271</v>
      </c>
      <c r="G32" s="18">
        <f t="shared" ca="1" si="5"/>
        <v>13</v>
      </c>
      <c r="H32" s="38">
        <f t="shared" ca="1" si="6"/>
        <v>1.8571428571428572E-2</v>
      </c>
      <c r="J32" s="38">
        <f t="shared" ca="1" si="7"/>
        <v>1.0348820379215517E-2</v>
      </c>
      <c r="K32" s="38">
        <f t="shared" ca="1" si="11"/>
        <v>700</v>
      </c>
      <c r="L32" s="38">
        <f t="shared" ca="1" si="12"/>
        <v>1</v>
      </c>
      <c r="N32" s="38">
        <f t="shared" ca="1" si="13"/>
        <v>0.3475220779220779</v>
      </c>
      <c r="O32" s="38">
        <f t="shared" ca="1" si="8"/>
        <v>1.3804220672288079</v>
      </c>
      <c r="P32" s="38">
        <f t="shared" ca="1" si="9"/>
        <v>11.901321401904688</v>
      </c>
      <c r="Q32" s="38">
        <f t="shared" ca="1" si="10"/>
        <v>102.6073506603522</v>
      </c>
      <c r="Z32" s="12">
        <f t="shared" ca="1" si="0"/>
        <v>-5.5768857142857211</v>
      </c>
      <c r="AA32" s="12">
        <f t="shared" ca="1" si="1"/>
        <v>-5.5768857142857211</v>
      </c>
      <c r="AT32" s="20"/>
    </row>
    <row r="33" spans="1:46" x14ac:dyDescent="0.25">
      <c r="A33" s="11">
        <v>4.62</v>
      </c>
      <c r="C33" s="16" t="s">
        <v>23</v>
      </c>
      <c r="D33" s="17"/>
      <c r="E33" s="17"/>
      <c r="F33" s="17"/>
      <c r="G33" s="43">
        <f ca="1">SUM(G22:G32)</f>
        <v>700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-5.4668857142857208</v>
      </c>
      <c r="AA33" s="12">
        <f t="shared" ca="1" si="1"/>
        <v>-5.4668857142857208</v>
      </c>
    </row>
    <row r="34" spans="1:46" x14ac:dyDescent="0.25">
      <c r="A34" s="11">
        <v>4.66</v>
      </c>
      <c r="Z34" s="12">
        <f t="shared" ca="1" si="0"/>
        <v>-5.4268857142857208</v>
      </c>
      <c r="AA34" s="12">
        <f t="shared" ca="1" si="1"/>
        <v>-5.4268857142857208</v>
      </c>
    </row>
    <row r="35" spans="1:46" x14ac:dyDescent="0.25">
      <c r="A35" s="11">
        <v>4.66</v>
      </c>
      <c r="Z35" s="12">
        <f t="shared" ca="1" si="0"/>
        <v>-5.4268857142857208</v>
      </c>
      <c r="AA35" s="12">
        <f t="shared" ca="1" si="1"/>
        <v>-5.4268857142857208</v>
      </c>
    </row>
    <row r="36" spans="1:46" x14ac:dyDescent="0.25">
      <c r="A36" s="11">
        <v>4.6900000000000004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-5.3968857142857205</v>
      </c>
      <c r="AA36" s="12">
        <f t="shared" ca="1" si="1"/>
        <v>-5.3968857142857205</v>
      </c>
      <c r="AT36" s="20"/>
    </row>
    <row r="37" spans="1:46" x14ac:dyDescent="0.25">
      <c r="A37" s="11">
        <v>4.7699999999999996</v>
      </c>
      <c r="Z37" s="12">
        <f t="shared" ca="1" si="0"/>
        <v>-5.3168857142857213</v>
      </c>
      <c r="AA37" s="12">
        <f t="shared" ca="1" si="1"/>
        <v>-5.3168857142857213</v>
      </c>
    </row>
    <row r="38" spans="1:46" x14ac:dyDescent="0.25">
      <c r="A38" s="11">
        <v>4.84</v>
      </c>
      <c r="Z38" s="12">
        <f t="shared" ca="1" si="0"/>
        <v>-5.246885714285721</v>
      </c>
      <c r="AA38" s="12">
        <f t="shared" ca="1" si="1"/>
        <v>-5.246885714285721</v>
      </c>
    </row>
    <row r="39" spans="1:46" x14ac:dyDescent="0.25">
      <c r="A39" s="11">
        <v>4.8899999999999997</v>
      </c>
      <c r="Z39" s="12">
        <f t="shared" ca="1" si="0"/>
        <v>-5.1968857142857212</v>
      </c>
      <c r="AA39" s="12">
        <f t="shared" ca="1" si="1"/>
        <v>-5.1968857142857212</v>
      </c>
    </row>
    <row r="40" spans="1:46" x14ac:dyDescent="0.25">
      <c r="A40" s="11">
        <v>4.92</v>
      </c>
      <c r="Z40" s="12">
        <f t="shared" ca="1" si="0"/>
        <v>-5.166885714285721</v>
      </c>
      <c r="AA40" s="12">
        <f t="shared" ca="1" si="1"/>
        <v>-5.166885714285721</v>
      </c>
    </row>
    <row r="41" spans="1:46" x14ac:dyDescent="0.25">
      <c r="A41" s="11">
        <v>4.93</v>
      </c>
      <c r="Z41" s="12">
        <f t="shared" ca="1" si="0"/>
        <v>-5.1568857142857212</v>
      </c>
      <c r="AA41" s="12">
        <f t="shared" ca="1" si="1"/>
        <v>-5.1568857142857212</v>
      </c>
    </row>
    <row r="42" spans="1:46" x14ac:dyDescent="0.25">
      <c r="A42" s="11">
        <v>4.9800000000000004</v>
      </c>
      <c r="Z42" s="12">
        <f t="shared" ca="1" si="0"/>
        <v>-5.1068857142857205</v>
      </c>
      <c r="AA42" s="12">
        <f t="shared" ca="1" si="1"/>
        <v>-5.1068857142857205</v>
      </c>
    </row>
    <row r="43" spans="1:46" x14ac:dyDescent="0.25">
      <c r="A43" s="11">
        <v>5.03</v>
      </c>
      <c r="Z43" s="12">
        <f t="shared" ca="1" si="0"/>
        <v>-5.0568857142857206</v>
      </c>
      <c r="AA43" s="12">
        <f t="shared" ca="1" si="1"/>
        <v>-5.0568857142857206</v>
      </c>
    </row>
    <row r="44" spans="1:46" x14ac:dyDescent="0.25">
      <c r="A44" s="11">
        <v>5.07</v>
      </c>
      <c r="Z44" s="12">
        <f t="shared" ca="1" si="0"/>
        <v>-5.0168857142857206</v>
      </c>
      <c r="AA44" s="12">
        <f t="shared" ca="1" si="1"/>
        <v>-5.0168857142857206</v>
      </c>
    </row>
    <row r="45" spans="1:46" x14ac:dyDescent="0.25">
      <c r="A45" s="11">
        <v>5.09</v>
      </c>
      <c r="Z45" s="12">
        <f t="shared" ca="1" si="0"/>
        <v>-4.996885714285721</v>
      </c>
      <c r="AA45" s="12">
        <f t="shared" ca="1" si="1"/>
        <v>-4.996885714285721</v>
      </c>
    </row>
    <row r="46" spans="1:46" x14ac:dyDescent="0.25">
      <c r="A46" s="11">
        <v>5.0999999999999996</v>
      </c>
      <c r="Z46" s="12">
        <f t="shared" ca="1" si="0"/>
        <v>-4.9868857142857212</v>
      </c>
      <c r="AA46" s="12">
        <f t="shared" ca="1" si="1"/>
        <v>-4.9868857142857212</v>
      </c>
    </row>
    <row r="47" spans="1:46" x14ac:dyDescent="0.25">
      <c r="A47" s="11">
        <v>5.1100000000000003</v>
      </c>
      <c r="Z47" s="12">
        <f t="shared" ca="1" si="0"/>
        <v>-4.9768857142857206</v>
      </c>
      <c r="AA47" s="12">
        <f t="shared" ca="1" si="1"/>
        <v>-4.9768857142857206</v>
      </c>
    </row>
    <row r="48" spans="1:46" x14ac:dyDescent="0.25">
      <c r="A48" s="11">
        <v>5.17</v>
      </c>
      <c r="Z48" s="12">
        <f t="shared" ca="1" si="0"/>
        <v>-4.916885714285721</v>
      </c>
      <c r="AA48" s="12">
        <f t="shared" ca="1" si="1"/>
        <v>-4.916885714285721</v>
      </c>
    </row>
    <row r="49" spans="1:27" x14ac:dyDescent="0.25">
      <c r="A49" s="11">
        <v>5.22</v>
      </c>
      <c r="Z49" s="12">
        <f t="shared" ca="1" si="0"/>
        <v>-4.8668857142857211</v>
      </c>
      <c r="AA49" s="12">
        <f t="shared" ca="1" si="1"/>
        <v>-4.8668857142857211</v>
      </c>
    </row>
    <row r="50" spans="1:27" x14ac:dyDescent="0.25">
      <c r="A50" s="11">
        <v>5.22</v>
      </c>
      <c r="Z50" s="12">
        <f t="shared" ca="1" si="0"/>
        <v>-4.8668857142857211</v>
      </c>
      <c r="AA50" s="12">
        <f t="shared" ca="1" si="1"/>
        <v>-4.8668857142857211</v>
      </c>
    </row>
    <row r="51" spans="1:27" x14ac:dyDescent="0.25">
      <c r="A51" s="11">
        <v>5.25</v>
      </c>
      <c r="Z51" s="12">
        <f t="shared" ca="1" si="0"/>
        <v>-4.8368857142857209</v>
      </c>
      <c r="AA51" s="12">
        <f t="shared" ca="1" si="1"/>
        <v>-4.8368857142857209</v>
      </c>
    </row>
    <row r="52" spans="1:27" x14ac:dyDescent="0.25">
      <c r="A52" s="11">
        <v>5.26</v>
      </c>
      <c r="Z52" s="12">
        <f t="shared" ca="1" si="0"/>
        <v>-4.8268857142857211</v>
      </c>
      <c r="AA52" s="12">
        <f t="shared" ca="1" si="1"/>
        <v>-4.8268857142857211</v>
      </c>
    </row>
    <row r="53" spans="1:27" x14ac:dyDescent="0.25">
      <c r="A53" s="11">
        <v>5.26</v>
      </c>
      <c r="Z53" s="12">
        <f t="shared" ca="1" si="0"/>
        <v>-4.8268857142857211</v>
      </c>
      <c r="AA53" s="12">
        <f t="shared" ca="1" si="1"/>
        <v>-4.8268857142857211</v>
      </c>
    </row>
    <row r="54" spans="1:27" x14ac:dyDescent="0.25">
      <c r="A54" s="11">
        <v>5.29</v>
      </c>
      <c r="Z54" s="12">
        <f t="shared" ca="1" si="0"/>
        <v>-4.7968857142857209</v>
      </c>
      <c r="AA54" s="12">
        <f t="shared" ca="1" si="1"/>
        <v>-4.7968857142857209</v>
      </c>
    </row>
    <row r="55" spans="1:27" x14ac:dyDescent="0.25">
      <c r="A55" s="11">
        <v>5.31</v>
      </c>
      <c r="Z55" s="12">
        <f t="shared" ca="1" si="0"/>
        <v>-4.7768857142857213</v>
      </c>
      <c r="AA55" s="12">
        <f t="shared" ca="1" si="1"/>
        <v>-4.7768857142857213</v>
      </c>
    </row>
    <row r="56" spans="1:27" x14ac:dyDescent="0.25">
      <c r="A56" s="11">
        <v>5.35</v>
      </c>
      <c r="Z56" s="12">
        <f t="shared" ca="1" si="0"/>
        <v>-4.7368857142857212</v>
      </c>
      <c r="AA56" s="12">
        <f t="shared" ca="1" si="1"/>
        <v>-4.7368857142857212</v>
      </c>
    </row>
    <row r="57" spans="1:27" x14ac:dyDescent="0.25">
      <c r="A57" s="11">
        <v>5.36</v>
      </c>
      <c r="Z57" s="12">
        <f t="shared" ca="1" si="0"/>
        <v>-4.7268857142857206</v>
      </c>
      <c r="AA57" s="12">
        <f t="shared" ca="1" si="1"/>
        <v>-4.7268857142857206</v>
      </c>
    </row>
    <row r="58" spans="1:27" x14ac:dyDescent="0.25">
      <c r="A58" s="11">
        <v>5.37</v>
      </c>
      <c r="Z58" s="12">
        <f t="shared" ca="1" si="0"/>
        <v>-4.7168857142857208</v>
      </c>
      <c r="AA58" s="12">
        <f t="shared" ca="1" si="1"/>
        <v>-4.7168857142857208</v>
      </c>
    </row>
    <row r="59" spans="1:27" x14ac:dyDescent="0.25">
      <c r="A59" s="11">
        <v>5.4</v>
      </c>
      <c r="Z59" s="12">
        <f t="shared" ca="1" si="0"/>
        <v>-4.6868857142857205</v>
      </c>
      <c r="AA59" s="12">
        <f t="shared" ca="1" si="1"/>
        <v>-4.6868857142857205</v>
      </c>
    </row>
    <row r="60" spans="1:27" x14ac:dyDescent="0.25">
      <c r="A60" s="11">
        <v>5.46</v>
      </c>
      <c r="Z60" s="12">
        <f t="shared" ca="1" si="0"/>
        <v>-4.6268857142857209</v>
      </c>
      <c r="AA60" s="12">
        <f t="shared" ca="1" si="1"/>
        <v>-4.6268857142857209</v>
      </c>
    </row>
    <row r="61" spans="1:27" x14ac:dyDescent="0.25">
      <c r="A61" s="11">
        <v>5.46</v>
      </c>
      <c r="Z61" s="12">
        <f t="shared" ca="1" si="0"/>
        <v>-4.6268857142857209</v>
      </c>
      <c r="AA61" s="12">
        <f t="shared" ca="1" si="1"/>
        <v>-4.6268857142857209</v>
      </c>
    </row>
    <row r="62" spans="1:27" x14ac:dyDescent="0.25">
      <c r="A62" s="11">
        <v>5.46</v>
      </c>
      <c r="Z62" s="12">
        <f t="shared" ca="1" si="0"/>
        <v>-4.6268857142857209</v>
      </c>
      <c r="AA62" s="12">
        <f t="shared" ca="1" si="1"/>
        <v>-4.6268857142857209</v>
      </c>
    </row>
    <row r="63" spans="1:27" x14ac:dyDescent="0.25">
      <c r="A63" s="11">
        <v>5.48</v>
      </c>
      <c r="Z63" s="12">
        <f t="shared" ca="1" si="0"/>
        <v>-4.6068857142857205</v>
      </c>
      <c r="AA63" s="12">
        <f t="shared" ca="1" si="1"/>
        <v>-4.6068857142857205</v>
      </c>
    </row>
    <row r="64" spans="1:27" x14ac:dyDescent="0.25">
      <c r="A64" s="11">
        <v>5.52</v>
      </c>
      <c r="Z64" s="12">
        <f t="shared" ca="1" si="0"/>
        <v>-4.5668857142857213</v>
      </c>
      <c r="AA64" s="12">
        <f t="shared" ca="1" si="1"/>
        <v>-4.5668857142857213</v>
      </c>
    </row>
    <row r="65" spans="1:27" x14ac:dyDescent="0.25">
      <c r="A65" s="11">
        <v>5.54</v>
      </c>
      <c r="Z65" s="12">
        <f t="shared" ca="1" si="0"/>
        <v>-4.5468857142857209</v>
      </c>
      <c r="AA65" s="12">
        <f t="shared" ca="1" si="1"/>
        <v>-4.5468857142857209</v>
      </c>
    </row>
    <row r="66" spans="1:27" x14ac:dyDescent="0.25">
      <c r="A66" s="11">
        <v>5.55</v>
      </c>
      <c r="Z66" s="12">
        <f t="shared" ref="Z66:Z129" ca="1" si="14">IF($A66&lt;&gt;"",($A66-$D$77),"")</f>
        <v>-4.5368857142857211</v>
      </c>
      <c r="AA66" s="12">
        <f t="shared" ref="AA66:AA129" ca="1" si="15">IF($A66&lt;&gt;"",($A66-$D$77+$J$118),"")</f>
        <v>-4.5368857142857211</v>
      </c>
    </row>
    <row r="67" spans="1:27" x14ac:dyDescent="0.25">
      <c r="A67" s="11">
        <v>5.56</v>
      </c>
      <c r="Z67" s="12">
        <f t="shared" ca="1" si="14"/>
        <v>-4.5268857142857213</v>
      </c>
      <c r="AA67" s="12">
        <f t="shared" ca="1" si="15"/>
        <v>-4.5268857142857213</v>
      </c>
    </row>
    <row r="68" spans="1:27" x14ac:dyDescent="0.25">
      <c r="A68" s="11">
        <v>5.59</v>
      </c>
      <c r="Z68" s="12">
        <f t="shared" ca="1" si="14"/>
        <v>-4.496885714285721</v>
      </c>
      <c r="AA68" s="12">
        <f t="shared" ca="1" si="15"/>
        <v>-4.496885714285721</v>
      </c>
    </row>
    <row r="69" spans="1:27" x14ac:dyDescent="0.25">
      <c r="A69" s="11">
        <v>5.61</v>
      </c>
      <c r="Z69" s="12">
        <f t="shared" ca="1" si="14"/>
        <v>-4.4768857142857206</v>
      </c>
      <c r="AA69" s="12">
        <f t="shared" ca="1" si="15"/>
        <v>-4.4768857142857206</v>
      </c>
    </row>
    <row r="70" spans="1:27" x14ac:dyDescent="0.25">
      <c r="A70" s="11">
        <v>5.61</v>
      </c>
      <c r="Z70" s="12">
        <f t="shared" ca="1" si="14"/>
        <v>-4.4768857142857206</v>
      </c>
      <c r="AA70" s="12">
        <f t="shared" ca="1" si="15"/>
        <v>-4.4768857142857206</v>
      </c>
    </row>
    <row r="71" spans="1:27" x14ac:dyDescent="0.25">
      <c r="A71" s="11">
        <v>5.68</v>
      </c>
      <c r="Z71" s="12">
        <f t="shared" ca="1" si="14"/>
        <v>-4.4068857142857212</v>
      </c>
      <c r="AA71" s="12">
        <f t="shared" ca="1" si="15"/>
        <v>-4.4068857142857212</v>
      </c>
    </row>
    <row r="72" spans="1:27" x14ac:dyDescent="0.25">
      <c r="A72" s="11">
        <v>5.68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-4.4068857142857212</v>
      </c>
      <c r="AA72" s="12">
        <f t="shared" ca="1" si="15"/>
        <v>-4.4068857142857212</v>
      </c>
    </row>
    <row r="73" spans="1:27" x14ac:dyDescent="0.25">
      <c r="A73" s="11">
        <v>5.74</v>
      </c>
      <c r="Z73" s="12">
        <f t="shared" ca="1" si="14"/>
        <v>-4.3468857142857207</v>
      </c>
      <c r="AA73" s="12">
        <f t="shared" ca="1" si="15"/>
        <v>-4.3468857142857207</v>
      </c>
    </row>
    <row r="74" spans="1:27" x14ac:dyDescent="0.25">
      <c r="A74" s="11">
        <v>5.78</v>
      </c>
      <c r="Z74" s="12">
        <f t="shared" ca="1" si="14"/>
        <v>-4.3068857142857206</v>
      </c>
      <c r="AA74" s="12">
        <f t="shared" ca="1" si="15"/>
        <v>-4.3068857142857206</v>
      </c>
    </row>
    <row r="75" spans="1:27" x14ac:dyDescent="0.25">
      <c r="A75" s="11">
        <v>5.81</v>
      </c>
      <c r="C75" s="21" t="s">
        <v>25</v>
      </c>
      <c r="J75" s="21" t="s">
        <v>26</v>
      </c>
      <c r="Z75" s="12">
        <f t="shared" ca="1" si="14"/>
        <v>-4.2768857142857213</v>
      </c>
      <c r="AA75" s="12">
        <f t="shared" ca="1" si="15"/>
        <v>-4.2768857142857213</v>
      </c>
    </row>
    <row r="76" spans="1:27" x14ac:dyDescent="0.25">
      <c r="A76" s="11">
        <v>5.91</v>
      </c>
      <c r="Z76" s="12">
        <f t="shared" ca="1" si="14"/>
        <v>-4.1768857142857208</v>
      </c>
      <c r="AA76" s="12">
        <f t="shared" ca="1" si="15"/>
        <v>-4.1768857142857208</v>
      </c>
    </row>
    <row r="77" spans="1:27" x14ac:dyDescent="0.25">
      <c r="A77" s="11">
        <v>5.91</v>
      </c>
      <c r="C77" s="10" t="s">
        <v>27</v>
      </c>
      <c r="D77" s="15">
        <f ca="1">AVERAGE(INDIRECT($G$4))</f>
        <v>10.086885714285721</v>
      </c>
      <c r="E77" s="9" t="s">
        <v>13</v>
      </c>
      <c r="J77" s="10" t="s">
        <v>27</v>
      </c>
      <c r="K77" s="15">
        <f ca="1">SUMPRODUCT(INDIRECT("$F$22:$F$"&amp;21+$D$15),INDIRECT("$H$22:$H$"&amp;21+$D$15))</f>
        <v>10.09121818181818</v>
      </c>
      <c r="L77" s="9" t="s">
        <v>13</v>
      </c>
      <c r="Z77" s="12">
        <f t="shared" ca="1" si="14"/>
        <v>-4.1768857142857208</v>
      </c>
      <c r="AA77" s="12">
        <f t="shared" ca="1" si="15"/>
        <v>-4.1768857142857208</v>
      </c>
    </row>
    <row r="78" spans="1:27" x14ac:dyDescent="0.25">
      <c r="A78" s="11">
        <v>5.95</v>
      </c>
      <c r="C78" s="10" t="s">
        <v>28</v>
      </c>
      <c r="D78" s="15">
        <f ca="1">_xlfn.VAR.S(INDIRECT($G$4))</f>
        <v>11.465410888207508</v>
      </c>
      <c r="E78" s="9" t="s">
        <v>14</v>
      </c>
      <c r="J78" s="10" t="s">
        <v>28</v>
      </c>
      <c r="K78" s="15">
        <f ca="1">SUM(INDIRECT("$O$22:$O$"&amp;21+$D$15))</f>
        <v>11.520668168925615</v>
      </c>
      <c r="L78" s="9" t="s">
        <v>14</v>
      </c>
      <c r="Z78" s="12">
        <f t="shared" ca="1" si="14"/>
        <v>-4.1368857142857207</v>
      </c>
      <c r="AA78" s="12">
        <f t="shared" ca="1" si="15"/>
        <v>-4.1368857142857207</v>
      </c>
    </row>
    <row r="79" spans="1:27" x14ac:dyDescent="0.25">
      <c r="A79" s="11">
        <v>5.97</v>
      </c>
      <c r="C79" s="37" t="s">
        <v>140</v>
      </c>
      <c r="D79" s="15">
        <f ca="1">STDEVA(INDIRECT($G$4))</f>
        <v>3.3860612646860817</v>
      </c>
      <c r="E79" s="9" t="s">
        <v>15</v>
      </c>
      <c r="J79" s="37" t="s">
        <v>140</v>
      </c>
      <c r="K79" s="15">
        <f ca="1">SQRT($K$78)</f>
        <v>3.3942109788470156</v>
      </c>
      <c r="L79" s="9" t="s">
        <v>15</v>
      </c>
      <c r="Z79" s="12">
        <f t="shared" ca="1" si="14"/>
        <v>-4.1168857142857211</v>
      </c>
      <c r="AA79" s="12">
        <f t="shared" ca="1" si="15"/>
        <v>-4.1168857142857211</v>
      </c>
    </row>
    <row r="80" spans="1:27" x14ac:dyDescent="0.25">
      <c r="A80" s="11">
        <v>5.98</v>
      </c>
      <c r="Z80" s="12">
        <f t="shared" ca="1" si="14"/>
        <v>-4.1068857142857205</v>
      </c>
      <c r="AA80" s="12">
        <f t="shared" ca="1" si="15"/>
        <v>-4.1068857142857205</v>
      </c>
    </row>
    <row r="81" spans="1:27" x14ac:dyDescent="0.25">
      <c r="A81" s="11">
        <v>5.99</v>
      </c>
      <c r="C81" s="37" t="s">
        <v>124</v>
      </c>
      <c r="D81" s="19">
        <f ca="1">_xlfn.MODE.SNGL(INDIRECT($G$4))</f>
        <v>9.65</v>
      </c>
      <c r="E81" s="9" t="s">
        <v>29</v>
      </c>
      <c r="Z81" s="12">
        <f t="shared" ca="1" si="14"/>
        <v>-4.0968857142857207</v>
      </c>
      <c r="AA81" s="12">
        <f t="shared" ca="1" si="15"/>
        <v>-4.0968857142857207</v>
      </c>
    </row>
    <row r="82" spans="1:27" x14ac:dyDescent="0.25">
      <c r="A82" s="11">
        <v>6.04</v>
      </c>
      <c r="C82" s="37" t="s">
        <v>125</v>
      </c>
      <c r="D82" s="15">
        <f ca="1">MEDIAN(INDIRECT($G$4))</f>
        <v>9.9349999999999987</v>
      </c>
      <c r="E82" s="9" t="s">
        <v>30</v>
      </c>
      <c r="Z82" s="12">
        <f t="shared" ca="1" si="14"/>
        <v>-4.0468857142857209</v>
      </c>
      <c r="AA82" s="12">
        <f t="shared" ca="1" si="15"/>
        <v>-4.0468857142857209</v>
      </c>
    </row>
    <row r="83" spans="1:27" x14ac:dyDescent="0.25">
      <c r="A83" s="11">
        <v>6.07</v>
      </c>
      <c r="Z83" s="12">
        <f t="shared" ca="1" si="14"/>
        <v>-4.0168857142857206</v>
      </c>
      <c r="AA83" s="12">
        <f t="shared" ca="1" si="15"/>
        <v>-4.0168857142857206</v>
      </c>
    </row>
    <row r="84" spans="1:27" x14ac:dyDescent="0.25">
      <c r="A84" s="11">
        <v>6.09</v>
      </c>
      <c r="C84" s="37" t="s">
        <v>18</v>
      </c>
      <c r="D84" s="15">
        <f ca="1">$D$79/$D$77</f>
        <v>0.3356894645778048</v>
      </c>
      <c r="E84" s="9" t="s">
        <v>12</v>
      </c>
      <c r="J84" s="37" t="s">
        <v>18</v>
      </c>
      <c r="K84" s="15">
        <f ca="1">$K$79/$K$77</f>
        <v>0.33635294745311567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-3.996885714285721</v>
      </c>
      <c r="AA84" s="12">
        <f t="shared" ca="1" si="15"/>
        <v>-3.996885714285721</v>
      </c>
    </row>
    <row r="85" spans="1:27" x14ac:dyDescent="0.25">
      <c r="A85" s="11">
        <v>6.1</v>
      </c>
      <c r="Z85" s="12">
        <f t="shared" ca="1" si="14"/>
        <v>-3.9868857142857212</v>
      </c>
      <c r="AA85" s="12">
        <f t="shared" ca="1" si="15"/>
        <v>-3.9868857142857212</v>
      </c>
    </row>
    <row r="86" spans="1:27" ht="15" customHeight="1" x14ac:dyDescent="0.25">
      <c r="A86" s="11">
        <v>6.14</v>
      </c>
      <c r="C86" s="37" t="s">
        <v>16</v>
      </c>
      <c r="D86" s="15">
        <f ca="1">SUMPRODUCT(INDIRECT("$Z$2:$Z$"&amp;$D$5+1)^3)/$D$5</f>
        <v>2.8331907666514371</v>
      </c>
      <c r="E86" s="9" t="s">
        <v>46</v>
      </c>
      <c r="I86" s="22"/>
      <c r="Z86" s="12">
        <f t="shared" ca="1" si="14"/>
        <v>-3.9468857142857212</v>
      </c>
      <c r="AA86" s="12">
        <f t="shared" ca="1" si="15"/>
        <v>-3.9468857142857212</v>
      </c>
    </row>
    <row r="87" spans="1:27" x14ac:dyDescent="0.25">
      <c r="A87" s="11">
        <v>6.17</v>
      </c>
      <c r="C87" s="37" t="s">
        <v>20</v>
      </c>
      <c r="D87" s="38">
        <f ca="1">KURT(INDIRECT($G$4))</f>
        <v>-7.912302214528788E-2</v>
      </c>
      <c r="E87" s="9" t="s">
        <v>45</v>
      </c>
      <c r="Z87" s="12">
        <f t="shared" ca="1" si="14"/>
        <v>-3.916885714285721</v>
      </c>
      <c r="AA87" s="12">
        <f t="shared" ca="1" si="15"/>
        <v>-3.916885714285721</v>
      </c>
    </row>
    <row r="88" spans="1:27" ht="15" customHeight="1" x14ac:dyDescent="0.25">
      <c r="A88" s="11">
        <v>6.17</v>
      </c>
      <c r="Z88" s="12">
        <f t="shared" ca="1" si="14"/>
        <v>-3.916885714285721</v>
      </c>
      <c r="AA88" s="12">
        <f t="shared" ca="1" si="15"/>
        <v>-3.916885714285721</v>
      </c>
    </row>
    <row r="89" spans="1:27" ht="15" customHeight="1" x14ac:dyDescent="0.25">
      <c r="A89" s="11">
        <v>6.19</v>
      </c>
      <c r="C89" s="37" t="s">
        <v>19</v>
      </c>
      <c r="D89" s="15">
        <f ca="1">SKEW(INDIRECT($G$4))</f>
        <v>7.3291711694650791E-2</v>
      </c>
      <c r="E89" s="9" t="s">
        <v>17</v>
      </c>
      <c r="Z89" s="12">
        <f t="shared" ca="1" si="14"/>
        <v>-3.8968857142857205</v>
      </c>
      <c r="AA89" s="12">
        <f t="shared" ca="1" si="15"/>
        <v>-3.8968857142857205</v>
      </c>
    </row>
    <row r="90" spans="1:27" x14ac:dyDescent="0.25">
      <c r="A90" s="11">
        <v>6.2</v>
      </c>
      <c r="D90" s="15">
        <f ca="1">$D$86/$D$79^3</f>
        <v>7.2977903508663025E-2</v>
      </c>
      <c r="Z90" s="12">
        <f t="shared" ca="1" si="14"/>
        <v>-3.8868857142857207</v>
      </c>
      <c r="AA90" s="12">
        <f t="shared" ca="1" si="15"/>
        <v>-3.8868857142857207</v>
      </c>
    </row>
    <row r="91" spans="1:27" x14ac:dyDescent="0.25">
      <c r="A91" s="11">
        <v>6.21</v>
      </c>
      <c r="Z91" s="12">
        <f t="shared" ca="1" si="14"/>
        <v>-3.8768857142857209</v>
      </c>
      <c r="AA91" s="12">
        <f t="shared" ca="1" si="15"/>
        <v>-3.8768857142857209</v>
      </c>
    </row>
    <row r="92" spans="1:27" x14ac:dyDescent="0.25">
      <c r="A92" s="11">
        <v>6.21</v>
      </c>
      <c r="Z92" s="12">
        <f t="shared" ca="1" si="14"/>
        <v>-3.8768857142857209</v>
      </c>
      <c r="AA92" s="12">
        <f t="shared" ca="1" si="15"/>
        <v>-3.8768857142857209</v>
      </c>
    </row>
    <row r="93" spans="1:27" x14ac:dyDescent="0.25">
      <c r="A93" s="11">
        <v>6.25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-3.8368857142857209</v>
      </c>
      <c r="AA93" s="12">
        <f t="shared" ca="1" si="15"/>
        <v>-3.8368857142857209</v>
      </c>
    </row>
    <row r="94" spans="1:27" x14ac:dyDescent="0.25">
      <c r="A94" s="11">
        <v>6.27</v>
      </c>
      <c r="Z94" s="12">
        <f t="shared" ca="1" si="14"/>
        <v>-3.8168857142857213</v>
      </c>
      <c r="AA94" s="12">
        <f t="shared" ca="1" si="15"/>
        <v>-3.8168857142857213</v>
      </c>
    </row>
    <row r="95" spans="1:27" x14ac:dyDescent="0.25">
      <c r="A95" s="11">
        <v>6.28</v>
      </c>
      <c r="Z95" s="12">
        <f t="shared" ca="1" si="14"/>
        <v>-3.8068857142857206</v>
      </c>
      <c r="AA95" s="12">
        <f t="shared" ca="1" si="15"/>
        <v>-3.8068857142857206</v>
      </c>
    </row>
    <row r="96" spans="1:27" x14ac:dyDescent="0.25">
      <c r="A96" s="11">
        <v>6.3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-3.7868857142857211</v>
      </c>
      <c r="AA96" s="12">
        <f t="shared" ca="1" si="15"/>
        <v>-3.7868857142857211</v>
      </c>
    </row>
    <row r="97" spans="1:27" ht="15" customHeight="1" x14ac:dyDescent="0.25">
      <c r="A97" s="11">
        <v>6.31</v>
      </c>
      <c r="Z97" s="12">
        <f t="shared" ca="1" si="14"/>
        <v>-3.7768857142857213</v>
      </c>
      <c r="AA97" s="12">
        <f t="shared" ca="1" si="15"/>
        <v>-3.7768857142857213</v>
      </c>
    </row>
    <row r="98" spans="1:27" ht="15" customHeight="1" x14ac:dyDescent="0.25">
      <c r="A98" s="11">
        <v>6.31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-3.7768857142857213</v>
      </c>
      <c r="AA98" s="12">
        <f t="shared" ca="1" si="15"/>
        <v>-3.7768857142857213</v>
      </c>
    </row>
    <row r="99" spans="1:27" x14ac:dyDescent="0.25">
      <c r="A99" s="11">
        <v>6.34</v>
      </c>
      <c r="Z99" s="12">
        <f t="shared" ca="1" si="14"/>
        <v>-3.746885714285721</v>
      </c>
      <c r="AA99" s="12">
        <f t="shared" ca="1" si="15"/>
        <v>-3.746885714285721</v>
      </c>
    </row>
    <row r="100" spans="1:27" x14ac:dyDescent="0.25">
      <c r="A100" s="11">
        <v>6.35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-3.7368857142857212</v>
      </c>
      <c r="AA100" s="12">
        <f t="shared" ca="1" si="15"/>
        <v>-3.7368857142857212</v>
      </c>
    </row>
    <row r="101" spans="1:27" x14ac:dyDescent="0.25">
      <c r="A101" s="11">
        <v>6.35</v>
      </c>
      <c r="M101" s="37" t="s">
        <v>69</v>
      </c>
      <c r="N101" s="15">
        <v>2</v>
      </c>
      <c r="O101" s="9" t="s">
        <v>68</v>
      </c>
      <c r="Z101" s="12">
        <f t="shared" ca="1" si="14"/>
        <v>-3.7368857142857212</v>
      </c>
      <c r="AA101" s="12">
        <f t="shared" ca="1" si="15"/>
        <v>-3.7368857142857212</v>
      </c>
    </row>
    <row r="102" spans="1:27" x14ac:dyDescent="0.25">
      <c r="A102" s="11">
        <v>6.41</v>
      </c>
      <c r="C102" s="75" t="s">
        <v>38</v>
      </c>
      <c r="D102" s="76"/>
      <c r="E102" s="38">
        <f ca="1">$D$77-$D$79*SQRT(3)</f>
        <v>4.2220555663084998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-3.6768857142857208</v>
      </c>
      <c r="AA102" s="12">
        <f t="shared" ca="1" si="15"/>
        <v>-3.6768857142857208</v>
      </c>
    </row>
    <row r="103" spans="1:27" x14ac:dyDescent="0.25">
      <c r="A103" s="11">
        <v>6.41</v>
      </c>
      <c r="C103" s="75" t="s">
        <v>39</v>
      </c>
      <c r="D103" s="76"/>
      <c r="E103" s="38">
        <f ca="1">$D$77+$D$79*SQRT(3)</f>
        <v>15.951715862262942</v>
      </c>
      <c r="H103" s="37" t="s">
        <v>118</v>
      </c>
      <c r="Z103" s="12">
        <f t="shared" ca="1" si="14"/>
        <v>-3.6768857142857208</v>
      </c>
      <c r="AA103" s="12">
        <f t="shared" ca="1" si="15"/>
        <v>-3.6768857142857208</v>
      </c>
    </row>
    <row r="104" spans="1:27" x14ac:dyDescent="0.25">
      <c r="A104" s="11">
        <v>6.43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-3.6568857142857212</v>
      </c>
      <c r="AA104" s="12">
        <f t="shared" ca="1" si="15"/>
        <v>-3.6568857142857212</v>
      </c>
    </row>
    <row r="105" spans="1:27" x14ac:dyDescent="0.25">
      <c r="A105" s="11">
        <v>6.48</v>
      </c>
      <c r="C105" s="84" t="s">
        <v>116</v>
      </c>
      <c r="D105" s="85"/>
      <c r="E105" s="38">
        <f ca="1">($E$102+$E$103)/2</f>
        <v>10.086885714285721</v>
      </c>
      <c r="Z105" s="12">
        <f t="shared" ca="1" si="14"/>
        <v>-3.6068857142857205</v>
      </c>
      <c r="AA105" s="12">
        <f t="shared" ca="1" si="15"/>
        <v>-3.6068857142857205</v>
      </c>
    </row>
    <row r="106" spans="1:27" ht="15" customHeight="1" x14ac:dyDescent="0.25">
      <c r="A106" s="11">
        <v>6.49</v>
      </c>
      <c r="C106" s="84" t="s">
        <v>117</v>
      </c>
      <c r="D106" s="85"/>
      <c r="E106" s="38">
        <f ca="1">($E$102-$E$103)^2/12</f>
        <v>11.465410888207506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-3.5968857142857207</v>
      </c>
      <c r="AA106" s="12">
        <f t="shared" ca="1" si="15"/>
        <v>-3.5968857142857207</v>
      </c>
    </row>
    <row r="107" spans="1:27" x14ac:dyDescent="0.25">
      <c r="A107" s="11">
        <v>6.51</v>
      </c>
      <c r="Z107" s="12">
        <f t="shared" ca="1" si="14"/>
        <v>-3.5768857142857211</v>
      </c>
      <c r="AA107" s="12">
        <f t="shared" ca="1" si="15"/>
        <v>-3.5768857142857211</v>
      </c>
    </row>
    <row r="108" spans="1:27" x14ac:dyDescent="0.25">
      <c r="A108" s="11">
        <v>6.56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-3.5268857142857213</v>
      </c>
      <c r="AA108" s="12">
        <f t="shared" ca="1" si="15"/>
        <v>-3.5268857142857213</v>
      </c>
    </row>
    <row r="109" spans="1:27" x14ac:dyDescent="0.25">
      <c r="A109" s="11">
        <v>6.58</v>
      </c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>
        <f t="shared" ca="1" si="14"/>
        <v>-3.5068857142857208</v>
      </c>
      <c r="AA109" s="12">
        <f t="shared" ca="1" si="15"/>
        <v>-3.5068857142857208</v>
      </c>
    </row>
    <row r="110" spans="1:27" x14ac:dyDescent="0.25">
      <c r="A110" s="11">
        <v>6.6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700</v>
      </c>
      <c r="P110" s="90">
        <f ca="1">SUM(INDIRECT(ADDRESS(ROW()+1,COLUMN())&amp;":"&amp;ADDRESS(ROW()+$D$15,COLUMN())))</f>
        <v>447.67714285714283</v>
      </c>
      <c r="Q110" s="91"/>
      <c r="S110" s="16" t="s">
        <v>23</v>
      </c>
      <c r="T110" s="17">
        <f ca="1">SUM(INDIRECT(ADDRESS(ROW()+1,COLUMN())&amp;":"&amp;ADDRESS(ROW()+$D$15,COLUMN())))</f>
        <v>1</v>
      </c>
      <c r="U110" s="17">
        <f ca="1">SUM(INDIRECT(ADDRESS(ROW()+1,COLUMN())&amp;":"&amp;ADDRESS(ROW()+$D$15,COLUMN())))</f>
        <v>700.00000000000011</v>
      </c>
      <c r="V110" s="90">
        <f ca="1">SUM(INDIRECT(ADDRESS(ROW()+1,COLUMN())&amp;":"&amp;ADDRESS(ROW()+$D$15,COLUMN())))</f>
        <v>8.108377876242626</v>
      </c>
      <c r="W110" s="91"/>
      <c r="Z110" s="12">
        <f t="shared" ca="1" si="14"/>
        <v>-3.4868857142857212</v>
      </c>
      <c r="AA110" s="12">
        <f t="shared" ca="1" si="15"/>
        <v>-3.4868857142857212</v>
      </c>
    </row>
    <row r="111" spans="1:27" x14ac:dyDescent="0.25">
      <c r="A111" s="11">
        <v>6.6</v>
      </c>
      <c r="M111" s="17">
        <v>1</v>
      </c>
      <c r="N111" s="38">
        <f>IF($C22&gt;$D$15,"-",1/$D$15)</f>
        <v>9.0909090909090912E-2</v>
      </c>
      <c r="O111" s="19">
        <f>IF($C22&gt;$D$15,"-",$D$5*N111)</f>
        <v>63.63636363636364</v>
      </c>
      <c r="P111" s="88">
        <f ca="1">IF($C22&gt;$D$15,"-",($G22-$O111)^2/$O111)</f>
        <v>57.77779220779221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6.4348247001534097E-3</v>
      </c>
      <c r="U111" s="38">
        <f ca="1">IF($C22&gt;$D$15,"-",$D$5*T111)</f>
        <v>4.5043772901073869</v>
      </c>
      <c r="V111" s="88">
        <f ca="1">IF($C22&gt;$D$15,"-",($G22-$U111)^2/$U111)</f>
        <v>0.50243371841014006</v>
      </c>
      <c r="W111" s="89"/>
      <c r="Z111" s="12">
        <f t="shared" ca="1" si="14"/>
        <v>-3.4868857142857212</v>
      </c>
      <c r="AA111" s="12">
        <f t="shared" ca="1" si="15"/>
        <v>-3.4868857142857212</v>
      </c>
    </row>
    <row r="112" spans="1:27" ht="15" customHeight="1" x14ac:dyDescent="0.25">
      <c r="A112" s="11">
        <v>6.66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63.63636363636364</v>
      </c>
      <c r="P112" s="88">
        <f t="shared" ref="P112:P121" ca="1" si="18">IF($C23&gt;$D$15,"-",($G23-$O112)^2/$O112)</f>
        <v>40.292077922077922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1.8716818643141783E-2</v>
      </c>
      <c r="U112" s="38">
        <f t="shared" ref="U112:U121" ca="1" si="20">IF($C23&gt;$D$15,"-",$D$5*T112)</f>
        <v>13.101773050199247</v>
      </c>
      <c r="V112" s="88">
        <f t="shared" ref="V112:V121" ca="1" si="21">IF($C23&gt;$D$15,"-",($G23-$U112)^2/$U112)</f>
        <v>7.9056122458944238E-4</v>
      </c>
      <c r="W112" s="89"/>
      <c r="Z112" s="12">
        <f t="shared" ca="1" si="14"/>
        <v>-3.4268857142857208</v>
      </c>
      <c r="AA112" s="12">
        <f t="shared" ca="1" si="15"/>
        <v>-3.4268857142857208</v>
      </c>
    </row>
    <row r="113" spans="1:27" x14ac:dyDescent="0.25">
      <c r="A113" s="11">
        <v>6.71</v>
      </c>
      <c r="M113" s="17">
        <v>3</v>
      </c>
      <c r="N113" s="38">
        <f t="shared" si="16"/>
        <v>9.0909090909090912E-2</v>
      </c>
      <c r="O113" s="19">
        <f t="shared" si="17"/>
        <v>63.63636363636364</v>
      </c>
      <c r="P113" s="88">
        <f t="shared" ca="1" si="18"/>
        <v>13.802077922077924</v>
      </c>
      <c r="Q113" s="89"/>
      <c r="S113" s="17">
        <v>3</v>
      </c>
      <c r="T113" s="38">
        <f t="shared" ca="1" si="19"/>
        <v>5.1581288830385368E-2</v>
      </c>
      <c r="U113" s="38">
        <f t="shared" ca="1" si="20"/>
        <v>36.10690218126976</v>
      </c>
      <c r="V113" s="88">
        <f t="shared" ca="1" si="21"/>
        <v>0.12294150240731525</v>
      </c>
      <c r="W113" s="89"/>
      <c r="Z113" s="12">
        <f t="shared" ca="1" si="14"/>
        <v>-3.3768857142857209</v>
      </c>
      <c r="AA113" s="12">
        <f t="shared" ca="1" si="15"/>
        <v>-3.3768857142857209</v>
      </c>
    </row>
    <row r="114" spans="1:27" x14ac:dyDescent="0.25">
      <c r="A114" s="11">
        <v>6.71</v>
      </c>
      <c r="C114" s="75" t="s">
        <v>138</v>
      </c>
      <c r="D114" s="76"/>
      <c r="E114" s="38">
        <f ca="1">$D$11</f>
        <v>-0.13</v>
      </c>
      <c r="H114" s="92" t="s">
        <v>144</v>
      </c>
      <c r="I114" s="92"/>
      <c r="J114" s="92"/>
      <c r="K114" s="38">
        <f ca="1">SUM(INDIRECT("$AA$2:$AA$"&amp;$D$5+1))/$K$119</f>
        <v>-1.4377702114520572E-12</v>
      </c>
      <c r="M114" s="17">
        <v>4</v>
      </c>
      <c r="N114" s="38">
        <f t="shared" si="16"/>
        <v>9.0909090909090912E-2</v>
      </c>
      <c r="O114" s="19">
        <f t="shared" si="17"/>
        <v>63.63636363636364</v>
      </c>
      <c r="P114" s="88">
        <f t="shared" ca="1" si="18"/>
        <v>2.4020779220779205</v>
      </c>
      <c r="Q114" s="89"/>
      <c r="S114" s="17">
        <v>4</v>
      </c>
      <c r="T114" s="38">
        <f t="shared" ca="1" si="19"/>
        <v>0.10801568754721248</v>
      </c>
      <c r="U114" s="38">
        <f t="shared" ca="1" si="20"/>
        <v>75.610981283048744</v>
      </c>
      <c r="V114" s="88">
        <f t="shared" ca="1" si="21"/>
        <v>2.0015024216109368E-3</v>
      </c>
      <c r="W114" s="89"/>
      <c r="Z114" s="12">
        <f t="shared" ca="1" si="14"/>
        <v>-3.3768857142857209</v>
      </c>
      <c r="AA114" s="12">
        <f t="shared" ca="1" si="15"/>
        <v>-3.3768857142857209</v>
      </c>
    </row>
    <row r="115" spans="1:27" x14ac:dyDescent="0.25">
      <c r="A115" s="11">
        <v>6.72</v>
      </c>
      <c r="C115" s="75" t="s">
        <v>139</v>
      </c>
      <c r="D115" s="76"/>
      <c r="E115" s="38">
        <f ca="1">$D$12</f>
        <v>19.61</v>
      </c>
      <c r="H115" s="92" t="s">
        <v>145</v>
      </c>
      <c r="I115" s="92"/>
      <c r="J115" s="92"/>
      <c r="K115" s="38">
        <f ca="1">-$D$5/$K$119+SUMSQ(INDIRECT("$AA$2:$AA$"&amp;$D$5+1))/$K$119^3</f>
        <v>-0.19694104198592299</v>
      </c>
      <c r="M115" s="17">
        <v>5</v>
      </c>
      <c r="N115" s="38">
        <f t="shared" si="16"/>
        <v>9.0909090909090912E-2</v>
      </c>
      <c r="O115" s="19">
        <f t="shared" si="17"/>
        <v>63.63636363636364</v>
      </c>
      <c r="P115" s="88">
        <f t="shared" ca="1" si="18"/>
        <v>71.309220779220766</v>
      </c>
      <c r="Q115" s="89"/>
      <c r="S115" s="17">
        <v>5</v>
      </c>
      <c r="T115" s="38">
        <f t="shared" ca="1" si="19"/>
        <v>0.17189855204685203</v>
      </c>
      <c r="U115" s="38">
        <f t="shared" ca="1" si="20"/>
        <v>120.32898643279643</v>
      </c>
      <c r="V115" s="88">
        <f t="shared" ca="1" si="21"/>
        <v>0.94632668259895347</v>
      </c>
      <c r="W115" s="89"/>
      <c r="Z115" s="12">
        <f t="shared" ca="1" si="14"/>
        <v>-3.3668857142857211</v>
      </c>
      <c r="AA115" s="12">
        <f t="shared" ca="1" si="15"/>
        <v>-3.3668857142857211</v>
      </c>
    </row>
    <row r="116" spans="1:27" x14ac:dyDescent="0.25">
      <c r="A116" s="11">
        <v>6.75</v>
      </c>
      <c r="M116" s="17">
        <v>6</v>
      </c>
      <c r="N116" s="38">
        <f t="shared" si="16"/>
        <v>9.0909090909090912E-2</v>
      </c>
      <c r="O116" s="19">
        <f t="shared" si="17"/>
        <v>63.63636363636364</v>
      </c>
      <c r="P116" s="88">
        <f t="shared" ca="1" si="18"/>
        <v>96.499220779220764</v>
      </c>
      <c r="Q116" s="89"/>
      <c r="S116" s="17">
        <v>6</v>
      </c>
      <c r="T116" s="38">
        <f t="shared" ca="1" si="19"/>
        <v>0.20791444430355976</v>
      </c>
      <c r="U116" s="38">
        <f t="shared" ca="1" si="20"/>
        <v>145.54011101249185</v>
      </c>
      <c r="V116" s="88">
        <f t="shared" ca="1" si="21"/>
        <v>8.610949856765189E-2</v>
      </c>
      <c r="W116" s="89"/>
      <c r="Z116" s="12">
        <f t="shared" ca="1" si="14"/>
        <v>-3.3368857142857209</v>
      </c>
      <c r="AA116" s="12">
        <f t="shared" ca="1" si="15"/>
        <v>-3.3368857142857209</v>
      </c>
    </row>
    <row r="117" spans="1:27" x14ac:dyDescent="0.25">
      <c r="A117" s="11">
        <v>6.82</v>
      </c>
      <c r="C117" s="84" t="s">
        <v>116</v>
      </c>
      <c r="D117" s="85"/>
      <c r="E117" s="38">
        <f ca="1">($E$102+$E$103)/2</f>
        <v>10.086885714285721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63.63636363636364</v>
      </c>
      <c r="P117" s="88">
        <f t="shared" ca="1" si="18"/>
        <v>73.442077922077914</v>
      </c>
      <c r="Q117" s="89"/>
      <c r="S117" s="17">
        <v>7</v>
      </c>
      <c r="T117" s="38">
        <f t="shared" ca="1" si="19"/>
        <v>0.19113457429794178</v>
      </c>
      <c r="U117" s="38">
        <f t="shared" ca="1" si="20"/>
        <v>133.79420200855924</v>
      </c>
      <c r="V117" s="88">
        <f t="shared" ca="1" si="21"/>
        <v>2.4060540734882275E-2</v>
      </c>
      <c r="W117" s="89"/>
      <c r="Z117" s="12">
        <f t="shared" ca="1" si="14"/>
        <v>-3.2668857142857206</v>
      </c>
      <c r="AA117" s="12">
        <f t="shared" ca="1" si="15"/>
        <v>-3.2668857142857206</v>
      </c>
    </row>
    <row r="118" spans="1:27" x14ac:dyDescent="0.25">
      <c r="A118" s="11">
        <v>6.82</v>
      </c>
      <c r="C118" s="84" t="s">
        <v>117</v>
      </c>
      <c r="D118" s="85"/>
      <c r="E118" s="38">
        <f ca="1">($E$102-$E$103)^2/12</f>
        <v>11.465410888207506</v>
      </c>
      <c r="H118" s="37" t="s">
        <v>27</v>
      </c>
      <c r="I118" s="38">
        <f ca="1">D77</f>
        <v>10.086885714285721</v>
      </c>
      <c r="J118" s="38">
        <v>0</v>
      </c>
      <c r="K118" s="38">
        <f ca="1">$I118+$J118</f>
        <v>10.086885714285721</v>
      </c>
      <c r="M118" s="17">
        <v>8</v>
      </c>
      <c r="N118" s="38">
        <f t="shared" si="16"/>
        <v>9.0909090909090912E-2</v>
      </c>
      <c r="O118" s="19">
        <f t="shared" si="17"/>
        <v>63.63636363636364</v>
      </c>
      <c r="P118" s="88">
        <f t="shared" ca="1" si="18"/>
        <v>10.109220779220776</v>
      </c>
      <c r="Q118" s="89"/>
      <c r="S118" s="17">
        <v>8</v>
      </c>
      <c r="T118" s="38">
        <f t="shared" ca="1" si="19"/>
        <v>0.1335455136570799</v>
      </c>
      <c r="U118" s="38">
        <f t="shared" ca="1" si="20"/>
        <v>93.481859559955922</v>
      </c>
      <c r="V118" s="88">
        <f t="shared" ca="1" si="21"/>
        <v>0.21487661038968914</v>
      </c>
      <c r="W118" s="89"/>
      <c r="Z118" s="12">
        <f t="shared" ca="1" si="14"/>
        <v>-3.2668857142857206</v>
      </c>
      <c r="AA118" s="12">
        <f t="shared" ca="1" si="15"/>
        <v>-3.2668857142857206</v>
      </c>
    </row>
    <row r="119" spans="1:27" x14ac:dyDescent="0.25">
      <c r="A119" s="11">
        <v>6.89</v>
      </c>
      <c r="H119" s="37" t="s">
        <v>140</v>
      </c>
      <c r="I119" s="38">
        <f ca="1">D79</f>
        <v>3.3860612646860817</v>
      </c>
      <c r="J119" s="38">
        <v>-8.0699999999999999E-4</v>
      </c>
      <c r="K119" s="38">
        <f ca="1">$I119+$J119</f>
        <v>3.3852542646860817</v>
      </c>
      <c r="M119" s="17">
        <v>9</v>
      </c>
      <c r="N119" s="38">
        <f t="shared" si="16"/>
        <v>9.0909090909090912E-2</v>
      </c>
      <c r="O119" s="19">
        <f t="shared" si="17"/>
        <v>63.63636363636364</v>
      </c>
      <c r="P119" s="88">
        <f t="shared" ca="1" si="18"/>
        <v>1.4592207792207803</v>
      </c>
      <c r="Q119" s="89"/>
      <c r="S119" s="17">
        <v>9</v>
      </c>
      <c r="T119" s="38">
        <f t="shared" ca="1" si="19"/>
        <v>7.0913118213121185E-2</v>
      </c>
      <c r="U119" s="38">
        <f t="shared" ca="1" si="20"/>
        <v>49.639182749184826</v>
      </c>
      <c r="V119" s="88">
        <f t="shared" ca="1" si="21"/>
        <v>0.38309911730606616</v>
      </c>
      <c r="W119" s="89"/>
      <c r="Z119" s="12">
        <f t="shared" ca="1" si="14"/>
        <v>-3.1968857142857212</v>
      </c>
      <c r="AA119" s="12">
        <f t="shared" ca="1" si="15"/>
        <v>-3.1968857142857212</v>
      </c>
    </row>
    <row r="120" spans="1:27" x14ac:dyDescent="0.25">
      <c r="A120" s="11">
        <v>6.89</v>
      </c>
      <c r="M120" s="17">
        <v>10</v>
      </c>
      <c r="N120" s="38">
        <f t="shared" si="16"/>
        <v>9.0909090909090912E-2</v>
      </c>
      <c r="O120" s="19">
        <f t="shared" si="17"/>
        <v>63.63636363636364</v>
      </c>
      <c r="P120" s="88">
        <f t="shared" ca="1" si="18"/>
        <v>40.292077922077922</v>
      </c>
      <c r="Q120" s="89"/>
      <c r="S120" s="17">
        <v>10</v>
      </c>
      <c r="T120" s="38">
        <f t="shared" ca="1" si="19"/>
        <v>2.861424879984753E-2</v>
      </c>
      <c r="U120" s="38">
        <f t="shared" ca="1" si="20"/>
        <v>20.029974159893271</v>
      </c>
      <c r="V120" s="88">
        <f t="shared" ca="1" si="21"/>
        <v>2.4673290286975806</v>
      </c>
      <c r="W120" s="89"/>
      <c r="Z120" s="12">
        <f t="shared" ca="1" si="14"/>
        <v>-3.1968857142857212</v>
      </c>
      <c r="AA120" s="12">
        <f t="shared" ca="1" si="15"/>
        <v>-3.1968857142857212</v>
      </c>
    </row>
    <row r="121" spans="1:27" ht="15" customHeight="1" x14ac:dyDescent="0.25">
      <c r="A121" s="11">
        <v>6.9</v>
      </c>
      <c r="H121" s="24" t="s">
        <v>146</v>
      </c>
      <c r="I121" s="38">
        <f ca="1">LN(2*PI())*D5/2-LN(K119)*D5-SUMSQ(INDIRECT("$AA$2:$AA$"&amp;$D$5+1))/(2*K119^2)</f>
        <v>-560.00999207086852</v>
      </c>
      <c r="M121" s="17">
        <v>11</v>
      </c>
      <c r="N121" s="38">
        <f t="shared" si="16"/>
        <v>9.0909090909090912E-2</v>
      </c>
      <c r="O121" s="19">
        <f t="shared" si="17"/>
        <v>63.63636363636364</v>
      </c>
      <c r="P121" s="88">
        <f t="shared" ca="1" si="18"/>
        <v>40.292077922077922</v>
      </c>
      <c r="Q121" s="89"/>
      <c r="S121" s="17">
        <v>11</v>
      </c>
      <c r="T121" s="38">
        <f t="shared" ca="1" si="19"/>
        <v>1.1230928960704878E-2</v>
      </c>
      <c r="U121" s="38">
        <f t="shared" ca="1" si="20"/>
        <v>7.8616502724934145</v>
      </c>
      <c r="V121" s="88">
        <f t="shared" ca="1" si="21"/>
        <v>3.3584091134841461</v>
      </c>
      <c r="W121" s="89"/>
      <c r="Z121" s="12">
        <f t="shared" ca="1" si="14"/>
        <v>-3.1868857142857205</v>
      </c>
      <c r="AA121" s="12">
        <f t="shared" ca="1" si="15"/>
        <v>-3.1868857142857205</v>
      </c>
    </row>
    <row r="122" spans="1:27" x14ac:dyDescent="0.25">
      <c r="A122" s="11">
        <v>6.93</v>
      </c>
      <c r="Z122" s="12">
        <f t="shared" ca="1" si="14"/>
        <v>-3.1568857142857212</v>
      </c>
      <c r="AA122" s="12">
        <f t="shared" ca="1" si="15"/>
        <v>-3.1568857142857212</v>
      </c>
    </row>
    <row r="123" spans="1:27" ht="15" customHeight="1" x14ac:dyDescent="0.25">
      <c r="A123" s="11">
        <v>6.94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-3.1468857142857205</v>
      </c>
      <c r="AA123" s="12">
        <f t="shared" ca="1" si="15"/>
        <v>-3.1468857142857205</v>
      </c>
    </row>
    <row r="124" spans="1:27" ht="15" customHeight="1" x14ac:dyDescent="0.25">
      <c r="A124" s="11">
        <v>6.94</v>
      </c>
      <c r="Z124" s="12">
        <f t="shared" ca="1" si="14"/>
        <v>-3.1468857142857205</v>
      </c>
      <c r="AA124" s="12">
        <f t="shared" ca="1" si="15"/>
        <v>-3.1468857142857205</v>
      </c>
    </row>
    <row r="125" spans="1:27" x14ac:dyDescent="0.25">
      <c r="A125" s="11">
        <v>6.95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-3.1368857142857207</v>
      </c>
      <c r="AA125" s="12">
        <f t="shared" ca="1" si="15"/>
        <v>-3.1368857142857207</v>
      </c>
    </row>
    <row r="126" spans="1:27" x14ac:dyDescent="0.25">
      <c r="A126" s="11">
        <v>6.95</v>
      </c>
      <c r="Z126" s="12">
        <f t="shared" ca="1" si="14"/>
        <v>-3.1368857142857207</v>
      </c>
      <c r="AA126" s="12">
        <f t="shared" ca="1" si="15"/>
        <v>-3.1368857142857207</v>
      </c>
    </row>
    <row r="127" spans="1:27" ht="15" customHeight="1" x14ac:dyDescent="0.25">
      <c r="A127" s="11">
        <v>6.98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-3.1068857142857205</v>
      </c>
      <c r="AA127" s="12">
        <f t="shared" ca="1" si="15"/>
        <v>-3.1068857142857205</v>
      </c>
    </row>
    <row r="128" spans="1:27" ht="15" customHeight="1" x14ac:dyDescent="0.25">
      <c r="A128" s="11">
        <v>7.05</v>
      </c>
      <c r="C128" s="25">
        <f ca="1">$D$77</f>
        <v>10.086885714285721</v>
      </c>
      <c r="D128" s="25">
        <f ca="1">$D$82</f>
        <v>9.9349999999999987</v>
      </c>
      <c r="E128" s="25">
        <f ca="1">$D$89</f>
        <v>7.3291711694650791E-2</v>
      </c>
      <c r="F128" s="25">
        <f ca="1">$D$87</f>
        <v>-7.912302214528788E-2</v>
      </c>
      <c r="H128" s="25">
        <f ca="1">$D$77</f>
        <v>10.086885714285721</v>
      </c>
      <c r="I128" s="25">
        <f ca="1">$D$82</f>
        <v>9.9349999999999987</v>
      </c>
      <c r="J128" s="25">
        <f ca="1">$D$89</f>
        <v>7.3291711694650791E-2</v>
      </c>
      <c r="K128" s="25">
        <f ca="1">$D$87</f>
        <v>-7.912302214528788E-2</v>
      </c>
      <c r="Z128" s="12">
        <f t="shared" ca="1" si="14"/>
        <v>-3.0368857142857211</v>
      </c>
      <c r="AA128" s="12">
        <f t="shared" ca="1" si="15"/>
        <v>-3.0368857142857211</v>
      </c>
    </row>
    <row r="129" spans="1:27" x14ac:dyDescent="0.25">
      <c r="A129" s="11">
        <v>7.1</v>
      </c>
      <c r="Z129" s="12">
        <f t="shared" ca="1" si="14"/>
        <v>-2.9868857142857212</v>
      </c>
      <c r="AA129" s="12">
        <f t="shared" ca="1" si="15"/>
        <v>-2.9868857142857212</v>
      </c>
    </row>
    <row r="130" spans="1:27" x14ac:dyDescent="0.25">
      <c r="A130" s="11">
        <v>7.11</v>
      </c>
      <c r="Z130" s="12">
        <f t="shared" ref="Z130:Z193" ca="1" si="22">IF($A130&lt;&gt;"",($A130-$D$77),"")</f>
        <v>-2.9768857142857206</v>
      </c>
      <c r="AA130" s="12">
        <f t="shared" ref="AA130:AA193" ca="1" si="23">IF($A130&lt;&gt;"",($A130-$D$77+$J$118),"")</f>
        <v>-2.9768857142857206</v>
      </c>
    </row>
    <row r="131" spans="1:27" x14ac:dyDescent="0.25">
      <c r="A131" s="11">
        <v>7.11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-2.9768857142857206</v>
      </c>
      <c r="AA131" s="12">
        <f t="shared" ca="1" si="23"/>
        <v>-2.9768857142857206</v>
      </c>
    </row>
    <row r="132" spans="1:27" x14ac:dyDescent="0.25">
      <c r="A132" s="11">
        <v>7.15</v>
      </c>
      <c r="Z132" s="12">
        <f t="shared" ca="1" si="22"/>
        <v>-2.9368857142857205</v>
      </c>
      <c r="AA132" s="12">
        <f t="shared" ca="1" si="23"/>
        <v>-2.9368857142857205</v>
      </c>
    </row>
    <row r="133" spans="1:27" x14ac:dyDescent="0.25">
      <c r="A133" s="11">
        <v>7.15</v>
      </c>
      <c r="Z133" s="12">
        <f t="shared" ca="1" si="22"/>
        <v>-2.9368857142857205</v>
      </c>
      <c r="AA133" s="12">
        <f t="shared" ca="1" si="23"/>
        <v>-2.9368857142857205</v>
      </c>
    </row>
    <row r="134" spans="1:27" x14ac:dyDescent="0.25">
      <c r="A134" s="11">
        <v>7.17</v>
      </c>
      <c r="I134" s="37" t="s">
        <v>121</v>
      </c>
      <c r="J134" s="15">
        <f ca="1">'Y 700'!$D$78</f>
        <v>11.465410888207508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-2.916885714285721</v>
      </c>
      <c r="AA134" s="12">
        <f t="shared" ca="1" si="23"/>
        <v>-2.916885714285721</v>
      </c>
    </row>
    <row r="135" spans="1:27" ht="15" customHeight="1" x14ac:dyDescent="0.25">
      <c r="A135" s="11">
        <v>7.17</v>
      </c>
      <c r="I135" s="37" t="s">
        <v>120</v>
      </c>
      <c r="J135" s="15">
        <f ca="1">SQRT($J$134/$D$5)</f>
        <v>0.12798108614840323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0.38829414908948884</v>
      </c>
      <c r="Q135" s="95"/>
      <c r="R135" s="95">
        <f ca="1">SQRT(2/($D$5-1)) * $D$78</f>
        <v>0.61329021160400987</v>
      </c>
      <c r="S135" s="95"/>
      <c r="Z135" s="12">
        <f t="shared" ca="1" si="22"/>
        <v>-2.916885714285721</v>
      </c>
      <c r="AA135" s="12">
        <f t="shared" ca="1" si="23"/>
        <v>-2.916885714285721</v>
      </c>
    </row>
    <row r="136" spans="1:27" ht="15" customHeight="1" x14ac:dyDescent="0.25">
      <c r="A136" s="11">
        <v>7.2</v>
      </c>
      <c r="Z136" s="12">
        <f t="shared" ca="1" si="22"/>
        <v>-2.8868857142857207</v>
      </c>
      <c r="AA136" s="12">
        <f t="shared" ca="1" si="23"/>
        <v>-2.8868857142857207</v>
      </c>
    </row>
    <row r="137" spans="1:27" x14ac:dyDescent="0.25">
      <c r="A137" s="11">
        <v>7.2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-2.8868857142857207</v>
      </c>
      <c r="AA137" s="12">
        <f t="shared" ca="1" si="23"/>
        <v>-2.8868857142857207</v>
      </c>
    </row>
    <row r="138" spans="1:27" x14ac:dyDescent="0.25">
      <c r="A138" s="11">
        <v>7.21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-2.8768857142857209</v>
      </c>
      <c r="AA138" s="12">
        <f t="shared" ca="1" si="23"/>
        <v>-2.8768857142857209</v>
      </c>
    </row>
    <row r="139" spans="1:27" x14ac:dyDescent="0.25">
      <c r="A139" s="11">
        <v>7.21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-2.8768857142857209</v>
      </c>
      <c r="AA139" s="12">
        <f t="shared" ca="1" si="23"/>
        <v>-2.8768857142857209</v>
      </c>
    </row>
    <row r="140" spans="1:27" x14ac:dyDescent="0.25">
      <c r="A140" s="11">
        <v>7.26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1.2827638717265453</v>
      </c>
      <c r="I140" s="38">
        <f ca="1">D140*$J$135</f>
        <v>0.16407175244225294</v>
      </c>
      <c r="J140" s="38">
        <f ca="1">G140*$J$135</f>
        <v>0.16416951357549425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0.78623805127634072</v>
      </c>
      <c r="Q140" s="89"/>
      <c r="S140" s="38">
        <f t="shared" ref="S140:T143" si="24">_xlfn.CHISQ.INV(M140,$D$5-1)</f>
        <v>747.32482613731486</v>
      </c>
      <c r="T140" s="38">
        <f t="shared" si="24"/>
        <v>651.53162227088058</v>
      </c>
      <c r="V140" s="38">
        <f>($D$5-1)/$S140</f>
        <v>0.93533624944980009</v>
      </c>
      <c r="W140" s="38">
        <f>($D$5-1)/$T140</f>
        <v>1.0728565983699621</v>
      </c>
      <c r="Z140" s="12">
        <f t="shared" ca="1" si="22"/>
        <v>-2.8268857142857211</v>
      </c>
      <c r="AA140" s="12">
        <f t="shared" ca="1" si="23"/>
        <v>-2.8268857142857211</v>
      </c>
    </row>
    <row r="141" spans="1:27" x14ac:dyDescent="0.25">
      <c r="A141" s="11">
        <v>7.26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1.647036463753544</v>
      </c>
      <c r="I141" s="38">
        <f ca="1">D141*$J$135</f>
        <v>0.21052888671412331</v>
      </c>
      <c r="J141" s="38">
        <f ca="1">G141*$J$135</f>
        <v>0.21078951555720371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1.0088623980885962</v>
      </c>
      <c r="Q141" s="89"/>
      <c r="S141" s="38">
        <f t="shared" si="24"/>
        <v>761.61667674330079</v>
      </c>
      <c r="T141" s="38">
        <f t="shared" si="24"/>
        <v>638.65702897642916</v>
      </c>
      <c r="V141" s="38">
        <f>($D$5-1)/$S141</f>
        <v>0.91778452513533204</v>
      </c>
      <c r="W141" s="38">
        <f>($D$5-1)/$T141</f>
        <v>1.0944841570447945</v>
      </c>
      <c r="Z141" s="12">
        <f t="shared" ca="1" si="22"/>
        <v>-2.8268857142857211</v>
      </c>
      <c r="AA141" s="12">
        <f t="shared" ca="1" si="23"/>
        <v>-2.8268857142857211</v>
      </c>
    </row>
    <row r="142" spans="1:27" x14ac:dyDescent="0.25">
      <c r="A142" s="11">
        <v>7.27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1.9633635759209036</v>
      </c>
      <c r="I142" s="38">
        <f ca="1">D142*$J$135</f>
        <v>0.32967927791828672</v>
      </c>
      <c r="J142" s="38">
        <f ca="1">G142*$J$135</f>
        <v>0.25127340295057021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1.5798355850919295</v>
      </c>
      <c r="Q142" s="89"/>
      <c r="S142" s="38">
        <f t="shared" si="24"/>
        <v>774.15826594182897</v>
      </c>
      <c r="T142" s="38">
        <f t="shared" si="24"/>
        <v>627.62956562605257</v>
      </c>
      <c r="V142" s="38">
        <f>($D$5-1)/$S142</f>
        <v>0.90291614874073256</v>
      </c>
      <c r="W142" s="38">
        <f>($D$5-1)/$T142</f>
        <v>1.1137142644049223</v>
      </c>
      <c r="Z142" s="12">
        <f t="shared" ca="1" si="22"/>
        <v>-2.8168857142857213</v>
      </c>
      <c r="AA142" s="12">
        <f t="shared" ca="1" si="23"/>
        <v>-2.8168857142857213</v>
      </c>
    </row>
    <row r="143" spans="1:27" x14ac:dyDescent="0.25">
      <c r="A143" s="11">
        <v>7.34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2.5828811084613417</v>
      </c>
      <c r="I143" s="38">
        <f ca="1">D143*$J$135</f>
        <v>0.39546155619856593</v>
      </c>
      <c r="J143" s="38">
        <f ca="1">G143*$J$135</f>
        <v>0.33055992965307418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1.8950667538563903</v>
      </c>
      <c r="Q143" s="89"/>
      <c r="S143" s="38">
        <f t="shared" si="24"/>
        <v>799.06252856157573</v>
      </c>
      <c r="T143" s="38">
        <f t="shared" si="24"/>
        <v>606.44836881964704</v>
      </c>
      <c r="V143" s="38">
        <f>($D$5-1)/$S143</f>
        <v>0.87477509583423685</v>
      </c>
      <c r="W143" s="38">
        <f>($D$5-1)/$T143</f>
        <v>1.1526125486337602</v>
      </c>
      <c r="Z143" s="12">
        <f t="shared" ca="1" si="22"/>
        <v>-2.746885714285721</v>
      </c>
      <c r="AA143" s="12">
        <f t="shared" ca="1" si="23"/>
        <v>-2.746885714285721</v>
      </c>
    </row>
    <row r="144" spans="1:27" x14ac:dyDescent="0.25">
      <c r="A144" s="11">
        <v>7.34</v>
      </c>
      <c r="Z144" s="12">
        <f t="shared" ca="1" si="22"/>
        <v>-2.746885714285721</v>
      </c>
      <c r="AA144" s="12">
        <f t="shared" ca="1" si="23"/>
        <v>-2.746885714285721</v>
      </c>
    </row>
    <row r="145" spans="1:27" x14ac:dyDescent="0.25">
      <c r="A145" s="11">
        <v>7.38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-2.706885714285721</v>
      </c>
      <c r="AA145" s="12">
        <f t="shared" ca="1" si="23"/>
        <v>-2.706885714285721</v>
      </c>
    </row>
    <row r="146" spans="1:27" x14ac:dyDescent="0.25">
      <c r="A146" s="11">
        <v>7.39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-2.6968857142857212</v>
      </c>
      <c r="AA146" s="12">
        <f t="shared" ca="1" si="23"/>
        <v>-2.6968857142857212</v>
      </c>
    </row>
    <row r="147" spans="1:27" x14ac:dyDescent="0.25">
      <c r="A147" s="11">
        <v>7.4</v>
      </c>
      <c r="C147" s="38">
        <v>0.8</v>
      </c>
      <c r="D147" s="38">
        <f ca="1">$D$77-$I140</f>
        <v>9.9228139618434685</v>
      </c>
      <c r="E147" s="38">
        <f ca="1">$D$77+$I140</f>
        <v>10.250957466727973</v>
      </c>
      <c r="F147" s="38">
        <f ca="1">$D$77-$J140</f>
        <v>9.9227162007102265</v>
      </c>
      <c r="G147" s="38">
        <f ca="1">$D$77+$J140</f>
        <v>10.251055227861215</v>
      </c>
      <c r="L147" s="38">
        <v>0.8</v>
      </c>
      <c r="M147" s="38">
        <f ca="1">$D$78-$P140</f>
        <v>10.679172836931167</v>
      </c>
      <c r="N147" s="38">
        <f ca="1">$D$78+$P140</f>
        <v>12.251648939483848</v>
      </c>
      <c r="O147" s="38">
        <f ca="1">$D$78*$V140</f>
        <v>10.724014418576912</v>
      </c>
      <c r="P147" s="38">
        <f ca="1">$D$78*$W140</f>
        <v>12.300741724436232</v>
      </c>
      <c r="Z147" s="12">
        <f t="shared" ca="1" si="22"/>
        <v>-2.6868857142857205</v>
      </c>
      <c r="AA147" s="12">
        <f t="shared" ca="1" si="23"/>
        <v>-2.6868857142857205</v>
      </c>
    </row>
    <row r="148" spans="1:27" x14ac:dyDescent="0.25">
      <c r="A148" s="11">
        <v>7.41</v>
      </c>
      <c r="C148" s="38">
        <v>0.9</v>
      </c>
      <c r="D148" s="38">
        <f ca="1">$D$77-$I141</f>
        <v>9.8763568275715983</v>
      </c>
      <c r="E148" s="38">
        <f ca="1">$D$77+$I141</f>
        <v>10.297414600999844</v>
      </c>
      <c r="F148" s="38">
        <f ca="1">$D$77-$J141</f>
        <v>9.8760961987285167</v>
      </c>
      <c r="G148" s="38">
        <f ca="1">$D$77+$J141</f>
        <v>10.297675229842925</v>
      </c>
      <c r="L148" s="38">
        <v>0.9</v>
      </c>
      <c r="M148" s="38">
        <f ca="1">$D$78-$P141</f>
        <v>10.456548490118912</v>
      </c>
      <c r="N148" s="38">
        <f ca="1">$D$78+$P141</f>
        <v>12.474273286296103</v>
      </c>
      <c r="O148" s="38">
        <f ca="1">$D$78*$V141</f>
        <v>10.522776687514993</v>
      </c>
      <c r="P148" s="38">
        <f ca="1">$D$78*$W141</f>
        <v>12.548710571152004</v>
      </c>
      <c r="Z148" s="12">
        <f t="shared" ca="1" si="22"/>
        <v>-2.6768857142857208</v>
      </c>
      <c r="AA148" s="12">
        <f t="shared" ca="1" si="23"/>
        <v>-2.6768857142857208</v>
      </c>
    </row>
    <row r="149" spans="1:27" x14ac:dyDescent="0.25">
      <c r="A149" s="11">
        <v>7.41</v>
      </c>
      <c r="C149" s="38">
        <v>0.95</v>
      </c>
      <c r="D149" s="38">
        <f ca="1">$D$77-$I142</f>
        <v>9.7572064363674347</v>
      </c>
      <c r="E149" s="38">
        <f ca="1">$D$77+$I142</f>
        <v>10.416564992204007</v>
      </c>
      <c r="F149" s="38">
        <f ca="1">$D$77-$J142</f>
        <v>9.8356123113351508</v>
      </c>
      <c r="G149" s="38">
        <f ca="1">$D$77+$J142</f>
        <v>10.338159117236291</v>
      </c>
      <c r="L149" s="38">
        <v>0.95</v>
      </c>
      <c r="M149" s="38">
        <f ca="1">$D$78-$P142</f>
        <v>9.8855753031155782</v>
      </c>
      <c r="N149" s="38">
        <f ca="1">$D$78+$P142</f>
        <v>13.045246473299438</v>
      </c>
      <c r="O149" s="38">
        <f ca="1">$D$78*$V142</f>
        <v>10.352304642910385</v>
      </c>
      <c r="P149" s="38">
        <f ca="1">$D$78*$W142</f>
        <v>12.769191653460211</v>
      </c>
      <c r="Z149" s="12">
        <f t="shared" ca="1" si="22"/>
        <v>-2.6768857142857208</v>
      </c>
      <c r="AA149" s="12">
        <f t="shared" ca="1" si="23"/>
        <v>-2.6768857142857208</v>
      </c>
    </row>
    <row r="150" spans="1:27" x14ac:dyDescent="0.25">
      <c r="A150" s="11">
        <v>7.43</v>
      </c>
      <c r="C150" s="38">
        <v>0.99</v>
      </c>
      <c r="D150" s="38">
        <f ca="1">$D$77-$I143</f>
        <v>9.6914241580871554</v>
      </c>
      <c r="E150" s="38">
        <f ca="1">$D$77+$I143</f>
        <v>10.482347270484286</v>
      </c>
      <c r="F150" s="38">
        <f ca="1">$D$77-$J143</f>
        <v>9.7563257846326472</v>
      </c>
      <c r="G150" s="38">
        <f ca="1">$D$77+$J143</f>
        <v>10.417445643938795</v>
      </c>
      <c r="L150" s="38">
        <v>0.99</v>
      </c>
      <c r="M150" s="38">
        <f ca="1">$D$78-$P143</f>
        <v>9.5703441343511173</v>
      </c>
      <c r="N150" s="38">
        <f ca="1">$D$78+$P143</f>
        <v>13.360477642063898</v>
      </c>
      <c r="O150" s="38">
        <f ca="1">$D$78*$V143</f>
        <v>10.029655908510625</v>
      </c>
      <c r="P150" s="38">
        <f ca="1">$D$78*$W143</f>
        <v>13.215176464990119</v>
      </c>
      <c r="Z150" s="12">
        <f t="shared" ca="1" si="22"/>
        <v>-2.6568857142857212</v>
      </c>
      <c r="AA150" s="12">
        <f t="shared" ca="1" si="23"/>
        <v>-2.6568857142857212</v>
      </c>
    </row>
    <row r="151" spans="1:27" x14ac:dyDescent="0.25">
      <c r="A151" s="11">
        <v>7.43</v>
      </c>
      <c r="Z151" s="12">
        <f t="shared" ca="1" si="22"/>
        <v>-2.6568857142857212</v>
      </c>
      <c r="AA151" s="12">
        <f t="shared" ca="1" si="23"/>
        <v>-2.6568857142857212</v>
      </c>
    </row>
    <row r="152" spans="1:27" x14ac:dyDescent="0.25">
      <c r="A152" s="11">
        <v>7.45</v>
      </c>
      <c r="Z152" s="12">
        <f t="shared" ca="1" si="22"/>
        <v>-2.6368857142857207</v>
      </c>
      <c r="AA152" s="12">
        <f t="shared" ca="1" si="23"/>
        <v>-2.6368857142857207</v>
      </c>
    </row>
    <row r="153" spans="1:27" x14ac:dyDescent="0.25">
      <c r="A153" s="11">
        <v>7.46</v>
      </c>
      <c r="Z153" s="12">
        <f t="shared" ca="1" si="22"/>
        <v>-2.6268857142857209</v>
      </c>
      <c r="AA153" s="12">
        <f t="shared" ca="1" si="23"/>
        <v>-2.6268857142857209</v>
      </c>
    </row>
    <row r="154" spans="1:27" x14ac:dyDescent="0.25">
      <c r="A154" s="11">
        <v>7.51</v>
      </c>
      <c r="Z154" s="12">
        <f t="shared" ca="1" si="22"/>
        <v>-2.5768857142857211</v>
      </c>
      <c r="AA154" s="12">
        <f t="shared" ca="1" si="23"/>
        <v>-2.5768857142857211</v>
      </c>
    </row>
    <row r="155" spans="1:27" x14ac:dyDescent="0.25">
      <c r="A155" s="11">
        <v>7.53</v>
      </c>
      <c r="Z155" s="12">
        <f t="shared" ca="1" si="22"/>
        <v>-2.5568857142857206</v>
      </c>
      <c r="AA155" s="12">
        <f t="shared" ca="1" si="23"/>
        <v>-2.5568857142857206</v>
      </c>
    </row>
    <row r="156" spans="1:27" x14ac:dyDescent="0.25">
      <c r="A156" s="11">
        <v>7.54</v>
      </c>
      <c r="Z156" s="12">
        <f t="shared" ca="1" si="22"/>
        <v>-2.5468857142857209</v>
      </c>
      <c r="AA156" s="12">
        <f t="shared" ca="1" si="23"/>
        <v>-2.5468857142857209</v>
      </c>
    </row>
    <row r="157" spans="1:27" x14ac:dyDescent="0.25">
      <c r="A157" s="11">
        <v>7.57</v>
      </c>
      <c r="Z157" s="12">
        <f t="shared" ca="1" si="22"/>
        <v>-2.5168857142857206</v>
      </c>
      <c r="AA157" s="12">
        <f t="shared" ca="1" si="23"/>
        <v>-2.5168857142857206</v>
      </c>
    </row>
    <row r="158" spans="1:27" x14ac:dyDescent="0.25">
      <c r="A158" s="11">
        <v>7.59</v>
      </c>
      <c r="Z158" s="12">
        <f t="shared" ca="1" si="22"/>
        <v>-2.496885714285721</v>
      </c>
      <c r="AA158" s="12">
        <f t="shared" ca="1" si="23"/>
        <v>-2.496885714285721</v>
      </c>
    </row>
    <row r="159" spans="1:27" x14ac:dyDescent="0.25">
      <c r="A159" s="11">
        <v>7.62</v>
      </c>
      <c r="Z159" s="12">
        <f t="shared" ca="1" si="22"/>
        <v>-2.4668857142857208</v>
      </c>
      <c r="AA159" s="12">
        <f t="shared" ca="1" si="23"/>
        <v>-2.4668857142857208</v>
      </c>
    </row>
    <row r="160" spans="1:27" x14ac:dyDescent="0.25">
      <c r="A160" s="11">
        <v>7.62</v>
      </c>
      <c r="Z160" s="12">
        <f t="shared" ca="1" si="22"/>
        <v>-2.4668857142857208</v>
      </c>
      <c r="AA160" s="12">
        <f t="shared" ca="1" si="23"/>
        <v>-2.4668857142857208</v>
      </c>
    </row>
    <row r="161" spans="1:27" x14ac:dyDescent="0.25">
      <c r="A161" s="11">
        <v>7.63</v>
      </c>
      <c r="Z161" s="12">
        <f t="shared" ca="1" si="22"/>
        <v>-2.456885714285721</v>
      </c>
      <c r="AA161" s="12">
        <f t="shared" ca="1" si="23"/>
        <v>-2.456885714285721</v>
      </c>
    </row>
    <row r="162" spans="1:27" x14ac:dyDescent="0.25">
      <c r="A162" s="11">
        <v>7.64</v>
      </c>
      <c r="Z162" s="12">
        <f t="shared" ca="1" si="22"/>
        <v>-2.4468857142857212</v>
      </c>
      <c r="AA162" s="12">
        <f t="shared" ca="1" si="23"/>
        <v>-2.4468857142857212</v>
      </c>
    </row>
    <row r="163" spans="1:27" x14ac:dyDescent="0.25">
      <c r="A163" s="11">
        <v>7.66</v>
      </c>
      <c r="Z163" s="12">
        <f t="shared" ca="1" si="22"/>
        <v>-2.4268857142857208</v>
      </c>
      <c r="AA163" s="12">
        <f t="shared" ca="1" si="23"/>
        <v>-2.4268857142857208</v>
      </c>
    </row>
    <row r="164" spans="1:27" x14ac:dyDescent="0.25">
      <c r="A164" s="11">
        <v>7.67</v>
      </c>
      <c r="Z164" s="12">
        <f t="shared" ca="1" si="22"/>
        <v>-2.416885714285721</v>
      </c>
      <c r="AA164" s="12">
        <f t="shared" ca="1" si="23"/>
        <v>-2.416885714285721</v>
      </c>
    </row>
    <row r="165" spans="1:27" x14ac:dyDescent="0.25">
      <c r="A165" s="11">
        <v>7.67</v>
      </c>
      <c r="Z165" s="12">
        <f t="shared" ca="1" si="22"/>
        <v>-2.416885714285721</v>
      </c>
      <c r="AA165" s="12">
        <f t="shared" ca="1" si="23"/>
        <v>-2.416885714285721</v>
      </c>
    </row>
    <row r="166" spans="1:27" x14ac:dyDescent="0.25">
      <c r="A166" s="11">
        <v>7.67</v>
      </c>
      <c r="Z166" s="12">
        <f t="shared" ca="1" si="22"/>
        <v>-2.416885714285721</v>
      </c>
      <c r="AA166" s="12">
        <f t="shared" ca="1" si="23"/>
        <v>-2.416885714285721</v>
      </c>
    </row>
    <row r="167" spans="1:27" x14ac:dyDescent="0.25">
      <c r="A167" s="11">
        <v>7.68</v>
      </c>
      <c r="Z167" s="12">
        <f t="shared" ca="1" si="22"/>
        <v>-2.4068857142857212</v>
      </c>
      <c r="AA167" s="12">
        <f t="shared" ca="1" si="23"/>
        <v>-2.4068857142857212</v>
      </c>
    </row>
    <row r="168" spans="1:27" x14ac:dyDescent="0.25">
      <c r="A168" s="11">
        <v>7.68</v>
      </c>
      <c r="Z168" s="12">
        <f t="shared" ca="1" si="22"/>
        <v>-2.4068857142857212</v>
      </c>
      <c r="AA168" s="12">
        <f t="shared" ca="1" si="23"/>
        <v>-2.4068857142857212</v>
      </c>
    </row>
    <row r="169" spans="1:27" x14ac:dyDescent="0.25">
      <c r="A169" s="11">
        <v>7.7</v>
      </c>
      <c r="Z169" s="12">
        <f t="shared" ca="1" si="22"/>
        <v>-2.3868857142857207</v>
      </c>
      <c r="AA169" s="12">
        <f t="shared" ca="1" si="23"/>
        <v>-2.3868857142857207</v>
      </c>
    </row>
    <row r="170" spans="1:27" x14ac:dyDescent="0.25">
      <c r="A170" s="11">
        <v>7.7</v>
      </c>
      <c r="Z170" s="12">
        <f t="shared" ca="1" si="22"/>
        <v>-2.3868857142857207</v>
      </c>
      <c r="AA170" s="12">
        <f t="shared" ca="1" si="23"/>
        <v>-2.3868857142857207</v>
      </c>
    </row>
    <row r="171" spans="1:27" x14ac:dyDescent="0.25">
      <c r="A171" s="11">
        <v>7.72</v>
      </c>
      <c r="Z171" s="12">
        <f t="shared" ca="1" si="22"/>
        <v>-2.3668857142857211</v>
      </c>
      <c r="AA171" s="12">
        <f t="shared" ca="1" si="23"/>
        <v>-2.3668857142857211</v>
      </c>
    </row>
    <row r="172" spans="1:27" x14ac:dyDescent="0.25">
      <c r="A172" s="11">
        <v>7.77</v>
      </c>
      <c r="Z172" s="12">
        <f t="shared" ca="1" si="22"/>
        <v>-2.3168857142857213</v>
      </c>
      <c r="AA172" s="12">
        <f t="shared" ca="1" si="23"/>
        <v>-2.3168857142857213</v>
      </c>
    </row>
    <row r="173" spans="1:27" x14ac:dyDescent="0.25">
      <c r="A173" s="11">
        <v>7.78</v>
      </c>
      <c r="Z173" s="12">
        <f t="shared" ca="1" si="22"/>
        <v>-2.3068857142857206</v>
      </c>
      <c r="AA173" s="12">
        <f t="shared" ca="1" si="23"/>
        <v>-2.3068857142857206</v>
      </c>
    </row>
    <row r="174" spans="1:27" x14ac:dyDescent="0.25">
      <c r="A174" s="11">
        <v>7.82</v>
      </c>
      <c r="Z174" s="12">
        <f t="shared" ca="1" si="22"/>
        <v>-2.2668857142857206</v>
      </c>
      <c r="AA174" s="12">
        <f t="shared" ca="1" si="23"/>
        <v>-2.2668857142857206</v>
      </c>
    </row>
    <row r="175" spans="1:27" x14ac:dyDescent="0.25">
      <c r="A175" s="11">
        <v>7.83</v>
      </c>
      <c r="Z175" s="12">
        <f t="shared" ca="1" si="22"/>
        <v>-2.2568857142857208</v>
      </c>
      <c r="AA175" s="12">
        <f t="shared" ca="1" si="23"/>
        <v>-2.2568857142857208</v>
      </c>
    </row>
    <row r="176" spans="1:27" x14ac:dyDescent="0.25">
      <c r="A176" s="11">
        <v>7.83</v>
      </c>
      <c r="Z176" s="12">
        <f t="shared" ca="1" si="22"/>
        <v>-2.2568857142857208</v>
      </c>
      <c r="AA176" s="12">
        <f t="shared" ca="1" si="23"/>
        <v>-2.2568857142857208</v>
      </c>
    </row>
    <row r="177" spans="1:27" x14ac:dyDescent="0.25">
      <c r="A177" s="11">
        <v>7.84</v>
      </c>
      <c r="Z177" s="12">
        <f t="shared" ca="1" si="22"/>
        <v>-2.246885714285721</v>
      </c>
      <c r="AA177" s="12">
        <f t="shared" ca="1" si="23"/>
        <v>-2.246885714285721</v>
      </c>
    </row>
    <row r="178" spans="1:27" x14ac:dyDescent="0.25">
      <c r="A178" s="11">
        <v>7.84</v>
      </c>
      <c r="Z178" s="12">
        <f t="shared" ca="1" si="22"/>
        <v>-2.246885714285721</v>
      </c>
      <c r="AA178" s="12">
        <f t="shared" ca="1" si="23"/>
        <v>-2.246885714285721</v>
      </c>
    </row>
    <row r="179" spans="1:27" x14ac:dyDescent="0.25">
      <c r="A179" s="11">
        <v>7.85</v>
      </c>
      <c r="Z179" s="12">
        <f t="shared" ca="1" si="22"/>
        <v>-2.2368857142857212</v>
      </c>
      <c r="AA179" s="12">
        <f t="shared" ca="1" si="23"/>
        <v>-2.2368857142857212</v>
      </c>
    </row>
    <row r="180" spans="1:27" x14ac:dyDescent="0.25">
      <c r="A180" s="11">
        <v>7.85</v>
      </c>
      <c r="Z180" s="12">
        <f t="shared" ca="1" si="22"/>
        <v>-2.2368857142857212</v>
      </c>
      <c r="AA180" s="12">
        <f t="shared" ca="1" si="23"/>
        <v>-2.2368857142857212</v>
      </c>
    </row>
    <row r="181" spans="1:27" x14ac:dyDescent="0.25">
      <c r="A181" s="11">
        <v>7.86</v>
      </c>
      <c r="Z181" s="12">
        <f t="shared" ca="1" si="22"/>
        <v>-2.2268857142857206</v>
      </c>
      <c r="AA181" s="12">
        <f t="shared" ca="1" si="23"/>
        <v>-2.2268857142857206</v>
      </c>
    </row>
    <row r="182" spans="1:27" x14ac:dyDescent="0.25">
      <c r="A182" s="11">
        <v>7.87</v>
      </c>
      <c r="Z182" s="12">
        <f t="shared" ca="1" si="22"/>
        <v>-2.2168857142857208</v>
      </c>
      <c r="AA182" s="12">
        <f t="shared" ca="1" si="23"/>
        <v>-2.2168857142857208</v>
      </c>
    </row>
    <row r="183" spans="1:27" x14ac:dyDescent="0.25">
      <c r="A183" s="11">
        <v>7.88</v>
      </c>
      <c r="Z183" s="12">
        <f t="shared" ca="1" si="22"/>
        <v>-2.206885714285721</v>
      </c>
      <c r="AA183" s="12">
        <f t="shared" ca="1" si="23"/>
        <v>-2.206885714285721</v>
      </c>
    </row>
    <row r="184" spans="1:27" x14ac:dyDescent="0.25">
      <c r="A184" s="11">
        <v>7.89</v>
      </c>
      <c r="Z184" s="12">
        <f t="shared" ca="1" si="22"/>
        <v>-2.1968857142857212</v>
      </c>
      <c r="AA184" s="12">
        <f t="shared" ca="1" si="23"/>
        <v>-2.1968857142857212</v>
      </c>
    </row>
    <row r="185" spans="1:27" x14ac:dyDescent="0.25">
      <c r="A185" s="11">
        <v>7.89</v>
      </c>
      <c r="Z185" s="12">
        <f t="shared" ca="1" si="22"/>
        <v>-2.1968857142857212</v>
      </c>
      <c r="AA185" s="12">
        <f t="shared" ca="1" si="23"/>
        <v>-2.1968857142857212</v>
      </c>
    </row>
    <row r="186" spans="1:27" x14ac:dyDescent="0.25">
      <c r="A186" s="11">
        <v>7.91</v>
      </c>
      <c r="Z186" s="12">
        <f t="shared" ca="1" si="22"/>
        <v>-2.1768857142857208</v>
      </c>
      <c r="AA186" s="12">
        <f t="shared" ca="1" si="23"/>
        <v>-2.1768857142857208</v>
      </c>
    </row>
    <row r="187" spans="1:27" x14ac:dyDescent="0.25">
      <c r="A187" s="11">
        <v>7.91</v>
      </c>
      <c r="Z187" s="12">
        <f t="shared" ca="1" si="22"/>
        <v>-2.1768857142857208</v>
      </c>
      <c r="AA187" s="12">
        <f t="shared" ca="1" si="23"/>
        <v>-2.1768857142857208</v>
      </c>
    </row>
    <row r="188" spans="1:27" x14ac:dyDescent="0.25">
      <c r="A188" s="11">
        <v>7.92</v>
      </c>
      <c r="Z188" s="12">
        <f t="shared" ca="1" si="22"/>
        <v>-2.166885714285721</v>
      </c>
      <c r="AA188" s="12">
        <f t="shared" ca="1" si="23"/>
        <v>-2.166885714285721</v>
      </c>
    </row>
    <row r="189" spans="1:27" x14ac:dyDescent="0.25">
      <c r="A189" s="11">
        <v>7.93</v>
      </c>
      <c r="Z189" s="12">
        <f t="shared" ca="1" si="22"/>
        <v>-2.1568857142857212</v>
      </c>
      <c r="AA189" s="12">
        <f t="shared" ca="1" si="23"/>
        <v>-2.1568857142857212</v>
      </c>
    </row>
    <row r="190" spans="1:27" x14ac:dyDescent="0.25">
      <c r="A190" s="11">
        <v>7.93</v>
      </c>
      <c r="Z190" s="12">
        <f t="shared" ca="1" si="22"/>
        <v>-2.1568857142857212</v>
      </c>
      <c r="AA190" s="12">
        <f t="shared" ca="1" si="23"/>
        <v>-2.1568857142857212</v>
      </c>
    </row>
    <row r="191" spans="1:27" x14ac:dyDescent="0.25">
      <c r="A191" s="11">
        <v>7.94</v>
      </c>
      <c r="Z191" s="12">
        <f t="shared" ca="1" si="22"/>
        <v>-2.1468857142857205</v>
      </c>
      <c r="AA191" s="12">
        <f t="shared" ca="1" si="23"/>
        <v>-2.1468857142857205</v>
      </c>
    </row>
    <row r="192" spans="1:27" x14ac:dyDescent="0.25">
      <c r="A192" s="11">
        <v>7.94</v>
      </c>
      <c r="Z192" s="12">
        <f t="shared" ca="1" si="22"/>
        <v>-2.1468857142857205</v>
      </c>
      <c r="AA192" s="12">
        <f t="shared" ca="1" si="23"/>
        <v>-2.1468857142857205</v>
      </c>
    </row>
    <row r="193" spans="1:27" x14ac:dyDescent="0.25">
      <c r="A193" s="11">
        <v>7.99</v>
      </c>
      <c r="Z193" s="12">
        <f t="shared" ca="1" si="22"/>
        <v>-2.0968857142857207</v>
      </c>
      <c r="AA193" s="12">
        <f t="shared" ca="1" si="23"/>
        <v>-2.0968857142857207</v>
      </c>
    </row>
    <row r="194" spans="1:27" x14ac:dyDescent="0.25">
      <c r="A194" s="11">
        <v>8</v>
      </c>
      <c r="Z194" s="12">
        <f t="shared" ref="Z194:Z257" ca="1" si="25">IF($A194&lt;&gt;"",($A194-$D$77),"")</f>
        <v>-2.0868857142857209</v>
      </c>
      <c r="AA194" s="12">
        <f t="shared" ref="AA194:AA257" ca="1" si="26">IF($A194&lt;&gt;"",($A194-$D$77+$J$118),"")</f>
        <v>-2.0868857142857209</v>
      </c>
    </row>
    <row r="195" spans="1:27" x14ac:dyDescent="0.25">
      <c r="A195" s="11">
        <v>8.01</v>
      </c>
      <c r="Z195" s="12">
        <f t="shared" ca="1" si="25"/>
        <v>-2.0768857142857211</v>
      </c>
      <c r="AA195" s="12">
        <f t="shared" ca="1" si="26"/>
        <v>-2.0768857142857211</v>
      </c>
    </row>
    <row r="196" spans="1:27" x14ac:dyDescent="0.25">
      <c r="A196" s="11">
        <v>8.0399999999999991</v>
      </c>
      <c r="Z196" s="12">
        <f t="shared" ca="1" si="25"/>
        <v>-2.0468857142857217</v>
      </c>
      <c r="AA196" s="12">
        <f t="shared" ca="1" si="26"/>
        <v>-2.0468857142857217</v>
      </c>
    </row>
    <row r="197" spans="1:27" x14ac:dyDescent="0.25">
      <c r="A197" s="11">
        <v>8.0399999999999991</v>
      </c>
      <c r="Z197" s="12">
        <f t="shared" ca="1" si="25"/>
        <v>-2.0468857142857217</v>
      </c>
      <c r="AA197" s="12">
        <f t="shared" ca="1" si="26"/>
        <v>-2.0468857142857217</v>
      </c>
    </row>
    <row r="198" spans="1:27" x14ac:dyDescent="0.25">
      <c r="A198" s="11">
        <v>8.0500000000000007</v>
      </c>
      <c r="Z198" s="12">
        <f t="shared" ca="1" si="25"/>
        <v>-2.0368857142857202</v>
      </c>
      <c r="AA198" s="12">
        <f t="shared" ca="1" si="26"/>
        <v>-2.0368857142857202</v>
      </c>
    </row>
    <row r="199" spans="1:27" x14ac:dyDescent="0.25">
      <c r="A199" s="11">
        <v>8.0500000000000007</v>
      </c>
      <c r="Z199" s="12">
        <f t="shared" ca="1" si="25"/>
        <v>-2.0368857142857202</v>
      </c>
      <c r="AA199" s="12">
        <f t="shared" ca="1" si="26"/>
        <v>-2.0368857142857202</v>
      </c>
    </row>
    <row r="200" spans="1:27" x14ac:dyDescent="0.25">
      <c r="A200" s="11">
        <v>8.06</v>
      </c>
      <c r="Z200" s="12">
        <f t="shared" ca="1" si="25"/>
        <v>-2.0268857142857204</v>
      </c>
      <c r="AA200" s="12">
        <f t="shared" ca="1" si="26"/>
        <v>-2.0268857142857204</v>
      </c>
    </row>
    <row r="201" spans="1:27" x14ac:dyDescent="0.25">
      <c r="A201" s="11">
        <v>8.06</v>
      </c>
      <c r="Z201" s="12">
        <f t="shared" ca="1" si="25"/>
        <v>-2.0268857142857204</v>
      </c>
      <c r="AA201" s="12">
        <f t="shared" ca="1" si="26"/>
        <v>-2.0268857142857204</v>
      </c>
    </row>
    <row r="202" spans="1:27" x14ac:dyDescent="0.25">
      <c r="A202" s="11">
        <v>8.07</v>
      </c>
      <c r="Z202" s="12">
        <f t="shared" ca="1" si="25"/>
        <v>-2.0168857142857206</v>
      </c>
      <c r="AA202" s="12">
        <f t="shared" ca="1" si="26"/>
        <v>-2.0168857142857206</v>
      </c>
    </row>
    <row r="203" spans="1:27" x14ac:dyDescent="0.25">
      <c r="A203" s="11">
        <v>8.08</v>
      </c>
      <c r="Z203" s="12">
        <f t="shared" ca="1" si="25"/>
        <v>-2.0068857142857208</v>
      </c>
      <c r="AA203" s="12">
        <f t="shared" ca="1" si="26"/>
        <v>-2.0068857142857208</v>
      </c>
    </row>
    <row r="204" spans="1:27" x14ac:dyDescent="0.25">
      <c r="A204" s="11">
        <v>8.08</v>
      </c>
      <c r="Z204" s="12">
        <f t="shared" ca="1" si="25"/>
        <v>-2.0068857142857208</v>
      </c>
      <c r="AA204" s="12">
        <f t="shared" ca="1" si="26"/>
        <v>-2.0068857142857208</v>
      </c>
    </row>
    <row r="205" spans="1:27" x14ac:dyDescent="0.25">
      <c r="A205" s="11">
        <v>8.08</v>
      </c>
      <c r="Z205" s="12">
        <f t="shared" ca="1" si="25"/>
        <v>-2.0068857142857208</v>
      </c>
      <c r="AA205" s="12">
        <f t="shared" ca="1" si="26"/>
        <v>-2.0068857142857208</v>
      </c>
    </row>
    <row r="206" spans="1:27" x14ac:dyDescent="0.25">
      <c r="A206" s="11">
        <v>8.1</v>
      </c>
      <c r="Z206" s="12">
        <f t="shared" ca="1" si="25"/>
        <v>-1.9868857142857212</v>
      </c>
      <c r="AA206" s="12">
        <f t="shared" ca="1" si="26"/>
        <v>-1.9868857142857212</v>
      </c>
    </row>
    <row r="207" spans="1:27" x14ac:dyDescent="0.25">
      <c r="A207" s="11">
        <v>8.11</v>
      </c>
      <c r="Z207" s="12">
        <f t="shared" ca="1" si="25"/>
        <v>-1.9768857142857215</v>
      </c>
      <c r="AA207" s="12">
        <f t="shared" ca="1" si="26"/>
        <v>-1.9768857142857215</v>
      </c>
    </row>
    <row r="208" spans="1:27" x14ac:dyDescent="0.25">
      <c r="A208" s="11">
        <v>8.1199999999999992</v>
      </c>
      <c r="Z208" s="12">
        <f t="shared" ca="1" si="25"/>
        <v>-1.9668857142857217</v>
      </c>
      <c r="AA208" s="12">
        <f t="shared" ca="1" si="26"/>
        <v>-1.9668857142857217</v>
      </c>
    </row>
    <row r="209" spans="1:27" x14ac:dyDescent="0.25">
      <c r="A209" s="11">
        <v>8.1199999999999992</v>
      </c>
      <c r="Z209" s="12">
        <f t="shared" ca="1" si="25"/>
        <v>-1.9668857142857217</v>
      </c>
      <c r="AA209" s="12">
        <f t="shared" ca="1" si="26"/>
        <v>-1.9668857142857217</v>
      </c>
    </row>
    <row r="210" spans="1:27" x14ac:dyDescent="0.25">
      <c r="A210" s="11">
        <v>8.14</v>
      </c>
      <c r="Z210" s="12">
        <f t="shared" ca="1" si="25"/>
        <v>-1.9468857142857203</v>
      </c>
      <c r="AA210" s="12">
        <f t="shared" ca="1" si="26"/>
        <v>-1.9468857142857203</v>
      </c>
    </row>
    <row r="211" spans="1:27" x14ac:dyDescent="0.25">
      <c r="A211" s="11">
        <v>8.15</v>
      </c>
      <c r="Z211" s="12">
        <f t="shared" ca="1" si="25"/>
        <v>-1.9368857142857205</v>
      </c>
      <c r="AA211" s="12">
        <f t="shared" ca="1" si="26"/>
        <v>-1.9368857142857205</v>
      </c>
    </row>
    <row r="212" spans="1:27" x14ac:dyDescent="0.25">
      <c r="A212" s="11">
        <v>8.16</v>
      </c>
      <c r="Z212" s="12">
        <f t="shared" ca="1" si="25"/>
        <v>-1.9268857142857208</v>
      </c>
      <c r="AA212" s="12">
        <f t="shared" ca="1" si="26"/>
        <v>-1.9268857142857208</v>
      </c>
    </row>
    <row r="213" spans="1:27" x14ac:dyDescent="0.25">
      <c r="A213" s="11">
        <v>8.17</v>
      </c>
      <c r="Z213" s="12">
        <f t="shared" ca="1" si="25"/>
        <v>-1.916885714285721</v>
      </c>
      <c r="AA213" s="12">
        <f t="shared" ca="1" si="26"/>
        <v>-1.916885714285721</v>
      </c>
    </row>
    <row r="214" spans="1:27" x14ac:dyDescent="0.25">
      <c r="A214" s="11">
        <v>8.18</v>
      </c>
      <c r="Z214" s="12">
        <f t="shared" ca="1" si="25"/>
        <v>-1.9068857142857212</v>
      </c>
      <c r="AA214" s="12">
        <f t="shared" ca="1" si="26"/>
        <v>-1.9068857142857212</v>
      </c>
    </row>
    <row r="215" spans="1:27" x14ac:dyDescent="0.25">
      <c r="A215" s="11">
        <v>8.2100000000000009</v>
      </c>
      <c r="Z215" s="12">
        <f t="shared" ca="1" si="25"/>
        <v>-1.87688571428572</v>
      </c>
      <c r="AA215" s="12">
        <f t="shared" ca="1" si="26"/>
        <v>-1.87688571428572</v>
      </c>
    </row>
    <row r="216" spans="1:27" x14ac:dyDescent="0.25">
      <c r="A216" s="11">
        <v>8.26</v>
      </c>
      <c r="Z216" s="12">
        <f t="shared" ca="1" si="25"/>
        <v>-1.8268857142857211</v>
      </c>
      <c r="AA216" s="12">
        <f t="shared" ca="1" si="26"/>
        <v>-1.8268857142857211</v>
      </c>
    </row>
    <row r="217" spans="1:27" x14ac:dyDescent="0.25">
      <c r="A217" s="11">
        <v>8.26</v>
      </c>
      <c r="Z217" s="12">
        <f t="shared" ca="1" si="25"/>
        <v>-1.8268857142857211</v>
      </c>
      <c r="AA217" s="12">
        <f t="shared" ca="1" si="26"/>
        <v>-1.8268857142857211</v>
      </c>
    </row>
    <row r="218" spans="1:27" x14ac:dyDescent="0.25">
      <c r="A218" s="11">
        <v>8.27</v>
      </c>
      <c r="Z218" s="12">
        <f t="shared" ca="1" si="25"/>
        <v>-1.8168857142857213</v>
      </c>
      <c r="AA218" s="12">
        <f t="shared" ca="1" si="26"/>
        <v>-1.8168857142857213</v>
      </c>
    </row>
    <row r="219" spans="1:27" x14ac:dyDescent="0.25">
      <c r="A219" s="11">
        <v>8.2799999999999994</v>
      </c>
      <c r="Z219" s="12">
        <f t="shared" ca="1" si="25"/>
        <v>-1.8068857142857215</v>
      </c>
      <c r="AA219" s="12">
        <f t="shared" ca="1" si="26"/>
        <v>-1.8068857142857215</v>
      </c>
    </row>
    <row r="220" spans="1:27" x14ac:dyDescent="0.25">
      <c r="A220" s="11">
        <v>8.2799999999999994</v>
      </c>
      <c r="Z220" s="12">
        <f t="shared" ca="1" si="25"/>
        <v>-1.8068857142857215</v>
      </c>
      <c r="AA220" s="12">
        <f t="shared" ca="1" si="26"/>
        <v>-1.8068857142857215</v>
      </c>
    </row>
    <row r="221" spans="1:27" x14ac:dyDescent="0.25">
      <c r="A221" s="11">
        <v>8.2799999999999994</v>
      </c>
      <c r="Z221" s="12">
        <f t="shared" ca="1" si="25"/>
        <v>-1.8068857142857215</v>
      </c>
      <c r="AA221" s="12">
        <f t="shared" ca="1" si="26"/>
        <v>-1.8068857142857215</v>
      </c>
    </row>
    <row r="222" spans="1:27" x14ac:dyDescent="0.25">
      <c r="A222" s="11">
        <v>8.36</v>
      </c>
      <c r="Z222" s="12">
        <f t="shared" ca="1" si="25"/>
        <v>-1.7268857142857215</v>
      </c>
      <c r="AA222" s="12">
        <f t="shared" ca="1" si="26"/>
        <v>-1.7268857142857215</v>
      </c>
    </row>
    <row r="223" spans="1:27" x14ac:dyDescent="0.25">
      <c r="A223" s="11">
        <v>8.4</v>
      </c>
      <c r="Z223" s="12">
        <f t="shared" ca="1" si="25"/>
        <v>-1.6868857142857205</v>
      </c>
      <c r="AA223" s="12">
        <f t="shared" ca="1" si="26"/>
        <v>-1.6868857142857205</v>
      </c>
    </row>
    <row r="224" spans="1:27" x14ac:dyDescent="0.25">
      <c r="A224" s="11">
        <v>8.42</v>
      </c>
      <c r="Z224" s="12">
        <f t="shared" ca="1" si="25"/>
        <v>-1.666885714285721</v>
      </c>
      <c r="AA224" s="12">
        <f t="shared" ca="1" si="26"/>
        <v>-1.666885714285721</v>
      </c>
    </row>
    <row r="225" spans="1:27" x14ac:dyDescent="0.25">
      <c r="A225" s="11">
        <v>8.42</v>
      </c>
      <c r="Z225" s="12">
        <f t="shared" ca="1" si="25"/>
        <v>-1.666885714285721</v>
      </c>
      <c r="AA225" s="12">
        <f t="shared" ca="1" si="26"/>
        <v>-1.666885714285721</v>
      </c>
    </row>
    <row r="226" spans="1:27" x14ac:dyDescent="0.25">
      <c r="A226" s="11">
        <v>8.42</v>
      </c>
      <c r="Z226" s="12">
        <f t="shared" ca="1" si="25"/>
        <v>-1.666885714285721</v>
      </c>
      <c r="AA226" s="12">
        <f t="shared" ca="1" si="26"/>
        <v>-1.666885714285721</v>
      </c>
    </row>
    <row r="227" spans="1:27" x14ac:dyDescent="0.25">
      <c r="A227" s="11">
        <v>8.42</v>
      </c>
      <c r="Z227" s="12">
        <f t="shared" ca="1" si="25"/>
        <v>-1.666885714285721</v>
      </c>
      <c r="AA227" s="12">
        <f t="shared" ca="1" si="26"/>
        <v>-1.666885714285721</v>
      </c>
    </row>
    <row r="228" spans="1:27" x14ac:dyDescent="0.25">
      <c r="A228" s="11">
        <v>8.4600000000000009</v>
      </c>
      <c r="Z228" s="12">
        <f t="shared" ca="1" si="25"/>
        <v>-1.62688571428572</v>
      </c>
      <c r="AA228" s="12">
        <f t="shared" ca="1" si="26"/>
        <v>-1.62688571428572</v>
      </c>
    </row>
    <row r="229" spans="1:27" x14ac:dyDescent="0.25">
      <c r="A229" s="11">
        <v>8.4600000000000009</v>
      </c>
      <c r="Z229" s="12">
        <f t="shared" ca="1" si="25"/>
        <v>-1.62688571428572</v>
      </c>
      <c r="AA229" s="12">
        <f t="shared" ca="1" si="26"/>
        <v>-1.62688571428572</v>
      </c>
    </row>
    <row r="230" spans="1:27" x14ac:dyDescent="0.25">
      <c r="A230" s="11">
        <v>8.4600000000000009</v>
      </c>
      <c r="Z230" s="12">
        <f t="shared" ca="1" si="25"/>
        <v>-1.62688571428572</v>
      </c>
      <c r="AA230" s="12">
        <f t="shared" ca="1" si="26"/>
        <v>-1.62688571428572</v>
      </c>
    </row>
    <row r="231" spans="1:27" x14ac:dyDescent="0.25">
      <c r="A231" s="11">
        <v>8.4600000000000009</v>
      </c>
      <c r="Z231" s="12">
        <f t="shared" ca="1" si="25"/>
        <v>-1.62688571428572</v>
      </c>
      <c r="AA231" s="12">
        <f t="shared" ca="1" si="26"/>
        <v>-1.62688571428572</v>
      </c>
    </row>
    <row r="232" spans="1:27" x14ac:dyDescent="0.25">
      <c r="A232" s="11">
        <v>8.48</v>
      </c>
      <c r="Z232" s="12">
        <f t="shared" ca="1" si="25"/>
        <v>-1.6068857142857205</v>
      </c>
      <c r="AA232" s="12">
        <f t="shared" ca="1" si="26"/>
        <v>-1.6068857142857205</v>
      </c>
    </row>
    <row r="233" spans="1:27" x14ac:dyDescent="0.25">
      <c r="A233" s="11">
        <v>8.48</v>
      </c>
      <c r="Z233" s="12">
        <f t="shared" ca="1" si="25"/>
        <v>-1.6068857142857205</v>
      </c>
      <c r="AA233" s="12">
        <f t="shared" ca="1" si="26"/>
        <v>-1.6068857142857205</v>
      </c>
    </row>
    <row r="234" spans="1:27" x14ac:dyDescent="0.25">
      <c r="A234" s="11">
        <v>8.5</v>
      </c>
      <c r="Z234" s="12">
        <f t="shared" ca="1" si="25"/>
        <v>-1.5868857142857209</v>
      </c>
      <c r="AA234" s="12">
        <f t="shared" ca="1" si="26"/>
        <v>-1.5868857142857209</v>
      </c>
    </row>
    <row r="235" spans="1:27" x14ac:dyDescent="0.25">
      <c r="A235" s="11">
        <v>8.5</v>
      </c>
      <c r="Z235" s="12">
        <f t="shared" ca="1" si="25"/>
        <v>-1.5868857142857209</v>
      </c>
      <c r="AA235" s="12">
        <f t="shared" ca="1" si="26"/>
        <v>-1.5868857142857209</v>
      </c>
    </row>
    <row r="236" spans="1:27" x14ac:dyDescent="0.25">
      <c r="A236" s="11">
        <v>8.51</v>
      </c>
      <c r="Z236" s="12">
        <f t="shared" ca="1" si="25"/>
        <v>-1.5768857142857211</v>
      </c>
      <c r="AA236" s="12">
        <f t="shared" ca="1" si="26"/>
        <v>-1.5768857142857211</v>
      </c>
    </row>
    <row r="237" spans="1:27" x14ac:dyDescent="0.25">
      <c r="A237" s="11">
        <v>8.51</v>
      </c>
      <c r="Z237" s="12">
        <f t="shared" ca="1" si="25"/>
        <v>-1.5768857142857211</v>
      </c>
      <c r="AA237" s="12">
        <f t="shared" ca="1" si="26"/>
        <v>-1.5768857142857211</v>
      </c>
    </row>
    <row r="238" spans="1:27" x14ac:dyDescent="0.25">
      <c r="A238" s="11">
        <v>8.52</v>
      </c>
      <c r="Z238" s="12">
        <f t="shared" ca="1" si="25"/>
        <v>-1.5668857142857213</v>
      </c>
      <c r="AA238" s="12">
        <f t="shared" ca="1" si="26"/>
        <v>-1.5668857142857213</v>
      </c>
    </row>
    <row r="239" spans="1:27" x14ac:dyDescent="0.25">
      <c r="A239" s="11">
        <v>8.5299999999999994</v>
      </c>
      <c r="Z239" s="12">
        <f t="shared" ca="1" si="25"/>
        <v>-1.5568857142857215</v>
      </c>
      <c r="AA239" s="12">
        <f t="shared" ca="1" si="26"/>
        <v>-1.5568857142857215</v>
      </c>
    </row>
    <row r="240" spans="1:27" x14ac:dyDescent="0.25">
      <c r="A240" s="11">
        <v>8.56</v>
      </c>
      <c r="Z240" s="12">
        <f t="shared" ca="1" si="25"/>
        <v>-1.5268857142857204</v>
      </c>
      <c r="AA240" s="12">
        <f t="shared" ca="1" si="26"/>
        <v>-1.5268857142857204</v>
      </c>
    </row>
    <row r="241" spans="1:27" x14ac:dyDescent="0.25">
      <c r="A241" s="11">
        <v>8.56</v>
      </c>
      <c r="Z241" s="12">
        <f t="shared" ca="1" si="25"/>
        <v>-1.5268857142857204</v>
      </c>
      <c r="AA241" s="12">
        <f t="shared" ca="1" si="26"/>
        <v>-1.5268857142857204</v>
      </c>
    </row>
    <row r="242" spans="1:27" x14ac:dyDescent="0.25">
      <c r="A242" s="11">
        <v>8.56</v>
      </c>
      <c r="Z242" s="12">
        <f t="shared" ca="1" si="25"/>
        <v>-1.5268857142857204</v>
      </c>
      <c r="AA242" s="12">
        <f t="shared" ca="1" si="26"/>
        <v>-1.5268857142857204</v>
      </c>
    </row>
    <row r="243" spans="1:27" x14ac:dyDescent="0.25">
      <c r="A243" s="11">
        <v>8.56</v>
      </c>
      <c r="Z243" s="12">
        <f t="shared" ca="1" si="25"/>
        <v>-1.5268857142857204</v>
      </c>
      <c r="AA243" s="12">
        <f t="shared" ca="1" si="26"/>
        <v>-1.5268857142857204</v>
      </c>
    </row>
    <row r="244" spans="1:27" x14ac:dyDescent="0.25">
      <c r="A244" s="11">
        <v>8.57</v>
      </c>
      <c r="Z244" s="12">
        <f t="shared" ca="1" si="25"/>
        <v>-1.5168857142857206</v>
      </c>
      <c r="AA244" s="12">
        <f t="shared" ca="1" si="26"/>
        <v>-1.5168857142857206</v>
      </c>
    </row>
    <row r="245" spans="1:27" x14ac:dyDescent="0.25">
      <c r="A245" s="11">
        <v>8.57</v>
      </c>
      <c r="Z245" s="12">
        <f t="shared" ca="1" si="25"/>
        <v>-1.5168857142857206</v>
      </c>
      <c r="AA245" s="12">
        <f t="shared" ca="1" si="26"/>
        <v>-1.5168857142857206</v>
      </c>
    </row>
    <row r="246" spans="1:27" x14ac:dyDescent="0.25">
      <c r="A246" s="11">
        <v>8.64</v>
      </c>
      <c r="Z246" s="12">
        <f t="shared" ca="1" si="25"/>
        <v>-1.4468857142857203</v>
      </c>
      <c r="AA246" s="12">
        <f t="shared" ca="1" si="26"/>
        <v>-1.4468857142857203</v>
      </c>
    </row>
    <row r="247" spans="1:27" x14ac:dyDescent="0.25">
      <c r="A247" s="11">
        <v>8.67</v>
      </c>
      <c r="Z247" s="12">
        <f t="shared" ca="1" si="25"/>
        <v>-1.416885714285721</v>
      </c>
      <c r="AA247" s="12">
        <f t="shared" ca="1" si="26"/>
        <v>-1.416885714285721</v>
      </c>
    </row>
    <row r="248" spans="1:27" x14ac:dyDescent="0.25">
      <c r="A248" s="11">
        <v>8.67</v>
      </c>
      <c r="Z248" s="12">
        <f t="shared" ca="1" si="25"/>
        <v>-1.416885714285721</v>
      </c>
      <c r="AA248" s="12">
        <f t="shared" ca="1" si="26"/>
        <v>-1.416885714285721</v>
      </c>
    </row>
    <row r="249" spans="1:27" x14ac:dyDescent="0.25">
      <c r="A249" s="11">
        <v>8.68</v>
      </c>
      <c r="Z249" s="12">
        <f t="shared" ca="1" si="25"/>
        <v>-1.4068857142857212</v>
      </c>
      <c r="AA249" s="12">
        <f t="shared" ca="1" si="26"/>
        <v>-1.4068857142857212</v>
      </c>
    </row>
    <row r="250" spans="1:27" x14ac:dyDescent="0.25">
      <c r="A250" s="11">
        <v>8.69</v>
      </c>
      <c r="Z250" s="12">
        <f t="shared" ca="1" si="25"/>
        <v>-1.3968857142857214</v>
      </c>
      <c r="AA250" s="12">
        <f t="shared" ca="1" si="26"/>
        <v>-1.3968857142857214</v>
      </c>
    </row>
    <row r="251" spans="1:27" x14ac:dyDescent="0.25">
      <c r="A251" s="11">
        <v>8.76</v>
      </c>
      <c r="Z251" s="12">
        <f t="shared" ca="1" si="25"/>
        <v>-1.3268857142857211</v>
      </c>
      <c r="AA251" s="12">
        <f t="shared" ca="1" si="26"/>
        <v>-1.3268857142857211</v>
      </c>
    </row>
    <row r="252" spans="1:27" x14ac:dyDescent="0.25">
      <c r="A252" s="11">
        <v>8.7799999999999994</v>
      </c>
      <c r="Z252" s="12">
        <f t="shared" ca="1" si="25"/>
        <v>-1.3068857142857215</v>
      </c>
      <c r="AA252" s="12">
        <f t="shared" ca="1" si="26"/>
        <v>-1.3068857142857215</v>
      </c>
    </row>
    <row r="253" spans="1:27" x14ac:dyDescent="0.25">
      <c r="A253" s="11">
        <v>8.7899999999999991</v>
      </c>
      <c r="Z253" s="12">
        <f t="shared" ca="1" si="25"/>
        <v>-1.2968857142857217</v>
      </c>
      <c r="AA253" s="12">
        <f t="shared" ca="1" si="26"/>
        <v>-1.2968857142857217</v>
      </c>
    </row>
    <row r="254" spans="1:27" x14ac:dyDescent="0.25">
      <c r="A254" s="11">
        <v>8.7899999999999991</v>
      </c>
      <c r="Z254" s="12">
        <f t="shared" ca="1" si="25"/>
        <v>-1.2968857142857217</v>
      </c>
      <c r="AA254" s="12">
        <f t="shared" ca="1" si="26"/>
        <v>-1.2968857142857217</v>
      </c>
    </row>
    <row r="255" spans="1:27" x14ac:dyDescent="0.25">
      <c r="A255" s="11">
        <v>8.8000000000000007</v>
      </c>
      <c r="Z255" s="12">
        <f t="shared" ca="1" si="25"/>
        <v>-1.2868857142857202</v>
      </c>
      <c r="AA255" s="12">
        <f t="shared" ca="1" si="26"/>
        <v>-1.2868857142857202</v>
      </c>
    </row>
    <row r="256" spans="1:27" x14ac:dyDescent="0.25">
      <c r="A256" s="11">
        <v>8.8000000000000007</v>
      </c>
      <c r="Z256" s="12">
        <f t="shared" ca="1" si="25"/>
        <v>-1.2868857142857202</v>
      </c>
      <c r="AA256" s="12">
        <f t="shared" ca="1" si="26"/>
        <v>-1.2868857142857202</v>
      </c>
    </row>
    <row r="257" spans="1:27" x14ac:dyDescent="0.25">
      <c r="A257" s="11">
        <v>8.83</v>
      </c>
      <c r="Z257" s="12">
        <f t="shared" ca="1" si="25"/>
        <v>-1.2568857142857208</v>
      </c>
      <c r="AA257" s="12">
        <f t="shared" ca="1" si="26"/>
        <v>-1.2568857142857208</v>
      </c>
    </row>
    <row r="258" spans="1:27" x14ac:dyDescent="0.25">
      <c r="A258" s="11">
        <v>8.84</v>
      </c>
      <c r="Z258" s="12">
        <f t="shared" ref="Z258:Z321" ca="1" si="27">IF($A258&lt;&gt;"",($A258-$D$77),"")</f>
        <v>-1.246885714285721</v>
      </c>
      <c r="AA258" s="12">
        <f t="shared" ref="AA258:AA321" ca="1" si="28">IF($A258&lt;&gt;"",($A258-$D$77+$J$118),"")</f>
        <v>-1.246885714285721</v>
      </c>
    </row>
    <row r="259" spans="1:27" x14ac:dyDescent="0.25">
      <c r="A259" s="11">
        <v>8.86</v>
      </c>
      <c r="Z259" s="12">
        <f t="shared" ca="1" si="27"/>
        <v>-1.2268857142857215</v>
      </c>
      <c r="AA259" s="12">
        <f t="shared" ca="1" si="28"/>
        <v>-1.2268857142857215</v>
      </c>
    </row>
    <row r="260" spans="1:27" x14ac:dyDescent="0.25">
      <c r="A260" s="11">
        <v>8.8699999999999992</v>
      </c>
      <c r="Z260" s="12">
        <f t="shared" ca="1" si="27"/>
        <v>-1.2168857142857217</v>
      </c>
      <c r="AA260" s="12">
        <f t="shared" ca="1" si="28"/>
        <v>-1.2168857142857217</v>
      </c>
    </row>
    <row r="261" spans="1:27" x14ac:dyDescent="0.25">
      <c r="A261" s="11">
        <v>8.8699999999999992</v>
      </c>
      <c r="Z261" s="12">
        <f t="shared" ca="1" si="27"/>
        <v>-1.2168857142857217</v>
      </c>
      <c r="AA261" s="12">
        <f t="shared" ca="1" si="28"/>
        <v>-1.2168857142857217</v>
      </c>
    </row>
    <row r="262" spans="1:27" x14ac:dyDescent="0.25">
      <c r="A262" s="11">
        <v>8.8800000000000008</v>
      </c>
      <c r="Z262" s="12">
        <f t="shared" ca="1" si="27"/>
        <v>-1.2068857142857201</v>
      </c>
      <c r="AA262" s="12">
        <f t="shared" ca="1" si="28"/>
        <v>-1.2068857142857201</v>
      </c>
    </row>
    <row r="263" spans="1:27" x14ac:dyDescent="0.25">
      <c r="A263" s="11">
        <v>8.8800000000000008</v>
      </c>
      <c r="Z263" s="12">
        <f t="shared" ca="1" si="27"/>
        <v>-1.2068857142857201</v>
      </c>
      <c r="AA263" s="12">
        <f t="shared" ca="1" si="28"/>
        <v>-1.2068857142857201</v>
      </c>
    </row>
    <row r="264" spans="1:27" x14ac:dyDescent="0.25">
      <c r="A264" s="11">
        <v>8.89</v>
      </c>
      <c r="Z264" s="12">
        <f t="shared" ca="1" si="27"/>
        <v>-1.1968857142857203</v>
      </c>
      <c r="AA264" s="12">
        <f t="shared" ca="1" si="28"/>
        <v>-1.1968857142857203</v>
      </c>
    </row>
    <row r="265" spans="1:27" x14ac:dyDescent="0.25">
      <c r="A265" s="11">
        <v>8.9</v>
      </c>
      <c r="Z265" s="12">
        <f t="shared" ca="1" si="27"/>
        <v>-1.1868857142857205</v>
      </c>
      <c r="AA265" s="12">
        <f t="shared" ca="1" si="28"/>
        <v>-1.1868857142857205</v>
      </c>
    </row>
    <row r="266" spans="1:27" x14ac:dyDescent="0.25">
      <c r="A266" s="11">
        <v>8.91</v>
      </c>
      <c r="Z266" s="12">
        <f t="shared" ca="1" si="27"/>
        <v>-1.1768857142857208</v>
      </c>
      <c r="AA266" s="12">
        <f t="shared" ca="1" si="28"/>
        <v>-1.1768857142857208</v>
      </c>
    </row>
    <row r="267" spans="1:27" x14ac:dyDescent="0.25">
      <c r="A267" s="11">
        <v>8.94</v>
      </c>
      <c r="Z267" s="12">
        <f t="shared" ca="1" si="27"/>
        <v>-1.1468857142857214</v>
      </c>
      <c r="AA267" s="12">
        <f t="shared" ca="1" si="28"/>
        <v>-1.1468857142857214</v>
      </c>
    </row>
    <row r="268" spans="1:27" x14ac:dyDescent="0.25">
      <c r="A268" s="11">
        <v>8.94</v>
      </c>
      <c r="Z268" s="12">
        <f t="shared" ca="1" si="27"/>
        <v>-1.1468857142857214</v>
      </c>
      <c r="AA268" s="12">
        <f t="shared" ca="1" si="28"/>
        <v>-1.1468857142857214</v>
      </c>
    </row>
    <row r="269" spans="1:27" x14ac:dyDescent="0.25">
      <c r="A269" s="11">
        <v>8.94</v>
      </c>
      <c r="Z269" s="12">
        <f t="shared" ca="1" si="27"/>
        <v>-1.1468857142857214</v>
      </c>
      <c r="AA269" s="12">
        <f t="shared" ca="1" si="28"/>
        <v>-1.1468857142857214</v>
      </c>
    </row>
    <row r="270" spans="1:27" x14ac:dyDescent="0.25">
      <c r="A270" s="11">
        <v>8.9499999999999993</v>
      </c>
      <c r="Z270" s="12">
        <f t="shared" ca="1" si="27"/>
        <v>-1.1368857142857216</v>
      </c>
      <c r="AA270" s="12">
        <f t="shared" ca="1" si="28"/>
        <v>-1.1368857142857216</v>
      </c>
    </row>
    <row r="271" spans="1:27" x14ac:dyDescent="0.25">
      <c r="A271" s="11">
        <v>8.9700000000000006</v>
      </c>
      <c r="Z271" s="12">
        <f t="shared" ca="1" si="27"/>
        <v>-1.1168857142857203</v>
      </c>
      <c r="AA271" s="12">
        <f t="shared" ca="1" si="28"/>
        <v>-1.1168857142857203</v>
      </c>
    </row>
    <row r="272" spans="1:27" x14ac:dyDescent="0.25">
      <c r="A272" s="11">
        <v>9</v>
      </c>
      <c r="Z272" s="12">
        <f t="shared" ca="1" si="27"/>
        <v>-1.0868857142857209</v>
      </c>
      <c r="AA272" s="12">
        <f t="shared" ca="1" si="28"/>
        <v>-1.0868857142857209</v>
      </c>
    </row>
    <row r="273" spans="1:27" x14ac:dyDescent="0.25">
      <c r="A273" s="11">
        <v>9.02</v>
      </c>
      <c r="Z273" s="12">
        <f t="shared" ca="1" si="27"/>
        <v>-1.0668857142857213</v>
      </c>
      <c r="AA273" s="12">
        <f t="shared" ca="1" si="28"/>
        <v>-1.0668857142857213</v>
      </c>
    </row>
    <row r="274" spans="1:27" x14ac:dyDescent="0.25">
      <c r="A274" s="11">
        <v>9.0299999999999994</v>
      </c>
      <c r="Z274" s="12">
        <f t="shared" ca="1" si="27"/>
        <v>-1.0568857142857215</v>
      </c>
      <c r="AA274" s="12">
        <f t="shared" ca="1" si="28"/>
        <v>-1.0568857142857215</v>
      </c>
    </row>
    <row r="275" spans="1:27" x14ac:dyDescent="0.25">
      <c r="A275" s="11">
        <v>9.0500000000000007</v>
      </c>
      <c r="Z275" s="12">
        <f t="shared" ca="1" si="27"/>
        <v>-1.0368857142857202</v>
      </c>
      <c r="AA275" s="12">
        <f t="shared" ca="1" si="28"/>
        <v>-1.0368857142857202</v>
      </c>
    </row>
    <row r="276" spans="1:27" x14ac:dyDescent="0.25">
      <c r="A276" s="11">
        <v>9.07</v>
      </c>
      <c r="Z276" s="12">
        <f t="shared" ca="1" si="27"/>
        <v>-1.0168857142857206</v>
      </c>
      <c r="AA276" s="12">
        <f t="shared" ca="1" si="28"/>
        <v>-1.0168857142857206</v>
      </c>
    </row>
    <row r="277" spans="1:27" x14ac:dyDescent="0.25">
      <c r="A277" s="11">
        <v>9.1</v>
      </c>
      <c r="Z277" s="12">
        <f t="shared" ca="1" si="27"/>
        <v>-0.98688571428572125</v>
      </c>
      <c r="AA277" s="12">
        <f t="shared" ca="1" si="28"/>
        <v>-0.98688571428572125</v>
      </c>
    </row>
    <row r="278" spans="1:27" x14ac:dyDescent="0.25">
      <c r="A278" s="11">
        <v>9.11</v>
      </c>
      <c r="Z278" s="12">
        <f t="shared" ca="1" si="27"/>
        <v>-0.97688571428572146</v>
      </c>
      <c r="AA278" s="12">
        <f t="shared" ca="1" si="28"/>
        <v>-0.97688571428572146</v>
      </c>
    </row>
    <row r="279" spans="1:27" x14ac:dyDescent="0.25">
      <c r="A279" s="11">
        <v>9.1199999999999992</v>
      </c>
      <c r="Z279" s="12">
        <f t="shared" ca="1" si="27"/>
        <v>-0.96688571428572168</v>
      </c>
      <c r="AA279" s="12">
        <f t="shared" ca="1" si="28"/>
        <v>-0.96688571428572168</v>
      </c>
    </row>
    <row r="280" spans="1:27" x14ac:dyDescent="0.25">
      <c r="A280" s="11">
        <v>9.1300000000000008</v>
      </c>
      <c r="Z280" s="12">
        <f t="shared" ca="1" si="27"/>
        <v>-0.95688571428572011</v>
      </c>
      <c r="AA280" s="12">
        <f t="shared" ca="1" si="28"/>
        <v>-0.95688571428572011</v>
      </c>
    </row>
    <row r="281" spans="1:27" x14ac:dyDescent="0.25">
      <c r="A281" s="11">
        <v>9.14</v>
      </c>
      <c r="Z281" s="12">
        <f t="shared" ca="1" si="27"/>
        <v>-0.94688571428572033</v>
      </c>
      <c r="AA281" s="12">
        <f t="shared" ca="1" si="28"/>
        <v>-0.94688571428572033</v>
      </c>
    </row>
    <row r="282" spans="1:27" x14ac:dyDescent="0.25">
      <c r="A282" s="11">
        <v>9.16</v>
      </c>
      <c r="Z282" s="12">
        <f t="shared" ca="1" si="27"/>
        <v>-0.92688571428572075</v>
      </c>
      <c r="AA282" s="12">
        <f t="shared" ca="1" si="28"/>
        <v>-0.92688571428572075</v>
      </c>
    </row>
    <row r="283" spans="1:27" x14ac:dyDescent="0.25">
      <c r="A283" s="11">
        <v>9.17</v>
      </c>
      <c r="Z283" s="12">
        <f t="shared" ca="1" si="27"/>
        <v>-0.91688571428572097</v>
      </c>
      <c r="AA283" s="12">
        <f t="shared" ca="1" si="28"/>
        <v>-0.91688571428572097</v>
      </c>
    </row>
    <row r="284" spans="1:27" x14ac:dyDescent="0.25">
      <c r="A284" s="11">
        <v>9.19</v>
      </c>
      <c r="Z284" s="12">
        <f t="shared" ca="1" si="27"/>
        <v>-0.89688571428572139</v>
      </c>
      <c r="AA284" s="12">
        <f t="shared" ca="1" si="28"/>
        <v>-0.89688571428572139</v>
      </c>
    </row>
    <row r="285" spans="1:27" x14ac:dyDescent="0.25">
      <c r="A285" s="11">
        <v>9.23</v>
      </c>
      <c r="Z285" s="12">
        <f t="shared" ca="1" si="27"/>
        <v>-0.85688571428572047</v>
      </c>
      <c r="AA285" s="12">
        <f t="shared" ca="1" si="28"/>
        <v>-0.85688571428572047</v>
      </c>
    </row>
    <row r="286" spans="1:27" x14ac:dyDescent="0.25">
      <c r="A286" s="11">
        <v>9.24</v>
      </c>
      <c r="Z286" s="12">
        <f t="shared" ca="1" si="27"/>
        <v>-0.84688571428572068</v>
      </c>
      <c r="AA286" s="12">
        <f t="shared" ca="1" si="28"/>
        <v>-0.84688571428572068</v>
      </c>
    </row>
    <row r="287" spans="1:27" x14ac:dyDescent="0.25">
      <c r="A287" s="11">
        <v>9.24</v>
      </c>
      <c r="Z287" s="12">
        <f t="shared" ca="1" si="27"/>
        <v>-0.84688571428572068</v>
      </c>
      <c r="AA287" s="12">
        <f t="shared" ca="1" si="28"/>
        <v>-0.84688571428572068</v>
      </c>
    </row>
    <row r="288" spans="1:27" x14ac:dyDescent="0.25">
      <c r="A288" s="11">
        <v>9.25</v>
      </c>
      <c r="Z288" s="12">
        <f t="shared" ca="1" si="27"/>
        <v>-0.83688571428572089</v>
      </c>
      <c r="AA288" s="12">
        <f t="shared" ca="1" si="28"/>
        <v>-0.83688571428572089</v>
      </c>
    </row>
    <row r="289" spans="1:27" x14ac:dyDescent="0.25">
      <c r="A289" s="11">
        <v>9.25</v>
      </c>
      <c r="Z289" s="12">
        <f t="shared" ca="1" si="27"/>
        <v>-0.83688571428572089</v>
      </c>
      <c r="AA289" s="12">
        <f t="shared" ca="1" si="28"/>
        <v>-0.83688571428572089</v>
      </c>
    </row>
    <row r="290" spans="1:27" x14ac:dyDescent="0.25">
      <c r="A290" s="11">
        <v>9.25</v>
      </c>
      <c r="Z290" s="12">
        <f t="shared" ca="1" si="27"/>
        <v>-0.83688571428572089</v>
      </c>
      <c r="AA290" s="12">
        <f t="shared" ca="1" si="28"/>
        <v>-0.83688571428572089</v>
      </c>
    </row>
    <row r="291" spans="1:27" x14ac:dyDescent="0.25">
      <c r="A291" s="11">
        <v>9.25</v>
      </c>
      <c r="Z291" s="12">
        <f t="shared" ca="1" si="27"/>
        <v>-0.83688571428572089</v>
      </c>
      <c r="AA291" s="12">
        <f t="shared" ca="1" si="28"/>
        <v>-0.83688571428572089</v>
      </c>
    </row>
    <row r="292" spans="1:27" x14ac:dyDescent="0.25">
      <c r="A292" s="11">
        <v>9.27</v>
      </c>
      <c r="Z292" s="12">
        <f t="shared" ca="1" si="27"/>
        <v>-0.81688571428572132</v>
      </c>
      <c r="AA292" s="12">
        <f t="shared" ca="1" si="28"/>
        <v>-0.81688571428572132</v>
      </c>
    </row>
    <row r="293" spans="1:27" x14ac:dyDescent="0.25">
      <c r="A293" s="11">
        <v>9.27</v>
      </c>
      <c r="Z293" s="12">
        <f t="shared" ca="1" si="27"/>
        <v>-0.81688571428572132</v>
      </c>
      <c r="AA293" s="12">
        <f t="shared" ca="1" si="28"/>
        <v>-0.81688571428572132</v>
      </c>
    </row>
    <row r="294" spans="1:27" x14ac:dyDescent="0.25">
      <c r="A294" s="11">
        <v>9.2799999999999994</v>
      </c>
      <c r="Z294" s="12">
        <f t="shared" ca="1" si="27"/>
        <v>-0.80688571428572153</v>
      </c>
      <c r="AA294" s="12">
        <f t="shared" ca="1" si="28"/>
        <v>-0.80688571428572153</v>
      </c>
    </row>
    <row r="295" spans="1:27" x14ac:dyDescent="0.25">
      <c r="A295" s="11">
        <v>9.2799999999999994</v>
      </c>
      <c r="Z295" s="12">
        <f t="shared" ca="1" si="27"/>
        <v>-0.80688571428572153</v>
      </c>
      <c r="AA295" s="12">
        <f t="shared" ca="1" si="28"/>
        <v>-0.80688571428572153</v>
      </c>
    </row>
    <row r="296" spans="1:27" x14ac:dyDescent="0.25">
      <c r="A296" s="11">
        <v>9.3000000000000007</v>
      </c>
      <c r="Z296" s="12">
        <f t="shared" ca="1" si="27"/>
        <v>-0.78688571428572018</v>
      </c>
      <c r="AA296" s="12">
        <f t="shared" ca="1" si="28"/>
        <v>-0.78688571428572018</v>
      </c>
    </row>
    <row r="297" spans="1:27" x14ac:dyDescent="0.25">
      <c r="A297" s="11">
        <v>9.31</v>
      </c>
      <c r="Z297" s="12">
        <f t="shared" ca="1" si="27"/>
        <v>-0.7768857142857204</v>
      </c>
      <c r="AA297" s="12">
        <f t="shared" ca="1" si="28"/>
        <v>-0.7768857142857204</v>
      </c>
    </row>
    <row r="298" spans="1:27" x14ac:dyDescent="0.25">
      <c r="A298" s="11">
        <v>9.33</v>
      </c>
      <c r="Z298" s="12">
        <f t="shared" ca="1" si="27"/>
        <v>-0.75688571428572082</v>
      </c>
      <c r="AA298" s="12">
        <f t="shared" ca="1" si="28"/>
        <v>-0.75688571428572082</v>
      </c>
    </row>
    <row r="299" spans="1:27" x14ac:dyDescent="0.25">
      <c r="A299" s="11">
        <v>9.35</v>
      </c>
      <c r="Z299" s="12">
        <f t="shared" ca="1" si="27"/>
        <v>-0.73688571428572125</v>
      </c>
      <c r="AA299" s="12">
        <f t="shared" ca="1" si="28"/>
        <v>-0.73688571428572125</v>
      </c>
    </row>
    <row r="300" spans="1:27" x14ac:dyDescent="0.25">
      <c r="A300" s="11">
        <v>9.3699999999999992</v>
      </c>
      <c r="Z300" s="12">
        <f t="shared" ca="1" si="27"/>
        <v>-0.71688571428572168</v>
      </c>
      <c r="AA300" s="12">
        <f t="shared" ca="1" si="28"/>
        <v>-0.71688571428572168</v>
      </c>
    </row>
    <row r="301" spans="1:27" x14ac:dyDescent="0.25">
      <c r="A301" s="11">
        <v>9.39</v>
      </c>
      <c r="Z301" s="12">
        <f t="shared" ca="1" si="27"/>
        <v>-0.69688571428572033</v>
      </c>
      <c r="AA301" s="12">
        <f t="shared" ca="1" si="28"/>
        <v>-0.69688571428572033</v>
      </c>
    </row>
    <row r="302" spans="1:27" x14ac:dyDescent="0.25">
      <c r="A302" s="11">
        <v>9.39</v>
      </c>
      <c r="Z302" s="12">
        <f t="shared" ca="1" si="27"/>
        <v>-0.69688571428572033</v>
      </c>
      <c r="AA302" s="12">
        <f t="shared" ca="1" si="28"/>
        <v>-0.69688571428572033</v>
      </c>
    </row>
    <row r="303" spans="1:27" x14ac:dyDescent="0.25">
      <c r="A303" s="11">
        <v>9.39</v>
      </c>
      <c r="Z303" s="12">
        <f t="shared" ca="1" si="27"/>
        <v>-0.69688571428572033</v>
      </c>
      <c r="AA303" s="12">
        <f t="shared" ca="1" si="28"/>
        <v>-0.69688571428572033</v>
      </c>
    </row>
    <row r="304" spans="1:27" x14ac:dyDescent="0.25">
      <c r="A304" s="11">
        <v>9.4</v>
      </c>
      <c r="Z304" s="12">
        <f t="shared" ca="1" si="27"/>
        <v>-0.68688571428572054</v>
      </c>
      <c r="AA304" s="12">
        <f t="shared" ca="1" si="28"/>
        <v>-0.68688571428572054</v>
      </c>
    </row>
    <row r="305" spans="1:27" x14ac:dyDescent="0.25">
      <c r="A305" s="11">
        <v>9.42</v>
      </c>
      <c r="Z305" s="12">
        <f t="shared" ca="1" si="27"/>
        <v>-0.66688571428572097</v>
      </c>
      <c r="AA305" s="12">
        <f t="shared" ca="1" si="28"/>
        <v>-0.66688571428572097</v>
      </c>
    </row>
    <row r="306" spans="1:27" x14ac:dyDescent="0.25">
      <c r="A306" s="11">
        <v>9.43</v>
      </c>
      <c r="Z306" s="12">
        <f t="shared" ca="1" si="27"/>
        <v>-0.65688571428572118</v>
      </c>
      <c r="AA306" s="12">
        <f t="shared" ca="1" si="28"/>
        <v>-0.65688571428572118</v>
      </c>
    </row>
    <row r="307" spans="1:27" x14ac:dyDescent="0.25">
      <c r="A307" s="11">
        <v>9.44</v>
      </c>
      <c r="Z307" s="12">
        <f t="shared" ca="1" si="27"/>
        <v>-0.64688571428572139</v>
      </c>
      <c r="AA307" s="12">
        <f t="shared" ca="1" si="28"/>
        <v>-0.64688571428572139</v>
      </c>
    </row>
    <row r="308" spans="1:27" x14ac:dyDescent="0.25">
      <c r="A308" s="11">
        <v>9.44</v>
      </c>
      <c r="Z308" s="12">
        <f t="shared" ca="1" si="27"/>
        <v>-0.64688571428572139</v>
      </c>
      <c r="AA308" s="12">
        <f t="shared" ca="1" si="28"/>
        <v>-0.64688571428572139</v>
      </c>
    </row>
    <row r="309" spans="1:27" x14ac:dyDescent="0.25">
      <c r="A309" s="11">
        <v>9.48</v>
      </c>
      <c r="Z309" s="12">
        <f t="shared" ca="1" si="27"/>
        <v>-0.60688571428572047</v>
      </c>
      <c r="AA309" s="12">
        <f t="shared" ca="1" si="28"/>
        <v>-0.60688571428572047</v>
      </c>
    </row>
    <row r="310" spans="1:27" x14ac:dyDescent="0.25">
      <c r="A310" s="11">
        <v>9.48</v>
      </c>
      <c r="Z310" s="12">
        <f t="shared" ca="1" si="27"/>
        <v>-0.60688571428572047</v>
      </c>
      <c r="AA310" s="12">
        <f t="shared" ca="1" si="28"/>
        <v>-0.60688571428572047</v>
      </c>
    </row>
    <row r="311" spans="1:27" x14ac:dyDescent="0.25">
      <c r="A311" s="11">
        <v>9.52</v>
      </c>
      <c r="Z311" s="12">
        <f t="shared" ca="1" si="27"/>
        <v>-0.56688571428572132</v>
      </c>
      <c r="AA311" s="12">
        <f t="shared" ca="1" si="28"/>
        <v>-0.56688571428572132</v>
      </c>
    </row>
    <row r="312" spans="1:27" x14ac:dyDescent="0.25">
      <c r="A312" s="11">
        <v>9.5399999999999991</v>
      </c>
      <c r="Z312" s="12">
        <f t="shared" ca="1" si="27"/>
        <v>-0.54688571428572175</v>
      </c>
      <c r="AA312" s="12">
        <f t="shared" ca="1" si="28"/>
        <v>-0.54688571428572175</v>
      </c>
    </row>
    <row r="313" spans="1:27" x14ac:dyDescent="0.25">
      <c r="A313" s="11">
        <v>9.56</v>
      </c>
      <c r="Z313" s="12">
        <f t="shared" ca="1" si="27"/>
        <v>-0.5268857142857204</v>
      </c>
      <c r="AA313" s="12">
        <f t="shared" ca="1" si="28"/>
        <v>-0.5268857142857204</v>
      </c>
    </row>
    <row r="314" spans="1:27" x14ac:dyDescent="0.25">
      <c r="A314" s="11">
        <v>9.59</v>
      </c>
      <c r="Z314" s="12">
        <f t="shared" ca="1" si="27"/>
        <v>-0.49688571428572104</v>
      </c>
      <c r="AA314" s="12">
        <f t="shared" ca="1" si="28"/>
        <v>-0.49688571428572104</v>
      </c>
    </row>
    <row r="315" spans="1:27" x14ac:dyDescent="0.25">
      <c r="A315" s="11">
        <v>9.59</v>
      </c>
      <c r="Z315" s="12">
        <f t="shared" ca="1" si="27"/>
        <v>-0.49688571428572104</v>
      </c>
      <c r="AA315" s="12">
        <f t="shared" ca="1" si="28"/>
        <v>-0.49688571428572104</v>
      </c>
    </row>
    <row r="316" spans="1:27" x14ac:dyDescent="0.25">
      <c r="A316" s="11">
        <v>9.61</v>
      </c>
      <c r="Z316" s="12">
        <f t="shared" ca="1" si="27"/>
        <v>-0.47688571428572146</v>
      </c>
      <c r="AA316" s="12">
        <f t="shared" ca="1" si="28"/>
        <v>-0.47688571428572146</v>
      </c>
    </row>
    <row r="317" spans="1:27" x14ac:dyDescent="0.25">
      <c r="A317" s="11">
        <v>9.6199999999999992</v>
      </c>
      <c r="Z317" s="12">
        <f t="shared" ca="1" si="27"/>
        <v>-0.46688571428572168</v>
      </c>
      <c r="AA317" s="12">
        <f t="shared" ca="1" si="28"/>
        <v>-0.46688571428572168</v>
      </c>
    </row>
    <row r="318" spans="1:27" x14ac:dyDescent="0.25">
      <c r="A318" s="11">
        <v>9.6300000000000008</v>
      </c>
      <c r="Z318" s="12">
        <f t="shared" ca="1" si="27"/>
        <v>-0.45688571428572011</v>
      </c>
      <c r="AA318" s="12">
        <f t="shared" ca="1" si="28"/>
        <v>-0.45688571428572011</v>
      </c>
    </row>
    <row r="319" spans="1:27" x14ac:dyDescent="0.25">
      <c r="A319" s="11">
        <v>9.6300000000000008</v>
      </c>
      <c r="Z319" s="12">
        <f t="shared" ca="1" si="27"/>
        <v>-0.45688571428572011</v>
      </c>
      <c r="AA319" s="12">
        <f t="shared" ca="1" si="28"/>
        <v>-0.45688571428572011</v>
      </c>
    </row>
    <row r="320" spans="1:27" x14ac:dyDescent="0.25">
      <c r="A320" s="11">
        <v>9.65</v>
      </c>
      <c r="Z320" s="12">
        <f t="shared" ca="1" si="27"/>
        <v>-0.43688571428572054</v>
      </c>
      <c r="AA320" s="12">
        <f t="shared" ca="1" si="28"/>
        <v>-0.43688571428572054</v>
      </c>
    </row>
    <row r="321" spans="1:27" x14ac:dyDescent="0.25">
      <c r="A321" s="11">
        <v>9.65</v>
      </c>
      <c r="Z321" s="12">
        <f t="shared" ca="1" si="27"/>
        <v>-0.43688571428572054</v>
      </c>
      <c r="AA321" s="12">
        <f t="shared" ca="1" si="28"/>
        <v>-0.43688571428572054</v>
      </c>
    </row>
    <row r="322" spans="1:27" x14ac:dyDescent="0.25">
      <c r="A322" s="11">
        <v>9.65</v>
      </c>
      <c r="Z322" s="12">
        <f t="shared" ref="Z322:Z385" ca="1" si="29">IF($A322&lt;&gt;"",($A322-$D$77),"")</f>
        <v>-0.43688571428572054</v>
      </c>
      <c r="AA322" s="12">
        <f t="shared" ref="AA322:AA385" ca="1" si="30">IF($A322&lt;&gt;"",($A322-$D$77+$J$118),"")</f>
        <v>-0.43688571428572054</v>
      </c>
    </row>
    <row r="323" spans="1:27" x14ac:dyDescent="0.25">
      <c r="A323" s="11">
        <v>9.65</v>
      </c>
      <c r="Z323" s="12">
        <f t="shared" ca="1" si="29"/>
        <v>-0.43688571428572054</v>
      </c>
      <c r="AA323" s="12">
        <f t="shared" ca="1" si="30"/>
        <v>-0.43688571428572054</v>
      </c>
    </row>
    <row r="324" spans="1:27" x14ac:dyDescent="0.25">
      <c r="A324" s="11">
        <v>9.65</v>
      </c>
      <c r="Z324" s="12">
        <f t="shared" ca="1" si="29"/>
        <v>-0.43688571428572054</v>
      </c>
      <c r="AA324" s="12">
        <f t="shared" ca="1" si="30"/>
        <v>-0.43688571428572054</v>
      </c>
    </row>
    <row r="325" spans="1:27" x14ac:dyDescent="0.25">
      <c r="A325" s="11">
        <v>9.66</v>
      </c>
      <c r="Z325" s="12">
        <f t="shared" ca="1" si="29"/>
        <v>-0.42688571428572075</v>
      </c>
      <c r="AA325" s="12">
        <f t="shared" ca="1" si="30"/>
        <v>-0.42688571428572075</v>
      </c>
    </row>
    <row r="326" spans="1:27" x14ac:dyDescent="0.25">
      <c r="A326" s="11">
        <v>9.68</v>
      </c>
      <c r="Z326" s="12">
        <f t="shared" ca="1" si="29"/>
        <v>-0.40688571428572118</v>
      </c>
      <c r="AA326" s="12">
        <f t="shared" ca="1" si="30"/>
        <v>-0.40688571428572118</v>
      </c>
    </row>
    <row r="327" spans="1:27" x14ac:dyDescent="0.25">
      <c r="A327" s="11">
        <v>9.69</v>
      </c>
      <c r="Z327" s="12">
        <f t="shared" ca="1" si="29"/>
        <v>-0.39688571428572139</v>
      </c>
      <c r="AA327" s="12">
        <f t="shared" ca="1" si="30"/>
        <v>-0.39688571428572139</v>
      </c>
    </row>
    <row r="328" spans="1:27" x14ac:dyDescent="0.25">
      <c r="A328" s="11">
        <v>9.7100000000000009</v>
      </c>
      <c r="Z328" s="12">
        <f t="shared" ca="1" si="29"/>
        <v>-0.37688571428572004</v>
      </c>
      <c r="AA328" s="12">
        <f t="shared" ca="1" si="30"/>
        <v>-0.37688571428572004</v>
      </c>
    </row>
    <row r="329" spans="1:27" x14ac:dyDescent="0.25">
      <c r="A329" s="11">
        <v>9.7100000000000009</v>
      </c>
      <c r="Z329" s="12">
        <f t="shared" ca="1" si="29"/>
        <v>-0.37688571428572004</v>
      </c>
      <c r="AA329" s="12">
        <f t="shared" ca="1" si="30"/>
        <v>-0.37688571428572004</v>
      </c>
    </row>
    <row r="330" spans="1:27" x14ac:dyDescent="0.25">
      <c r="A330" s="11">
        <v>9.74</v>
      </c>
      <c r="Z330" s="12">
        <f t="shared" ca="1" si="29"/>
        <v>-0.34688571428572068</v>
      </c>
      <c r="AA330" s="12">
        <f t="shared" ca="1" si="30"/>
        <v>-0.34688571428572068</v>
      </c>
    </row>
    <row r="331" spans="1:27" x14ac:dyDescent="0.25">
      <c r="A331" s="11">
        <v>9.74</v>
      </c>
      <c r="Z331" s="12">
        <f t="shared" ca="1" si="29"/>
        <v>-0.34688571428572068</v>
      </c>
      <c r="AA331" s="12">
        <f t="shared" ca="1" si="30"/>
        <v>-0.34688571428572068</v>
      </c>
    </row>
    <row r="332" spans="1:27" x14ac:dyDescent="0.25">
      <c r="A332" s="11">
        <v>9.74</v>
      </c>
      <c r="Z332" s="12">
        <f t="shared" ca="1" si="29"/>
        <v>-0.34688571428572068</v>
      </c>
      <c r="AA332" s="12">
        <f t="shared" ca="1" si="30"/>
        <v>-0.34688571428572068</v>
      </c>
    </row>
    <row r="333" spans="1:27" x14ac:dyDescent="0.25">
      <c r="A333" s="11">
        <v>9.75</v>
      </c>
      <c r="Z333" s="12">
        <f t="shared" ca="1" si="29"/>
        <v>-0.33688571428572089</v>
      </c>
      <c r="AA333" s="12">
        <f t="shared" ca="1" si="30"/>
        <v>-0.33688571428572089</v>
      </c>
    </row>
    <row r="334" spans="1:27" x14ac:dyDescent="0.25">
      <c r="A334" s="11">
        <v>9.76</v>
      </c>
      <c r="Z334" s="12">
        <f t="shared" ca="1" si="29"/>
        <v>-0.32688571428572111</v>
      </c>
      <c r="AA334" s="12">
        <f t="shared" ca="1" si="30"/>
        <v>-0.32688571428572111</v>
      </c>
    </row>
    <row r="335" spans="1:27" x14ac:dyDescent="0.25">
      <c r="A335" s="11">
        <v>9.7899999999999991</v>
      </c>
      <c r="Z335" s="12">
        <f t="shared" ca="1" si="29"/>
        <v>-0.29688571428572175</v>
      </c>
      <c r="AA335" s="12">
        <f t="shared" ca="1" si="30"/>
        <v>-0.29688571428572175</v>
      </c>
    </row>
    <row r="336" spans="1:27" x14ac:dyDescent="0.25">
      <c r="A336" s="11">
        <v>9.7899999999999991</v>
      </c>
      <c r="Z336" s="12">
        <f t="shared" ca="1" si="29"/>
        <v>-0.29688571428572175</v>
      </c>
      <c r="AA336" s="12">
        <f t="shared" ca="1" si="30"/>
        <v>-0.29688571428572175</v>
      </c>
    </row>
    <row r="337" spans="1:27" x14ac:dyDescent="0.25">
      <c r="A337" s="11">
        <v>9.8000000000000007</v>
      </c>
      <c r="Z337" s="12">
        <f t="shared" ca="1" si="29"/>
        <v>-0.28688571428572018</v>
      </c>
      <c r="AA337" s="12">
        <f t="shared" ca="1" si="30"/>
        <v>-0.28688571428572018</v>
      </c>
    </row>
    <row r="338" spans="1:27" x14ac:dyDescent="0.25">
      <c r="A338" s="11">
        <v>9.83</v>
      </c>
      <c r="Z338" s="12">
        <f t="shared" ca="1" si="29"/>
        <v>-0.25688571428572082</v>
      </c>
      <c r="AA338" s="12">
        <f t="shared" ca="1" si="30"/>
        <v>-0.25688571428572082</v>
      </c>
    </row>
    <row r="339" spans="1:27" x14ac:dyDescent="0.25">
      <c r="A339" s="11">
        <v>9.83</v>
      </c>
      <c r="Z339" s="12">
        <f t="shared" ca="1" si="29"/>
        <v>-0.25688571428572082</v>
      </c>
      <c r="AA339" s="12">
        <f t="shared" ca="1" si="30"/>
        <v>-0.25688571428572082</v>
      </c>
    </row>
    <row r="340" spans="1:27" x14ac:dyDescent="0.25">
      <c r="A340" s="11">
        <v>9.83</v>
      </c>
      <c r="Z340" s="12">
        <f t="shared" ca="1" si="29"/>
        <v>-0.25688571428572082</v>
      </c>
      <c r="AA340" s="12">
        <f t="shared" ca="1" si="30"/>
        <v>-0.25688571428572082</v>
      </c>
    </row>
    <row r="341" spans="1:27" x14ac:dyDescent="0.25">
      <c r="A341" s="11">
        <v>9.84</v>
      </c>
      <c r="Z341" s="12">
        <f t="shared" ca="1" si="29"/>
        <v>-0.24688571428572104</v>
      </c>
      <c r="AA341" s="12">
        <f t="shared" ca="1" si="30"/>
        <v>-0.24688571428572104</v>
      </c>
    </row>
    <row r="342" spans="1:27" x14ac:dyDescent="0.25">
      <c r="A342" s="11">
        <v>9.85</v>
      </c>
      <c r="Z342" s="12">
        <f t="shared" ca="1" si="29"/>
        <v>-0.23688571428572125</v>
      </c>
      <c r="AA342" s="12">
        <f t="shared" ca="1" si="30"/>
        <v>-0.23688571428572125</v>
      </c>
    </row>
    <row r="343" spans="1:27" x14ac:dyDescent="0.25">
      <c r="A343" s="11">
        <v>9.85</v>
      </c>
      <c r="Z343" s="12">
        <f t="shared" ca="1" si="29"/>
        <v>-0.23688571428572125</v>
      </c>
      <c r="AA343" s="12">
        <f t="shared" ca="1" si="30"/>
        <v>-0.23688571428572125</v>
      </c>
    </row>
    <row r="344" spans="1:27" x14ac:dyDescent="0.25">
      <c r="A344" s="11">
        <v>9.86</v>
      </c>
      <c r="Z344" s="12">
        <f t="shared" ca="1" si="29"/>
        <v>-0.22688571428572146</v>
      </c>
      <c r="AA344" s="12">
        <f t="shared" ca="1" si="30"/>
        <v>-0.22688571428572146</v>
      </c>
    </row>
    <row r="345" spans="1:27" x14ac:dyDescent="0.25">
      <c r="A345" s="11">
        <v>9.8800000000000008</v>
      </c>
      <c r="Z345" s="12">
        <f t="shared" ca="1" si="29"/>
        <v>-0.20688571428572011</v>
      </c>
      <c r="AA345" s="12">
        <f t="shared" ca="1" si="30"/>
        <v>-0.20688571428572011</v>
      </c>
    </row>
    <row r="346" spans="1:27" x14ac:dyDescent="0.25">
      <c r="A346" s="11">
        <v>9.8800000000000008</v>
      </c>
      <c r="Z346" s="12">
        <f t="shared" ca="1" si="29"/>
        <v>-0.20688571428572011</v>
      </c>
      <c r="AA346" s="12">
        <f t="shared" ca="1" si="30"/>
        <v>-0.20688571428572011</v>
      </c>
    </row>
    <row r="347" spans="1:27" x14ac:dyDescent="0.25">
      <c r="A347" s="11">
        <v>9.89</v>
      </c>
      <c r="Z347" s="12">
        <f t="shared" ca="1" si="29"/>
        <v>-0.19688571428572033</v>
      </c>
      <c r="AA347" s="12">
        <f t="shared" ca="1" si="30"/>
        <v>-0.19688571428572033</v>
      </c>
    </row>
    <row r="348" spans="1:27" x14ac:dyDescent="0.25">
      <c r="A348" s="11">
        <v>9.9</v>
      </c>
      <c r="Z348" s="12">
        <f t="shared" ca="1" si="29"/>
        <v>-0.18688571428572054</v>
      </c>
      <c r="AA348" s="12">
        <f t="shared" ca="1" si="30"/>
        <v>-0.18688571428572054</v>
      </c>
    </row>
    <row r="349" spans="1:27" x14ac:dyDescent="0.25">
      <c r="A349" s="11">
        <v>9.9</v>
      </c>
      <c r="Z349" s="12">
        <f t="shared" ca="1" si="29"/>
        <v>-0.18688571428572054</v>
      </c>
      <c r="AA349" s="12">
        <f t="shared" ca="1" si="30"/>
        <v>-0.18688571428572054</v>
      </c>
    </row>
    <row r="350" spans="1:27" x14ac:dyDescent="0.25">
      <c r="A350" s="11">
        <v>9.91</v>
      </c>
      <c r="Z350" s="12">
        <f t="shared" ca="1" si="29"/>
        <v>-0.17688571428572075</v>
      </c>
      <c r="AA350" s="12">
        <f t="shared" ca="1" si="30"/>
        <v>-0.17688571428572075</v>
      </c>
    </row>
    <row r="351" spans="1:27" x14ac:dyDescent="0.25">
      <c r="A351" s="11">
        <v>9.93</v>
      </c>
      <c r="Z351" s="12">
        <f t="shared" ca="1" si="29"/>
        <v>-0.15688571428572118</v>
      </c>
      <c r="AA351" s="12">
        <f t="shared" ca="1" si="30"/>
        <v>-0.15688571428572118</v>
      </c>
    </row>
    <row r="352" spans="1:27" x14ac:dyDescent="0.25">
      <c r="A352" s="11">
        <v>9.94</v>
      </c>
      <c r="Z352" s="12">
        <f t="shared" ca="1" si="29"/>
        <v>-0.14688571428572139</v>
      </c>
      <c r="AA352" s="12">
        <f t="shared" ca="1" si="30"/>
        <v>-0.14688571428572139</v>
      </c>
    </row>
    <row r="353" spans="1:27" x14ac:dyDescent="0.25">
      <c r="A353" s="11">
        <v>9.9499999999999993</v>
      </c>
      <c r="Z353" s="12">
        <f t="shared" ca="1" si="29"/>
        <v>-0.1368857142857216</v>
      </c>
      <c r="AA353" s="12">
        <f t="shared" ca="1" si="30"/>
        <v>-0.1368857142857216</v>
      </c>
    </row>
    <row r="354" spans="1:27" x14ac:dyDescent="0.25">
      <c r="A354" s="11">
        <v>9.9499999999999993</v>
      </c>
      <c r="Z354" s="12">
        <f t="shared" ca="1" si="29"/>
        <v>-0.1368857142857216</v>
      </c>
      <c r="AA354" s="12">
        <f t="shared" ca="1" si="30"/>
        <v>-0.1368857142857216</v>
      </c>
    </row>
    <row r="355" spans="1:27" x14ac:dyDescent="0.25">
      <c r="A355" s="11">
        <v>9.9600000000000009</v>
      </c>
      <c r="Z355" s="12">
        <f t="shared" ca="1" si="29"/>
        <v>-0.12688571428572004</v>
      </c>
      <c r="AA355" s="12">
        <f t="shared" ca="1" si="30"/>
        <v>-0.12688571428572004</v>
      </c>
    </row>
    <row r="356" spans="1:27" x14ac:dyDescent="0.25">
      <c r="A356" s="11">
        <v>9.98</v>
      </c>
      <c r="Z356" s="12">
        <f t="shared" ca="1" si="29"/>
        <v>-0.10688571428572047</v>
      </c>
      <c r="AA356" s="12">
        <f t="shared" ca="1" si="30"/>
        <v>-0.10688571428572047</v>
      </c>
    </row>
    <row r="357" spans="1:27" x14ac:dyDescent="0.25">
      <c r="A357" s="11">
        <v>9.99</v>
      </c>
      <c r="Z357" s="12">
        <f t="shared" ca="1" si="29"/>
        <v>-9.6885714285720681E-2</v>
      </c>
      <c r="AA357" s="12">
        <f t="shared" ca="1" si="30"/>
        <v>-9.6885714285720681E-2</v>
      </c>
    </row>
    <row r="358" spans="1:27" x14ac:dyDescent="0.25">
      <c r="A358" s="11">
        <v>10</v>
      </c>
      <c r="Z358" s="12">
        <f t="shared" ca="1" si="29"/>
        <v>-8.6885714285720894E-2</v>
      </c>
      <c r="AA358" s="12">
        <f t="shared" ca="1" si="30"/>
        <v>-8.6885714285720894E-2</v>
      </c>
    </row>
    <row r="359" spans="1:27" x14ac:dyDescent="0.25">
      <c r="A359" s="11">
        <v>10.02</v>
      </c>
      <c r="Z359" s="12">
        <f t="shared" ca="1" si="29"/>
        <v>-6.688571428572132E-2</v>
      </c>
      <c r="AA359" s="12">
        <f t="shared" ca="1" si="30"/>
        <v>-6.688571428572132E-2</v>
      </c>
    </row>
    <row r="360" spans="1:27" x14ac:dyDescent="0.25">
      <c r="A360" s="11">
        <v>10.039999999999999</v>
      </c>
      <c r="Z360" s="12">
        <f t="shared" ca="1" si="29"/>
        <v>-4.6885714285721747E-2</v>
      </c>
      <c r="AA360" s="12">
        <f t="shared" ca="1" si="30"/>
        <v>-4.6885714285721747E-2</v>
      </c>
    </row>
    <row r="361" spans="1:27" x14ac:dyDescent="0.25">
      <c r="A361" s="11">
        <v>10.08</v>
      </c>
      <c r="Z361" s="12">
        <f t="shared" ca="1" si="29"/>
        <v>-6.8857142857208231E-3</v>
      </c>
      <c r="AA361" s="12">
        <f t="shared" ca="1" si="30"/>
        <v>-6.8857142857208231E-3</v>
      </c>
    </row>
    <row r="362" spans="1:27" x14ac:dyDescent="0.25">
      <c r="A362" s="11">
        <v>10.09</v>
      </c>
      <c r="Z362" s="12">
        <f t="shared" ca="1" si="29"/>
        <v>3.1142857142789637E-3</v>
      </c>
      <c r="AA362" s="12">
        <f t="shared" ca="1" si="30"/>
        <v>3.1142857142789637E-3</v>
      </c>
    </row>
    <row r="363" spans="1:27" x14ac:dyDescent="0.25">
      <c r="A363" s="11">
        <v>10.11</v>
      </c>
      <c r="Z363" s="12">
        <f t="shared" ca="1" si="29"/>
        <v>2.3114285714278537E-2</v>
      </c>
      <c r="AA363" s="12">
        <f t="shared" ca="1" si="30"/>
        <v>2.3114285714278537E-2</v>
      </c>
    </row>
    <row r="364" spans="1:27" x14ac:dyDescent="0.25">
      <c r="A364" s="11">
        <v>10.11</v>
      </c>
      <c r="Z364" s="12">
        <f t="shared" ca="1" si="29"/>
        <v>2.3114285714278537E-2</v>
      </c>
      <c r="AA364" s="12">
        <f t="shared" ca="1" si="30"/>
        <v>2.3114285714278537E-2</v>
      </c>
    </row>
    <row r="365" spans="1:27" x14ac:dyDescent="0.25">
      <c r="A365" s="11">
        <v>10.130000000000001</v>
      </c>
      <c r="Z365" s="12">
        <f t="shared" ca="1" si="29"/>
        <v>4.3114285714279887E-2</v>
      </c>
      <c r="AA365" s="12">
        <f t="shared" ca="1" si="30"/>
        <v>4.3114285714279887E-2</v>
      </c>
    </row>
    <row r="366" spans="1:27" x14ac:dyDescent="0.25">
      <c r="A366" s="11">
        <v>10.14</v>
      </c>
      <c r="Z366" s="12">
        <f t="shared" ca="1" si="29"/>
        <v>5.3114285714279674E-2</v>
      </c>
      <c r="AA366" s="12">
        <f t="shared" ca="1" si="30"/>
        <v>5.3114285714279674E-2</v>
      </c>
    </row>
    <row r="367" spans="1:27" x14ac:dyDescent="0.25">
      <c r="A367" s="11">
        <v>10.17</v>
      </c>
      <c r="Z367" s="12">
        <f t="shared" ca="1" si="29"/>
        <v>8.3114285714279035E-2</v>
      </c>
      <c r="AA367" s="12">
        <f t="shared" ca="1" si="30"/>
        <v>8.3114285714279035E-2</v>
      </c>
    </row>
    <row r="368" spans="1:27" x14ac:dyDescent="0.25">
      <c r="A368" s="11">
        <v>10.199999999999999</v>
      </c>
      <c r="Z368" s="12">
        <f t="shared" ca="1" si="29"/>
        <v>0.1131142857142784</v>
      </c>
      <c r="AA368" s="12">
        <f t="shared" ca="1" si="30"/>
        <v>0.1131142857142784</v>
      </c>
    </row>
    <row r="369" spans="1:27" x14ac:dyDescent="0.25">
      <c r="A369" s="11">
        <v>10.220000000000001</v>
      </c>
      <c r="Z369" s="12">
        <f t="shared" ca="1" si="29"/>
        <v>0.13311428571427975</v>
      </c>
      <c r="AA369" s="12">
        <f t="shared" ca="1" si="30"/>
        <v>0.13311428571427975</v>
      </c>
    </row>
    <row r="370" spans="1:27" x14ac:dyDescent="0.25">
      <c r="A370" s="11">
        <v>10.24</v>
      </c>
      <c r="Z370" s="12">
        <f t="shared" ca="1" si="29"/>
        <v>0.15311428571427932</v>
      </c>
      <c r="AA370" s="12">
        <f t="shared" ca="1" si="30"/>
        <v>0.15311428571427932</v>
      </c>
    </row>
    <row r="371" spans="1:27" x14ac:dyDescent="0.25">
      <c r="A371" s="11">
        <v>10.27</v>
      </c>
      <c r="Z371" s="12">
        <f t="shared" ca="1" si="29"/>
        <v>0.18311428571427868</v>
      </c>
      <c r="AA371" s="12">
        <f t="shared" ca="1" si="30"/>
        <v>0.18311428571427868</v>
      </c>
    </row>
    <row r="372" spans="1:27" x14ac:dyDescent="0.25">
      <c r="A372" s="11">
        <v>10.27</v>
      </c>
      <c r="Z372" s="12">
        <f t="shared" ca="1" si="29"/>
        <v>0.18311428571427868</v>
      </c>
      <c r="AA372" s="12">
        <f t="shared" ca="1" si="30"/>
        <v>0.18311428571427868</v>
      </c>
    </row>
    <row r="373" spans="1:27" x14ac:dyDescent="0.25">
      <c r="A373" s="11">
        <v>10.3</v>
      </c>
      <c r="Z373" s="12">
        <f t="shared" ca="1" si="29"/>
        <v>0.21311428571427982</v>
      </c>
      <c r="AA373" s="12">
        <f t="shared" ca="1" si="30"/>
        <v>0.21311428571427982</v>
      </c>
    </row>
    <row r="374" spans="1:27" x14ac:dyDescent="0.25">
      <c r="A374" s="11">
        <v>10.32</v>
      </c>
      <c r="Z374" s="12">
        <f t="shared" ca="1" si="29"/>
        <v>0.23311428571427939</v>
      </c>
      <c r="AA374" s="12">
        <f t="shared" ca="1" si="30"/>
        <v>0.23311428571427939</v>
      </c>
    </row>
    <row r="375" spans="1:27" x14ac:dyDescent="0.25">
      <c r="A375" s="11">
        <v>10.33</v>
      </c>
      <c r="Z375" s="12">
        <f t="shared" ca="1" si="29"/>
        <v>0.24311428571427918</v>
      </c>
      <c r="AA375" s="12">
        <f t="shared" ca="1" si="30"/>
        <v>0.24311428571427918</v>
      </c>
    </row>
    <row r="376" spans="1:27" x14ac:dyDescent="0.25">
      <c r="A376" s="11">
        <v>10.34</v>
      </c>
      <c r="Z376" s="12">
        <f t="shared" ca="1" si="29"/>
        <v>0.25311428571427896</v>
      </c>
      <c r="AA376" s="12">
        <f t="shared" ca="1" si="30"/>
        <v>0.25311428571427896</v>
      </c>
    </row>
    <row r="377" spans="1:27" x14ac:dyDescent="0.25">
      <c r="A377" s="11">
        <v>10.34</v>
      </c>
      <c r="Z377" s="12">
        <f t="shared" ca="1" si="29"/>
        <v>0.25311428571427896</v>
      </c>
      <c r="AA377" s="12">
        <f t="shared" ca="1" si="30"/>
        <v>0.25311428571427896</v>
      </c>
    </row>
    <row r="378" spans="1:27" x14ac:dyDescent="0.25">
      <c r="A378" s="11">
        <v>10.35</v>
      </c>
      <c r="Z378" s="12">
        <f t="shared" ca="1" si="29"/>
        <v>0.26311428571427875</v>
      </c>
      <c r="AA378" s="12">
        <f t="shared" ca="1" si="30"/>
        <v>0.26311428571427875</v>
      </c>
    </row>
    <row r="379" spans="1:27" x14ac:dyDescent="0.25">
      <c r="A379" s="11">
        <v>10.35</v>
      </c>
      <c r="Z379" s="12">
        <f t="shared" ca="1" si="29"/>
        <v>0.26311428571427875</v>
      </c>
      <c r="AA379" s="12">
        <f t="shared" ca="1" si="30"/>
        <v>0.26311428571427875</v>
      </c>
    </row>
    <row r="380" spans="1:27" x14ac:dyDescent="0.25">
      <c r="A380" s="11">
        <v>10.37</v>
      </c>
      <c r="Z380" s="12">
        <f t="shared" ca="1" si="29"/>
        <v>0.28311428571427832</v>
      </c>
      <c r="AA380" s="12">
        <f t="shared" ca="1" si="30"/>
        <v>0.28311428571427832</v>
      </c>
    </row>
    <row r="381" spans="1:27" x14ac:dyDescent="0.25">
      <c r="A381" s="11">
        <v>10.42</v>
      </c>
      <c r="Z381" s="12">
        <f t="shared" ca="1" si="29"/>
        <v>0.33311428571427903</v>
      </c>
      <c r="AA381" s="12">
        <f t="shared" ca="1" si="30"/>
        <v>0.33311428571427903</v>
      </c>
    </row>
    <row r="382" spans="1:27" x14ac:dyDescent="0.25">
      <c r="A382" s="11">
        <v>10.42</v>
      </c>
      <c r="Z382" s="12">
        <f t="shared" ca="1" si="29"/>
        <v>0.33311428571427903</v>
      </c>
      <c r="AA382" s="12">
        <f t="shared" ca="1" si="30"/>
        <v>0.33311428571427903</v>
      </c>
    </row>
    <row r="383" spans="1:27" x14ac:dyDescent="0.25">
      <c r="A383" s="11">
        <v>10.45</v>
      </c>
      <c r="Z383" s="12">
        <f t="shared" ca="1" si="29"/>
        <v>0.3631142857142784</v>
      </c>
      <c r="AA383" s="12">
        <f t="shared" ca="1" si="30"/>
        <v>0.3631142857142784</v>
      </c>
    </row>
    <row r="384" spans="1:27" x14ac:dyDescent="0.25">
      <c r="A384" s="11">
        <v>10.45</v>
      </c>
      <c r="Z384" s="12">
        <f t="shared" ca="1" si="29"/>
        <v>0.3631142857142784</v>
      </c>
      <c r="AA384" s="12">
        <f t="shared" ca="1" si="30"/>
        <v>0.3631142857142784</v>
      </c>
    </row>
    <row r="385" spans="1:27" x14ac:dyDescent="0.25">
      <c r="A385" s="11">
        <v>10.46</v>
      </c>
      <c r="Z385" s="12">
        <f t="shared" ca="1" si="29"/>
        <v>0.37311428571427996</v>
      </c>
      <c r="AA385" s="12">
        <f t="shared" ca="1" si="30"/>
        <v>0.37311428571427996</v>
      </c>
    </row>
    <row r="386" spans="1:27" x14ac:dyDescent="0.25">
      <c r="A386" s="11">
        <v>10.47</v>
      </c>
      <c r="Z386" s="12">
        <f t="shared" ref="Z386:Z449" ca="1" si="31">IF($A386&lt;&gt;"",($A386-$D$77),"")</f>
        <v>0.38311428571427975</v>
      </c>
      <c r="AA386" s="12">
        <f t="shared" ref="AA386:AA449" ca="1" si="32">IF($A386&lt;&gt;"",($A386-$D$77+$J$118),"")</f>
        <v>0.38311428571427975</v>
      </c>
    </row>
    <row r="387" spans="1:27" x14ac:dyDescent="0.25">
      <c r="A387" s="11">
        <v>10.47</v>
      </c>
      <c r="Z387" s="12">
        <f t="shared" ca="1" si="31"/>
        <v>0.38311428571427975</v>
      </c>
      <c r="AA387" s="12">
        <f t="shared" ca="1" si="32"/>
        <v>0.38311428571427975</v>
      </c>
    </row>
    <row r="388" spans="1:27" x14ac:dyDescent="0.25">
      <c r="A388" s="11">
        <v>10.48</v>
      </c>
      <c r="Z388" s="12">
        <f t="shared" ca="1" si="31"/>
        <v>0.39311428571427953</v>
      </c>
      <c r="AA388" s="12">
        <f t="shared" ca="1" si="32"/>
        <v>0.39311428571427953</v>
      </c>
    </row>
    <row r="389" spans="1:27" x14ac:dyDescent="0.25">
      <c r="A389" s="11">
        <v>10.5</v>
      </c>
      <c r="Z389" s="12">
        <f t="shared" ca="1" si="31"/>
        <v>0.41311428571427911</v>
      </c>
      <c r="AA389" s="12">
        <f t="shared" ca="1" si="32"/>
        <v>0.41311428571427911</v>
      </c>
    </row>
    <row r="390" spans="1:27" x14ac:dyDescent="0.25">
      <c r="A390" s="11">
        <v>10.5</v>
      </c>
      <c r="Z390" s="12">
        <f t="shared" ca="1" si="31"/>
        <v>0.41311428571427911</v>
      </c>
      <c r="AA390" s="12">
        <f t="shared" ca="1" si="32"/>
        <v>0.41311428571427911</v>
      </c>
    </row>
    <row r="391" spans="1:27" x14ac:dyDescent="0.25">
      <c r="A391" s="11">
        <v>10.5</v>
      </c>
      <c r="Z391" s="12">
        <f t="shared" ca="1" si="31"/>
        <v>0.41311428571427911</v>
      </c>
      <c r="AA391" s="12">
        <f t="shared" ca="1" si="32"/>
        <v>0.41311428571427911</v>
      </c>
    </row>
    <row r="392" spans="1:27" x14ac:dyDescent="0.25">
      <c r="A392" s="11">
        <v>10.51</v>
      </c>
      <c r="Z392" s="12">
        <f t="shared" ca="1" si="31"/>
        <v>0.42311428571427889</v>
      </c>
      <c r="AA392" s="12">
        <f t="shared" ca="1" si="32"/>
        <v>0.42311428571427889</v>
      </c>
    </row>
    <row r="393" spans="1:27" x14ac:dyDescent="0.25">
      <c r="A393" s="11">
        <v>10.54</v>
      </c>
      <c r="Z393" s="12">
        <f t="shared" ca="1" si="31"/>
        <v>0.45311428571427825</v>
      </c>
      <c r="AA393" s="12">
        <f t="shared" ca="1" si="32"/>
        <v>0.45311428571427825</v>
      </c>
    </row>
    <row r="394" spans="1:27" x14ac:dyDescent="0.25">
      <c r="A394" s="11">
        <v>10.54</v>
      </c>
      <c r="Z394" s="12">
        <f t="shared" ca="1" si="31"/>
        <v>0.45311428571427825</v>
      </c>
      <c r="AA394" s="12">
        <f t="shared" ca="1" si="32"/>
        <v>0.45311428571427825</v>
      </c>
    </row>
    <row r="395" spans="1:27" x14ac:dyDescent="0.25">
      <c r="A395" s="11">
        <v>10.59</v>
      </c>
      <c r="Z395" s="12">
        <f t="shared" ca="1" si="31"/>
        <v>0.50311428571427896</v>
      </c>
      <c r="AA395" s="12">
        <f t="shared" ca="1" si="32"/>
        <v>0.50311428571427896</v>
      </c>
    </row>
    <row r="396" spans="1:27" x14ac:dyDescent="0.25">
      <c r="A396" s="11">
        <v>10.59</v>
      </c>
      <c r="Z396" s="12">
        <f t="shared" ca="1" si="31"/>
        <v>0.50311428571427896</v>
      </c>
      <c r="AA396" s="12">
        <f t="shared" ca="1" si="32"/>
        <v>0.50311428571427896</v>
      </c>
    </row>
    <row r="397" spans="1:27" x14ac:dyDescent="0.25">
      <c r="A397" s="11">
        <v>10.6</v>
      </c>
      <c r="Z397" s="12">
        <f t="shared" ca="1" si="31"/>
        <v>0.51311428571427875</v>
      </c>
      <c r="AA397" s="12">
        <f t="shared" ca="1" si="32"/>
        <v>0.51311428571427875</v>
      </c>
    </row>
    <row r="398" spans="1:27" x14ac:dyDescent="0.25">
      <c r="A398" s="11">
        <v>10.6</v>
      </c>
      <c r="Z398" s="12">
        <f t="shared" ca="1" si="31"/>
        <v>0.51311428571427875</v>
      </c>
      <c r="AA398" s="12">
        <f t="shared" ca="1" si="32"/>
        <v>0.51311428571427875</v>
      </c>
    </row>
    <row r="399" spans="1:27" x14ac:dyDescent="0.25">
      <c r="A399" s="11">
        <v>10.62</v>
      </c>
      <c r="Z399" s="12">
        <f t="shared" ca="1" si="31"/>
        <v>0.53311428571427832</v>
      </c>
      <c r="AA399" s="12">
        <f t="shared" ca="1" si="32"/>
        <v>0.53311428571427832</v>
      </c>
    </row>
    <row r="400" spans="1:27" x14ac:dyDescent="0.25">
      <c r="A400" s="11">
        <v>10.62</v>
      </c>
      <c r="Z400" s="12">
        <f t="shared" ca="1" si="31"/>
        <v>0.53311428571427832</v>
      </c>
      <c r="AA400" s="12">
        <f t="shared" ca="1" si="32"/>
        <v>0.53311428571427832</v>
      </c>
    </row>
    <row r="401" spans="1:27" x14ac:dyDescent="0.25">
      <c r="A401" s="11">
        <v>10.64</v>
      </c>
      <c r="Z401" s="12">
        <f t="shared" ca="1" si="31"/>
        <v>0.55311428571427967</v>
      </c>
      <c r="AA401" s="12">
        <f t="shared" ca="1" si="32"/>
        <v>0.55311428571427967</v>
      </c>
    </row>
    <row r="402" spans="1:27" x14ac:dyDescent="0.25">
      <c r="A402" s="11">
        <v>10.64</v>
      </c>
      <c r="Z402" s="12">
        <f t="shared" ca="1" si="31"/>
        <v>0.55311428571427967</v>
      </c>
      <c r="AA402" s="12">
        <f t="shared" ca="1" si="32"/>
        <v>0.55311428571427967</v>
      </c>
    </row>
    <row r="403" spans="1:27" x14ac:dyDescent="0.25">
      <c r="A403" s="11">
        <v>10.64</v>
      </c>
      <c r="Z403" s="12">
        <f t="shared" ca="1" si="31"/>
        <v>0.55311428571427967</v>
      </c>
      <c r="AA403" s="12">
        <f t="shared" ca="1" si="32"/>
        <v>0.55311428571427967</v>
      </c>
    </row>
    <row r="404" spans="1:27" x14ac:dyDescent="0.25">
      <c r="A404" s="11">
        <v>10.66</v>
      </c>
      <c r="Z404" s="12">
        <f t="shared" ca="1" si="31"/>
        <v>0.57311428571427925</v>
      </c>
      <c r="AA404" s="12">
        <f t="shared" ca="1" si="32"/>
        <v>0.57311428571427925</v>
      </c>
    </row>
    <row r="405" spans="1:27" x14ac:dyDescent="0.25">
      <c r="A405" s="11">
        <v>10.69</v>
      </c>
      <c r="Z405" s="12">
        <f t="shared" ca="1" si="31"/>
        <v>0.60311428571427861</v>
      </c>
      <c r="AA405" s="12">
        <f t="shared" ca="1" si="32"/>
        <v>0.60311428571427861</v>
      </c>
    </row>
    <row r="406" spans="1:27" x14ac:dyDescent="0.25">
      <c r="A406" s="11">
        <v>10.69</v>
      </c>
      <c r="Z406" s="12">
        <f t="shared" ca="1" si="31"/>
        <v>0.60311428571427861</v>
      </c>
      <c r="AA406" s="12">
        <f t="shared" ca="1" si="32"/>
        <v>0.60311428571427861</v>
      </c>
    </row>
    <row r="407" spans="1:27" x14ac:dyDescent="0.25">
      <c r="A407" s="11">
        <v>10.7</v>
      </c>
      <c r="Z407" s="12">
        <f t="shared" ca="1" si="31"/>
        <v>0.6131142857142784</v>
      </c>
      <c r="AA407" s="12">
        <f t="shared" ca="1" si="32"/>
        <v>0.6131142857142784</v>
      </c>
    </row>
    <row r="408" spans="1:27" x14ac:dyDescent="0.25">
      <c r="A408" s="11">
        <v>10.76</v>
      </c>
      <c r="Z408" s="12">
        <f t="shared" ca="1" si="31"/>
        <v>0.67311428571427889</v>
      </c>
      <c r="AA408" s="12">
        <f t="shared" ca="1" si="32"/>
        <v>0.67311428571427889</v>
      </c>
    </row>
    <row r="409" spans="1:27" x14ac:dyDescent="0.25">
      <c r="A409" s="11">
        <v>10.77</v>
      </c>
      <c r="Z409" s="12">
        <f t="shared" ca="1" si="31"/>
        <v>0.68311428571427868</v>
      </c>
      <c r="AA409" s="12">
        <f t="shared" ca="1" si="32"/>
        <v>0.68311428571427868</v>
      </c>
    </row>
    <row r="410" spans="1:27" x14ac:dyDescent="0.25">
      <c r="A410" s="11">
        <v>10.78</v>
      </c>
      <c r="Z410" s="12">
        <f t="shared" ca="1" si="31"/>
        <v>0.69311428571427847</v>
      </c>
      <c r="AA410" s="12">
        <f t="shared" ca="1" si="32"/>
        <v>0.69311428571427847</v>
      </c>
    </row>
    <row r="411" spans="1:27" x14ac:dyDescent="0.25">
      <c r="A411" s="11">
        <v>10.78</v>
      </c>
      <c r="Z411" s="12">
        <f t="shared" ca="1" si="31"/>
        <v>0.69311428571427847</v>
      </c>
      <c r="AA411" s="12">
        <f t="shared" ca="1" si="32"/>
        <v>0.69311428571427847</v>
      </c>
    </row>
    <row r="412" spans="1:27" x14ac:dyDescent="0.25">
      <c r="A412" s="11">
        <v>10.78</v>
      </c>
      <c r="Z412" s="12">
        <f t="shared" ca="1" si="31"/>
        <v>0.69311428571427847</v>
      </c>
      <c r="AA412" s="12">
        <f t="shared" ca="1" si="32"/>
        <v>0.69311428571427847</v>
      </c>
    </row>
    <row r="413" spans="1:27" x14ac:dyDescent="0.25">
      <c r="A413" s="11">
        <v>10.8</v>
      </c>
      <c r="Z413" s="12">
        <f t="shared" ca="1" si="31"/>
        <v>0.71311428571427982</v>
      </c>
      <c r="AA413" s="12">
        <f t="shared" ca="1" si="32"/>
        <v>0.71311428571427982</v>
      </c>
    </row>
    <row r="414" spans="1:27" x14ac:dyDescent="0.25">
      <c r="A414" s="11">
        <v>10.81</v>
      </c>
      <c r="Z414" s="12">
        <f t="shared" ca="1" si="31"/>
        <v>0.7231142857142796</v>
      </c>
      <c r="AA414" s="12">
        <f t="shared" ca="1" si="32"/>
        <v>0.7231142857142796</v>
      </c>
    </row>
    <row r="415" spans="1:27" x14ac:dyDescent="0.25">
      <c r="A415" s="11">
        <v>10.82</v>
      </c>
      <c r="Z415" s="12">
        <f t="shared" ca="1" si="31"/>
        <v>0.73311428571427939</v>
      </c>
      <c r="AA415" s="12">
        <f t="shared" ca="1" si="32"/>
        <v>0.73311428571427939</v>
      </c>
    </row>
    <row r="416" spans="1:27" x14ac:dyDescent="0.25">
      <c r="A416" s="11">
        <v>10.84</v>
      </c>
      <c r="Z416" s="12">
        <f t="shared" ca="1" si="31"/>
        <v>0.75311428571427896</v>
      </c>
      <c r="AA416" s="12">
        <f t="shared" ca="1" si="32"/>
        <v>0.75311428571427896</v>
      </c>
    </row>
    <row r="417" spans="1:27" x14ac:dyDescent="0.25">
      <c r="A417" s="11">
        <v>10.85</v>
      </c>
      <c r="Z417" s="12">
        <f t="shared" ca="1" si="31"/>
        <v>0.76311428571427875</v>
      </c>
      <c r="AA417" s="12">
        <f t="shared" ca="1" si="32"/>
        <v>0.76311428571427875</v>
      </c>
    </row>
    <row r="418" spans="1:27" x14ac:dyDescent="0.25">
      <c r="A418" s="11">
        <v>10.85</v>
      </c>
      <c r="Z418" s="12">
        <f t="shared" ca="1" si="31"/>
        <v>0.76311428571427875</v>
      </c>
      <c r="AA418" s="12">
        <f t="shared" ca="1" si="32"/>
        <v>0.76311428571427875</v>
      </c>
    </row>
    <row r="419" spans="1:27" x14ac:dyDescent="0.25">
      <c r="A419" s="11">
        <v>10.86</v>
      </c>
      <c r="Z419" s="12">
        <f t="shared" ca="1" si="31"/>
        <v>0.77311428571427854</v>
      </c>
      <c r="AA419" s="12">
        <f t="shared" ca="1" si="32"/>
        <v>0.77311428571427854</v>
      </c>
    </row>
    <row r="420" spans="1:27" x14ac:dyDescent="0.25">
      <c r="A420" s="11">
        <v>10.87</v>
      </c>
      <c r="Z420" s="12">
        <f t="shared" ca="1" si="31"/>
        <v>0.78311428571427832</v>
      </c>
      <c r="AA420" s="12">
        <f t="shared" ca="1" si="32"/>
        <v>0.78311428571427832</v>
      </c>
    </row>
    <row r="421" spans="1:27" x14ac:dyDescent="0.25">
      <c r="A421" s="11">
        <v>10.87</v>
      </c>
      <c r="Z421" s="12">
        <f t="shared" ca="1" si="31"/>
        <v>0.78311428571427832</v>
      </c>
      <c r="AA421" s="12">
        <f t="shared" ca="1" si="32"/>
        <v>0.78311428571427832</v>
      </c>
    </row>
    <row r="422" spans="1:27" x14ac:dyDescent="0.25">
      <c r="A422" s="11">
        <v>10.88</v>
      </c>
      <c r="Z422" s="12">
        <f t="shared" ca="1" si="31"/>
        <v>0.79311428571427989</v>
      </c>
      <c r="AA422" s="12">
        <f t="shared" ca="1" si="32"/>
        <v>0.79311428571427989</v>
      </c>
    </row>
    <row r="423" spans="1:27" x14ac:dyDescent="0.25">
      <c r="A423" s="11">
        <v>10.88</v>
      </c>
      <c r="Z423" s="12">
        <f t="shared" ca="1" si="31"/>
        <v>0.79311428571427989</v>
      </c>
      <c r="AA423" s="12">
        <f t="shared" ca="1" si="32"/>
        <v>0.79311428571427989</v>
      </c>
    </row>
    <row r="424" spans="1:27" x14ac:dyDescent="0.25">
      <c r="A424" s="11">
        <v>10.91</v>
      </c>
      <c r="Z424" s="12">
        <f t="shared" ca="1" si="31"/>
        <v>0.82311428571427925</v>
      </c>
      <c r="AA424" s="12">
        <f t="shared" ca="1" si="32"/>
        <v>0.82311428571427925</v>
      </c>
    </row>
    <row r="425" spans="1:27" x14ac:dyDescent="0.25">
      <c r="A425" s="11">
        <v>10.93</v>
      </c>
      <c r="Z425" s="12">
        <f t="shared" ca="1" si="31"/>
        <v>0.84311428571427882</v>
      </c>
      <c r="AA425" s="12">
        <f t="shared" ca="1" si="32"/>
        <v>0.84311428571427882</v>
      </c>
    </row>
    <row r="426" spans="1:27" x14ac:dyDescent="0.25">
      <c r="A426" s="11">
        <v>10.93</v>
      </c>
      <c r="Z426" s="12">
        <f t="shared" ca="1" si="31"/>
        <v>0.84311428571427882</v>
      </c>
      <c r="AA426" s="12">
        <f t="shared" ca="1" si="32"/>
        <v>0.84311428571427882</v>
      </c>
    </row>
    <row r="427" spans="1:27" x14ac:dyDescent="0.25">
      <c r="A427" s="11">
        <v>10.97</v>
      </c>
      <c r="Z427" s="12">
        <f t="shared" ca="1" si="31"/>
        <v>0.88311428571427975</v>
      </c>
      <c r="AA427" s="12">
        <f t="shared" ca="1" si="32"/>
        <v>0.88311428571427975</v>
      </c>
    </row>
    <row r="428" spans="1:27" x14ac:dyDescent="0.25">
      <c r="A428" s="11">
        <v>10.98</v>
      </c>
      <c r="Z428" s="12">
        <f t="shared" ca="1" si="31"/>
        <v>0.89311428571427953</v>
      </c>
      <c r="AA428" s="12">
        <f t="shared" ca="1" si="32"/>
        <v>0.89311428571427953</v>
      </c>
    </row>
    <row r="429" spans="1:27" x14ac:dyDescent="0.25">
      <c r="A429" s="11">
        <v>11.01</v>
      </c>
      <c r="Z429" s="12">
        <f t="shared" ca="1" si="31"/>
        <v>0.92311428571427889</v>
      </c>
      <c r="AA429" s="12">
        <f t="shared" ca="1" si="32"/>
        <v>0.92311428571427889</v>
      </c>
    </row>
    <row r="430" spans="1:27" x14ac:dyDescent="0.25">
      <c r="A430" s="11">
        <v>11.01</v>
      </c>
      <c r="Z430" s="12">
        <f t="shared" ca="1" si="31"/>
        <v>0.92311428571427889</v>
      </c>
      <c r="AA430" s="12">
        <f t="shared" ca="1" si="32"/>
        <v>0.92311428571427889</v>
      </c>
    </row>
    <row r="431" spans="1:27" x14ac:dyDescent="0.25">
      <c r="A431" s="11">
        <v>11.03</v>
      </c>
      <c r="Z431" s="12">
        <f t="shared" ca="1" si="31"/>
        <v>0.94311428571427847</v>
      </c>
      <c r="AA431" s="12">
        <f t="shared" ca="1" si="32"/>
        <v>0.94311428571427847</v>
      </c>
    </row>
    <row r="432" spans="1:27" x14ac:dyDescent="0.25">
      <c r="A432" s="11">
        <v>11.05</v>
      </c>
      <c r="Z432" s="12">
        <f t="shared" ca="1" si="31"/>
        <v>0.96311428571427982</v>
      </c>
      <c r="AA432" s="12">
        <f t="shared" ca="1" si="32"/>
        <v>0.96311428571427982</v>
      </c>
    </row>
    <row r="433" spans="1:27" x14ac:dyDescent="0.25">
      <c r="A433" s="11">
        <v>11.05</v>
      </c>
      <c r="Z433" s="12">
        <f t="shared" ca="1" si="31"/>
        <v>0.96311428571427982</v>
      </c>
      <c r="AA433" s="12">
        <f t="shared" ca="1" si="32"/>
        <v>0.96311428571427982</v>
      </c>
    </row>
    <row r="434" spans="1:27" x14ac:dyDescent="0.25">
      <c r="A434" s="11">
        <v>11.06</v>
      </c>
      <c r="Z434" s="12">
        <f t="shared" ca="1" si="31"/>
        <v>0.9731142857142796</v>
      </c>
      <c r="AA434" s="12">
        <f t="shared" ca="1" si="32"/>
        <v>0.9731142857142796</v>
      </c>
    </row>
    <row r="435" spans="1:27" x14ac:dyDescent="0.25">
      <c r="A435" s="11">
        <v>11.08</v>
      </c>
      <c r="Z435" s="12">
        <f t="shared" ca="1" si="31"/>
        <v>0.99311428571427918</v>
      </c>
      <c r="AA435" s="12">
        <f t="shared" ca="1" si="32"/>
        <v>0.99311428571427918</v>
      </c>
    </row>
    <row r="436" spans="1:27" x14ac:dyDescent="0.25">
      <c r="A436" s="11">
        <v>11.1</v>
      </c>
      <c r="Z436" s="12">
        <f t="shared" ca="1" si="31"/>
        <v>1.0131142857142788</v>
      </c>
      <c r="AA436" s="12">
        <f t="shared" ca="1" si="32"/>
        <v>1.0131142857142788</v>
      </c>
    </row>
    <row r="437" spans="1:27" x14ac:dyDescent="0.25">
      <c r="A437" s="11">
        <v>11.1</v>
      </c>
      <c r="Z437" s="12">
        <f t="shared" ca="1" si="31"/>
        <v>1.0131142857142788</v>
      </c>
      <c r="AA437" s="12">
        <f t="shared" ca="1" si="32"/>
        <v>1.0131142857142788</v>
      </c>
    </row>
    <row r="438" spans="1:27" x14ac:dyDescent="0.25">
      <c r="A438" s="11">
        <v>11.11</v>
      </c>
      <c r="Z438" s="12">
        <f t="shared" ca="1" si="31"/>
        <v>1.0231142857142785</v>
      </c>
      <c r="AA438" s="12">
        <f t="shared" ca="1" si="32"/>
        <v>1.0231142857142785</v>
      </c>
    </row>
    <row r="439" spans="1:27" x14ac:dyDescent="0.25">
      <c r="A439" s="11">
        <v>11.11</v>
      </c>
      <c r="Z439" s="12">
        <f t="shared" ca="1" si="31"/>
        <v>1.0231142857142785</v>
      </c>
      <c r="AA439" s="12">
        <f t="shared" ca="1" si="32"/>
        <v>1.0231142857142785</v>
      </c>
    </row>
    <row r="440" spans="1:27" x14ac:dyDescent="0.25">
      <c r="A440" s="11">
        <v>11.12</v>
      </c>
      <c r="Z440" s="12">
        <f t="shared" ca="1" si="31"/>
        <v>1.0331142857142783</v>
      </c>
      <c r="AA440" s="12">
        <f t="shared" ca="1" si="32"/>
        <v>1.0331142857142783</v>
      </c>
    </row>
    <row r="441" spans="1:27" x14ac:dyDescent="0.25">
      <c r="A441" s="11">
        <v>11.14</v>
      </c>
      <c r="Z441" s="12">
        <f t="shared" ca="1" si="31"/>
        <v>1.0531142857142797</v>
      </c>
      <c r="AA441" s="12">
        <f t="shared" ca="1" si="32"/>
        <v>1.0531142857142797</v>
      </c>
    </row>
    <row r="442" spans="1:27" x14ac:dyDescent="0.25">
      <c r="A442" s="11">
        <v>11.17</v>
      </c>
      <c r="Z442" s="12">
        <f t="shared" ca="1" si="31"/>
        <v>1.083114285714279</v>
      </c>
      <c r="AA442" s="12">
        <f t="shared" ca="1" si="32"/>
        <v>1.083114285714279</v>
      </c>
    </row>
    <row r="443" spans="1:27" x14ac:dyDescent="0.25">
      <c r="A443" s="11">
        <v>11.19</v>
      </c>
      <c r="Z443" s="12">
        <f t="shared" ca="1" si="31"/>
        <v>1.1031142857142786</v>
      </c>
      <c r="AA443" s="12">
        <f t="shared" ca="1" si="32"/>
        <v>1.1031142857142786</v>
      </c>
    </row>
    <row r="444" spans="1:27" x14ac:dyDescent="0.25">
      <c r="A444" s="11">
        <v>11.19</v>
      </c>
      <c r="Z444" s="12">
        <f t="shared" ca="1" si="31"/>
        <v>1.1031142857142786</v>
      </c>
      <c r="AA444" s="12">
        <f t="shared" ca="1" si="32"/>
        <v>1.1031142857142786</v>
      </c>
    </row>
    <row r="445" spans="1:27" x14ac:dyDescent="0.25">
      <c r="A445" s="11">
        <v>11.19</v>
      </c>
      <c r="Z445" s="12">
        <f t="shared" ca="1" si="31"/>
        <v>1.1031142857142786</v>
      </c>
      <c r="AA445" s="12">
        <f t="shared" ca="1" si="32"/>
        <v>1.1031142857142786</v>
      </c>
    </row>
    <row r="446" spans="1:27" x14ac:dyDescent="0.25">
      <c r="A446" s="11">
        <v>11.2</v>
      </c>
      <c r="Z446" s="12">
        <f t="shared" ca="1" si="31"/>
        <v>1.1131142857142784</v>
      </c>
      <c r="AA446" s="12">
        <f t="shared" ca="1" si="32"/>
        <v>1.1131142857142784</v>
      </c>
    </row>
    <row r="447" spans="1:27" x14ac:dyDescent="0.25">
      <c r="A447" s="11">
        <v>11.2</v>
      </c>
      <c r="Z447" s="12">
        <f t="shared" ca="1" si="31"/>
        <v>1.1131142857142784</v>
      </c>
      <c r="AA447" s="12">
        <f t="shared" ca="1" si="32"/>
        <v>1.1131142857142784</v>
      </c>
    </row>
    <row r="448" spans="1:27" x14ac:dyDescent="0.25">
      <c r="A448" s="11">
        <v>11.23</v>
      </c>
      <c r="Z448" s="12">
        <f t="shared" ca="1" si="31"/>
        <v>1.1431142857142795</v>
      </c>
      <c r="AA448" s="12">
        <f t="shared" ca="1" si="32"/>
        <v>1.1431142857142795</v>
      </c>
    </row>
    <row r="449" spans="1:27" x14ac:dyDescent="0.25">
      <c r="A449" s="11">
        <v>11.24</v>
      </c>
      <c r="Z449" s="12">
        <f t="shared" ca="1" si="31"/>
        <v>1.1531142857142793</v>
      </c>
      <c r="AA449" s="12">
        <f t="shared" ca="1" si="32"/>
        <v>1.1531142857142793</v>
      </c>
    </row>
    <row r="450" spans="1:27" x14ac:dyDescent="0.25">
      <c r="A450" s="11">
        <v>11.24</v>
      </c>
      <c r="Z450" s="12">
        <f t="shared" ref="Z450:Z513" ca="1" si="33">IF($A450&lt;&gt;"",($A450-$D$77),"")</f>
        <v>1.1531142857142793</v>
      </c>
      <c r="AA450" s="12">
        <f t="shared" ref="AA450:AA513" ca="1" si="34">IF($A450&lt;&gt;"",($A450-$D$77+$J$118),"")</f>
        <v>1.1531142857142793</v>
      </c>
    </row>
    <row r="451" spans="1:27" x14ac:dyDescent="0.25">
      <c r="A451" s="11">
        <v>11.26</v>
      </c>
      <c r="Z451" s="12">
        <f t="shared" ca="1" si="33"/>
        <v>1.1731142857142789</v>
      </c>
      <c r="AA451" s="12">
        <f t="shared" ca="1" si="34"/>
        <v>1.1731142857142789</v>
      </c>
    </row>
    <row r="452" spans="1:27" x14ac:dyDescent="0.25">
      <c r="A452" s="11">
        <v>11.27</v>
      </c>
      <c r="Z452" s="12">
        <f t="shared" ca="1" si="33"/>
        <v>1.1831142857142787</v>
      </c>
      <c r="AA452" s="12">
        <f t="shared" ca="1" si="34"/>
        <v>1.1831142857142787</v>
      </c>
    </row>
    <row r="453" spans="1:27" x14ac:dyDescent="0.25">
      <c r="A453" s="11">
        <v>11.27</v>
      </c>
      <c r="Z453" s="12">
        <f t="shared" ca="1" si="33"/>
        <v>1.1831142857142787</v>
      </c>
      <c r="AA453" s="12">
        <f t="shared" ca="1" si="34"/>
        <v>1.1831142857142787</v>
      </c>
    </row>
    <row r="454" spans="1:27" x14ac:dyDescent="0.25">
      <c r="A454" s="11">
        <v>11.28</v>
      </c>
      <c r="Z454" s="12">
        <f t="shared" ca="1" si="33"/>
        <v>1.1931142857142785</v>
      </c>
      <c r="AA454" s="12">
        <f t="shared" ca="1" si="34"/>
        <v>1.1931142857142785</v>
      </c>
    </row>
    <row r="455" spans="1:27" x14ac:dyDescent="0.25">
      <c r="A455" s="11">
        <v>11.32</v>
      </c>
      <c r="Z455" s="12">
        <f t="shared" ca="1" si="33"/>
        <v>1.2331142857142794</v>
      </c>
      <c r="AA455" s="12">
        <f t="shared" ca="1" si="34"/>
        <v>1.2331142857142794</v>
      </c>
    </row>
    <row r="456" spans="1:27" x14ac:dyDescent="0.25">
      <c r="A456" s="11">
        <v>11.33</v>
      </c>
      <c r="Z456" s="12">
        <f t="shared" ca="1" si="33"/>
        <v>1.2431142857142792</v>
      </c>
      <c r="AA456" s="12">
        <f t="shared" ca="1" si="34"/>
        <v>1.2431142857142792</v>
      </c>
    </row>
    <row r="457" spans="1:27" x14ac:dyDescent="0.25">
      <c r="A457" s="11">
        <v>11.35</v>
      </c>
      <c r="Z457" s="12">
        <f t="shared" ca="1" si="33"/>
        <v>1.2631142857142788</v>
      </c>
      <c r="AA457" s="12">
        <f t="shared" ca="1" si="34"/>
        <v>1.2631142857142788</v>
      </c>
    </row>
    <row r="458" spans="1:27" x14ac:dyDescent="0.25">
      <c r="A458" s="11">
        <v>11.35</v>
      </c>
      <c r="Z458" s="12">
        <f t="shared" ca="1" si="33"/>
        <v>1.2631142857142788</v>
      </c>
      <c r="AA458" s="12">
        <f t="shared" ca="1" si="34"/>
        <v>1.2631142857142788</v>
      </c>
    </row>
    <row r="459" spans="1:27" x14ac:dyDescent="0.25">
      <c r="A459" s="11">
        <v>11.37</v>
      </c>
      <c r="Z459" s="12">
        <f t="shared" ca="1" si="33"/>
        <v>1.2831142857142783</v>
      </c>
      <c r="AA459" s="12">
        <f t="shared" ca="1" si="34"/>
        <v>1.2831142857142783</v>
      </c>
    </row>
    <row r="460" spans="1:27" x14ac:dyDescent="0.25">
      <c r="A460" s="11">
        <v>11.39</v>
      </c>
      <c r="Z460" s="12">
        <f t="shared" ca="1" si="33"/>
        <v>1.3031142857142797</v>
      </c>
      <c r="AA460" s="12">
        <f t="shared" ca="1" si="34"/>
        <v>1.3031142857142797</v>
      </c>
    </row>
    <row r="461" spans="1:27" x14ac:dyDescent="0.25">
      <c r="A461" s="11">
        <v>11.41</v>
      </c>
      <c r="Z461" s="12">
        <f t="shared" ca="1" si="33"/>
        <v>1.3231142857142792</v>
      </c>
      <c r="AA461" s="12">
        <f t="shared" ca="1" si="34"/>
        <v>1.3231142857142792</v>
      </c>
    </row>
    <row r="462" spans="1:27" x14ac:dyDescent="0.25">
      <c r="A462" s="11">
        <v>11.44</v>
      </c>
      <c r="Z462" s="12">
        <f t="shared" ca="1" si="33"/>
        <v>1.3531142857142786</v>
      </c>
      <c r="AA462" s="12">
        <f t="shared" ca="1" si="34"/>
        <v>1.3531142857142786</v>
      </c>
    </row>
    <row r="463" spans="1:27" x14ac:dyDescent="0.25">
      <c r="A463" s="11">
        <v>11.46</v>
      </c>
      <c r="Z463" s="12">
        <f t="shared" ca="1" si="33"/>
        <v>1.37311428571428</v>
      </c>
      <c r="AA463" s="12">
        <f t="shared" ca="1" si="34"/>
        <v>1.37311428571428</v>
      </c>
    </row>
    <row r="464" spans="1:27" x14ac:dyDescent="0.25">
      <c r="A464" s="11">
        <v>11.48</v>
      </c>
      <c r="Z464" s="12">
        <f t="shared" ca="1" si="33"/>
        <v>1.3931142857142795</v>
      </c>
      <c r="AA464" s="12">
        <f t="shared" ca="1" si="34"/>
        <v>1.3931142857142795</v>
      </c>
    </row>
    <row r="465" spans="1:27" x14ac:dyDescent="0.25">
      <c r="A465" s="11">
        <v>11.49</v>
      </c>
      <c r="Z465" s="12">
        <f t="shared" ca="1" si="33"/>
        <v>1.4031142857142793</v>
      </c>
      <c r="AA465" s="12">
        <f t="shared" ca="1" si="34"/>
        <v>1.4031142857142793</v>
      </c>
    </row>
    <row r="466" spans="1:27" x14ac:dyDescent="0.25">
      <c r="A466" s="11">
        <v>11.53</v>
      </c>
      <c r="Z466" s="12">
        <f t="shared" ca="1" si="33"/>
        <v>1.4431142857142785</v>
      </c>
      <c r="AA466" s="12">
        <f t="shared" ca="1" si="34"/>
        <v>1.4431142857142785</v>
      </c>
    </row>
    <row r="467" spans="1:27" x14ac:dyDescent="0.25">
      <c r="A467" s="11">
        <v>11.53</v>
      </c>
      <c r="Z467" s="12">
        <f t="shared" ca="1" si="33"/>
        <v>1.4431142857142785</v>
      </c>
      <c r="AA467" s="12">
        <f t="shared" ca="1" si="34"/>
        <v>1.4431142857142785</v>
      </c>
    </row>
    <row r="468" spans="1:27" x14ac:dyDescent="0.25">
      <c r="A468" s="11">
        <v>11.53</v>
      </c>
      <c r="Z468" s="12">
        <f t="shared" ca="1" si="33"/>
        <v>1.4431142857142785</v>
      </c>
      <c r="AA468" s="12">
        <f t="shared" ca="1" si="34"/>
        <v>1.4431142857142785</v>
      </c>
    </row>
    <row r="469" spans="1:27" x14ac:dyDescent="0.25">
      <c r="A469" s="11">
        <v>11.54</v>
      </c>
      <c r="Z469" s="12">
        <f t="shared" ca="1" si="33"/>
        <v>1.4531142857142783</v>
      </c>
      <c r="AA469" s="12">
        <f t="shared" ca="1" si="34"/>
        <v>1.4531142857142783</v>
      </c>
    </row>
    <row r="470" spans="1:27" x14ac:dyDescent="0.25">
      <c r="A470" s="11">
        <v>11.55</v>
      </c>
      <c r="Z470" s="12">
        <f t="shared" ca="1" si="33"/>
        <v>1.4631142857142798</v>
      </c>
      <c r="AA470" s="12">
        <f t="shared" ca="1" si="34"/>
        <v>1.4631142857142798</v>
      </c>
    </row>
    <row r="471" spans="1:27" x14ac:dyDescent="0.25">
      <c r="A471" s="11">
        <v>11.56</v>
      </c>
      <c r="Z471" s="12">
        <f t="shared" ca="1" si="33"/>
        <v>1.4731142857142796</v>
      </c>
      <c r="AA471" s="12">
        <f t="shared" ca="1" si="34"/>
        <v>1.4731142857142796</v>
      </c>
    </row>
    <row r="472" spans="1:27" x14ac:dyDescent="0.25">
      <c r="A472" s="11">
        <v>11.59</v>
      </c>
      <c r="Z472" s="12">
        <f t="shared" ca="1" si="33"/>
        <v>1.503114285714279</v>
      </c>
      <c r="AA472" s="12">
        <f t="shared" ca="1" si="34"/>
        <v>1.503114285714279</v>
      </c>
    </row>
    <row r="473" spans="1:27" x14ac:dyDescent="0.25">
      <c r="A473" s="11">
        <v>11.62</v>
      </c>
      <c r="Z473" s="12">
        <f t="shared" ca="1" si="33"/>
        <v>1.5331142857142783</v>
      </c>
      <c r="AA473" s="12">
        <f t="shared" ca="1" si="34"/>
        <v>1.5331142857142783</v>
      </c>
    </row>
    <row r="474" spans="1:27" x14ac:dyDescent="0.25">
      <c r="A474" s="11">
        <v>11.64</v>
      </c>
      <c r="Z474" s="12">
        <f t="shared" ca="1" si="33"/>
        <v>1.5531142857142797</v>
      </c>
      <c r="AA474" s="12">
        <f t="shared" ca="1" si="34"/>
        <v>1.5531142857142797</v>
      </c>
    </row>
    <row r="475" spans="1:27" x14ac:dyDescent="0.25">
      <c r="A475" s="11">
        <v>11.66</v>
      </c>
      <c r="Z475" s="12">
        <f t="shared" ca="1" si="33"/>
        <v>1.5731142857142792</v>
      </c>
      <c r="AA475" s="12">
        <f t="shared" ca="1" si="34"/>
        <v>1.5731142857142792</v>
      </c>
    </row>
    <row r="476" spans="1:27" x14ac:dyDescent="0.25">
      <c r="A476" s="11">
        <v>11.66</v>
      </c>
      <c r="Z476" s="12">
        <f t="shared" ca="1" si="33"/>
        <v>1.5731142857142792</v>
      </c>
      <c r="AA476" s="12">
        <f t="shared" ca="1" si="34"/>
        <v>1.5731142857142792</v>
      </c>
    </row>
    <row r="477" spans="1:27" x14ac:dyDescent="0.25">
      <c r="A477" s="11">
        <v>11.68</v>
      </c>
      <c r="Z477" s="12">
        <f t="shared" ca="1" si="33"/>
        <v>1.5931142857142788</v>
      </c>
      <c r="AA477" s="12">
        <f t="shared" ca="1" si="34"/>
        <v>1.5931142857142788</v>
      </c>
    </row>
    <row r="478" spans="1:27" x14ac:dyDescent="0.25">
      <c r="A478" s="11">
        <v>11.69</v>
      </c>
      <c r="Z478" s="12">
        <f t="shared" ca="1" si="33"/>
        <v>1.6031142857142786</v>
      </c>
      <c r="AA478" s="12">
        <f t="shared" ca="1" si="34"/>
        <v>1.6031142857142786</v>
      </c>
    </row>
    <row r="479" spans="1:27" x14ac:dyDescent="0.25">
      <c r="A479" s="11">
        <v>11.7</v>
      </c>
      <c r="Z479" s="12">
        <f t="shared" ca="1" si="33"/>
        <v>1.6131142857142784</v>
      </c>
      <c r="AA479" s="12">
        <f t="shared" ca="1" si="34"/>
        <v>1.6131142857142784</v>
      </c>
    </row>
    <row r="480" spans="1:27" x14ac:dyDescent="0.25">
      <c r="A480" s="11">
        <v>11.71</v>
      </c>
      <c r="Z480" s="12">
        <f t="shared" ca="1" si="33"/>
        <v>1.62311428571428</v>
      </c>
      <c r="AA480" s="12">
        <f t="shared" ca="1" si="34"/>
        <v>1.62311428571428</v>
      </c>
    </row>
    <row r="481" spans="1:27" x14ac:dyDescent="0.25">
      <c r="A481" s="11">
        <v>11.71</v>
      </c>
      <c r="Z481" s="12">
        <f t="shared" ca="1" si="33"/>
        <v>1.62311428571428</v>
      </c>
      <c r="AA481" s="12">
        <f t="shared" ca="1" si="34"/>
        <v>1.62311428571428</v>
      </c>
    </row>
    <row r="482" spans="1:27" x14ac:dyDescent="0.25">
      <c r="A482" s="11">
        <v>11.73</v>
      </c>
      <c r="Z482" s="12">
        <f t="shared" ca="1" si="33"/>
        <v>1.6431142857142795</v>
      </c>
      <c r="AA482" s="12">
        <f t="shared" ca="1" si="34"/>
        <v>1.6431142857142795</v>
      </c>
    </row>
    <row r="483" spans="1:27" x14ac:dyDescent="0.25">
      <c r="A483" s="11">
        <v>11.76</v>
      </c>
      <c r="Z483" s="12">
        <f t="shared" ca="1" si="33"/>
        <v>1.6731142857142789</v>
      </c>
      <c r="AA483" s="12">
        <f t="shared" ca="1" si="34"/>
        <v>1.6731142857142789</v>
      </c>
    </row>
    <row r="484" spans="1:27" x14ac:dyDescent="0.25">
      <c r="A484" s="11">
        <v>11.76</v>
      </c>
      <c r="Z484" s="12">
        <f t="shared" ca="1" si="33"/>
        <v>1.6731142857142789</v>
      </c>
      <c r="AA484" s="12">
        <f t="shared" ca="1" si="34"/>
        <v>1.6731142857142789</v>
      </c>
    </row>
    <row r="485" spans="1:27" x14ac:dyDescent="0.25">
      <c r="A485" s="11">
        <v>11.77</v>
      </c>
      <c r="Z485" s="12">
        <f t="shared" ca="1" si="33"/>
        <v>1.6831142857142787</v>
      </c>
      <c r="AA485" s="12">
        <f t="shared" ca="1" si="34"/>
        <v>1.6831142857142787</v>
      </c>
    </row>
    <row r="486" spans="1:27" x14ac:dyDescent="0.25">
      <c r="A486" s="11">
        <v>11.81</v>
      </c>
      <c r="Z486" s="12">
        <f t="shared" ca="1" si="33"/>
        <v>1.7231142857142796</v>
      </c>
      <c r="AA486" s="12">
        <f t="shared" ca="1" si="34"/>
        <v>1.7231142857142796</v>
      </c>
    </row>
    <row r="487" spans="1:27" x14ac:dyDescent="0.25">
      <c r="A487" s="11">
        <v>11.81</v>
      </c>
      <c r="Z487" s="12">
        <f t="shared" ca="1" si="33"/>
        <v>1.7231142857142796</v>
      </c>
      <c r="AA487" s="12">
        <f t="shared" ca="1" si="34"/>
        <v>1.7231142857142796</v>
      </c>
    </row>
    <row r="488" spans="1:27" x14ac:dyDescent="0.25">
      <c r="A488" s="11">
        <v>11.82</v>
      </c>
      <c r="Z488" s="12">
        <f t="shared" ca="1" si="33"/>
        <v>1.7331142857142794</v>
      </c>
      <c r="AA488" s="12">
        <f t="shared" ca="1" si="34"/>
        <v>1.7331142857142794</v>
      </c>
    </row>
    <row r="489" spans="1:27" x14ac:dyDescent="0.25">
      <c r="A489" s="11">
        <v>11.84</v>
      </c>
      <c r="Z489" s="12">
        <f t="shared" ca="1" si="33"/>
        <v>1.753114285714279</v>
      </c>
      <c r="AA489" s="12">
        <f t="shared" ca="1" si="34"/>
        <v>1.753114285714279</v>
      </c>
    </row>
    <row r="490" spans="1:27" x14ac:dyDescent="0.25">
      <c r="A490" s="11">
        <v>11.88</v>
      </c>
      <c r="Z490" s="12">
        <f t="shared" ca="1" si="33"/>
        <v>1.7931142857142799</v>
      </c>
      <c r="AA490" s="12">
        <f t="shared" ca="1" si="34"/>
        <v>1.7931142857142799</v>
      </c>
    </row>
    <row r="491" spans="1:27" x14ac:dyDescent="0.25">
      <c r="A491" s="11">
        <v>11.89</v>
      </c>
      <c r="Z491" s="12">
        <f t="shared" ca="1" si="33"/>
        <v>1.8031142857142797</v>
      </c>
      <c r="AA491" s="12">
        <f t="shared" ca="1" si="34"/>
        <v>1.8031142857142797</v>
      </c>
    </row>
    <row r="492" spans="1:27" x14ac:dyDescent="0.25">
      <c r="A492" s="11">
        <v>11.92</v>
      </c>
      <c r="Z492" s="12">
        <f t="shared" ca="1" si="33"/>
        <v>1.833114285714279</v>
      </c>
      <c r="AA492" s="12">
        <f t="shared" ca="1" si="34"/>
        <v>1.833114285714279</v>
      </c>
    </row>
    <row r="493" spans="1:27" x14ac:dyDescent="0.25">
      <c r="A493" s="11">
        <v>11.93</v>
      </c>
      <c r="Z493" s="12">
        <f t="shared" ca="1" si="33"/>
        <v>1.8431142857142788</v>
      </c>
      <c r="AA493" s="12">
        <f t="shared" ca="1" si="34"/>
        <v>1.8431142857142788</v>
      </c>
    </row>
    <row r="494" spans="1:27" x14ac:dyDescent="0.25">
      <c r="A494" s="11">
        <v>11.95</v>
      </c>
      <c r="Z494" s="12">
        <f t="shared" ca="1" si="33"/>
        <v>1.8631142857142784</v>
      </c>
      <c r="AA494" s="12">
        <f t="shared" ca="1" si="34"/>
        <v>1.8631142857142784</v>
      </c>
    </row>
    <row r="495" spans="1:27" x14ac:dyDescent="0.25">
      <c r="A495" s="11">
        <v>11.96</v>
      </c>
      <c r="Z495" s="12">
        <f t="shared" ca="1" si="33"/>
        <v>1.87311428571428</v>
      </c>
      <c r="AA495" s="12">
        <f t="shared" ca="1" si="34"/>
        <v>1.87311428571428</v>
      </c>
    </row>
    <row r="496" spans="1:27" x14ac:dyDescent="0.25">
      <c r="A496" s="11">
        <v>11.97</v>
      </c>
      <c r="Z496" s="12">
        <f t="shared" ca="1" si="33"/>
        <v>1.8831142857142797</v>
      </c>
      <c r="AA496" s="12">
        <f t="shared" ca="1" si="34"/>
        <v>1.8831142857142797</v>
      </c>
    </row>
    <row r="497" spans="1:27" x14ac:dyDescent="0.25">
      <c r="A497" s="11">
        <v>11.97</v>
      </c>
      <c r="Z497" s="12">
        <f t="shared" ca="1" si="33"/>
        <v>1.8831142857142797</v>
      </c>
      <c r="AA497" s="12">
        <f t="shared" ca="1" si="34"/>
        <v>1.8831142857142797</v>
      </c>
    </row>
    <row r="498" spans="1:27" x14ac:dyDescent="0.25">
      <c r="A498" s="11">
        <v>11.99</v>
      </c>
      <c r="Z498" s="12">
        <f t="shared" ca="1" si="33"/>
        <v>1.9031142857142793</v>
      </c>
      <c r="AA498" s="12">
        <f t="shared" ca="1" si="34"/>
        <v>1.9031142857142793</v>
      </c>
    </row>
    <row r="499" spans="1:27" x14ac:dyDescent="0.25">
      <c r="A499" s="11">
        <v>11.99</v>
      </c>
      <c r="Z499" s="12">
        <f t="shared" ca="1" si="33"/>
        <v>1.9031142857142793</v>
      </c>
      <c r="AA499" s="12">
        <f t="shared" ca="1" si="34"/>
        <v>1.9031142857142793</v>
      </c>
    </row>
    <row r="500" spans="1:27" x14ac:dyDescent="0.25">
      <c r="A500" s="11">
        <v>12</v>
      </c>
      <c r="Z500" s="12">
        <f t="shared" ca="1" si="33"/>
        <v>1.9131142857142791</v>
      </c>
      <c r="AA500" s="12">
        <f t="shared" ca="1" si="34"/>
        <v>1.9131142857142791</v>
      </c>
    </row>
    <row r="501" spans="1:27" x14ac:dyDescent="0.25">
      <c r="A501" s="11">
        <v>12.01</v>
      </c>
      <c r="Z501" s="12">
        <f t="shared" ca="1" si="33"/>
        <v>1.9231142857142789</v>
      </c>
      <c r="AA501" s="12">
        <f t="shared" ca="1" si="34"/>
        <v>1.9231142857142789</v>
      </c>
    </row>
    <row r="502" spans="1:27" x14ac:dyDescent="0.25">
      <c r="A502" s="11">
        <v>12.02</v>
      </c>
      <c r="Z502" s="12">
        <f t="shared" ca="1" si="33"/>
        <v>1.9331142857142787</v>
      </c>
      <c r="AA502" s="12">
        <f t="shared" ca="1" si="34"/>
        <v>1.9331142857142787</v>
      </c>
    </row>
    <row r="503" spans="1:27" x14ac:dyDescent="0.25">
      <c r="A503" s="11">
        <v>12.02</v>
      </c>
      <c r="Z503" s="12">
        <f t="shared" ca="1" si="33"/>
        <v>1.9331142857142787</v>
      </c>
      <c r="AA503" s="12">
        <f t="shared" ca="1" si="34"/>
        <v>1.9331142857142787</v>
      </c>
    </row>
    <row r="504" spans="1:27" x14ac:dyDescent="0.25">
      <c r="A504" s="11">
        <v>12.03</v>
      </c>
      <c r="Z504" s="12">
        <f t="shared" ca="1" si="33"/>
        <v>1.9431142857142785</v>
      </c>
      <c r="AA504" s="12">
        <f t="shared" ca="1" si="34"/>
        <v>1.9431142857142785</v>
      </c>
    </row>
    <row r="505" spans="1:27" x14ac:dyDescent="0.25">
      <c r="A505" s="11">
        <v>12.05</v>
      </c>
      <c r="Z505" s="12">
        <f t="shared" ca="1" si="33"/>
        <v>1.9631142857142798</v>
      </c>
      <c r="AA505" s="12">
        <f t="shared" ca="1" si="34"/>
        <v>1.9631142857142798</v>
      </c>
    </row>
    <row r="506" spans="1:27" x14ac:dyDescent="0.25">
      <c r="A506" s="11">
        <v>12.08</v>
      </c>
      <c r="Z506" s="12">
        <f t="shared" ca="1" si="33"/>
        <v>1.9931142857142792</v>
      </c>
      <c r="AA506" s="12">
        <f t="shared" ca="1" si="34"/>
        <v>1.9931142857142792</v>
      </c>
    </row>
    <row r="507" spans="1:27" x14ac:dyDescent="0.25">
      <c r="A507" s="11">
        <v>12.08</v>
      </c>
      <c r="Z507" s="12">
        <f t="shared" ca="1" si="33"/>
        <v>1.9931142857142792</v>
      </c>
      <c r="AA507" s="12">
        <f t="shared" ca="1" si="34"/>
        <v>1.9931142857142792</v>
      </c>
    </row>
    <row r="508" spans="1:27" x14ac:dyDescent="0.25">
      <c r="A508" s="11">
        <v>12.13</v>
      </c>
      <c r="Z508" s="12">
        <f t="shared" ca="1" si="33"/>
        <v>2.0431142857142799</v>
      </c>
      <c r="AA508" s="12">
        <f t="shared" ca="1" si="34"/>
        <v>2.0431142857142799</v>
      </c>
    </row>
    <row r="509" spans="1:27" x14ac:dyDescent="0.25">
      <c r="A509" s="11">
        <v>12.15</v>
      </c>
      <c r="Z509" s="12">
        <f t="shared" ca="1" si="33"/>
        <v>2.0631142857142795</v>
      </c>
      <c r="AA509" s="12">
        <f t="shared" ca="1" si="34"/>
        <v>2.0631142857142795</v>
      </c>
    </row>
    <row r="510" spans="1:27" x14ac:dyDescent="0.25">
      <c r="A510" s="11">
        <v>12.16</v>
      </c>
      <c r="Z510" s="12">
        <f t="shared" ca="1" si="33"/>
        <v>2.0731142857142792</v>
      </c>
      <c r="AA510" s="12">
        <f t="shared" ca="1" si="34"/>
        <v>2.0731142857142792</v>
      </c>
    </row>
    <row r="511" spans="1:27" x14ac:dyDescent="0.25">
      <c r="A511" s="11">
        <v>12.16</v>
      </c>
      <c r="Z511" s="12">
        <f t="shared" ca="1" si="33"/>
        <v>2.0731142857142792</v>
      </c>
      <c r="AA511" s="12">
        <f t="shared" ca="1" si="34"/>
        <v>2.0731142857142792</v>
      </c>
    </row>
    <row r="512" spans="1:27" x14ac:dyDescent="0.25">
      <c r="A512" s="11">
        <v>12.2</v>
      </c>
      <c r="Z512" s="12">
        <f t="shared" ca="1" si="33"/>
        <v>2.1131142857142784</v>
      </c>
      <c r="AA512" s="12">
        <f t="shared" ca="1" si="34"/>
        <v>2.1131142857142784</v>
      </c>
    </row>
    <row r="513" spans="1:27" x14ac:dyDescent="0.25">
      <c r="A513" s="11">
        <v>12.23</v>
      </c>
      <c r="Z513" s="12">
        <f t="shared" ca="1" si="33"/>
        <v>2.1431142857142795</v>
      </c>
      <c r="AA513" s="12">
        <f t="shared" ca="1" si="34"/>
        <v>2.1431142857142795</v>
      </c>
    </row>
    <row r="514" spans="1:27" x14ac:dyDescent="0.25">
      <c r="A514" s="11">
        <v>12.25</v>
      </c>
      <c r="Z514" s="12">
        <f t="shared" ref="Z514:Z577" ca="1" si="35">IF($A514&lt;&gt;"",($A514-$D$77),"")</f>
        <v>2.1631142857142791</v>
      </c>
      <c r="AA514" s="12">
        <f t="shared" ref="AA514:AA577" ca="1" si="36">IF($A514&lt;&gt;"",($A514-$D$77+$J$118),"")</f>
        <v>2.1631142857142791</v>
      </c>
    </row>
    <row r="515" spans="1:27" x14ac:dyDescent="0.25">
      <c r="A515" s="11">
        <v>12.26</v>
      </c>
      <c r="Z515" s="12">
        <f t="shared" ca="1" si="35"/>
        <v>2.1731142857142789</v>
      </c>
      <c r="AA515" s="12">
        <f t="shared" ca="1" si="36"/>
        <v>2.1731142857142789</v>
      </c>
    </row>
    <row r="516" spans="1:27" x14ac:dyDescent="0.25">
      <c r="A516" s="11">
        <v>12.27</v>
      </c>
      <c r="Z516" s="12">
        <f t="shared" ca="1" si="35"/>
        <v>2.1831142857142787</v>
      </c>
      <c r="AA516" s="12">
        <f t="shared" ca="1" si="36"/>
        <v>2.1831142857142787</v>
      </c>
    </row>
    <row r="517" spans="1:27" x14ac:dyDescent="0.25">
      <c r="A517" s="11">
        <v>12.29</v>
      </c>
      <c r="Z517" s="12">
        <f t="shared" ca="1" si="35"/>
        <v>2.2031142857142783</v>
      </c>
      <c r="AA517" s="12">
        <f t="shared" ca="1" si="36"/>
        <v>2.2031142857142783</v>
      </c>
    </row>
    <row r="518" spans="1:27" x14ac:dyDescent="0.25">
      <c r="A518" s="11">
        <v>12.3</v>
      </c>
      <c r="Z518" s="12">
        <f t="shared" ca="1" si="35"/>
        <v>2.2131142857142798</v>
      </c>
      <c r="AA518" s="12">
        <f t="shared" ca="1" si="36"/>
        <v>2.2131142857142798</v>
      </c>
    </row>
    <row r="519" spans="1:27" x14ac:dyDescent="0.25">
      <c r="A519" s="11">
        <v>12.32</v>
      </c>
      <c r="Z519" s="12">
        <f t="shared" ca="1" si="35"/>
        <v>2.2331142857142794</v>
      </c>
      <c r="AA519" s="12">
        <f t="shared" ca="1" si="36"/>
        <v>2.2331142857142794</v>
      </c>
    </row>
    <row r="520" spans="1:27" x14ac:dyDescent="0.25">
      <c r="A520" s="11">
        <v>12.32</v>
      </c>
      <c r="Z520" s="12">
        <f t="shared" ca="1" si="35"/>
        <v>2.2331142857142794</v>
      </c>
      <c r="AA520" s="12">
        <f t="shared" ca="1" si="36"/>
        <v>2.2331142857142794</v>
      </c>
    </row>
    <row r="521" spans="1:27" x14ac:dyDescent="0.25">
      <c r="A521" s="11">
        <v>12.33</v>
      </c>
      <c r="Z521" s="12">
        <f t="shared" ca="1" si="35"/>
        <v>2.2431142857142792</v>
      </c>
      <c r="AA521" s="12">
        <f t="shared" ca="1" si="36"/>
        <v>2.2431142857142792</v>
      </c>
    </row>
    <row r="522" spans="1:27" x14ac:dyDescent="0.25">
      <c r="A522" s="11">
        <v>12.35</v>
      </c>
      <c r="Z522" s="12">
        <f t="shared" ca="1" si="35"/>
        <v>2.2631142857142788</v>
      </c>
      <c r="AA522" s="12">
        <f t="shared" ca="1" si="36"/>
        <v>2.2631142857142788</v>
      </c>
    </row>
    <row r="523" spans="1:27" x14ac:dyDescent="0.25">
      <c r="A523" s="11">
        <v>12.36</v>
      </c>
      <c r="Z523" s="12">
        <f t="shared" ca="1" si="35"/>
        <v>2.2731142857142785</v>
      </c>
      <c r="AA523" s="12">
        <f t="shared" ca="1" si="36"/>
        <v>2.2731142857142785</v>
      </c>
    </row>
    <row r="524" spans="1:27" x14ac:dyDescent="0.25">
      <c r="A524" s="11">
        <v>12.37</v>
      </c>
      <c r="Z524" s="12">
        <f t="shared" ca="1" si="35"/>
        <v>2.2831142857142783</v>
      </c>
      <c r="AA524" s="12">
        <f t="shared" ca="1" si="36"/>
        <v>2.2831142857142783</v>
      </c>
    </row>
    <row r="525" spans="1:27" x14ac:dyDescent="0.25">
      <c r="A525" s="11">
        <v>12.37</v>
      </c>
      <c r="Z525" s="12">
        <f t="shared" ca="1" si="35"/>
        <v>2.2831142857142783</v>
      </c>
      <c r="AA525" s="12">
        <f t="shared" ca="1" si="36"/>
        <v>2.2831142857142783</v>
      </c>
    </row>
    <row r="526" spans="1:27" x14ac:dyDescent="0.25">
      <c r="A526" s="11">
        <v>12.38</v>
      </c>
      <c r="Z526" s="12">
        <f t="shared" ca="1" si="35"/>
        <v>2.2931142857142799</v>
      </c>
      <c r="AA526" s="12">
        <f t="shared" ca="1" si="36"/>
        <v>2.2931142857142799</v>
      </c>
    </row>
    <row r="527" spans="1:27" x14ac:dyDescent="0.25">
      <c r="A527" s="11">
        <v>12.39</v>
      </c>
      <c r="Z527" s="12">
        <f t="shared" ca="1" si="35"/>
        <v>2.3031142857142797</v>
      </c>
      <c r="AA527" s="12">
        <f t="shared" ca="1" si="36"/>
        <v>2.3031142857142797</v>
      </c>
    </row>
    <row r="528" spans="1:27" x14ac:dyDescent="0.25">
      <c r="A528" s="11">
        <v>12.4</v>
      </c>
      <c r="Z528" s="12">
        <f t="shared" ca="1" si="35"/>
        <v>2.3131142857142795</v>
      </c>
      <c r="AA528" s="12">
        <f t="shared" ca="1" si="36"/>
        <v>2.3131142857142795</v>
      </c>
    </row>
    <row r="529" spans="1:27" x14ac:dyDescent="0.25">
      <c r="A529" s="11">
        <v>12.42</v>
      </c>
      <c r="Z529" s="12">
        <f t="shared" ca="1" si="35"/>
        <v>2.333114285714279</v>
      </c>
      <c r="AA529" s="12">
        <f t="shared" ca="1" si="36"/>
        <v>2.333114285714279</v>
      </c>
    </row>
    <row r="530" spans="1:27" x14ac:dyDescent="0.25">
      <c r="A530" s="11">
        <v>12.42</v>
      </c>
      <c r="Z530" s="12">
        <f t="shared" ca="1" si="35"/>
        <v>2.333114285714279</v>
      </c>
      <c r="AA530" s="12">
        <f t="shared" ca="1" si="36"/>
        <v>2.333114285714279</v>
      </c>
    </row>
    <row r="531" spans="1:27" x14ac:dyDescent="0.25">
      <c r="A531" s="11">
        <v>12.43</v>
      </c>
      <c r="Z531" s="12">
        <f t="shared" ca="1" si="35"/>
        <v>2.3431142857142788</v>
      </c>
      <c r="AA531" s="12">
        <f t="shared" ca="1" si="36"/>
        <v>2.3431142857142788</v>
      </c>
    </row>
    <row r="532" spans="1:27" x14ac:dyDescent="0.25">
      <c r="A532" s="11">
        <v>12.43</v>
      </c>
      <c r="Z532" s="12">
        <f t="shared" ca="1" si="35"/>
        <v>2.3431142857142788</v>
      </c>
      <c r="AA532" s="12">
        <f t="shared" ca="1" si="36"/>
        <v>2.3431142857142788</v>
      </c>
    </row>
    <row r="533" spans="1:27" x14ac:dyDescent="0.25">
      <c r="A533" s="11">
        <v>12.45</v>
      </c>
      <c r="Z533" s="12">
        <f t="shared" ca="1" si="35"/>
        <v>2.3631142857142784</v>
      </c>
      <c r="AA533" s="12">
        <f t="shared" ca="1" si="36"/>
        <v>2.3631142857142784</v>
      </c>
    </row>
    <row r="534" spans="1:27" x14ac:dyDescent="0.25">
      <c r="A534" s="11">
        <v>12.46</v>
      </c>
      <c r="Z534" s="12">
        <f t="shared" ca="1" si="35"/>
        <v>2.37311428571428</v>
      </c>
      <c r="AA534" s="12">
        <f t="shared" ca="1" si="36"/>
        <v>2.37311428571428</v>
      </c>
    </row>
    <row r="535" spans="1:27" x14ac:dyDescent="0.25">
      <c r="A535" s="11">
        <v>12.47</v>
      </c>
      <c r="Z535" s="12">
        <f t="shared" ca="1" si="35"/>
        <v>2.3831142857142797</v>
      </c>
      <c r="AA535" s="12">
        <f t="shared" ca="1" si="36"/>
        <v>2.3831142857142797</v>
      </c>
    </row>
    <row r="536" spans="1:27" x14ac:dyDescent="0.25">
      <c r="A536" s="11">
        <v>12.5</v>
      </c>
      <c r="Z536" s="12">
        <f t="shared" ca="1" si="35"/>
        <v>2.4131142857142791</v>
      </c>
      <c r="AA536" s="12">
        <f t="shared" ca="1" si="36"/>
        <v>2.4131142857142791</v>
      </c>
    </row>
    <row r="537" spans="1:27" x14ac:dyDescent="0.25">
      <c r="A537" s="11">
        <v>12.53</v>
      </c>
      <c r="Z537" s="12">
        <f t="shared" ca="1" si="35"/>
        <v>2.4431142857142785</v>
      </c>
      <c r="AA537" s="12">
        <f t="shared" ca="1" si="36"/>
        <v>2.4431142857142785</v>
      </c>
    </row>
    <row r="538" spans="1:27" x14ac:dyDescent="0.25">
      <c r="A538" s="11">
        <v>12.54</v>
      </c>
      <c r="Z538" s="12">
        <f t="shared" ca="1" si="35"/>
        <v>2.4531142857142783</v>
      </c>
      <c r="AA538" s="12">
        <f t="shared" ca="1" si="36"/>
        <v>2.4531142857142783</v>
      </c>
    </row>
    <row r="539" spans="1:27" x14ac:dyDescent="0.25">
      <c r="A539" s="11">
        <v>12.55</v>
      </c>
      <c r="Z539" s="12">
        <f t="shared" ca="1" si="35"/>
        <v>2.4631142857142798</v>
      </c>
      <c r="AA539" s="12">
        <f t="shared" ca="1" si="36"/>
        <v>2.4631142857142798</v>
      </c>
    </row>
    <row r="540" spans="1:27" x14ac:dyDescent="0.25">
      <c r="A540" s="11">
        <v>12.55</v>
      </c>
      <c r="Z540" s="12">
        <f t="shared" ca="1" si="35"/>
        <v>2.4631142857142798</v>
      </c>
      <c r="AA540" s="12">
        <f t="shared" ca="1" si="36"/>
        <v>2.4631142857142798</v>
      </c>
    </row>
    <row r="541" spans="1:27" x14ac:dyDescent="0.25">
      <c r="A541" s="11">
        <v>12.56</v>
      </c>
      <c r="Z541" s="12">
        <f t="shared" ca="1" si="35"/>
        <v>2.4731142857142796</v>
      </c>
      <c r="AA541" s="12">
        <f t="shared" ca="1" si="36"/>
        <v>2.4731142857142796</v>
      </c>
    </row>
    <row r="542" spans="1:27" x14ac:dyDescent="0.25">
      <c r="A542" s="11">
        <v>12.58</v>
      </c>
      <c r="Z542" s="12">
        <f t="shared" ca="1" si="35"/>
        <v>2.4931142857142792</v>
      </c>
      <c r="AA542" s="12">
        <f t="shared" ca="1" si="36"/>
        <v>2.4931142857142792</v>
      </c>
    </row>
    <row r="543" spans="1:27" x14ac:dyDescent="0.25">
      <c r="A543" s="11">
        <v>12.58</v>
      </c>
      <c r="Z543" s="12">
        <f t="shared" ca="1" si="35"/>
        <v>2.4931142857142792</v>
      </c>
      <c r="AA543" s="12">
        <f t="shared" ca="1" si="36"/>
        <v>2.4931142857142792</v>
      </c>
    </row>
    <row r="544" spans="1:27" x14ac:dyDescent="0.25">
      <c r="A544" s="11">
        <v>12.59</v>
      </c>
      <c r="Z544" s="12">
        <f t="shared" ca="1" si="35"/>
        <v>2.503114285714279</v>
      </c>
      <c r="AA544" s="12">
        <f t="shared" ca="1" si="36"/>
        <v>2.503114285714279</v>
      </c>
    </row>
    <row r="545" spans="1:27" x14ac:dyDescent="0.25">
      <c r="A545" s="11">
        <v>12.61</v>
      </c>
      <c r="Z545" s="12">
        <f t="shared" ca="1" si="35"/>
        <v>2.5231142857142785</v>
      </c>
      <c r="AA545" s="12">
        <f t="shared" ca="1" si="36"/>
        <v>2.5231142857142785</v>
      </c>
    </row>
    <row r="546" spans="1:27" x14ac:dyDescent="0.25">
      <c r="A546" s="11">
        <v>12.63</v>
      </c>
      <c r="Z546" s="12">
        <f t="shared" ca="1" si="35"/>
        <v>2.5431142857142799</v>
      </c>
      <c r="AA546" s="12">
        <f t="shared" ca="1" si="36"/>
        <v>2.5431142857142799</v>
      </c>
    </row>
    <row r="547" spans="1:27" x14ac:dyDescent="0.25">
      <c r="A547" s="11">
        <v>12.64</v>
      </c>
      <c r="Z547" s="12">
        <f t="shared" ca="1" si="35"/>
        <v>2.5531142857142797</v>
      </c>
      <c r="AA547" s="12">
        <f t="shared" ca="1" si="36"/>
        <v>2.5531142857142797</v>
      </c>
    </row>
    <row r="548" spans="1:27" x14ac:dyDescent="0.25">
      <c r="A548" s="11">
        <v>12.66</v>
      </c>
      <c r="Z548" s="12">
        <f t="shared" ca="1" si="35"/>
        <v>2.5731142857142792</v>
      </c>
      <c r="AA548" s="12">
        <f t="shared" ca="1" si="36"/>
        <v>2.5731142857142792</v>
      </c>
    </row>
    <row r="549" spans="1:27" x14ac:dyDescent="0.25">
      <c r="A549" s="11">
        <v>12.72</v>
      </c>
      <c r="Z549" s="12">
        <f t="shared" ca="1" si="35"/>
        <v>2.6331142857142797</v>
      </c>
      <c r="AA549" s="12">
        <f t="shared" ca="1" si="36"/>
        <v>2.6331142857142797</v>
      </c>
    </row>
    <row r="550" spans="1:27" x14ac:dyDescent="0.25">
      <c r="A550" s="11">
        <v>12.74</v>
      </c>
      <c r="Z550" s="12">
        <f t="shared" ca="1" si="35"/>
        <v>2.6531142857142793</v>
      </c>
      <c r="AA550" s="12">
        <f t="shared" ca="1" si="36"/>
        <v>2.6531142857142793</v>
      </c>
    </row>
    <row r="551" spans="1:27" x14ac:dyDescent="0.25">
      <c r="A551" s="11">
        <v>12.77</v>
      </c>
      <c r="Z551" s="12">
        <f t="shared" ca="1" si="35"/>
        <v>2.6831142857142787</v>
      </c>
      <c r="AA551" s="12">
        <f t="shared" ca="1" si="36"/>
        <v>2.6831142857142787</v>
      </c>
    </row>
    <row r="552" spans="1:27" x14ac:dyDescent="0.25">
      <c r="A552" s="11">
        <v>12.77</v>
      </c>
      <c r="Z552" s="12">
        <f t="shared" ca="1" si="35"/>
        <v>2.6831142857142787</v>
      </c>
      <c r="AA552" s="12">
        <f t="shared" ca="1" si="36"/>
        <v>2.6831142857142787</v>
      </c>
    </row>
    <row r="553" spans="1:27" x14ac:dyDescent="0.25">
      <c r="A553" s="11">
        <v>12.77</v>
      </c>
      <c r="Z553" s="12">
        <f t="shared" ca="1" si="35"/>
        <v>2.6831142857142787</v>
      </c>
      <c r="AA553" s="12">
        <f t="shared" ca="1" si="36"/>
        <v>2.6831142857142787</v>
      </c>
    </row>
    <row r="554" spans="1:27" x14ac:dyDescent="0.25">
      <c r="A554" s="11">
        <v>12.84</v>
      </c>
      <c r="Z554" s="12">
        <f t="shared" ca="1" si="35"/>
        <v>2.753114285714279</v>
      </c>
      <c r="AA554" s="12">
        <f t="shared" ca="1" si="36"/>
        <v>2.753114285714279</v>
      </c>
    </row>
    <row r="555" spans="1:27" x14ac:dyDescent="0.25">
      <c r="A555" s="11">
        <v>12.89</v>
      </c>
      <c r="Z555" s="12">
        <f t="shared" ca="1" si="35"/>
        <v>2.8031142857142797</v>
      </c>
      <c r="AA555" s="12">
        <f t="shared" ca="1" si="36"/>
        <v>2.8031142857142797</v>
      </c>
    </row>
    <row r="556" spans="1:27" x14ac:dyDescent="0.25">
      <c r="A556" s="11">
        <v>12.89</v>
      </c>
      <c r="Z556" s="12">
        <f t="shared" ca="1" si="35"/>
        <v>2.8031142857142797</v>
      </c>
      <c r="AA556" s="12">
        <f t="shared" ca="1" si="36"/>
        <v>2.8031142857142797</v>
      </c>
    </row>
    <row r="557" spans="1:27" x14ac:dyDescent="0.25">
      <c r="A557" s="11">
        <v>12.91</v>
      </c>
      <c r="Z557" s="12">
        <f t="shared" ca="1" si="35"/>
        <v>2.8231142857142792</v>
      </c>
      <c r="AA557" s="12">
        <f t="shared" ca="1" si="36"/>
        <v>2.8231142857142792</v>
      </c>
    </row>
    <row r="558" spans="1:27" x14ac:dyDescent="0.25">
      <c r="A558" s="11">
        <v>12.92</v>
      </c>
      <c r="Z558" s="12">
        <f t="shared" ca="1" si="35"/>
        <v>2.833114285714279</v>
      </c>
      <c r="AA558" s="12">
        <f t="shared" ca="1" si="36"/>
        <v>2.833114285714279</v>
      </c>
    </row>
    <row r="559" spans="1:27" x14ac:dyDescent="0.25">
      <c r="A559" s="11">
        <v>12.96</v>
      </c>
      <c r="Z559" s="12">
        <f t="shared" ca="1" si="35"/>
        <v>2.87311428571428</v>
      </c>
      <c r="AA559" s="12">
        <f t="shared" ca="1" si="36"/>
        <v>2.87311428571428</v>
      </c>
    </row>
    <row r="560" spans="1:27" x14ac:dyDescent="0.25">
      <c r="A560" s="11">
        <v>12.99</v>
      </c>
      <c r="Z560" s="12">
        <f t="shared" ca="1" si="35"/>
        <v>2.9031142857142793</v>
      </c>
      <c r="AA560" s="12">
        <f t="shared" ca="1" si="36"/>
        <v>2.9031142857142793</v>
      </c>
    </row>
    <row r="561" spans="1:27" x14ac:dyDescent="0.25">
      <c r="A561" s="11">
        <v>12.99</v>
      </c>
      <c r="Z561" s="12">
        <f t="shared" ca="1" si="35"/>
        <v>2.9031142857142793</v>
      </c>
      <c r="AA561" s="12">
        <f t="shared" ca="1" si="36"/>
        <v>2.9031142857142793</v>
      </c>
    </row>
    <row r="562" spans="1:27" x14ac:dyDescent="0.25">
      <c r="A562" s="11">
        <v>13.01</v>
      </c>
      <c r="Z562" s="12">
        <f t="shared" ca="1" si="35"/>
        <v>2.9231142857142789</v>
      </c>
      <c r="AA562" s="12">
        <f t="shared" ca="1" si="36"/>
        <v>2.9231142857142789</v>
      </c>
    </row>
    <row r="563" spans="1:27" x14ac:dyDescent="0.25">
      <c r="A563" s="11">
        <v>13.02</v>
      </c>
      <c r="Z563" s="12">
        <f t="shared" ca="1" si="35"/>
        <v>2.9331142857142787</v>
      </c>
      <c r="AA563" s="12">
        <f t="shared" ca="1" si="36"/>
        <v>2.9331142857142787</v>
      </c>
    </row>
    <row r="564" spans="1:27" x14ac:dyDescent="0.25">
      <c r="A564" s="11">
        <v>13.06</v>
      </c>
      <c r="Z564" s="12">
        <f t="shared" ca="1" si="35"/>
        <v>2.9731142857142796</v>
      </c>
      <c r="AA564" s="12">
        <f t="shared" ca="1" si="36"/>
        <v>2.9731142857142796</v>
      </c>
    </row>
    <row r="565" spans="1:27" x14ac:dyDescent="0.25">
      <c r="A565" s="11">
        <v>13.07</v>
      </c>
      <c r="Z565" s="12">
        <f t="shared" ca="1" si="35"/>
        <v>2.9831142857142794</v>
      </c>
      <c r="AA565" s="12">
        <f t="shared" ca="1" si="36"/>
        <v>2.9831142857142794</v>
      </c>
    </row>
    <row r="566" spans="1:27" x14ac:dyDescent="0.25">
      <c r="A566" s="11">
        <v>13.08</v>
      </c>
      <c r="Z566" s="12">
        <f t="shared" ca="1" si="35"/>
        <v>2.9931142857142792</v>
      </c>
      <c r="AA566" s="12">
        <f t="shared" ca="1" si="36"/>
        <v>2.9931142857142792</v>
      </c>
    </row>
    <row r="567" spans="1:27" x14ac:dyDescent="0.25">
      <c r="A567" s="11">
        <v>13.1</v>
      </c>
      <c r="Z567" s="12">
        <f t="shared" ca="1" si="35"/>
        <v>3.0131142857142788</v>
      </c>
      <c r="AA567" s="12">
        <f t="shared" ca="1" si="36"/>
        <v>3.0131142857142788</v>
      </c>
    </row>
    <row r="568" spans="1:27" x14ac:dyDescent="0.25">
      <c r="A568" s="11">
        <v>13.1</v>
      </c>
      <c r="Z568" s="12">
        <f t="shared" ca="1" si="35"/>
        <v>3.0131142857142788</v>
      </c>
      <c r="AA568" s="12">
        <f t="shared" ca="1" si="36"/>
        <v>3.0131142857142788</v>
      </c>
    </row>
    <row r="569" spans="1:27" x14ac:dyDescent="0.25">
      <c r="A569" s="11">
        <v>13.16</v>
      </c>
      <c r="Z569" s="12">
        <f t="shared" ca="1" si="35"/>
        <v>3.0731142857142792</v>
      </c>
      <c r="AA569" s="12">
        <f t="shared" ca="1" si="36"/>
        <v>3.0731142857142792</v>
      </c>
    </row>
    <row r="570" spans="1:27" x14ac:dyDescent="0.25">
      <c r="A570" s="11">
        <v>13.18</v>
      </c>
      <c r="Z570" s="12">
        <f t="shared" ca="1" si="35"/>
        <v>3.0931142857142788</v>
      </c>
      <c r="AA570" s="12">
        <f t="shared" ca="1" si="36"/>
        <v>3.0931142857142788</v>
      </c>
    </row>
    <row r="571" spans="1:27" x14ac:dyDescent="0.25">
      <c r="A571" s="11">
        <v>13.21</v>
      </c>
      <c r="Z571" s="12">
        <f t="shared" ca="1" si="35"/>
        <v>3.12311428571428</v>
      </c>
      <c r="AA571" s="12">
        <f t="shared" ca="1" si="36"/>
        <v>3.12311428571428</v>
      </c>
    </row>
    <row r="572" spans="1:27" x14ac:dyDescent="0.25">
      <c r="A572" s="11">
        <v>13.22</v>
      </c>
      <c r="Z572" s="12">
        <f t="shared" ca="1" si="35"/>
        <v>3.1331142857142797</v>
      </c>
      <c r="AA572" s="12">
        <f t="shared" ca="1" si="36"/>
        <v>3.1331142857142797</v>
      </c>
    </row>
    <row r="573" spans="1:27" x14ac:dyDescent="0.25">
      <c r="A573" s="11">
        <v>13.25</v>
      </c>
      <c r="Z573" s="12">
        <f t="shared" ca="1" si="35"/>
        <v>3.1631142857142791</v>
      </c>
      <c r="AA573" s="12">
        <f t="shared" ca="1" si="36"/>
        <v>3.1631142857142791</v>
      </c>
    </row>
    <row r="574" spans="1:27" x14ac:dyDescent="0.25">
      <c r="A574" s="11">
        <v>13.28</v>
      </c>
      <c r="Z574" s="12">
        <f t="shared" ca="1" si="35"/>
        <v>3.1931142857142785</v>
      </c>
      <c r="AA574" s="12">
        <f t="shared" ca="1" si="36"/>
        <v>3.1931142857142785</v>
      </c>
    </row>
    <row r="575" spans="1:27" x14ac:dyDescent="0.25">
      <c r="A575" s="11">
        <v>13.29</v>
      </c>
      <c r="Z575" s="12">
        <f t="shared" ca="1" si="35"/>
        <v>3.2031142857142783</v>
      </c>
      <c r="AA575" s="12">
        <f t="shared" ca="1" si="36"/>
        <v>3.2031142857142783</v>
      </c>
    </row>
    <row r="576" spans="1:27" x14ac:dyDescent="0.25">
      <c r="A576" s="11">
        <v>13.3</v>
      </c>
      <c r="Z576" s="12">
        <f t="shared" ca="1" si="35"/>
        <v>3.2131142857142798</v>
      </c>
      <c r="AA576" s="12">
        <f t="shared" ca="1" si="36"/>
        <v>3.2131142857142798</v>
      </c>
    </row>
    <row r="577" spans="1:27" x14ac:dyDescent="0.25">
      <c r="A577" s="11">
        <v>13.33</v>
      </c>
      <c r="Z577" s="12">
        <f t="shared" ca="1" si="35"/>
        <v>3.2431142857142792</v>
      </c>
      <c r="AA577" s="12">
        <f t="shared" ca="1" si="36"/>
        <v>3.2431142857142792</v>
      </c>
    </row>
    <row r="578" spans="1:27" x14ac:dyDescent="0.25">
      <c r="A578" s="11">
        <v>13.35</v>
      </c>
      <c r="Z578" s="12">
        <f t="shared" ref="Z578:Z641" ca="1" si="37">IF($A578&lt;&gt;"",($A578-$D$77),"")</f>
        <v>3.2631142857142788</v>
      </c>
      <c r="AA578" s="12">
        <f t="shared" ref="AA578:AA641" ca="1" si="38">IF($A578&lt;&gt;"",($A578-$D$77+$J$118),"")</f>
        <v>3.2631142857142788</v>
      </c>
    </row>
    <row r="579" spans="1:27" x14ac:dyDescent="0.25">
      <c r="A579" s="11">
        <v>13.4</v>
      </c>
      <c r="Z579" s="12">
        <f t="shared" ca="1" si="37"/>
        <v>3.3131142857142795</v>
      </c>
      <c r="AA579" s="12">
        <f t="shared" ca="1" si="38"/>
        <v>3.3131142857142795</v>
      </c>
    </row>
    <row r="580" spans="1:27" x14ac:dyDescent="0.25">
      <c r="A580" s="11">
        <v>13.42</v>
      </c>
      <c r="Z580" s="12">
        <f t="shared" ca="1" si="37"/>
        <v>3.333114285714279</v>
      </c>
      <c r="AA580" s="12">
        <f t="shared" ca="1" si="38"/>
        <v>3.333114285714279</v>
      </c>
    </row>
    <row r="581" spans="1:27" x14ac:dyDescent="0.25">
      <c r="A581" s="11">
        <v>13.42</v>
      </c>
      <c r="Z581" s="12">
        <f t="shared" ca="1" si="37"/>
        <v>3.333114285714279</v>
      </c>
      <c r="AA581" s="12">
        <f t="shared" ca="1" si="38"/>
        <v>3.333114285714279</v>
      </c>
    </row>
    <row r="582" spans="1:27" x14ac:dyDescent="0.25">
      <c r="A582" s="11">
        <v>13.43</v>
      </c>
      <c r="Z582" s="12">
        <f t="shared" ca="1" si="37"/>
        <v>3.3431142857142788</v>
      </c>
      <c r="AA582" s="12">
        <f t="shared" ca="1" si="38"/>
        <v>3.3431142857142788</v>
      </c>
    </row>
    <row r="583" spans="1:27" x14ac:dyDescent="0.25">
      <c r="A583" s="11">
        <v>13.46</v>
      </c>
      <c r="Z583" s="12">
        <f t="shared" ca="1" si="37"/>
        <v>3.37311428571428</v>
      </c>
      <c r="AA583" s="12">
        <f t="shared" ca="1" si="38"/>
        <v>3.37311428571428</v>
      </c>
    </row>
    <row r="584" spans="1:27" x14ac:dyDescent="0.25">
      <c r="A584" s="11">
        <v>13.49</v>
      </c>
      <c r="Z584" s="12">
        <f t="shared" ca="1" si="37"/>
        <v>3.4031142857142793</v>
      </c>
      <c r="AA584" s="12">
        <f t="shared" ca="1" si="38"/>
        <v>3.4031142857142793</v>
      </c>
    </row>
    <row r="585" spans="1:27" x14ac:dyDescent="0.25">
      <c r="A585" s="11">
        <v>13.49</v>
      </c>
      <c r="Z585" s="12">
        <f t="shared" ca="1" si="37"/>
        <v>3.4031142857142793</v>
      </c>
      <c r="AA585" s="12">
        <f t="shared" ca="1" si="38"/>
        <v>3.4031142857142793</v>
      </c>
    </row>
    <row r="586" spans="1:27" x14ac:dyDescent="0.25">
      <c r="A586" s="11">
        <v>13.55</v>
      </c>
      <c r="Z586" s="12">
        <f t="shared" ca="1" si="37"/>
        <v>3.4631142857142798</v>
      </c>
      <c r="AA586" s="12">
        <f t="shared" ca="1" si="38"/>
        <v>3.4631142857142798</v>
      </c>
    </row>
    <row r="587" spans="1:27" x14ac:dyDescent="0.25">
      <c r="A587" s="11">
        <v>13.57</v>
      </c>
      <c r="Z587" s="12">
        <f t="shared" ca="1" si="37"/>
        <v>3.4831142857142794</v>
      </c>
      <c r="AA587" s="12">
        <f t="shared" ca="1" si="38"/>
        <v>3.4831142857142794</v>
      </c>
    </row>
    <row r="588" spans="1:27" x14ac:dyDescent="0.25">
      <c r="A588" s="11">
        <v>13.57</v>
      </c>
      <c r="Z588" s="12">
        <f t="shared" ca="1" si="37"/>
        <v>3.4831142857142794</v>
      </c>
      <c r="AA588" s="12">
        <f t="shared" ca="1" si="38"/>
        <v>3.4831142857142794</v>
      </c>
    </row>
    <row r="589" spans="1:27" x14ac:dyDescent="0.25">
      <c r="A589" s="11">
        <v>13.63</v>
      </c>
      <c r="Z589" s="12">
        <f t="shared" ca="1" si="37"/>
        <v>3.5431142857142799</v>
      </c>
      <c r="AA589" s="12">
        <f t="shared" ca="1" si="38"/>
        <v>3.5431142857142799</v>
      </c>
    </row>
    <row r="590" spans="1:27" x14ac:dyDescent="0.25">
      <c r="A590" s="11">
        <v>13.63</v>
      </c>
      <c r="Z590" s="12">
        <f t="shared" ca="1" si="37"/>
        <v>3.5431142857142799</v>
      </c>
      <c r="AA590" s="12">
        <f t="shared" ca="1" si="38"/>
        <v>3.5431142857142799</v>
      </c>
    </row>
    <row r="591" spans="1:27" x14ac:dyDescent="0.25">
      <c r="A591" s="11">
        <v>13.65</v>
      </c>
      <c r="Z591" s="12">
        <f t="shared" ca="1" si="37"/>
        <v>3.5631142857142795</v>
      </c>
      <c r="AA591" s="12">
        <f t="shared" ca="1" si="38"/>
        <v>3.5631142857142795</v>
      </c>
    </row>
    <row r="592" spans="1:27" x14ac:dyDescent="0.25">
      <c r="A592" s="11">
        <v>13.69</v>
      </c>
      <c r="Z592" s="12">
        <f t="shared" ca="1" si="37"/>
        <v>3.6031142857142786</v>
      </c>
      <c r="AA592" s="12">
        <f t="shared" ca="1" si="38"/>
        <v>3.6031142857142786</v>
      </c>
    </row>
    <row r="593" spans="1:27" x14ac:dyDescent="0.25">
      <c r="A593" s="11">
        <v>13.7</v>
      </c>
      <c r="Z593" s="12">
        <f t="shared" ca="1" si="37"/>
        <v>3.6131142857142784</v>
      </c>
      <c r="AA593" s="12">
        <f t="shared" ca="1" si="38"/>
        <v>3.6131142857142784</v>
      </c>
    </row>
    <row r="594" spans="1:27" x14ac:dyDescent="0.25">
      <c r="A594" s="11">
        <v>13.72</v>
      </c>
      <c r="Z594" s="12">
        <f t="shared" ca="1" si="37"/>
        <v>3.6331142857142797</v>
      </c>
      <c r="AA594" s="12">
        <f t="shared" ca="1" si="38"/>
        <v>3.6331142857142797</v>
      </c>
    </row>
    <row r="595" spans="1:27" x14ac:dyDescent="0.25">
      <c r="A595" s="11">
        <v>13.73</v>
      </c>
      <c r="Z595" s="12">
        <f t="shared" ca="1" si="37"/>
        <v>3.6431142857142795</v>
      </c>
      <c r="AA595" s="12">
        <f t="shared" ca="1" si="38"/>
        <v>3.6431142857142795</v>
      </c>
    </row>
    <row r="596" spans="1:27" x14ac:dyDescent="0.25">
      <c r="A596" s="11">
        <v>13.74</v>
      </c>
      <c r="Z596" s="12">
        <f t="shared" ca="1" si="37"/>
        <v>3.6531142857142793</v>
      </c>
      <c r="AA596" s="12">
        <f t="shared" ca="1" si="38"/>
        <v>3.6531142857142793</v>
      </c>
    </row>
    <row r="597" spans="1:27" x14ac:dyDescent="0.25">
      <c r="A597" s="11">
        <v>13.75</v>
      </c>
      <c r="Z597" s="12">
        <f t="shared" ca="1" si="37"/>
        <v>3.6631142857142791</v>
      </c>
      <c r="AA597" s="12">
        <f t="shared" ca="1" si="38"/>
        <v>3.6631142857142791</v>
      </c>
    </row>
    <row r="598" spans="1:27" x14ac:dyDescent="0.25">
      <c r="A598" s="11">
        <v>13.76</v>
      </c>
      <c r="Z598" s="12">
        <f t="shared" ca="1" si="37"/>
        <v>3.6731142857142789</v>
      </c>
      <c r="AA598" s="12">
        <f t="shared" ca="1" si="38"/>
        <v>3.6731142857142789</v>
      </c>
    </row>
    <row r="599" spans="1:27" x14ac:dyDescent="0.25">
      <c r="A599" s="11">
        <v>13.79</v>
      </c>
      <c r="Z599" s="12">
        <f t="shared" ca="1" si="37"/>
        <v>3.7031142857142783</v>
      </c>
      <c r="AA599" s="12">
        <f t="shared" ca="1" si="38"/>
        <v>3.7031142857142783</v>
      </c>
    </row>
    <row r="600" spans="1:27" x14ac:dyDescent="0.25">
      <c r="A600" s="11">
        <v>13.82</v>
      </c>
      <c r="Z600" s="12">
        <f t="shared" ca="1" si="37"/>
        <v>3.7331142857142794</v>
      </c>
      <c r="AA600" s="12">
        <f t="shared" ca="1" si="38"/>
        <v>3.7331142857142794</v>
      </c>
    </row>
    <row r="601" spans="1:27" x14ac:dyDescent="0.25">
      <c r="A601" s="11">
        <v>13.82</v>
      </c>
      <c r="Z601" s="12">
        <f t="shared" ca="1" si="37"/>
        <v>3.7331142857142794</v>
      </c>
      <c r="AA601" s="12">
        <f t="shared" ca="1" si="38"/>
        <v>3.7331142857142794</v>
      </c>
    </row>
    <row r="602" spans="1:27" x14ac:dyDescent="0.25">
      <c r="A602" s="11">
        <v>13.84</v>
      </c>
      <c r="Z602" s="12">
        <f t="shared" ca="1" si="37"/>
        <v>3.753114285714279</v>
      </c>
      <c r="AA602" s="12">
        <f t="shared" ca="1" si="38"/>
        <v>3.753114285714279</v>
      </c>
    </row>
    <row r="603" spans="1:27" x14ac:dyDescent="0.25">
      <c r="A603" s="11">
        <v>13.88</v>
      </c>
      <c r="Z603" s="12">
        <f t="shared" ca="1" si="37"/>
        <v>3.7931142857142799</v>
      </c>
      <c r="AA603" s="12">
        <f t="shared" ca="1" si="38"/>
        <v>3.7931142857142799</v>
      </c>
    </row>
    <row r="604" spans="1:27" x14ac:dyDescent="0.25">
      <c r="A604" s="11">
        <v>13.92</v>
      </c>
      <c r="Z604" s="12">
        <f t="shared" ca="1" si="37"/>
        <v>3.833114285714279</v>
      </c>
      <c r="AA604" s="12">
        <f t="shared" ca="1" si="38"/>
        <v>3.833114285714279</v>
      </c>
    </row>
    <row r="605" spans="1:27" x14ac:dyDescent="0.25">
      <c r="A605" s="11">
        <v>13.92</v>
      </c>
      <c r="Z605" s="12">
        <f t="shared" ca="1" si="37"/>
        <v>3.833114285714279</v>
      </c>
      <c r="AA605" s="12">
        <f t="shared" ca="1" si="38"/>
        <v>3.833114285714279</v>
      </c>
    </row>
    <row r="606" spans="1:27" x14ac:dyDescent="0.25">
      <c r="A606" s="11">
        <v>13.93</v>
      </c>
      <c r="Z606" s="12">
        <f t="shared" ca="1" si="37"/>
        <v>3.8431142857142788</v>
      </c>
      <c r="AA606" s="12">
        <f t="shared" ca="1" si="38"/>
        <v>3.8431142857142788</v>
      </c>
    </row>
    <row r="607" spans="1:27" x14ac:dyDescent="0.25">
      <c r="A607" s="11">
        <v>13.96</v>
      </c>
      <c r="Z607" s="12">
        <f t="shared" ca="1" si="37"/>
        <v>3.87311428571428</v>
      </c>
      <c r="AA607" s="12">
        <f t="shared" ca="1" si="38"/>
        <v>3.87311428571428</v>
      </c>
    </row>
    <row r="608" spans="1:27" x14ac:dyDescent="0.25">
      <c r="A608" s="11">
        <v>13.97</v>
      </c>
      <c r="Z608" s="12">
        <f t="shared" ca="1" si="37"/>
        <v>3.8831142857142797</v>
      </c>
      <c r="AA608" s="12">
        <f t="shared" ca="1" si="38"/>
        <v>3.8831142857142797</v>
      </c>
    </row>
    <row r="609" spans="1:27" x14ac:dyDescent="0.25">
      <c r="A609" s="11">
        <v>13.99</v>
      </c>
      <c r="Z609" s="12">
        <f t="shared" ca="1" si="37"/>
        <v>3.9031142857142793</v>
      </c>
      <c r="AA609" s="12">
        <f t="shared" ca="1" si="38"/>
        <v>3.9031142857142793</v>
      </c>
    </row>
    <row r="610" spans="1:27" x14ac:dyDescent="0.25">
      <c r="A610" s="11">
        <v>14.02</v>
      </c>
      <c r="Z610" s="12">
        <f t="shared" ca="1" si="37"/>
        <v>3.9331142857142787</v>
      </c>
      <c r="AA610" s="12">
        <f t="shared" ca="1" si="38"/>
        <v>3.9331142857142787</v>
      </c>
    </row>
    <row r="611" spans="1:27" x14ac:dyDescent="0.25">
      <c r="A611" s="11">
        <v>14.03</v>
      </c>
      <c r="Z611" s="12">
        <f t="shared" ca="1" si="37"/>
        <v>3.9431142857142785</v>
      </c>
      <c r="AA611" s="12">
        <f t="shared" ca="1" si="38"/>
        <v>3.9431142857142785</v>
      </c>
    </row>
    <row r="612" spans="1:27" x14ac:dyDescent="0.25">
      <c r="A612" s="11">
        <v>14.04</v>
      </c>
      <c r="Z612" s="12">
        <f t="shared" ca="1" si="37"/>
        <v>3.9531142857142783</v>
      </c>
      <c r="AA612" s="12">
        <f t="shared" ca="1" si="38"/>
        <v>3.9531142857142783</v>
      </c>
    </row>
    <row r="613" spans="1:27" x14ac:dyDescent="0.25">
      <c r="A613" s="11">
        <v>14.06</v>
      </c>
      <c r="Z613" s="12">
        <f t="shared" ca="1" si="37"/>
        <v>3.9731142857142796</v>
      </c>
      <c r="AA613" s="12">
        <f t="shared" ca="1" si="38"/>
        <v>3.9731142857142796</v>
      </c>
    </row>
    <row r="614" spans="1:27" x14ac:dyDescent="0.25">
      <c r="A614" s="11">
        <v>14.08</v>
      </c>
      <c r="Z614" s="12">
        <f t="shared" ca="1" si="37"/>
        <v>3.9931142857142792</v>
      </c>
      <c r="AA614" s="12">
        <f t="shared" ca="1" si="38"/>
        <v>3.9931142857142792</v>
      </c>
    </row>
    <row r="615" spans="1:27" x14ac:dyDescent="0.25">
      <c r="A615" s="11">
        <v>14.13</v>
      </c>
      <c r="Z615" s="12">
        <f t="shared" ca="1" si="37"/>
        <v>4.0431142857142799</v>
      </c>
      <c r="AA615" s="12">
        <f t="shared" ca="1" si="38"/>
        <v>4.0431142857142799</v>
      </c>
    </row>
    <row r="616" spans="1:27" x14ac:dyDescent="0.25">
      <c r="A616" s="11">
        <v>14.14</v>
      </c>
      <c r="Z616" s="12">
        <f t="shared" ca="1" si="37"/>
        <v>4.0531142857142797</v>
      </c>
      <c r="AA616" s="12">
        <f t="shared" ca="1" si="38"/>
        <v>4.0531142857142797</v>
      </c>
    </row>
    <row r="617" spans="1:27" x14ac:dyDescent="0.25">
      <c r="A617" s="11">
        <v>14.16</v>
      </c>
      <c r="Z617" s="12">
        <f t="shared" ca="1" si="37"/>
        <v>4.0731142857142792</v>
      </c>
      <c r="AA617" s="12">
        <f t="shared" ca="1" si="38"/>
        <v>4.0731142857142792</v>
      </c>
    </row>
    <row r="618" spans="1:27" x14ac:dyDescent="0.25">
      <c r="A618" s="11">
        <v>14.17</v>
      </c>
      <c r="Z618" s="12">
        <f t="shared" ca="1" si="37"/>
        <v>4.083114285714279</v>
      </c>
      <c r="AA618" s="12">
        <f t="shared" ca="1" si="38"/>
        <v>4.083114285714279</v>
      </c>
    </row>
    <row r="619" spans="1:27" x14ac:dyDescent="0.25">
      <c r="A619" s="11">
        <v>14.17</v>
      </c>
      <c r="Z619" s="12">
        <f t="shared" ca="1" si="37"/>
        <v>4.083114285714279</v>
      </c>
      <c r="AA619" s="12">
        <f t="shared" ca="1" si="38"/>
        <v>4.083114285714279</v>
      </c>
    </row>
    <row r="620" spans="1:27" x14ac:dyDescent="0.25">
      <c r="A620" s="11">
        <v>14.18</v>
      </c>
      <c r="Z620" s="12">
        <f t="shared" ca="1" si="37"/>
        <v>4.0931142857142788</v>
      </c>
      <c r="AA620" s="12">
        <f t="shared" ca="1" si="38"/>
        <v>4.0931142857142788</v>
      </c>
    </row>
    <row r="621" spans="1:27" x14ac:dyDescent="0.25">
      <c r="A621" s="11">
        <v>14.2</v>
      </c>
      <c r="Z621" s="12">
        <f t="shared" ca="1" si="37"/>
        <v>4.1131142857142784</v>
      </c>
      <c r="AA621" s="12">
        <f t="shared" ca="1" si="38"/>
        <v>4.1131142857142784</v>
      </c>
    </row>
    <row r="622" spans="1:27" x14ac:dyDescent="0.25">
      <c r="A622" s="11">
        <v>14.23</v>
      </c>
      <c r="Z622" s="12">
        <f t="shared" ca="1" si="37"/>
        <v>4.1431142857142795</v>
      </c>
      <c r="AA622" s="12">
        <f t="shared" ca="1" si="38"/>
        <v>4.1431142857142795</v>
      </c>
    </row>
    <row r="623" spans="1:27" x14ac:dyDescent="0.25">
      <c r="A623" s="11">
        <v>14.27</v>
      </c>
      <c r="Z623" s="12">
        <f t="shared" ca="1" si="37"/>
        <v>4.1831142857142787</v>
      </c>
      <c r="AA623" s="12">
        <f t="shared" ca="1" si="38"/>
        <v>4.1831142857142787</v>
      </c>
    </row>
    <row r="624" spans="1:27" x14ac:dyDescent="0.25">
      <c r="A624" s="11">
        <v>14.35</v>
      </c>
      <c r="Z624" s="12">
        <f t="shared" ca="1" si="37"/>
        <v>4.2631142857142788</v>
      </c>
      <c r="AA624" s="12">
        <f t="shared" ca="1" si="38"/>
        <v>4.2631142857142788</v>
      </c>
    </row>
    <row r="625" spans="1:27" x14ac:dyDescent="0.25">
      <c r="A625" s="11">
        <v>14.36</v>
      </c>
      <c r="Z625" s="12">
        <f t="shared" ca="1" si="37"/>
        <v>4.2731142857142785</v>
      </c>
      <c r="AA625" s="12">
        <f t="shared" ca="1" si="38"/>
        <v>4.2731142857142785</v>
      </c>
    </row>
    <row r="626" spans="1:27" x14ac:dyDescent="0.25">
      <c r="A626" s="11">
        <v>14.37</v>
      </c>
      <c r="Z626" s="12">
        <f t="shared" ca="1" si="37"/>
        <v>4.2831142857142783</v>
      </c>
      <c r="AA626" s="12">
        <f t="shared" ca="1" si="38"/>
        <v>4.2831142857142783</v>
      </c>
    </row>
    <row r="627" spans="1:27" x14ac:dyDescent="0.25">
      <c r="A627" s="11">
        <v>14.38</v>
      </c>
      <c r="Z627" s="12">
        <f t="shared" ca="1" si="37"/>
        <v>4.2931142857142799</v>
      </c>
      <c r="AA627" s="12">
        <f t="shared" ca="1" si="38"/>
        <v>4.2931142857142799</v>
      </c>
    </row>
    <row r="628" spans="1:27" x14ac:dyDescent="0.25">
      <c r="A628" s="11">
        <v>14.39</v>
      </c>
      <c r="Z628" s="12">
        <f t="shared" ca="1" si="37"/>
        <v>4.3031142857142797</v>
      </c>
      <c r="AA628" s="12">
        <f t="shared" ca="1" si="38"/>
        <v>4.3031142857142797</v>
      </c>
    </row>
    <row r="629" spans="1:27" x14ac:dyDescent="0.25">
      <c r="A629" s="11">
        <v>14.4</v>
      </c>
      <c r="Z629" s="12">
        <f t="shared" ca="1" si="37"/>
        <v>4.3131142857142795</v>
      </c>
      <c r="AA629" s="12">
        <f t="shared" ca="1" si="38"/>
        <v>4.3131142857142795</v>
      </c>
    </row>
    <row r="630" spans="1:27" x14ac:dyDescent="0.25">
      <c r="A630" s="11">
        <v>14.41</v>
      </c>
      <c r="Z630" s="12">
        <f t="shared" ca="1" si="37"/>
        <v>4.3231142857142792</v>
      </c>
      <c r="AA630" s="12">
        <f t="shared" ca="1" si="38"/>
        <v>4.3231142857142792</v>
      </c>
    </row>
    <row r="631" spans="1:27" x14ac:dyDescent="0.25">
      <c r="A631" s="11">
        <v>14.43</v>
      </c>
      <c r="Z631" s="12">
        <f t="shared" ca="1" si="37"/>
        <v>4.3431142857142788</v>
      </c>
      <c r="AA631" s="12">
        <f t="shared" ca="1" si="38"/>
        <v>4.3431142857142788</v>
      </c>
    </row>
    <row r="632" spans="1:27" x14ac:dyDescent="0.25">
      <c r="A632" s="11">
        <v>14.43</v>
      </c>
      <c r="Z632" s="12">
        <f t="shared" ca="1" si="37"/>
        <v>4.3431142857142788</v>
      </c>
      <c r="AA632" s="12">
        <f t="shared" ca="1" si="38"/>
        <v>4.3431142857142788</v>
      </c>
    </row>
    <row r="633" spans="1:27" x14ac:dyDescent="0.25">
      <c r="A633" s="11">
        <v>14.47</v>
      </c>
      <c r="Z633" s="12">
        <f t="shared" ca="1" si="37"/>
        <v>4.3831142857142797</v>
      </c>
      <c r="AA633" s="12">
        <f t="shared" ca="1" si="38"/>
        <v>4.3831142857142797</v>
      </c>
    </row>
    <row r="634" spans="1:27" x14ac:dyDescent="0.25">
      <c r="A634" s="11">
        <v>14.47</v>
      </c>
      <c r="Z634" s="12">
        <f t="shared" ca="1" si="37"/>
        <v>4.3831142857142797</v>
      </c>
      <c r="AA634" s="12">
        <f t="shared" ca="1" si="38"/>
        <v>4.3831142857142797</v>
      </c>
    </row>
    <row r="635" spans="1:27" x14ac:dyDescent="0.25">
      <c r="A635" s="11">
        <v>14.47</v>
      </c>
      <c r="Z635" s="12">
        <f t="shared" ca="1" si="37"/>
        <v>4.3831142857142797</v>
      </c>
      <c r="AA635" s="12">
        <f t="shared" ca="1" si="38"/>
        <v>4.3831142857142797</v>
      </c>
    </row>
    <row r="636" spans="1:27" x14ac:dyDescent="0.25">
      <c r="A636" s="11">
        <v>14.49</v>
      </c>
      <c r="Z636" s="12">
        <f t="shared" ca="1" si="37"/>
        <v>4.4031142857142793</v>
      </c>
      <c r="AA636" s="12">
        <f t="shared" ca="1" si="38"/>
        <v>4.4031142857142793</v>
      </c>
    </row>
    <row r="637" spans="1:27" x14ac:dyDescent="0.25">
      <c r="A637" s="11">
        <v>14.49</v>
      </c>
      <c r="Z637" s="12">
        <f t="shared" ca="1" si="37"/>
        <v>4.4031142857142793</v>
      </c>
      <c r="AA637" s="12">
        <f t="shared" ca="1" si="38"/>
        <v>4.4031142857142793</v>
      </c>
    </row>
    <row r="638" spans="1:27" x14ac:dyDescent="0.25">
      <c r="A638" s="11">
        <v>14.51</v>
      </c>
      <c r="Z638" s="12">
        <f t="shared" ca="1" si="37"/>
        <v>4.4231142857142789</v>
      </c>
      <c r="AA638" s="12">
        <f t="shared" ca="1" si="38"/>
        <v>4.4231142857142789</v>
      </c>
    </row>
    <row r="639" spans="1:27" x14ac:dyDescent="0.25">
      <c r="A639" s="11">
        <v>14.53</v>
      </c>
      <c r="Z639" s="12">
        <f t="shared" ca="1" si="37"/>
        <v>4.4431142857142785</v>
      </c>
      <c r="AA639" s="12">
        <f t="shared" ca="1" si="38"/>
        <v>4.4431142857142785</v>
      </c>
    </row>
    <row r="640" spans="1:27" x14ac:dyDescent="0.25">
      <c r="A640" s="11">
        <v>14.59</v>
      </c>
      <c r="Z640" s="12">
        <f t="shared" ca="1" si="37"/>
        <v>4.503114285714279</v>
      </c>
      <c r="AA640" s="12">
        <f t="shared" ca="1" si="38"/>
        <v>4.503114285714279</v>
      </c>
    </row>
    <row r="641" spans="1:27" x14ac:dyDescent="0.25">
      <c r="A641" s="11">
        <v>14.64</v>
      </c>
      <c r="Z641" s="12">
        <f t="shared" ca="1" si="37"/>
        <v>4.5531142857142797</v>
      </c>
      <c r="AA641" s="12">
        <f t="shared" ca="1" si="38"/>
        <v>4.5531142857142797</v>
      </c>
    </row>
    <row r="642" spans="1:27" x14ac:dyDescent="0.25">
      <c r="A642" s="11">
        <v>14.65</v>
      </c>
      <c r="Z642" s="12">
        <f t="shared" ref="Z642:Z705" ca="1" si="39">IF($A642&lt;&gt;"",($A642-$D$77),"")</f>
        <v>4.5631142857142795</v>
      </c>
      <c r="AA642" s="12">
        <f t="shared" ref="AA642:AA705" ca="1" si="40">IF($A642&lt;&gt;"",($A642-$D$77+$J$118),"")</f>
        <v>4.5631142857142795</v>
      </c>
    </row>
    <row r="643" spans="1:27" x14ac:dyDescent="0.25">
      <c r="A643" s="11">
        <v>14.65</v>
      </c>
      <c r="Z643" s="12">
        <f t="shared" ca="1" si="39"/>
        <v>4.5631142857142795</v>
      </c>
      <c r="AA643" s="12">
        <f t="shared" ca="1" si="40"/>
        <v>4.5631142857142795</v>
      </c>
    </row>
    <row r="644" spans="1:27" x14ac:dyDescent="0.25">
      <c r="A644" s="11">
        <v>14.71</v>
      </c>
      <c r="Z644" s="12">
        <f t="shared" ca="1" si="39"/>
        <v>4.62311428571428</v>
      </c>
      <c r="AA644" s="12">
        <f t="shared" ca="1" si="40"/>
        <v>4.62311428571428</v>
      </c>
    </row>
    <row r="645" spans="1:27" x14ac:dyDescent="0.25">
      <c r="A645" s="11">
        <v>14.74</v>
      </c>
      <c r="Z645" s="12">
        <f t="shared" ca="1" si="39"/>
        <v>4.6531142857142793</v>
      </c>
      <c r="AA645" s="12">
        <f t="shared" ca="1" si="40"/>
        <v>4.6531142857142793</v>
      </c>
    </row>
    <row r="646" spans="1:27" x14ac:dyDescent="0.25">
      <c r="A646" s="11">
        <v>14.84</v>
      </c>
      <c r="Z646" s="12">
        <f t="shared" ca="1" si="39"/>
        <v>4.753114285714279</v>
      </c>
      <c r="AA646" s="12">
        <f t="shared" ca="1" si="40"/>
        <v>4.753114285714279</v>
      </c>
    </row>
    <row r="647" spans="1:27" x14ac:dyDescent="0.25">
      <c r="A647" s="11">
        <v>14.9</v>
      </c>
      <c r="Z647" s="12">
        <f t="shared" ca="1" si="39"/>
        <v>4.8131142857142795</v>
      </c>
      <c r="AA647" s="12">
        <f t="shared" ca="1" si="40"/>
        <v>4.8131142857142795</v>
      </c>
    </row>
    <row r="648" spans="1:27" x14ac:dyDescent="0.25">
      <c r="A648" s="11">
        <v>14.93</v>
      </c>
      <c r="Z648" s="12">
        <f t="shared" ca="1" si="39"/>
        <v>4.8431142857142788</v>
      </c>
      <c r="AA648" s="12">
        <f t="shared" ca="1" si="40"/>
        <v>4.8431142857142788</v>
      </c>
    </row>
    <row r="649" spans="1:27" x14ac:dyDescent="0.25">
      <c r="A649" s="11">
        <v>14.97</v>
      </c>
      <c r="Z649" s="12">
        <f t="shared" ca="1" si="39"/>
        <v>4.8831142857142797</v>
      </c>
      <c r="AA649" s="12">
        <f t="shared" ca="1" si="40"/>
        <v>4.8831142857142797</v>
      </c>
    </row>
    <row r="650" spans="1:27" x14ac:dyDescent="0.25">
      <c r="A650" s="11">
        <v>14.98</v>
      </c>
      <c r="Z650" s="12">
        <f t="shared" ca="1" si="39"/>
        <v>4.8931142857142795</v>
      </c>
      <c r="AA650" s="12">
        <f t="shared" ca="1" si="40"/>
        <v>4.8931142857142795</v>
      </c>
    </row>
    <row r="651" spans="1:27" x14ac:dyDescent="0.25">
      <c r="A651" s="11">
        <v>14.99</v>
      </c>
      <c r="Z651" s="12">
        <f t="shared" ca="1" si="39"/>
        <v>4.9031142857142793</v>
      </c>
      <c r="AA651" s="12">
        <f t="shared" ca="1" si="40"/>
        <v>4.9031142857142793</v>
      </c>
    </row>
    <row r="652" spans="1:27" x14ac:dyDescent="0.25">
      <c r="A652" s="11">
        <v>15.04</v>
      </c>
      <c r="Z652" s="12">
        <f t="shared" ca="1" si="39"/>
        <v>4.9531142857142783</v>
      </c>
      <c r="AA652" s="12">
        <f t="shared" ca="1" si="40"/>
        <v>4.9531142857142783</v>
      </c>
    </row>
    <row r="653" spans="1:27" x14ac:dyDescent="0.25">
      <c r="A653" s="11">
        <v>15.05</v>
      </c>
      <c r="Z653" s="12">
        <f t="shared" ca="1" si="39"/>
        <v>4.9631142857142798</v>
      </c>
      <c r="AA653" s="12">
        <f t="shared" ca="1" si="40"/>
        <v>4.9631142857142798</v>
      </c>
    </row>
    <row r="654" spans="1:27" x14ac:dyDescent="0.25">
      <c r="A654" s="11">
        <v>15.08</v>
      </c>
      <c r="Z654" s="12">
        <f t="shared" ca="1" si="39"/>
        <v>4.9931142857142792</v>
      </c>
      <c r="AA654" s="12">
        <f t="shared" ca="1" si="40"/>
        <v>4.9931142857142792</v>
      </c>
    </row>
    <row r="655" spans="1:27" x14ac:dyDescent="0.25">
      <c r="A655" s="11">
        <v>15.22</v>
      </c>
      <c r="Z655" s="12">
        <f t="shared" ca="1" si="39"/>
        <v>5.1331142857142797</v>
      </c>
      <c r="AA655" s="12">
        <f t="shared" ca="1" si="40"/>
        <v>5.1331142857142797</v>
      </c>
    </row>
    <row r="656" spans="1:27" x14ac:dyDescent="0.25">
      <c r="A656" s="11">
        <v>15.23</v>
      </c>
      <c r="Z656" s="12">
        <f t="shared" ca="1" si="39"/>
        <v>5.1431142857142795</v>
      </c>
      <c r="AA656" s="12">
        <f t="shared" ca="1" si="40"/>
        <v>5.1431142857142795</v>
      </c>
    </row>
    <row r="657" spans="1:27" x14ac:dyDescent="0.25">
      <c r="A657" s="11">
        <v>15.24</v>
      </c>
      <c r="Z657" s="12">
        <f t="shared" ca="1" si="39"/>
        <v>5.1531142857142793</v>
      </c>
      <c r="AA657" s="12">
        <f t="shared" ca="1" si="40"/>
        <v>5.1531142857142793</v>
      </c>
    </row>
    <row r="658" spans="1:27" x14ac:dyDescent="0.25">
      <c r="A658" s="11">
        <v>15.27</v>
      </c>
      <c r="Z658" s="12">
        <f t="shared" ca="1" si="39"/>
        <v>5.1831142857142787</v>
      </c>
      <c r="AA658" s="12">
        <f t="shared" ca="1" si="40"/>
        <v>5.1831142857142787</v>
      </c>
    </row>
    <row r="659" spans="1:27" x14ac:dyDescent="0.25">
      <c r="A659" s="11">
        <v>15.28</v>
      </c>
      <c r="Z659" s="12">
        <f t="shared" ca="1" si="39"/>
        <v>5.1931142857142785</v>
      </c>
      <c r="AA659" s="12">
        <f t="shared" ca="1" si="40"/>
        <v>5.1931142857142785</v>
      </c>
    </row>
    <row r="660" spans="1:27" x14ac:dyDescent="0.25">
      <c r="A660" s="11">
        <v>15.29</v>
      </c>
      <c r="Z660" s="12">
        <f t="shared" ca="1" si="39"/>
        <v>5.2031142857142783</v>
      </c>
      <c r="AA660" s="12">
        <f t="shared" ca="1" si="40"/>
        <v>5.2031142857142783</v>
      </c>
    </row>
    <row r="661" spans="1:27" x14ac:dyDescent="0.25">
      <c r="A661" s="11">
        <v>15.33</v>
      </c>
      <c r="Z661" s="12">
        <f t="shared" ca="1" si="39"/>
        <v>5.2431142857142792</v>
      </c>
      <c r="AA661" s="12">
        <f t="shared" ca="1" si="40"/>
        <v>5.2431142857142792</v>
      </c>
    </row>
    <row r="662" spans="1:27" x14ac:dyDescent="0.25">
      <c r="A662" s="11">
        <v>15.38</v>
      </c>
      <c r="Z662" s="12">
        <f t="shared" ca="1" si="39"/>
        <v>5.2931142857142799</v>
      </c>
      <c r="AA662" s="12">
        <f t="shared" ca="1" si="40"/>
        <v>5.2931142857142799</v>
      </c>
    </row>
    <row r="663" spans="1:27" x14ac:dyDescent="0.25">
      <c r="A663" s="11">
        <v>15.4</v>
      </c>
      <c r="Z663" s="12">
        <f t="shared" ca="1" si="39"/>
        <v>5.3131142857142795</v>
      </c>
      <c r="AA663" s="12">
        <f t="shared" ca="1" si="40"/>
        <v>5.3131142857142795</v>
      </c>
    </row>
    <row r="664" spans="1:27" x14ac:dyDescent="0.25">
      <c r="A664" s="11">
        <v>15.54</v>
      </c>
      <c r="Z664" s="12">
        <f t="shared" ca="1" si="39"/>
        <v>5.4531142857142783</v>
      </c>
      <c r="AA664" s="12">
        <f t="shared" ca="1" si="40"/>
        <v>5.4531142857142783</v>
      </c>
    </row>
    <row r="665" spans="1:27" x14ac:dyDescent="0.25">
      <c r="A665" s="11">
        <v>15.55</v>
      </c>
      <c r="Z665" s="12">
        <f t="shared" ca="1" si="39"/>
        <v>5.4631142857142798</v>
      </c>
      <c r="AA665" s="12">
        <f t="shared" ca="1" si="40"/>
        <v>5.4631142857142798</v>
      </c>
    </row>
    <row r="666" spans="1:27" x14ac:dyDescent="0.25">
      <c r="A666" s="11">
        <v>15.6</v>
      </c>
      <c r="Z666" s="12">
        <f t="shared" ca="1" si="39"/>
        <v>5.5131142857142788</v>
      </c>
      <c r="AA666" s="12">
        <f t="shared" ca="1" si="40"/>
        <v>5.5131142857142788</v>
      </c>
    </row>
    <row r="667" spans="1:27" x14ac:dyDescent="0.25">
      <c r="A667" s="11">
        <v>15.65</v>
      </c>
      <c r="Z667" s="12">
        <f t="shared" ca="1" si="39"/>
        <v>5.5631142857142795</v>
      </c>
      <c r="AA667" s="12">
        <f t="shared" ca="1" si="40"/>
        <v>5.5631142857142795</v>
      </c>
    </row>
    <row r="668" spans="1:27" x14ac:dyDescent="0.25">
      <c r="A668" s="11">
        <v>15.69</v>
      </c>
      <c r="Z668" s="12">
        <f t="shared" ca="1" si="39"/>
        <v>5.6031142857142786</v>
      </c>
      <c r="AA668" s="12">
        <f t="shared" ca="1" si="40"/>
        <v>5.6031142857142786</v>
      </c>
    </row>
    <row r="669" spans="1:27" x14ac:dyDescent="0.25">
      <c r="A669" s="11">
        <v>15.75</v>
      </c>
      <c r="Z669" s="12">
        <f t="shared" ca="1" si="39"/>
        <v>5.6631142857142791</v>
      </c>
      <c r="AA669" s="12">
        <f t="shared" ca="1" si="40"/>
        <v>5.6631142857142791</v>
      </c>
    </row>
    <row r="670" spans="1:27" x14ac:dyDescent="0.25">
      <c r="A670" s="11">
        <v>15.8</v>
      </c>
      <c r="Z670" s="12">
        <f t="shared" ca="1" si="39"/>
        <v>5.7131142857142798</v>
      </c>
      <c r="AA670" s="12">
        <f t="shared" ca="1" si="40"/>
        <v>5.7131142857142798</v>
      </c>
    </row>
    <row r="671" spans="1:27" x14ac:dyDescent="0.25">
      <c r="A671" s="11">
        <v>15.82</v>
      </c>
      <c r="Z671" s="12">
        <f t="shared" ca="1" si="39"/>
        <v>5.7331142857142794</v>
      </c>
      <c r="AA671" s="12">
        <f t="shared" ca="1" si="40"/>
        <v>5.7331142857142794</v>
      </c>
    </row>
    <row r="672" spans="1:27" x14ac:dyDescent="0.25">
      <c r="A672" s="11">
        <v>15.91</v>
      </c>
      <c r="Z672" s="12">
        <f t="shared" ca="1" si="39"/>
        <v>5.8231142857142792</v>
      </c>
      <c r="AA672" s="12">
        <f t="shared" ca="1" si="40"/>
        <v>5.8231142857142792</v>
      </c>
    </row>
    <row r="673" spans="1:27" x14ac:dyDescent="0.25">
      <c r="A673" s="11">
        <v>15.93</v>
      </c>
      <c r="Z673" s="12">
        <f t="shared" ca="1" si="39"/>
        <v>5.8431142857142788</v>
      </c>
      <c r="AA673" s="12">
        <f t="shared" ca="1" si="40"/>
        <v>5.8431142857142788</v>
      </c>
    </row>
    <row r="674" spans="1:27" x14ac:dyDescent="0.25">
      <c r="A674" s="11">
        <v>15.98</v>
      </c>
      <c r="Z674" s="12">
        <f t="shared" ca="1" si="39"/>
        <v>5.8931142857142795</v>
      </c>
      <c r="AA674" s="12">
        <f t="shared" ca="1" si="40"/>
        <v>5.8931142857142795</v>
      </c>
    </row>
    <row r="675" spans="1:27" x14ac:dyDescent="0.25">
      <c r="A675" s="11">
        <v>15.98</v>
      </c>
      <c r="Z675" s="12">
        <f t="shared" ca="1" si="39"/>
        <v>5.8931142857142795</v>
      </c>
      <c r="AA675" s="12">
        <f t="shared" ca="1" si="40"/>
        <v>5.8931142857142795</v>
      </c>
    </row>
    <row r="676" spans="1:27" x14ac:dyDescent="0.25">
      <c r="A676" s="11">
        <v>16.05</v>
      </c>
      <c r="Z676" s="12">
        <f t="shared" ca="1" si="39"/>
        <v>5.9631142857142798</v>
      </c>
      <c r="AA676" s="12">
        <f t="shared" ca="1" si="40"/>
        <v>5.9631142857142798</v>
      </c>
    </row>
    <row r="677" spans="1:27" x14ac:dyDescent="0.25">
      <c r="A677" s="11">
        <v>16.05</v>
      </c>
      <c r="Z677" s="12">
        <f t="shared" ca="1" si="39"/>
        <v>5.9631142857142798</v>
      </c>
      <c r="AA677" s="12">
        <f t="shared" ca="1" si="40"/>
        <v>5.9631142857142798</v>
      </c>
    </row>
    <row r="678" spans="1:27" x14ac:dyDescent="0.25">
      <c r="A678" s="11">
        <v>16.100000000000001</v>
      </c>
      <c r="Z678" s="12">
        <f t="shared" ca="1" si="39"/>
        <v>6.0131142857142805</v>
      </c>
      <c r="AA678" s="12">
        <f t="shared" ca="1" si="40"/>
        <v>6.0131142857142805</v>
      </c>
    </row>
    <row r="679" spans="1:27" x14ac:dyDescent="0.25">
      <c r="A679" s="11">
        <v>16.100000000000001</v>
      </c>
      <c r="Z679" s="12">
        <f t="shared" ca="1" si="39"/>
        <v>6.0131142857142805</v>
      </c>
      <c r="AA679" s="12">
        <f t="shared" ca="1" si="40"/>
        <v>6.0131142857142805</v>
      </c>
    </row>
    <row r="680" spans="1:27" x14ac:dyDescent="0.25">
      <c r="A680" s="11">
        <v>16.43</v>
      </c>
      <c r="Z680" s="12">
        <f t="shared" ca="1" si="39"/>
        <v>6.3431142857142788</v>
      </c>
      <c r="AA680" s="12">
        <f t="shared" ca="1" si="40"/>
        <v>6.3431142857142788</v>
      </c>
    </row>
    <row r="681" spans="1:27" x14ac:dyDescent="0.25">
      <c r="A681" s="11">
        <v>16.46</v>
      </c>
      <c r="Z681" s="12">
        <f t="shared" ca="1" si="39"/>
        <v>6.37311428571428</v>
      </c>
      <c r="AA681" s="12">
        <f t="shared" ca="1" si="40"/>
        <v>6.37311428571428</v>
      </c>
    </row>
    <row r="682" spans="1:27" x14ac:dyDescent="0.25">
      <c r="A682" s="11">
        <v>16.809999999999999</v>
      </c>
      <c r="Z682" s="12">
        <f t="shared" ca="1" si="39"/>
        <v>6.7231142857142778</v>
      </c>
      <c r="AA682" s="12">
        <f t="shared" ca="1" si="40"/>
        <v>6.7231142857142778</v>
      </c>
    </row>
    <row r="683" spans="1:27" x14ac:dyDescent="0.25">
      <c r="A683" s="11">
        <v>16.89</v>
      </c>
      <c r="Z683" s="12">
        <f t="shared" ca="1" si="39"/>
        <v>6.8031142857142797</v>
      </c>
      <c r="AA683" s="12">
        <f t="shared" ca="1" si="40"/>
        <v>6.8031142857142797</v>
      </c>
    </row>
    <row r="684" spans="1:27" x14ac:dyDescent="0.25">
      <c r="A684" s="11">
        <v>17.02</v>
      </c>
      <c r="Z684" s="12">
        <f t="shared" ca="1" si="39"/>
        <v>6.9331142857142787</v>
      </c>
      <c r="AA684" s="12">
        <f t="shared" ca="1" si="40"/>
        <v>6.9331142857142787</v>
      </c>
    </row>
    <row r="685" spans="1:27" x14ac:dyDescent="0.25">
      <c r="A685" s="11">
        <v>17.079999999999998</v>
      </c>
      <c r="Z685" s="12">
        <f t="shared" ca="1" si="39"/>
        <v>6.9931142857142774</v>
      </c>
      <c r="AA685" s="12">
        <f t="shared" ca="1" si="40"/>
        <v>6.9931142857142774</v>
      </c>
    </row>
    <row r="686" spans="1:27" x14ac:dyDescent="0.25">
      <c r="A686" s="11">
        <v>17.22</v>
      </c>
      <c r="Z686" s="12">
        <f t="shared" ca="1" si="39"/>
        <v>7.133114285714278</v>
      </c>
      <c r="AA686" s="12">
        <f t="shared" ca="1" si="40"/>
        <v>7.133114285714278</v>
      </c>
    </row>
    <row r="687" spans="1:27" x14ac:dyDescent="0.25">
      <c r="A687" s="11">
        <v>17.53</v>
      </c>
      <c r="Z687" s="12">
        <f t="shared" ca="1" si="39"/>
        <v>7.4431142857142802</v>
      </c>
      <c r="AA687" s="12">
        <f t="shared" ca="1" si="40"/>
        <v>7.4431142857142802</v>
      </c>
    </row>
    <row r="688" spans="1:27" x14ac:dyDescent="0.25">
      <c r="A688" s="11">
        <v>17.77</v>
      </c>
      <c r="Z688" s="12">
        <f t="shared" ca="1" si="39"/>
        <v>7.6831142857142787</v>
      </c>
      <c r="AA688" s="12">
        <f t="shared" ca="1" si="40"/>
        <v>7.6831142857142787</v>
      </c>
    </row>
    <row r="689" spans="1:27" x14ac:dyDescent="0.25">
      <c r="A689" s="11">
        <v>17.91</v>
      </c>
      <c r="Z689" s="12">
        <f t="shared" ca="1" si="39"/>
        <v>7.8231142857142792</v>
      </c>
      <c r="AA689" s="12">
        <f t="shared" ca="1" si="40"/>
        <v>7.8231142857142792</v>
      </c>
    </row>
    <row r="690" spans="1:27" x14ac:dyDescent="0.25">
      <c r="A690" s="11">
        <v>17.989999999999998</v>
      </c>
      <c r="Z690" s="12">
        <f t="shared" ca="1" si="39"/>
        <v>7.9031142857142775</v>
      </c>
      <c r="AA690" s="12">
        <f t="shared" ca="1" si="40"/>
        <v>7.9031142857142775</v>
      </c>
    </row>
    <row r="691" spans="1:27" x14ac:dyDescent="0.25">
      <c r="A691" s="11">
        <v>18.14</v>
      </c>
      <c r="Z691" s="12">
        <f t="shared" ca="1" si="39"/>
        <v>8.0531142857142797</v>
      </c>
      <c r="AA691" s="12">
        <f t="shared" ca="1" si="40"/>
        <v>8.0531142857142797</v>
      </c>
    </row>
    <row r="692" spans="1:27" x14ac:dyDescent="0.25">
      <c r="A692" s="11">
        <v>18.34</v>
      </c>
      <c r="Z692" s="12">
        <f t="shared" ca="1" si="39"/>
        <v>8.253114285714279</v>
      </c>
      <c r="AA692" s="12">
        <f t="shared" ca="1" si="40"/>
        <v>8.253114285714279</v>
      </c>
    </row>
    <row r="693" spans="1:27" x14ac:dyDescent="0.25">
      <c r="A693" s="11">
        <v>18.37</v>
      </c>
      <c r="Z693" s="12">
        <f t="shared" ca="1" si="39"/>
        <v>8.2831142857142801</v>
      </c>
      <c r="AA693" s="12">
        <f t="shared" ca="1" si="40"/>
        <v>8.2831142857142801</v>
      </c>
    </row>
    <row r="694" spans="1:27" x14ac:dyDescent="0.25">
      <c r="A694" s="11">
        <v>18.420000000000002</v>
      </c>
      <c r="Z694" s="12">
        <f t="shared" ca="1" si="39"/>
        <v>8.3331142857142808</v>
      </c>
      <c r="AA694" s="12">
        <f t="shared" ca="1" si="40"/>
        <v>8.3331142857142808</v>
      </c>
    </row>
    <row r="695" spans="1:27" x14ac:dyDescent="0.25">
      <c r="A695" s="11">
        <v>18.510000000000002</v>
      </c>
      <c r="Z695" s="12">
        <f t="shared" ca="1" si="39"/>
        <v>8.4231142857142807</v>
      </c>
      <c r="AA695" s="12">
        <f t="shared" ca="1" si="40"/>
        <v>8.4231142857142807</v>
      </c>
    </row>
    <row r="696" spans="1:27" x14ac:dyDescent="0.25">
      <c r="A696" s="11">
        <v>18.510000000000002</v>
      </c>
      <c r="Z696" s="12">
        <f t="shared" ca="1" si="39"/>
        <v>8.4231142857142807</v>
      </c>
      <c r="AA696" s="12">
        <f t="shared" ca="1" si="40"/>
        <v>8.4231142857142807</v>
      </c>
    </row>
    <row r="697" spans="1:27" x14ac:dyDescent="0.25">
      <c r="A697" s="11">
        <v>18.84</v>
      </c>
      <c r="Z697" s="12">
        <f t="shared" ca="1" si="39"/>
        <v>8.753114285714279</v>
      </c>
      <c r="AA697" s="12">
        <f t="shared" ca="1" si="40"/>
        <v>8.753114285714279</v>
      </c>
    </row>
    <row r="698" spans="1:27" x14ac:dyDescent="0.25">
      <c r="A698" s="11">
        <v>18.87</v>
      </c>
      <c r="Z698" s="12">
        <f t="shared" ca="1" si="39"/>
        <v>8.7831142857142801</v>
      </c>
      <c r="AA698" s="12">
        <f t="shared" ca="1" si="40"/>
        <v>8.7831142857142801</v>
      </c>
    </row>
    <row r="699" spans="1:27" x14ac:dyDescent="0.25">
      <c r="A699" s="11">
        <v>19.07</v>
      </c>
      <c r="Z699" s="12">
        <f t="shared" ca="1" si="39"/>
        <v>8.9831142857142794</v>
      </c>
      <c r="AA699" s="12">
        <f t="shared" ca="1" si="40"/>
        <v>8.9831142857142794</v>
      </c>
    </row>
    <row r="700" spans="1:27" x14ac:dyDescent="0.25">
      <c r="A700" s="11">
        <v>19.13</v>
      </c>
      <c r="Z700" s="12">
        <f t="shared" ca="1" si="39"/>
        <v>9.0431142857142781</v>
      </c>
      <c r="AA700" s="12">
        <f t="shared" ca="1" si="40"/>
        <v>9.0431142857142781</v>
      </c>
    </row>
    <row r="701" spans="1:27" x14ac:dyDescent="0.25">
      <c r="A701" s="11">
        <v>19.61</v>
      </c>
      <c r="Z701" s="12">
        <f t="shared" ca="1" si="39"/>
        <v>9.5231142857142785</v>
      </c>
      <c r="AA701" s="12">
        <f t="shared" ca="1" si="40"/>
        <v>9.5231142857142785</v>
      </c>
    </row>
    <row r="702" spans="1:27" x14ac:dyDescent="0.25">
      <c r="Z702" s="12" t="str">
        <f t="shared" si="39"/>
        <v/>
      </c>
      <c r="AA702" s="12" t="str">
        <f t="shared" si="40"/>
        <v/>
      </c>
    </row>
    <row r="703" spans="1:27" x14ac:dyDescent="0.25">
      <c r="Z703" s="12" t="str">
        <f t="shared" si="39"/>
        <v/>
      </c>
      <c r="AA703" s="12" t="str">
        <f t="shared" si="40"/>
        <v/>
      </c>
    </row>
    <row r="704" spans="1:27" x14ac:dyDescent="0.25">
      <c r="Z704" s="12" t="str">
        <f t="shared" si="39"/>
        <v/>
      </c>
      <c r="AA704" s="12" t="str">
        <f t="shared" si="40"/>
        <v/>
      </c>
    </row>
    <row r="705" spans="26:27" x14ac:dyDescent="0.25">
      <c r="Z705" s="12" t="str">
        <f t="shared" si="39"/>
        <v/>
      </c>
      <c r="AA705" s="12" t="str">
        <f t="shared" si="40"/>
        <v/>
      </c>
    </row>
    <row r="706" spans="26:27" x14ac:dyDescent="0.25">
      <c r="Z706" s="12" t="str">
        <f t="shared" ref="Z706:Z769" si="41">IF($A706&lt;&gt;"",($A706-$D$77),"")</f>
        <v/>
      </c>
      <c r="AA706" s="12" t="str">
        <f t="shared" ref="AA706:AA769" si="42">IF($A706&lt;&gt;"",($A706-$D$77+$J$118),"")</f>
        <v/>
      </c>
    </row>
    <row r="707" spans="26:27" x14ac:dyDescent="0.25">
      <c r="Z707" s="12" t="str">
        <f t="shared" si="41"/>
        <v/>
      </c>
      <c r="AA707" s="12" t="str">
        <f t="shared" si="42"/>
        <v/>
      </c>
    </row>
    <row r="708" spans="26:27" x14ac:dyDescent="0.25">
      <c r="Z708" s="12" t="str">
        <f t="shared" si="41"/>
        <v/>
      </c>
      <c r="AA708" s="12" t="str">
        <f t="shared" si="42"/>
        <v/>
      </c>
    </row>
    <row r="709" spans="26:27" x14ac:dyDescent="0.25">
      <c r="Z709" s="12" t="str">
        <f t="shared" si="41"/>
        <v/>
      </c>
      <c r="AA709" s="12" t="str">
        <f t="shared" si="42"/>
        <v/>
      </c>
    </row>
    <row r="710" spans="26:27" x14ac:dyDescent="0.25">
      <c r="Z710" s="12" t="str">
        <f t="shared" si="41"/>
        <v/>
      </c>
      <c r="AA710" s="12" t="str">
        <f t="shared" si="42"/>
        <v/>
      </c>
    </row>
    <row r="711" spans="26:27" x14ac:dyDescent="0.25">
      <c r="Z711" s="12" t="str">
        <f t="shared" si="41"/>
        <v/>
      </c>
      <c r="AA711" s="12" t="str">
        <f t="shared" si="42"/>
        <v/>
      </c>
    </row>
    <row r="712" spans="26:27" x14ac:dyDescent="0.25">
      <c r="Z712" s="12" t="str">
        <f t="shared" si="41"/>
        <v/>
      </c>
      <c r="AA712" s="12" t="str">
        <f t="shared" si="42"/>
        <v/>
      </c>
    </row>
    <row r="713" spans="26:27" x14ac:dyDescent="0.25">
      <c r="Z713" s="12" t="str">
        <f t="shared" si="41"/>
        <v/>
      </c>
      <c r="AA713" s="12" t="str">
        <f t="shared" si="42"/>
        <v/>
      </c>
    </row>
    <row r="714" spans="26:27" x14ac:dyDescent="0.25">
      <c r="Z714" s="12" t="str">
        <f t="shared" si="41"/>
        <v/>
      </c>
      <c r="AA714" s="12" t="str">
        <f t="shared" si="42"/>
        <v/>
      </c>
    </row>
    <row r="715" spans="26:27" x14ac:dyDescent="0.25">
      <c r="Z715" s="12" t="str">
        <f t="shared" si="41"/>
        <v/>
      </c>
      <c r="AA715" s="12" t="str">
        <f t="shared" si="42"/>
        <v/>
      </c>
    </row>
    <row r="716" spans="26:27" x14ac:dyDescent="0.25">
      <c r="Z716" s="12" t="str">
        <f t="shared" si="41"/>
        <v/>
      </c>
      <c r="AA716" s="12" t="str">
        <f t="shared" si="42"/>
        <v/>
      </c>
    </row>
    <row r="717" spans="26:27" x14ac:dyDescent="0.25">
      <c r="Z717" s="12" t="str">
        <f t="shared" si="41"/>
        <v/>
      </c>
      <c r="AA717" s="12" t="str">
        <f t="shared" si="42"/>
        <v/>
      </c>
    </row>
    <row r="718" spans="26:27" x14ac:dyDescent="0.25">
      <c r="Z718" s="12" t="str">
        <f t="shared" si="41"/>
        <v/>
      </c>
      <c r="AA718" s="12" t="str">
        <f t="shared" si="42"/>
        <v/>
      </c>
    </row>
    <row r="719" spans="26:27" x14ac:dyDescent="0.25">
      <c r="Z719" s="12" t="str">
        <f t="shared" si="41"/>
        <v/>
      </c>
      <c r="AA719" s="12" t="str">
        <f t="shared" si="42"/>
        <v/>
      </c>
    </row>
    <row r="720" spans="26:27" x14ac:dyDescent="0.25">
      <c r="Z720" s="12" t="str">
        <f t="shared" si="41"/>
        <v/>
      </c>
      <c r="AA720" s="12" t="str">
        <f t="shared" si="42"/>
        <v/>
      </c>
    </row>
    <row r="721" spans="26:27" x14ac:dyDescent="0.25">
      <c r="Z721" s="12" t="str">
        <f t="shared" si="41"/>
        <v/>
      </c>
      <c r="AA721" s="12" t="str">
        <f t="shared" si="42"/>
        <v/>
      </c>
    </row>
    <row r="722" spans="26:27" x14ac:dyDescent="0.25">
      <c r="Z722" s="12" t="str">
        <f t="shared" si="41"/>
        <v/>
      </c>
      <c r="AA722" s="12" t="str">
        <f t="shared" si="42"/>
        <v/>
      </c>
    </row>
    <row r="723" spans="26:27" x14ac:dyDescent="0.25">
      <c r="Z723" s="12" t="str">
        <f t="shared" si="41"/>
        <v/>
      </c>
      <c r="AA723" s="12" t="str">
        <f t="shared" si="42"/>
        <v/>
      </c>
    </row>
    <row r="724" spans="26:27" x14ac:dyDescent="0.25">
      <c r="Z724" s="12" t="str">
        <f t="shared" si="41"/>
        <v/>
      </c>
      <c r="AA724" s="12" t="str">
        <f t="shared" si="42"/>
        <v/>
      </c>
    </row>
    <row r="725" spans="26:27" x14ac:dyDescent="0.25">
      <c r="Z725" s="12" t="str">
        <f t="shared" si="41"/>
        <v/>
      </c>
      <c r="AA725" s="12" t="str">
        <f t="shared" si="42"/>
        <v/>
      </c>
    </row>
    <row r="726" spans="26:27" x14ac:dyDescent="0.25">
      <c r="Z726" s="12" t="str">
        <f t="shared" si="41"/>
        <v/>
      </c>
      <c r="AA726" s="12" t="str">
        <f t="shared" si="42"/>
        <v/>
      </c>
    </row>
    <row r="727" spans="26:27" x14ac:dyDescent="0.25">
      <c r="Z727" s="12" t="str">
        <f t="shared" si="41"/>
        <v/>
      </c>
      <c r="AA727" s="12" t="str">
        <f t="shared" si="42"/>
        <v/>
      </c>
    </row>
    <row r="728" spans="26:27" x14ac:dyDescent="0.25">
      <c r="Z728" s="12" t="str">
        <f t="shared" si="41"/>
        <v/>
      </c>
      <c r="AA728" s="12" t="str">
        <f t="shared" si="42"/>
        <v/>
      </c>
    </row>
    <row r="729" spans="26:27" x14ac:dyDescent="0.25">
      <c r="Z729" s="12" t="str">
        <f t="shared" si="41"/>
        <v/>
      </c>
      <c r="AA729" s="12" t="str">
        <f t="shared" si="42"/>
        <v/>
      </c>
    </row>
    <row r="730" spans="26:27" x14ac:dyDescent="0.25">
      <c r="Z730" s="12" t="str">
        <f t="shared" si="41"/>
        <v/>
      </c>
      <c r="AA730" s="12" t="str">
        <f t="shared" si="42"/>
        <v/>
      </c>
    </row>
    <row r="731" spans="26:27" x14ac:dyDescent="0.25">
      <c r="Z731" s="12" t="str">
        <f t="shared" si="41"/>
        <v/>
      </c>
      <c r="AA731" s="12" t="str">
        <f t="shared" si="42"/>
        <v/>
      </c>
    </row>
    <row r="732" spans="26:27" x14ac:dyDescent="0.25">
      <c r="Z732" s="12" t="str">
        <f t="shared" si="41"/>
        <v/>
      </c>
      <c r="AA732" s="12" t="str">
        <f t="shared" si="42"/>
        <v/>
      </c>
    </row>
    <row r="733" spans="26:27" x14ac:dyDescent="0.25">
      <c r="Z733" s="12" t="str">
        <f t="shared" si="41"/>
        <v/>
      </c>
      <c r="AA733" s="12" t="str">
        <f t="shared" si="42"/>
        <v/>
      </c>
    </row>
    <row r="734" spans="26:27" x14ac:dyDescent="0.25">
      <c r="Z734" s="12" t="str">
        <f t="shared" si="41"/>
        <v/>
      </c>
      <c r="AA734" s="12" t="str">
        <f t="shared" si="42"/>
        <v/>
      </c>
    </row>
    <row r="735" spans="26:27" x14ac:dyDescent="0.25">
      <c r="Z735" s="12" t="str">
        <f t="shared" si="41"/>
        <v/>
      </c>
      <c r="AA735" s="12" t="str">
        <f t="shared" si="42"/>
        <v/>
      </c>
    </row>
    <row r="736" spans="26:27" x14ac:dyDescent="0.25">
      <c r="Z736" s="12" t="str">
        <f t="shared" si="41"/>
        <v/>
      </c>
      <c r="AA736" s="12" t="str">
        <f t="shared" si="42"/>
        <v/>
      </c>
    </row>
    <row r="737" spans="26:27" x14ac:dyDescent="0.25">
      <c r="Z737" s="12" t="str">
        <f t="shared" si="41"/>
        <v/>
      </c>
      <c r="AA737" s="12" t="str">
        <f t="shared" si="42"/>
        <v/>
      </c>
    </row>
    <row r="738" spans="26:27" x14ac:dyDescent="0.25">
      <c r="Z738" s="12" t="str">
        <f t="shared" si="41"/>
        <v/>
      </c>
      <c r="AA738" s="12" t="str">
        <f t="shared" si="42"/>
        <v/>
      </c>
    </row>
    <row r="739" spans="26:27" x14ac:dyDescent="0.25">
      <c r="Z739" s="12" t="str">
        <f t="shared" si="41"/>
        <v/>
      </c>
      <c r="AA739" s="12" t="str">
        <f t="shared" si="42"/>
        <v/>
      </c>
    </row>
    <row r="740" spans="26:27" x14ac:dyDescent="0.25">
      <c r="Z740" s="12" t="str">
        <f t="shared" si="41"/>
        <v/>
      </c>
      <c r="AA740" s="12" t="str">
        <f t="shared" si="42"/>
        <v/>
      </c>
    </row>
    <row r="741" spans="26:27" x14ac:dyDescent="0.25">
      <c r="Z741" s="12" t="str">
        <f t="shared" si="41"/>
        <v/>
      </c>
      <c r="AA741" s="12" t="str">
        <f t="shared" si="42"/>
        <v/>
      </c>
    </row>
    <row r="742" spans="26:27" x14ac:dyDescent="0.25">
      <c r="Z742" s="12" t="str">
        <f t="shared" si="41"/>
        <v/>
      </c>
      <c r="AA742" s="12" t="str">
        <f t="shared" si="42"/>
        <v/>
      </c>
    </row>
    <row r="743" spans="26:27" x14ac:dyDescent="0.25">
      <c r="Z743" s="12" t="str">
        <f t="shared" si="41"/>
        <v/>
      </c>
      <c r="AA743" s="12" t="str">
        <f t="shared" si="42"/>
        <v/>
      </c>
    </row>
    <row r="744" spans="26:27" x14ac:dyDescent="0.25">
      <c r="Z744" s="12" t="str">
        <f t="shared" si="41"/>
        <v/>
      </c>
      <c r="AA744" s="12" t="str">
        <f t="shared" si="42"/>
        <v/>
      </c>
    </row>
    <row r="745" spans="26:27" x14ac:dyDescent="0.25">
      <c r="Z745" s="12" t="str">
        <f t="shared" si="41"/>
        <v/>
      </c>
      <c r="AA745" s="12" t="str">
        <f t="shared" si="42"/>
        <v/>
      </c>
    </row>
    <row r="746" spans="26:27" x14ac:dyDescent="0.25">
      <c r="Z746" s="12" t="str">
        <f t="shared" si="41"/>
        <v/>
      </c>
      <c r="AA746" s="12" t="str">
        <f t="shared" si="42"/>
        <v/>
      </c>
    </row>
    <row r="747" spans="26:27" x14ac:dyDescent="0.25">
      <c r="Z747" s="12" t="str">
        <f t="shared" si="41"/>
        <v/>
      </c>
      <c r="AA747" s="12" t="str">
        <f t="shared" si="42"/>
        <v/>
      </c>
    </row>
    <row r="748" spans="26:27" x14ac:dyDescent="0.25">
      <c r="Z748" s="12" t="str">
        <f t="shared" si="41"/>
        <v/>
      </c>
      <c r="AA748" s="12" t="str">
        <f t="shared" si="42"/>
        <v/>
      </c>
    </row>
    <row r="749" spans="26:27" x14ac:dyDescent="0.25">
      <c r="Z749" s="12" t="str">
        <f t="shared" si="41"/>
        <v/>
      </c>
      <c r="AA749" s="12" t="str">
        <f t="shared" si="42"/>
        <v/>
      </c>
    </row>
    <row r="750" spans="26:27" x14ac:dyDescent="0.25">
      <c r="Z750" s="12" t="str">
        <f t="shared" si="41"/>
        <v/>
      </c>
      <c r="AA750" s="12" t="str">
        <f t="shared" si="42"/>
        <v/>
      </c>
    </row>
    <row r="751" spans="26:27" x14ac:dyDescent="0.25">
      <c r="Z751" s="12" t="str">
        <f t="shared" si="41"/>
        <v/>
      </c>
      <c r="AA751" s="12" t="str">
        <f t="shared" si="42"/>
        <v/>
      </c>
    </row>
    <row r="752" spans="26:27" x14ac:dyDescent="0.25">
      <c r="Z752" s="12" t="str">
        <f t="shared" si="41"/>
        <v/>
      </c>
      <c r="AA752" s="12" t="str">
        <f t="shared" si="42"/>
        <v/>
      </c>
    </row>
    <row r="753" spans="26:27" x14ac:dyDescent="0.25">
      <c r="Z753" s="12" t="str">
        <f t="shared" si="41"/>
        <v/>
      </c>
      <c r="AA753" s="12" t="str">
        <f t="shared" si="42"/>
        <v/>
      </c>
    </row>
    <row r="754" spans="26:27" x14ac:dyDescent="0.25">
      <c r="Z754" s="12" t="str">
        <f t="shared" si="41"/>
        <v/>
      </c>
      <c r="AA754" s="12" t="str">
        <f t="shared" si="42"/>
        <v/>
      </c>
    </row>
    <row r="755" spans="26:27" x14ac:dyDescent="0.25">
      <c r="Z755" s="12" t="str">
        <f t="shared" si="41"/>
        <v/>
      </c>
      <c r="AA755" s="12" t="str">
        <f t="shared" si="42"/>
        <v/>
      </c>
    </row>
    <row r="756" spans="26:27" x14ac:dyDescent="0.25">
      <c r="Z756" s="12" t="str">
        <f t="shared" si="41"/>
        <v/>
      </c>
      <c r="AA756" s="12" t="str">
        <f t="shared" si="42"/>
        <v/>
      </c>
    </row>
    <row r="757" spans="26:27" x14ac:dyDescent="0.25">
      <c r="Z757" s="12" t="str">
        <f t="shared" si="41"/>
        <v/>
      </c>
      <c r="AA757" s="12" t="str">
        <f t="shared" si="42"/>
        <v/>
      </c>
    </row>
    <row r="758" spans="26:27" x14ac:dyDescent="0.25">
      <c r="Z758" s="12" t="str">
        <f t="shared" si="41"/>
        <v/>
      </c>
      <c r="AA758" s="12" t="str">
        <f t="shared" si="42"/>
        <v/>
      </c>
    </row>
    <row r="759" spans="26:27" x14ac:dyDescent="0.25">
      <c r="Z759" s="12" t="str">
        <f t="shared" si="41"/>
        <v/>
      </c>
      <c r="AA759" s="12" t="str">
        <f t="shared" si="42"/>
        <v/>
      </c>
    </row>
    <row r="760" spans="26:27" x14ac:dyDescent="0.25">
      <c r="Z760" s="12" t="str">
        <f t="shared" si="41"/>
        <v/>
      </c>
      <c r="AA760" s="12" t="str">
        <f t="shared" si="42"/>
        <v/>
      </c>
    </row>
    <row r="761" spans="26:27" x14ac:dyDescent="0.25">
      <c r="Z761" s="12" t="str">
        <f t="shared" si="41"/>
        <v/>
      </c>
      <c r="AA761" s="12" t="str">
        <f t="shared" si="42"/>
        <v/>
      </c>
    </row>
    <row r="762" spans="26:27" x14ac:dyDescent="0.25">
      <c r="Z762" s="12" t="str">
        <f t="shared" si="41"/>
        <v/>
      </c>
      <c r="AA762" s="12" t="str">
        <f t="shared" si="42"/>
        <v/>
      </c>
    </row>
    <row r="763" spans="26:27" x14ac:dyDescent="0.25">
      <c r="Z763" s="12" t="str">
        <f t="shared" si="41"/>
        <v/>
      </c>
      <c r="AA763" s="12" t="str">
        <f t="shared" si="42"/>
        <v/>
      </c>
    </row>
    <row r="764" spans="26:27" x14ac:dyDescent="0.25">
      <c r="Z764" s="12" t="str">
        <f t="shared" si="41"/>
        <v/>
      </c>
      <c r="AA764" s="12" t="str">
        <f t="shared" si="42"/>
        <v/>
      </c>
    </row>
    <row r="765" spans="26:27" x14ac:dyDescent="0.25">
      <c r="Z765" s="12" t="str">
        <f t="shared" si="41"/>
        <v/>
      </c>
      <c r="AA765" s="12" t="str">
        <f t="shared" si="42"/>
        <v/>
      </c>
    </row>
    <row r="766" spans="26:27" x14ac:dyDescent="0.25">
      <c r="Z766" s="12" t="str">
        <f t="shared" si="41"/>
        <v/>
      </c>
      <c r="AA766" s="12" t="str">
        <f t="shared" si="42"/>
        <v/>
      </c>
    </row>
    <row r="767" spans="26:27" x14ac:dyDescent="0.25">
      <c r="Z767" s="12" t="str">
        <f t="shared" si="41"/>
        <v/>
      </c>
      <c r="AA767" s="12" t="str">
        <f t="shared" si="42"/>
        <v/>
      </c>
    </row>
    <row r="768" spans="26:27" x14ac:dyDescent="0.25">
      <c r="Z768" s="12" t="str">
        <f t="shared" si="41"/>
        <v/>
      </c>
      <c r="AA768" s="12" t="str">
        <f t="shared" si="42"/>
        <v/>
      </c>
    </row>
    <row r="769" spans="26:27" x14ac:dyDescent="0.25">
      <c r="Z769" s="12" t="str">
        <f t="shared" si="41"/>
        <v/>
      </c>
      <c r="AA769" s="12" t="str">
        <f t="shared" si="42"/>
        <v/>
      </c>
    </row>
    <row r="770" spans="26:27" x14ac:dyDescent="0.25">
      <c r="Z770" s="12" t="str">
        <f t="shared" ref="Z770:Z833" si="43">IF($A770&lt;&gt;"",($A770-$D$77),"")</f>
        <v/>
      </c>
      <c r="AA770" s="12" t="str">
        <f t="shared" ref="AA770:AA833" si="44">IF($A770&lt;&gt;"",($A770-$D$77+$J$118),"")</f>
        <v/>
      </c>
    </row>
    <row r="771" spans="26:27" x14ac:dyDescent="0.25">
      <c r="Z771" s="12" t="str">
        <f t="shared" si="43"/>
        <v/>
      </c>
      <c r="AA771" s="12" t="str">
        <f t="shared" si="44"/>
        <v/>
      </c>
    </row>
    <row r="772" spans="26:27" x14ac:dyDescent="0.25">
      <c r="Z772" s="12" t="str">
        <f t="shared" si="43"/>
        <v/>
      </c>
      <c r="AA772" s="12" t="str">
        <f t="shared" si="44"/>
        <v/>
      </c>
    </row>
    <row r="773" spans="26:27" x14ac:dyDescent="0.25">
      <c r="Z773" s="12" t="str">
        <f t="shared" si="43"/>
        <v/>
      </c>
      <c r="AA773" s="12" t="str">
        <f t="shared" si="44"/>
        <v/>
      </c>
    </row>
    <row r="774" spans="26:27" x14ac:dyDescent="0.25">
      <c r="Z774" s="12" t="str">
        <f t="shared" si="43"/>
        <v/>
      </c>
      <c r="AA774" s="12" t="str">
        <f t="shared" si="44"/>
        <v/>
      </c>
    </row>
    <row r="775" spans="26:27" x14ac:dyDescent="0.25">
      <c r="Z775" s="12" t="str">
        <f t="shared" si="43"/>
        <v/>
      </c>
      <c r="AA775" s="12" t="str">
        <f t="shared" si="44"/>
        <v/>
      </c>
    </row>
    <row r="776" spans="26:27" x14ac:dyDescent="0.25">
      <c r="Z776" s="12" t="str">
        <f t="shared" si="43"/>
        <v/>
      </c>
      <c r="AA776" s="12" t="str">
        <f t="shared" si="44"/>
        <v/>
      </c>
    </row>
    <row r="777" spans="26:27" x14ac:dyDescent="0.25">
      <c r="Z777" s="12" t="str">
        <f t="shared" si="43"/>
        <v/>
      </c>
      <c r="AA777" s="12" t="str">
        <f t="shared" si="44"/>
        <v/>
      </c>
    </row>
    <row r="778" spans="26:27" x14ac:dyDescent="0.25">
      <c r="Z778" s="12" t="str">
        <f t="shared" si="43"/>
        <v/>
      </c>
      <c r="AA778" s="12" t="str">
        <f t="shared" si="44"/>
        <v/>
      </c>
    </row>
    <row r="779" spans="26:27" x14ac:dyDescent="0.25">
      <c r="Z779" s="12" t="str">
        <f t="shared" si="43"/>
        <v/>
      </c>
      <c r="AA779" s="12" t="str">
        <f t="shared" si="44"/>
        <v/>
      </c>
    </row>
    <row r="780" spans="26:27" x14ac:dyDescent="0.25">
      <c r="Z780" s="12" t="str">
        <f t="shared" si="43"/>
        <v/>
      </c>
      <c r="AA780" s="12" t="str">
        <f t="shared" si="44"/>
        <v/>
      </c>
    </row>
    <row r="781" spans="26:27" x14ac:dyDescent="0.25">
      <c r="Z781" s="12" t="str">
        <f t="shared" si="43"/>
        <v/>
      </c>
      <c r="AA781" s="12" t="str">
        <f t="shared" si="44"/>
        <v/>
      </c>
    </row>
    <row r="782" spans="26:27" x14ac:dyDescent="0.25">
      <c r="Z782" s="12" t="str">
        <f t="shared" si="43"/>
        <v/>
      </c>
      <c r="AA782" s="12" t="str">
        <f t="shared" si="44"/>
        <v/>
      </c>
    </row>
    <row r="783" spans="26:27" x14ac:dyDescent="0.25">
      <c r="Z783" s="12" t="str">
        <f t="shared" si="43"/>
        <v/>
      </c>
      <c r="AA783" s="12" t="str">
        <f t="shared" si="44"/>
        <v/>
      </c>
    </row>
    <row r="784" spans="26:27" x14ac:dyDescent="0.25">
      <c r="Z784" s="12" t="str">
        <f t="shared" si="43"/>
        <v/>
      </c>
      <c r="AA784" s="12" t="str">
        <f t="shared" si="44"/>
        <v/>
      </c>
    </row>
    <row r="785" spans="26:27" x14ac:dyDescent="0.25">
      <c r="Z785" s="12" t="str">
        <f t="shared" si="43"/>
        <v/>
      </c>
      <c r="AA785" s="12" t="str">
        <f t="shared" si="44"/>
        <v/>
      </c>
    </row>
    <row r="786" spans="26:27" x14ac:dyDescent="0.25">
      <c r="Z786" s="12" t="str">
        <f t="shared" si="43"/>
        <v/>
      </c>
      <c r="AA786" s="12" t="str">
        <f t="shared" si="44"/>
        <v/>
      </c>
    </row>
    <row r="787" spans="26:27" x14ac:dyDescent="0.25">
      <c r="Z787" s="12" t="str">
        <f t="shared" si="43"/>
        <v/>
      </c>
      <c r="AA787" s="12" t="str">
        <f t="shared" si="44"/>
        <v/>
      </c>
    </row>
    <row r="788" spans="26:27" x14ac:dyDescent="0.25">
      <c r="Z788" s="12" t="str">
        <f t="shared" si="43"/>
        <v/>
      </c>
      <c r="AA788" s="12" t="str">
        <f t="shared" si="44"/>
        <v/>
      </c>
    </row>
    <row r="789" spans="26:27" x14ac:dyDescent="0.25">
      <c r="Z789" s="12" t="str">
        <f t="shared" si="43"/>
        <v/>
      </c>
      <c r="AA789" s="12" t="str">
        <f t="shared" si="44"/>
        <v/>
      </c>
    </row>
    <row r="790" spans="26:27" x14ac:dyDescent="0.25">
      <c r="Z790" s="12" t="str">
        <f t="shared" si="43"/>
        <v/>
      </c>
      <c r="AA790" s="12" t="str">
        <f t="shared" si="44"/>
        <v/>
      </c>
    </row>
    <row r="791" spans="26:27" x14ac:dyDescent="0.25">
      <c r="Z791" s="12" t="str">
        <f t="shared" si="43"/>
        <v/>
      </c>
      <c r="AA791" s="12" t="str">
        <f t="shared" si="44"/>
        <v/>
      </c>
    </row>
    <row r="792" spans="26:27" x14ac:dyDescent="0.25">
      <c r="Z792" s="12" t="str">
        <f t="shared" si="43"/>
        <v/>
      </c>
      <c r="AA792" s="12" t="str">
        <f t="shared" si="44"/>
        <v/>
      </c>
    </row>
    <row r="793" spans="26:27" x14ac:dyDescent="0.25">
      <c r="Z793" s="12" t="str">
        <f t="shared" si="43"/>
        <v/>
      </c>
      <c r="AA793" s="12" t="str">
        <f t="shared" si="44"/>
        <v/>
      </c>
    </row>
    <row r="794" spans="26:27" x14ac:dyDescent="0.25">
      <c r="Z794" s="12" t="str">
        <f t="shared" si="43"/>
        <v/>
      </c>
      <c r="AA794" s="12" t="str">
        <f t="shared" si="44"/>
        <v/>
      </c>
    </row>
    <row r="795" spans="26:27" x14ac:dyDescent="0.25">
      <c r="Z795" s="12" t="str">
        <f t="shared" si="43"/>
        <v/>
      </c>
      <c r="AA795" s="12" t="str">
        <f t="shared" si="44"/>
        <v/>
      </c>
    </row>
    <row r="796" spans="26:27" x14ac:dyDescent="0.25">
      <c r="Z796" s="12" t="str">
        <f t="shared" si="43"/>
        <v/>
      </c>
      <c r="AA796" s="12" t="str">
        <f t="shared" si="44"/>
        <v/>
      </c>
    </row>
    <row r="797" spans="26:27" x14ac:dyDescent="0.25">
      <c r="Z797" s="12" t="str">
        <f t="shared" si="43"/>
        <v/>
      </c>
      <c r="AA797" s="12" t="str">
        <f t="shared" si="44"/>
        <v/>
      </c>
    </row>
    <row r="798" spans="26:27" x14ac:dyDescent="0.25">
      <c r="Z798" s="12" t="str">
        <f t="shared" si="43"/>
        <v/>
      </c>
      <c r="AA798" s="12" t="str">
        <f t="shared" si="44"/>
        <v/>
      </c>
    </row>
    <row r="799" spans="26:27" x14ac:dyDescent="0.25">
      <c r="Z799" s="12" t="str">
        <f t="shared" si="43"/>
        <v/>
      </c>
      <c r="AA799" s="12" t="str">
        <f t="shared" si="44"/>
        <v/>
      </c>
    </row>
    <row r="800" spans="26:27" x14ac:dyDescent="0.25">
      <c r="Z800" s="12" t="str">
        <f t="shared" si="43"/>
        <v/>
      </c>
      <c r="AA800" s="12" t="str">
        <f t="shared" si="44"/>
        <v/>
      </c>
    </row>
    <row r="801" spans="26:27" x14ac:dyDescent="0.25">
      <c r="Z801" s="12" t="str">
        <f t="shared" si="43"/>
        <v/>
      </c>
      <c r="AA801" s="12" t="str">
        <f t="shared" si="44"/>
        <v/>
      </c>
    </row>
    <row r="802" spans="26:27" x14ac:dyDescent="0.25">
      <c r="Z802" s="12" t="str">
        <f t="shared" si="43"/>
        <v/>
      </c>
      <c r="AA802" s="12" t="str">
        <f t="shared" si="44"/>
        <v/>
      </c>
    </row>
    <row r="803" spans="26:27" x14ac:dyDescent="0.25">
      <c r="Z803" s="12" t="str">
        <f t="shared" si="43"/>
        <v/>
      </c>
      <c r="AA803" s="12" t="str">
        <f t="shared" si="44"/>
        <v/>
      </c>
    </row>
    <row r="804" spans="26:27" x14ac:dyDescent="0.25">
      <c r="Z804" s="12" t="str">
        <f t="shared" si="43"/>
        <v/>
      </c>
      <c r="AA804" s="12" t="str">
        <f t="shared" si="44"/>
        <v/>
      </c>
    </row>
    <row r="805" spans="26:27" x14ac:dyDescent="0.25">
      <c r="Z805" s="12" t="str">
        <f t="shared" si="43"/>
        <v/>
      </c>
      <c r="AA805" s="12" t="str">
        <f t="shared" si="44"/>
        <v/>
      </c>
    </row>
    <row r="806" spans="26:27" x14ac:dyDescent="0.25">
      <c r="Z806" s="12" t="str">
        <f t="shared" si="43"/>
        <v/>
      </c>
      <c r="AA806" s="12" t="str">
        <f t="shared" si="44"/>
        <v/>
      </c>
    </row>
    <row r="807" spans="26:27" x14ac:dyDescent="0.25">
      <c r="Z807" s="12" t="str">
        <f t="shared" si="43"/>
        <v/>
      </c>
      <c r="AA807" s="12" t="str">
        <f t="shared" si="44"/>
        <v/>
      </c>
    </row>
    <row r="808" spans="26:27" x14ac:dyDescent="0.25">
      <c r="Z808" s="12" t="str">
        <f t="shared" si="43"/>
        <v/>
      </c>
      <c r="AA808" s="12" t="str">
        <f t="shared" si="44"/>
        <v/>
      </c>
    </row>
    <row r="809" spans="26:27" x14ac:dyDescent="0.25">
      <c r="Z809" s="12" t="str">
        <f t="shared" si="43"/>
        <v/>
      </c>
      <c r="AA809" s="12" t="str">
        <f t="shared" si="44"/>
        <v/>
      </c>
    </row>
    <row r="810" spans="26:27" x14ac:dyDescent="0.25">
      <c r="Z810" s="12" t="str">
        <f t="shared" si="43"/>
        <v/>
      </c>
      <c r="AA810" s="12" t="str">
        <f t="shared" si="44"/>
        <v/>
      </c>
    </row>
    <row r="811" spans="26:27" x14ac:dyDescent="0.25">
      <c r="Z811" s="12" t="str">
        <f t="shared" si="43"/>
        <v/>
      </c>
      <c r="AA811" s="12" t="str">
        <f t="shared" si="44"/>
        <v/>
      </c>
    </row>
    <row r="812" spans="26:27" x14ac:dyDescent="0.25">
      <c r="Z812" s="12" t="str">
        <f t="shared" si="43"/>
        <v/>
      </c>
      <c r="AA812" s="12" t="str">
        <f t="shared" si="44"/>
        <v/>
      </c>
    </row>
    <row r="813" spans="26:27" x14ac:dyDescent="0.25">
      <c r="Z813" s="12" t="str">
        <f t="shared" si="43"/>
        <v/>
      </c>
      <c r="AA813" s="12" t="str">
        <f t="shared" si="44"/>
        <v/>
      </c>
    </row>
    <row r="814" spans="26:27" x14ac:dyDescent="0.25">
      <c r="Z814" s="12" t="str">
        <f t="shared" si="43"/>
        <v/>
      </c>
      <c r="AA814" s="12" t="str">
        <f t="shared" si="44"/>
        <v/>
      </c>
    </row>
    <row r="815" spans="26:27" x14ac:dyDescent="0.25">
      <c r="Z815" s="12" t="str">
        <f t="shared" si="43"/>
        <v/>
      </c>
      <c r="AA815" s="12" t="str">
        <f t="shared" si="44"/>
        <v/>
      </c>
    </row>
    <row r="816" spans="26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7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T1001"/>
  <sheetViews>
    <sheetView zoomScale="88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-0.01</v>
      </c>
      <c r="Z2" s="12">
        <f t="shared" ref="Z2:Z65" ca="1" si="0">IF($A2&lt;&gt;"",($A2-$D$77),"")</f>
        <v>-10.117649999999996</v>
      </c>
      <c r="AA2" s="12">
        <f t="shared" ref="AA2:AA65" ca="1" si="1">IF($A2&lt;&gt;"",($A2-$D$77+$J$118),"")</f>
        <v>-10.117649999999996</v>
      </c>
    </row>
    <row r="3" spans="1:27" x14ac:dyDescent="0.25">
      <c r="A3" s="11">
        <v>0.74</v>
      </c>
      <c r="Z3" s="12">
        <f t="shared" ca="1" si="0"/>
        <v>-9.3676499999999958</v>
      </c>
      <c r="AA3" s="12">
        <f t="shared" ca="1" si="1"/>
        <v>-9.3676499999999958</v>
      </c>
    </row>
    <row r="4" spans="1:27" x14ac:dyDescent="0.25">
      <c r="A4" s="11">
        <v>1.37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A2:A801</v>
      </c>
      <c r="Z4" s="12">
        <f t="shared" ca="1" si="0"/>
        <v>-8.737649999999995</v>
      </c>
      <c r="AA4" s="12">
        <f t="shared" ca="1" si="1"/>
        <v>-8.737649999999995</v>
      </c>
    </row>
    <row r="5" spans="1:27" x14ac:dyDescent="0.25">
      <c r="A5" s="11">
        <v>1.76</v>
      </c>
      <c r="C5" s="10" t="s">
        <v>1</v>
      </c>
      <c r="D5" s="13">
        <v>800</v>
      </c>
      <c r="Z5" s="12">
        <f t="shared" ca="1" si="0"/>
        <v>-8.3476499999999962</v>
      </c>
      <c r="AA5" s="12">
        <f t="shared" ca="1" si="1"/>
        <v>-8.3476499999999962</v>
      </c>
    </row>
    <row r="6" spans="1:27" x14ac:dyDescent="0.25">
      <c r="A6" s="11">
        <v>2.02</v>
      </c>
      <c r="D6" s="29"/>
      <c r="Z6" s="12">
        <f t="shared" ca="1" si="0"/>
        <v>-8.0876499999999965</v>
      </c>
      <c r="AA6" s="12">
        <f t="shared" ca="1" si="1"/>
        <v>-8.0876499999999965</v>
      </c>
    </row>
    <row r="7" spans="1:27" x14ac:dyDescent="0.25">
      <c r="A7" s="11">
        <v>2.61</v>
      </c>
      <c r="Z7" s="12">
        <f t="shared" ca="1" si="0"/>
        <v>-7.4976499999999966</v>
      </c>
      <c r="AA7" s="12">
        <f t="shared" ca="1" si="1"/>
        <v>-7.4976499999999966</v>
      </c>
    </row>
    <row r="8" spans="1:27" x14ac:dyDescent="0.25">
      <c r="A8" s="11">
        <v>2.8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-7.3076499999999962</v>
      </c>
      <c r="AA8" s="12">
        <f t="shared" ca="1" si="1"/>
        <v>-7.3076499999999962</v>
      </c>
    </row>
    <row r="9" spans="1:27" x14ac:dyDescent="0.25">
      <c r="A9" s="11">
        <v>2.81</v>
      </c>
      <c r="Z9" s="12">
        <f t="shared" ca="1" si="0"/>
        <v>-7.2976499999999955</v>
      </c>
      <c r="AA9" s="12">
        <f t="shared" ca="1" si="1"/>
        <v>-7.2976499999999955</v>
      </c>
    </row>
    <row r="10" spans="1:27" ht="15" customHeight="1" x14ac:dyDescent="0.25">
      <c r="A10" s="11">
        <v>2.83</v>
      </c>
      <c r="Z10" s="12">
        <f t="shared" ca="1" si="0"/>
        <v>-7.277649999999996</v>
      </c>
      <c r="AA10" s="12">
        <f t="shared" ca="1" si="1"/>
        <v>-7.277649999999996</v>
      </c>
    </row>
    <row r="11" spans="1:27" x14ac:dyDescent="0.25">
      <c r="A11" s="11">
        <v>2.86</v>
      </c>
      <c r="C11" s="10" t="s">
        <v>2</v>
      </c>
      <c r="D11" s="15">
        <f ca="1">MIN(INDIRECT($G$4))</f>
        <v>-0.01</v>
      </c>
      <c r="E11" s="9" t="s">
        <v>7</v>
      </c>
      <c r="Z11" s="12">
        <f t="shared" ca="1" si="0"/>
        <v>-7.2476499999999966</v>
      </c>
      <c r="AA11" s="12">
        <f t="shared" ca="1" si="1"/>
        <v>-7.2476499999999966</v>
      </c>
    </row>
    <row r="12" spans="1:27" x14ac:dyDescent="0.25">
      <c r="A12" s="11">
        <v>3</v>
      </c>
      <c r="C12" s="10" t="s">
        <v>3</v>
      </c>
      <c r="D12" s="15">
        <f ca="1">MAX(INDIRECT($G$4))</f>
        <v>20.13</v>
      </c>
      <c r="E12" s="9" t="s">
        <v>8</v>
      </c>
      <c r="Z12" s="12">
        <f t="shared" ca="1" si="0"/>
        <v>-7.107649999999996</v>
      </c>
      <c r="AA12" s="12">
        <f t="shared" ca="1" si="1"/>
        <v>-7.107649999999996</v>
      </c>
    </row>
    <row r="13" spans="1:27" x14ac:dyDescent="0.25">
      <c r="A13" s="11">
        <v>3.09</v>
      </c>
      <c r="Z13" s="12">
        <f t="shared" ca="1" si="0"/>
        <v>-7.0176499999999962</v>
      </c>
      <c r="AA13" s="12">
        <f t="shared" ca="1" si="1"/>
        <v>-7.0176499999999962</v>
      </c>
    </row>
    <row r="14" spans="1:27" x14ac:dyDescent="0.25">
      <c r="A14" s="11">
        <v>3.15</v>
      </c>
      <c r="C14" s="10" t="s">
        <v>4</v>
      </c>
      <c r="D14" s="38">
        <f ca="1">D12-D11</f>
        <v>20.14</v>
      </c>
      <c r="E14" s="9" t="s">
        <v>9</v>
      </c>
      <c r="Z14" s="12">
        <f t="shared" ca="1" si="0"/>
        <v>-6.9576499999999957</v>
      </c>
      <c r="AA14" s="12">
        <f t="shared" ca="1" si="1"/>
        <v>-6.9576499999999957</v>
      </c>
    </row>
    <row r="15" spans="1:27" x14ac:dyDescent="0.25">
      <c r="A15" s="11">
        <v>3.32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-6.7876499999999957</v>
      </c>
      <c r="AA15" s="12">
        <f t="shared" ca="1" si="1"/>
        <v>-6.7876499999999957</v>
      </c>
    </row>
    <row r="16" spans="1:27" x14ac:dyDescent="0.25">
      <c r="A16" s="11">
        <v>3.35</v>
      </c>
      <c r="C16" s="10" t="s">
        <v>6</v>
      </c>
      <c r="D16" s="15">
        <f ca="1">$D$14/$D$15</f>
        <v>1.830909090909091</v>
      </c>
      <c r="E16" s="9" t="s">
        <v>11</v>
      </c>
      <c r="Z16" s="12">
        <f t="shared" ca="1" si="0"/>
        <v>-6.7576499999999964</v>
      </c>
      <c r="AA16" s="12">
        <f t="shared" ca="1" si="1"/>
        <v>-6.7576499999999964</v>
      </c>
    </row>
    <row r="17" spans="1:46" x14ac:dyDescent="0.25">
      <c r="A17" s="11">
        <v>3.49</v>
      </c>
      <c r="Z17" s="12">
        <f t="shared" ca="1" si="0"/>
        <v>-6.6176499999999958</v>
      </c>
      <c r="AA17" s="12">
        <f t="shared" ca="1" si="1"/>
        <v>-6.6176499999999958</v>
      </c>
    </row>
    <row r="18" spans="1:46" x14ac:dyDescent="0.25">
      <c r="A18" s="11">
        <v>3.49</v>
      </c>
      <c r="Z18" s="12">
        <f t="shared" ca="1" si="0"/>
        <v>-6.6176499999999958</v>
      </c>
      <c r="AA18" s="12">
        <f t="shared" ca="1" si="1"/>
        <v>-6.6176499999999958</v>
      </c>
    </row>
    <row r="19" spans="1:46" x14ac:dyDescent="0.25">
      <c r="A19" s="11">
        <v>3.53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-6.5776499999999967</v>
      </c>
      <c r="AA19" s="12">
        <f t="shared" ca="1" si="1"/>
        <v>-6.5776499999999967</v>
      </c>
    </row>
    <row r="20" spans="1:46" x14ac:dyDescent="0.25">
      <c r="A20" s="11">
        <v>3.58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-6.527649999999996</v>
      </c>
      <c r="AA20" s="12">
        <f t="shared" ca="1" si="1"/>
        <v>-6.527649999999996</v>
      </c>
    </row>
    <row r="21" spans="1:46" x14ac:dyDescent="0.25">
      <c r="A21" s="11">
        <v>3.69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-6.4176499999999965</v>
      </c>
      <c r="AA21" s="12">
        <f t="shared" ca="1" si="1"/>
        <v>-6.4176499999999965</v>
      </c>
    </row>
    <row r="22" spans="1:46" x14ac:dyDescent="0.25">
      <c r="A22" s="11">
        <v>3.74</v>
      </c>
      <c r="C22" s="17">
        <v>1</v>
      </c>
      <c r="D22" s="38">
        <f t="shared" ref="D22:D32" ca="1" si="2">IF($C22&gt;$D$15,"-",$D$11+($C22-1)*$D$16)</f>
        <v>-0.01</v>
      </c>
      <c r="E22" s="38">
        <f t="shared" ref="E22:E32" ca="1" si="3">IF($C22&gt;$D$15,"-",$D22+$D$16)</f>
        <v>1.820909090909091</v>
      </c>
      <c r="F22" s="38">
        <f t="shared" ref="F22:F32" ca="1" si="4">IF($C22&gt;$D$15,"-",($E22+$D22)/2)</f>
        <v>0.90545454545454551</v>
      </c>
      <c r="G22" s="18">
        <f t="shared" ref="G22:G32" ca="1" si="5">IF($C22&gt;$D$15,"-",COUNTIFS(INDIRECT($G$4),"&gt;="&amp;$D22,INDIRECT($G$4),IF($C22&lt;&gt;$D$15,"&lt;","&lt;=")&amp;$E22))</f>
        <v>4</v>
      </c>
      <c r="H22" s="38">
        <f t="shared" ref="H22:H32" ca="1" si="6">IF($C22&gt;$D$15,"-",IF($C22&gt;$D$15,"-",$G22/$D$5))</f>
        <v>5.0000000000000001E-3</v>
      </c>
      <c r="J22" s="38">
        <f t="shared" ref="J22:J32" ca="1" si="7">IF($C22&gt;$D$15,"-",$H22/$D$16)</f>
        <v>2.7308838133068519E-3</v>
      </c>
      <c r="K22" s="38">
        <f ca="1">IF($C22&gt;$D$15,"-",IF($C22=1,$G22,$K21+$G22))</f>
        <v>4</v>
      </c>
      <c r="L22" s="38">
        <f ca="1">IF($C22&gt;$D$15,"-",IF($C22=1,$H22,$L21+$H22))</f>
        <v>5.0000000000000001E-3</v>
      </c>
      <c r="N22" s="38">
        <f ca="1">IF($C22&gt;$D$15,"-",$F22*$H22)</f>
        <v>4.5272727272727279E-3</v>
      </c>
      <c r="O22" s="38">
        <f t="shared" ref="O22:O32" ca="1" si="8">IF($C22&gt;$D$15,"-",$H22*($F22-$K$77)^2)</f>
        <v>0.42175662371593503</v>
      </c>
      <c r="P22" s="38">
        <f t="shared" ref="P22:P32" ca="1" si="9">IF($C22&gt;$D$15,"-",$H22*($F22-$K$77)^3)</f>
        <v>-3.8735384006564813</v>
      </c>
      <c r="Q22" s="38">
        <f t="shared" ref="Q22:Q32" ca="1" si="10">IF($C22&gt;$D$15,"-",$H22*($F22-$K$77)^4)</f>
        <v>35.575729929652965</v>
      </c>
      <c r="Z22" s="12">
        <f t="shared" ca="1" si="0"/>
        <v>-6.3676499999999958</v>
      </c>
      <c r="AA22" s="12">
        <f t="shared" ca="1" si="1"/>
        <v>-6.3676499999999958</v>
      </c>
    </row>
    <row r="23" spans="1:46" x14ac:dyDescent="0.25">
      <c r="A23" s="11">
        <v>3.76</v>
      </c>
      <c r="C23" s="17">
        <v>2</v>
      </c>
      <c r="D23" s="38">
        <f t="shared" ca="1" si="2"/>
        <v>1.820909090909091</v>
      </c>
      <c r="E23" s="38">
        <f t="shared" ca="1" si="3"/>
        <v>3.6518181818181823</v>
      </c>
      <c r="F23" s="38">
        <f t="shared" ca="1" si="4"/>
        <v>2.7363636363636368</v>
      </c>
      <c r="G23" s="18">
        <f t="shared" ca="1" si="5"/>
        <v>15</v>
      </c>
      <c r="H23" s="38">
        <f t="shared" ca="1" si="6"/>
        <v>1.8749999999999999E-2</v>
      </c>
      <c r="J23" s="38">
        <f t="shared" ca="1" si="7"/>
        <v>1.0240814299900694E-2</v>
      </c>
      <c r="K23" s="38">
        <f t="shared" ref="K23:K32" ca="1" si="11">IF($C23&gt;$D$15,"-",IF($C23=1,$G23,$K22+$G23))</f>
        <v>19</v>
      </c>
      <c r="L23" s="38">
        <f t="shared" ref="L23:L32" ca="1" si="12">IF($C23&gt;$D$15,"-",IF($C23=1,$H23,$L22+$H23))</f>
        <v>2.375E-2</v>
      </c>
      <c r="N23" s="38">
        <f t="shared" ref="N23:N32" ca="1" si="13">IF($C23&gt;$D$15,"-",$F23*$H23)</f>
        <v>5.130681818181819E-2</v>
      </c>
      <c r="O23" s="38">
        <f t="shared" ca="1" si="8"/>
        <v>1.0138560832012853</v>
      </c>
      <c r="P23" s="38">
        <f t="shared" ca="1" si="9"/>
        <v>-7.4552778011204772</v>
      </c>
      <c r="Q23" s="38">
        <f t="shared" ca="1" si="10"/>
        <v>54.82155506369341</v>
      </c>
      <c r="Z23" s="12">
        <f t="shared" ca="1" si="0"/>
        <v>-6.3476499999999962</v>
      </c>
      <c r="AA23" s="12">
        <f t="shared" ca="1" si="1"/>
        <v>-6.3476499999999962</v>
      </c>
    </row>
    <row r="24" spans="1:46" x14ac:dyDescent="0.25">
      <c r="A24" s="11">
        <v>3.87</v>
      </c>
      <c r="C24" s="17">
        <v>3</v>
      </c>
      <c r="D24" s="38">
        <f t="shared" ca="1" si="2"/>
        <v>3.6518181818181823</v>
      </c>
      <c r="E24" s="38">
        <f t="shared" ca="1" si="3"/>
        <v>5.4827272727272733</v>
      </c>
      <c r="F24" s="38">
        <f t="shared" ca="1" si="4"/>
        <v>4.5672727272727283</v>
      </c>
      <c r="G24" s="18">
        <f t="shared" ca="1" si="5"/>
        <v>59</v>
      </c>
      <c r="H24" s="38">
        <f t="shared" ca="1" si="6"/>
        <v>7.3749999999999996E-2</v>
      </c>
      <c r="J24" s="38">
        <f t="shared" ca="1" si="7"/>
        <v>4.0280536246276061E-2</v>
      </c>
      <c r="K24" s="38">
        <f t="shared" ca="1" si="11"/>
        <v>78</v>
      </c>
      <c r="L24" s="38">
        <f t="shared" ca="1" si="12"/>
        <v>9.7500000000000003E-2</v>
      </c>
      <c r="N24" s="38">
        <f t="shared" ca="1" si="13"/>
        <v>0.33683636363636371</v>
      </c>
      <c r="O24" s="38">
        <f t="shared" ca="1" si="8"/>
        <v>2.2492112993348337</v>
      </c>
      <c r="P24" s="38">
        <f t="shared" ca="1" si="9"/>
        <v>-12.42122339398186</v>
      </c>
      <c r="Q24" s="38">
        <f t="shared" ca="1" si="10"/>
        <v>68.595952122786329</v>
      </c>
      <c r="Z24" s="12">
        <f t="shared" ca="1" si="0"/>
        <v>-6.2376499999999959</v>
      </c>
      <c r="AA24" s="12">
        <f t="shared" ca="1" si="1"/>
        <v>-6.2376499999999959</v>
      </c>
    </row>
    <row r="25" spans="1:46" x14ac:dyDescent="0.25">
      <c r="A25" s="11">
        <v>3.89</v>
      </c>
      <c r="C25" s="17">
        <v>4</v>
      </c>
      <c r="D25" s="38">
        <f t="shared" ca="1" si="2"/>
        <v>5.4827272727272733</v>
      </c>
      <c r="E25" s="38">
        <f t="shared" ca="1" si="3"/>
        <v>7.3136363636363644</v>
      </c>
      <c r="F25" s="38">
        <f t="shared" ca="1" si="4"/>
        <v>6.3981818181818184</v>
      </c>
      <c r="G25" s="18">
        <f t="shared" ca="1" si="5"/>
        <v>93</v>
      </c>
      <c r="H25" s="38">
        <f t="shared" ca="1" si="6"/>
        <v>0.11625000000000001</v>
      </c>
      <c r="J25" s="38">
        <f t="shared" ca="1" si="7"/>
        <v>6.3493048659384307E-2</v>
      </c>
      <c r="K25" s="38">
        <f t="shared" ca="1" si="11"/>
        <v>171</v>
      </c>
      <c r="L25" s="38">
        <f t="shared" ca="1" si="12"/>
        <v>0.21375</v>
      </c>
      <c r="N25" s="38">
        <f t="shared" ca="1" si="13"/>
        <v>0.74378863636363646</v>
      </c>
      <c r="O25" s="38">
        <f t="shared" ca="1" si="8"/>
        <v>1.5842192439264799</v>
      </c>
      <c r="P25" s="38">
        <f t="shared" ca="1" si="9"/>
        <v>-5.8482569544013341</v>
      </c>
      <c r="Q25" s="38">
        <f t="shared" ca="1" si="10"/>
        <v>21.589252583457959</v>
      </c>
      <c r="Z25" s="12">
        <f t="shared" ca="1" si="0"/>
        <v>-6.2176499999999955</v>
      </c>
      <c r="AA25" s="12">
        <f t="shared" ca="1" si="1"/>
        <v>-6.2176499999999955</v>
      </c>
    </row>
    <row r="26" spans="1:46" x14ac:dyDescent="0.25">
      <c r="A26" s="11">
        <v>3.9</v>
      </c>
      <c r="C26" s="17">
        <v>5</v>
      </c>
      <c r="D26" s="38">
        <f t="shared" ca="1" si="2"/>
        <v>7.3136363636363644</v>
      </c>
      <c r="E26" s="38">
        <f t="shared" ca="1" si="3"/>
        <v>9.1445454545454545</v>
      </c>
      <c r="F26" s="38">
        <f t="shared" ca="1" si="4"/>
        <v>8.2290909090909103</v>
      </c>
      <c r="G26" s="18">
        <f t="shared" ca="1" si="5"/>
        <v>139</v>
      </c>
      <c r="H26" s="38">
        <f t="shared" ca="1" si="6"/>
        <v>0.17374999999999999</v>
      </c>
      <c r="J26" s="38">
        <f t="shared" ca="1" si="7"/>
        <v>9.4898212512413094E-2</v>
      </c>
      <c r="K26" s="38">
        <f t="shared" ca="1" si="11"/>
        <v>310</v>
      </c>
      <c r="L26" s="38">
        <f t="shared" ca="1" si="12"/>
        <v>0.38749999999999996</v>
      </c>
      <c r="N26" s="38">
        <f t="shared" ca="1" si="13"/>
        <v>1.4298045454545456</v>
      </c>
      <c r="O26" s="38">
        <f t="shared" ca="1" si="8"/>
        <v>0.60153304838493693</v>
      </c>
      <c r="P26" s="38">
        <f t="shared" ca="1" si="9"/>
        <v>-1.1192493020802556</v>
      </c>
      <c r="Q26" s="38">
        <f t="shared" ca="1" si="10"/>
        <v>2.0825439326576975</v>
      </c>
      <c r="Z26" s="12">
        <f t="shared" ca="1" si="0"/>
        <v>-6.2076499999999957</v>
      </c>
      <c r="AA26" s="12">
        <f t="shared" ca="1" si="1"/>
        <v>-6.2076499999999957</v>
      </c>
    </row>
    <row r="27" spans="1:46" x14ac:dyDescent="0.25">
      <c r="A27" s="11">
        <v>3.91</v>
      </c>
      <c r="C27" s="17">
        <v>6</v>
      </c>
      <c r="D27" s="38">
        <f t="shared" ca="1" si="2"/>
        <v>9.1445454545454563</v>
      </c>
      <c r="E27" s="38">
        <f t="shared" ca="1" si="3"/>
        <v>10.975454545454546</v>
      </c>
      <c r="F27" s="38">
        <f t="shared" ca="1" si="4"/>
        <v>10.060000000000002</v>
      </c>
      <c r="G27" s="18">
        <f t="shared" ca="1" si="5"/>
        <v>168</v>
      </c>
      <c r="H27" s="38">
        <f t="shared" ca="1" si="6"/>
        <v>0.21</v>
      </c>
      <c r="J27" s="38">
        <f t="shared" ca="1" si="7"/>
        <v>0.11469712015888778</v>
      </c>
      <c r="K27" s="38">
        <f t="shared" ca="1" si="11"/>
        <v>478</v>
      </c>
      <c r="L27" s="38">
        <f t="shared" ca="1" si="12"/>
        <v>0.59749999999999992</v>
      </c>
      <c r="N27" s="38">
        <f t="shared" ca="1" si="13"/>
        <v>2.1126000000000005</v>
      </c>
      <c r="O27" s="38">
        <f t="shared" ca="1" si="8"/>
        <v>1.8589152381197563E-4</v>
      </c>
      <c r="P27" s="38">
        <f t="shared" ca="1" si="9"/>
        <v>-5.5306953141420948E-6</v>
      </c>
      <c r="Q27" s="38">
        <f t="shared" ca="1" si="10"/>
        <v>1.6455075535780145E-7</v>
      </c>
      <c r="Z27" s="12">
        <f t="shared" ca="1" si="0"/>
        <v>-6.1976499999999959</v>
      </c>
      <c r="AA27" s="12">
        <f t="shared" ca="1" si="1"/>
        <v>-6.1976499999999959</v>
      </c>
    </row>
    <row r="28" spans="1:46" x14ac:dyDescent="0.25">
      <c r="A28" s="11">
        <v>3.93</v>
      </c>
      <c r="C28" s="17">
        <v>7</v>
      </c>
      <c r="D28" s="38">
        <f t="shared" ca="1" si="2"/>
        <v>10.975454545454546</v>
      </c>
      <c r="E28" s="38">
        <f t="shared" ca="1" si="3"/>
        <v>12.806363636363638</v>
      </c>
      <c r="F28" s="38">
        <f t="shared" ca="1" si="4"/>
        <v>11.890909090909092</v>
      </c>
      <c r="G28" s="18">
        <f t="shared" ca="1" si="5"/>
        <v>138</v>
      </c>
      <c r="H28" s="38">
        <f t="shared" ca="1" si="6"/>
        <v>0.17249999999999999</v>
      </c>
      <c r="J28" s="38">
        <f t="shared" ca="1" si="7"/>
        <v>9.4215491559086387E-2</v>
      </c>
      <c r="K28" s="38">
        <f t="shared" ca="1" si="11"/>
        <v>616</v>
      </c>
      <c r="L28" s="38">
        <f t="shared" ca="1" si="12"/>
        <v>0.76999999999999991</v>
      </c>
      <c r="N28" s="38">
        <f t="shared" ca="1" si="13"/>
        <v>2.0511818181818184</v>
      </c>
      <c r="O28" s="38">
        <f t="shared" ca="1" si="8"/>
        <v>0.55961861493529175</v>
      </c>
      <c r="P28" s="38">
        <f t="shared" ca="1" si="9"/>
        <v>1.0079608838721661</v>
      </c>
      <c r="Q28" s="38">
        <f t="shared" ca="1" si="10"/>
        <v>1.8154956184469233</v>
      </c>
      <c r="Z28" s="12">
        <f t="shared" ca="1" si="0"/>
        <v>-6.1776499999999963</v>
      </c>
      <c r="AA28" s="12">
        <f t="shared" ca="1" si="1"/>
        <v>-6.1776499999999963</v>
      </c>
    </row>
    <row r="29" spans="1:46" x14ac:dyDescent="0.25">
      <c r="A29" s="11">
        <v>3.94</v>
      </c>
      <c r="C29" s="17">
        <v>8</v>
      </c>
      <c r="D29" s="38">
        <f t="shared" ca="1" si="2"/>
        <v>12.806363636363637</v>
      </c>
      <c r="E29" s="38">
        <f t="shared" ca="1" si="3"/>
        <v>14.637272727272727</v>
      </c>
      <c r="F29" s="38">
        <f t="shared" ca="1" si="4"/>
        <v>13.721818181818183</v>
      </c>
      <c r="G29" s="18">
        <f t="shared" ca="1" si="5"/>
        <v>119</v>
      </c>
      <c r="H29" s="38">
        <f t="shared" ca="1" si="6"/>
        <v>0.14874999999999999</v>
      </c>
      <c r="J29" s="38">
        <f t="shared" ca="1" si="7"/>
        <v>8.1243793445878842E-2</v>
      </c>
      <c r="K29" s="38">
        <f t="shared" ca="1" si="11"/>
        <v>735</v>
      </c>
      <c r="L29" s="38">
        <f t="shared" ca="1" si="12"/>
        <v>0.91874999999999996</v>
      </c>
      <c r="N29" s="38">
        <f t="shared" ca="1" si="13"/>
        <v>2.0411204545454544</v>
      </c>
      <c r="O29" s="38">
        <f t="shared" ca="1" si="8"/>
        <v>1.9622955367370793</v>
      </c>
      <c r="P29" s="38">
        <f t="shared" ca="1" si="9"/>
        <v>7.1271867225439918</v>
      </c>
      <c r="Q29" s="38">
        <f t="shared" ca="1" si="10"/>
        <v>25.886411922677397</v>
      </c>
      <c r="Z29" s="12">
        <f t="shared" ca="1" si="0"/>
        <v>-6.1676499999999965</v>
      </c>
      <c r="AA29" s="12">
        <f t="shared" ca="1" si="1"/>
        <v>-6.1676499999999965</v>
      </c>
    </row>
    <row r="30" spans="1:46" x14ac:dyDescent="0.25">
      <c r="A30" s="11">
        <v>3.97</v>
      </c>
      <c r="C30" s="17">
        <v>9</v>
      </c>
      <c r="D30" s="38">
        <f t="shared" ca="1" si="2"/>
        <v>14.637272727272729</v>
      </c>
      <c r="E30" s="38">
        <f t="shared" ca="1" si="3"/>
        <v>16.468181818181819</v>
      </c>
      <c r="F30" s="38">
        <f t="shared" ca="1" si="4"/>
        <v>15.552727272727275</v>
      </c>
      <c r="G30" s="18">
        <f t="shared" ca="1" si="5"/>
        <v>47</v>
      </c>
      <c r="H30" s="38">
        <f t="shared" ca="1" si="6"/>
        <v>5.8749999999999997E-2</v>
      </c>
      <c r="J30" s="38">
        <f t="shared" ca="1" si="7"/>
        <v>3.2087884806355507E-2</v>
      </c>
      <c r="K30" s="38">
        <f t="shared" ca="1" si="11"/>
        <v>782</v>
      </c>
      <c r="L30" s="38">
        <f t="shared" ca="1" si="12"/>
        <v>0.97749999999999992</v>
      </c>
      <c r="N30" s="38">
        <f t="shared" ca="1" si="13"/>
        <v>0.9137227272727273</v>
      </c>
      <c r="O30" s="38">
        <f t="shared" ca="1" si="8"/>
        <v>1.7533406312242188</v>
      </c>
      <c r="P30" s="38">
        <f t="shared" ca="1" si="9"/>
        <v>9.5784560348621284</v>
      </c>
      <c r="Q30" s="38">
        <f t="shared" ca="1" si="10"/>
        <v>52.326865857050933</v>
      </c>
      <c r="Z30" s="12">
        <f t="shared" ca="1" si="0"/>
        <v>-6.1376499999999954</v>
      </c>
      <c r="AA30" s="12">
        <f t="shared" ca="1" si="1"/>
        <v>-6.1376499999999954</v>
      </c>
    </row>
    <row r="31" spans="1:46" x14ac:dyDescent="0.25">
      <c r="A31" s="11">
        <v>3.98</v>
      </c>
      <c r="C31" s="17">
        <v>10</v>
      </c>
      <c r="D31" s="38">
        <f t="shared" ca="1" si="2"/>
        <v>16.468181818181819</v>
      </c>
      <c r="E31" s="38">
        <f t="shared" ca="1" si="3"/>
        <v>18.299090909090911</v>
      </c>
      <c r="F31" s="38">
        <f t="shared" ca="1" si="4"/>
        <v>17.383636363636363</v>
      </c>
      <c r="G31" s="18">
        <f t="shared" ca="1" si="5"/>
        <v>12</v>
      </c>
      <c r="H31" s="38">
        <f t="shared" ca="1" si="6"/>
        <v>1.4999999999999999E-2</v>
      </c>
      <c r="J31" s="38">
        <f t="shared" ca="1" si="7"/>
        <v>8.1926514399205553E-3</v>
      </c>
      <c r="K31" s="38">
        <f t="shared" ca="1" si="11"/>
        <v>794</v>
      </c>
      <c r="L31" s="38">
        <f t="shared" ca="1" si="12"/>
        <v>0.99249999999999994</v>
      </c>
      <c r="N31" s="38">
        <f t="shared" ca="1" si="13"/>
        <v>0.26075454545454546</v>
      </c>
      <c r="O31" s="38">
        <f t="shared" ca="1" si="8"/>
        <v>0.7980111769742505</v>
      </c>
      <c r="P31" s="38">
        <f t="shared" ca="1" si="9"/>
        <v>5.8206010281001221</v>
      </c>
      <c r="Q31" s="38">
        <f t="shared" ca="1" si="10"/>
        <v>42.454789238388564</v>
      </c>
      <c r="Z31" s="12">
        <f t="shared" ca="1" si="0"/>
        <v>-6.1276499999999956</v>
      </c>
      <c r="AA31" s="12">
        <f t="shared" ca="1" si="1"/>
        <v>-6.1276499999999956</v>
      </c>
    </row>
    <row r="32" spans="1:46" x14ac:dyDescent="0.25">
      <c r="A32" s="11">
        <v>4.03</v>
      </c>
      <c r="C32" s="17">
        <v>11</v>
      </c>
      <c r="D32" s="38">
        <f t="shared" ca="1" si="2"/>
        <v>18.299090909090911</v>
      </c>
      <c r="E32" s="38">
        <f t="shared" ca="1" si="3"/>
        <v>20.130000000000003</v>
      </c>
      <c r="F32" s="38">
        <f t="shared" ca="1" si="4"/>
        <v>19.214545454545458</v>
      </c>
      <c r="G32" s="18">
        <f t="shared" ca="1" si="5"/>
        <v>6</v>
      </c>
      <c r="H32" s="38">
        <f t="shared" ca="1" si="6"/>
        <v>7.4999999999999997E-3</v>
      </c>
      <c r="J32" s="38">
        <f t="shared" ca="1" si="7"/>
        <v>4.0963257199602776E-3</v>
      </c>
      <c r="K32" s="38">
        <f t="shared" ca="1" si="11"/>
        <v>800</v>
      </c>
      <c r="L32" s="38">
        <f t="shared" ca="1" si="12"/>
        <v>0.99999999999999989</v>
      </c>
      <c r="N32" s="38">
        <f t="shared" ca="1" si="13"/>
        <v>0.14410909090909094</v>
      </c>
      <c r="O32" s="38">
        <f t="shared" ca="1" si="8"/>
        <v>0.62446387958216709</v>
      </c>
      <c r="P32" s="38">
        <f t="shared" ca="1" si="9"/>
        <v>5.6981037507030896</v>
      </c>
      <c r="Q32" s="38">
        <f t="shared" ca="1" si="10"/>
        <v>51.994018253708177</v>
      </c>
      <c r="Z32" s="12">
        <f t="shared" ca="1" si="0"/>
        <v>-6.0776499999999958</v>
      </c>
      <c r="AA32" s="12">
        <f t="shared" ca="1" si="1"/>
        <v>-6.0776499999999958</v>
      </c>
      <c r="AT32" s="20"/>
    </row>
    <row r="33" spans="1:46" x14ac:dyDescent="0.25">
      <c r="A33" s="11">
        <v>4.05</v>
      </c>
      <c r="C33" s="16" t="s">
        <v>23</v>
      </c>
      <c r="D33" s="17"/>
      <c r="E33" s="17"/>
      <c r="F33" s="17"/>
      <c r="G33" s="43">
        <f ca="1">SUM(G22:G32)</f>
        <v>800</v>
      </c>
      <c r="H33" s="43">
        <f ca="1">SUM(H22:H32)</f>
        <v>0.99999999999999989</v>
      </c>
      <c r="J33" s="17"/>
      <c r="K33" s="17"/>
      <c r="L33" s="17"/>
      <c r="N33" s="17"/>
      <c r="O33" s="17"/>
      <c r="P33" s="17"/>
      <c r="Q33" s="17"/>
      <c r="Z33" s="12">
        <f t="shared" ca="1" si="0"/>
        <v>-6.0576499999999962</v>
      </c>
      <c r="AA33" s="12">
        <f t="shared" ca="1" si="1"/>
        <v>-6.0576499999999962</v>
      </c>
    </row>
    <row r="34" spans="1:46" x14ac:dyDescent="0.25">
      <c r="A34" s="11">
        <v>4.05</v>
      </c>
      <c r="Z34" s="12">
        <f t="shared" ca="1" si="0"/>
        <v>-6.0576499999999962</v>
      </c>
      <c r="AA34" s="12">
        <f t="shared" ca="1" si="1"/>
        <v>-6.0576499999999962</v>
      </c>
    </row>
    <row r="35" spans="1:46" x14ac:dyDescent="0.25">
      <c r="A35" s="11">
        <v>4.1100000000000003</v>
      </c>
      <c r="Z35" s="12">
        <f t="shared" ca="1" si="0"/>
        <v>-5.9976499999999957</v>
      </c>
      <c r="AA35" s="12">
        <f t="shared" ca="1" si="1"/>
        <v>-5.9976499999999957</v>
      </c>
    </row>
    <row r="36" spans="1:46" x14ac:dyDescent="0.25">
      <c r="A36" s="11">
        <v>4.1500000000000004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-5.9576499999999957</v>
      </c>
      <c r="AA36" s="12">
        <f t="shared" ca="1" si="1"/>
        <v>-5.9576499999999957</v>
      </c>
      <c r="AT36" s="20"/>
    </row>
    <row r="37" spans="1:46" x14ac:dyDescent="0.25">
      <c r="A37" s="11">
        <v>4.1900000000000004</v>
      </c>
      <c r="Z37" s="12">
        <f t="shared" ca="1" si="0"/>
        <v>-5.9176499999999956</v>
      </c>
      <c r="AA37" s="12">
        <f t="shared" ca="1" si="1"/>
        <v>-5.9176499999999956</v>
      </c>
    </row>
    <row r="38" spans="1:46" x14ac:dyDescent="0.25">
      <c r="A38" s="11">
        <v>4.1900000000000004</v>
      </c>
      <c r="Z38" s="12">
        <f t="shared" ca="1" si="0"/>
        <v>-5.9176499999999956</v>
      </c>
      <c r="AA38" s="12">
        <f t="shared" ca="1" si="1"/>
        <v>-5.9176499999999956</v>
      </c>
    </row>
    <row r="39" spans="1:46" x14ac:dyDescent="0.25">
      <c r="A39" s="11">
        <v>4.28</v>
      </c>
      <c r="Z39" s="12">
        <f t="shared" ca="1" si="0"/>
        <v>-5.8276499999999958</v>
      </c>
      <c r="AA39" s="12">
        <f t="shared" ca="1" si="1"/>
        <v>-5.8276499999999958</v>
      </c>
    </row>
    <row r="40" spans="1:46" x14ac:dyDescent="0.25">
      <c r="A40" s="11">
        <v>4.29</v>
      </c>
      <c r="Z40" s="12">
        <f t="shared" ca="1" si="0"/>
        <v>-5.817649999999996</v>
      </c>
      <c r="AA40" s="12">
        <f t="shared" ca="1" si="1"/>
        <v>-5.817649999999996</v>
      </c>
    </row>
    <row r="41" spans="1:46" x14ac:dyDescent="0.25">
      <c r="A41" s="11">
        <v>4.29</v>
      </c>
      <c r="Z41" s="12">
        <f t="shared" ca="1" si="0"/>
        <v>-5.817649999999996</v>
      </c>
      <c r="AA41" s="12">
        <f t="shared" ca="1" si="1"/>
        <v>-5.817649999999996</v>
      </c>
    </row>
    <row r="42" spans="1:46" x14ac:dyDescent="0.25">
      <c r="A42" s="11">
        <v>4.3</v>
      </c>
      <c r="Z42" s="12">
        <f t="shared" ca="1" si="0"/>
        <v>-5.8076499999999962</v>
      </c>
      <c r="AA42" s="12">
        <f t="shared" ca="1" si="1"/>
        <v>-5.8076499999999962</v>
      </c>
    </row>
    <row r="43" spans="1:46" x14ac:dyDescent="0.25">
      <c r="A43" s="11">
        <v>4.33</v>
      </c>
      <c r="Z43" s="12">
        <f t="shared" ca="1" si="0"/>
        <v>-5.777649999999996</v>
      </c>
      <c r="AA43" s="12">
        <f t="shared" ca="1" si="1"/>
        <v>-5.777649999999996</v>
      </c>
    </row>
    <row r="44" spans="1:46" x14ac:dyDescent="0.25">
      <c r="A44" s="11">
        <v>4.3499999999999996</v>
      </c>
      <c r="Z44" s="12">
        <f t="shared" ca="1" si="0"/>
        <v>-5.7576499999999964</v>
      </c>
      <c r="AA44" s="12">
        <f t="shared" ca="1" si="1"/>
        <v>-5.7576499999999964</v>
      </c>
    </row>
    <row r="45" spans="1:46" x14ac:dyDescent="0.25">
      <c r="A45" s="11">
        <v>4.3899999999999997</v>
      </c>
      <c r="Z45" s="12">
        <f t="shared" ca="1" si="0"/>
        <v>-5.7176499999999963</v>
      </c>
      <c r="AA45" s="12">
        <f t="shared" ca="1" si="1"/>
        <v>-5.7176499999999963</v>
      </c>
    </row>
    <row r="46" spans="1:46" x14ac:dyDescent="0.25">
      <c r="A46" s="11">
        <v>4.43</v>
      </c>
      <c r="Z46" s="12">
        <f t="shared" ca="1" si="0"/>
        <v>-5.6776499999999963</v>
      </c>
      <c r="AA46" s="12">
        <f t="shared" ca="1" si="1"/>
        <v>-5.6776499999999963</v>
      </c>
    </row>
    <row r="47" spans="1:46" x14ac:dyDescent="0.25">
      <c r="A47" s="11">
        <v>4.5</v>
      </c>
      <c r="Z47" s="12">
        <f t="shared" ca="1" si="0"/>
        <v>-5.607649999999996</v>
      </c>
      <c r="AA47" s="12">
        <f t="shared" ca="1" si="1"/>
        <v>-5.607649999999996</v>
      </c>
    </row>
    <row r="48" spans="1:46" x14ac:dyDescent="0.25">
      <c r="A48" s="11">
        <v>4.5199999999999996</v>
      </c>
      <c r="Z48" s="12">
        <f t="shared" ca="1" si="0"/>
        <v>-5.5876499999999965</v>
      </c>
      <c r="AA48" s="12">
        <f t="shared" ca="1" si="1"/>
        <v>-5.5876499999999965</v>
      </c>
    </row>
    <row r="49" spans="1:27" x14ac:dyDescent="0.25">
      <c r="A49" s="11">
        <v>4.5999999999999996</v>
      </c>
      <c r="Z49" s="12">
        <f t="shared" ca="1" si="0"/>
        <v>-5.5076499999999964</v>
      </c>
      <c r="AA49" s="12">
        <f t="shared" ca="1" si="1"/>
        <v>-5.5076499999999964</v>
      </c>
    </row>
    <row r="50" spans="1:27" x14ac:dyDescent="0.25">
      <c r="A50" s="11">
        <v>4.6100000000000003</v>
      </c>
      <c r="Z50" s="12">
        <f t="shared" ca="1" si="0"/>
        <v>-5.4976499999999957</v>
      </c>
      <c r="AA50" s="12">
        <f t="shared" ca="1" si="1"/>
        <v>-5.4976499999999957</v>
      </c>
    </row>
    <row r="51" spans="1:27" x14ac:dyDescent="0.25">
      <c r="A51" s="11">
        <v>4.74</v>
      </c>
      <c r="Z51" s="12">
        <f t="shared" ca="1" si="0"/>
        <v>-5.3676499999999958</v>
      </c>
      <c r="AA51" s="12">
        <f t="shared" ca="1" si="1"/>
        <v>-5.3676499999999958</v>
      </c>
    </row>
    <row r="52" spans="1:27" x14ac:dyDescent="0.25">
      <c r="A52" s="11">
        <v>4.75</v>
      </c>
      <c r="Z52" s="12">
        <f t="shared" ca="1" si="0"/>
        <v>-5.357649999999996</v>
      </c>
      <c r="AA52" s="12">
        <f t="shared" ca="1" si="1"/>
        <v>-5.357649999999996</v>
      </c>
    </row>
    <row r="53" spans="1:27" x14ac:dyDescent="0.25">
      <c r="A53" s="11">
        <v>4.7699999999999996</v>
      </c>
      <c r="Z53" s="12">
        <f t="shared" ca="1" si="0"/>
        <v>-5.3376499999999965</v>
      </c>
      <c r="AA53" s="12">
        <f t="shared" ca="1" si="1"/>
        <v>-5.3376499999999965</v>
      </c>
    </row>
    <row r="54" spans="1:27" x14ac:dyDescent="0.25">
      <c r="A54" s="11">
        <v>4.84</v>
      </c>
      <c r="Z54" s="12">
        <f t="shared" ca="1" si="0"/>
        <v>-5.2676499999999962</v>
      </c>
      <c r="AA54" s="12">
        <f t="shared" ca="1" si="1"/>
        <v>-5.2676499999999962</v>
      </c>
    </row>
    <row r="55" spans="1:27" x14ac:dyDescent="0.25">
      <c r="A55" s="11">
        <v>4.93</v>
      </c>
      <c r="Z55" s="12">
        <f t="shared" ca="1" si="0"/>
        <v>-5.1776499999999963</v>
      </c>
      <c r="AA55" s="12">
        <f t="shared" ca="1" si="1"/>
        <v>-5.1776499999999963</v>
      </c>
    </row>
    <row r="56" spans="1:27" x14ac:dyDescent="0.25">
      <c r="A56" s="11">
        <v>5.03</v>
      </c>
      <c r="Z56" s="12">
        <f t="shared" ca="1" si="0"/>
        <v>-5.0776499999999958</v>
      </c>
      <c r="AA56" s="12">
        <f t="shared" ca="1" si="1"/>
        <v>-5.0776499999999958</v>
      </c>
    </row>
    <row r="57" spans="1:27" x14ac:dyDescent="0.25">
      <c r="A57" s="11">
        <v>5.04</v>
      </c>
      <c r="Z57" s="12">
        <f t="shared" ca="1" si="0"/>
        <v>-5.067649999999996</v>
      </c>
      <c r="AA57" s="12">
        <f t="shared" ca="1" si="1"/>
        <v>-5.067649999999996</v>
      </c>
    </row>
    <row r="58" spans="1:27" x14ac:dyDescent="0.25">
      <c r="A58" s="11">
        <v>5.1100000000000003</v>
      </c>
      <c r="Z58" s="12">
        <f t="shared" ca="1" si="0"/>
        <v>-4.9976499999999957</v>
      </c>
      <c r="AA58" s="12">
        <f t="shared" ca="1" si="1"/>
        <v>-4.9976499999999957</v>
      </c>
    </row>
    <row r="59" spans="1:27" x14ac:dyDescent="0.25">
      <c r="A59" s="11">
        <v>5.12</v>
      </c>
      <c r="Z59" s="12">
        <f t="shared" ca="1" si="0"/>
        <v>-4.9876499999999959</v>
      </c>
      <c r="AA59" s="12">
        <f t="shared" ca="1" si="1"/>
        <v>-4.9876499999999959</v>
      </c>
    </row>
    <row r="60" spans="1:27" x14ac:dyDescent="0.25">
      <c r="A60" s="11">
        <v>5.14</v>
      </c>
      <c r="Z60" s="12">
        <f t="shared" ca="1" si="0"/>
        <v>-4.9676499999999963</v>
      </c>
      <c r="AA60" s="12">
        <f t="shared" ca="1" si="1"/>
        <v>-4.9676499999999963</v>
      </c>
    </row>
    <row r="61" spans="1:27" x14ac:dyDescent="0.25">
      <c r="A61" s="11">
        <v>5.14</v>
      </c>
      <c r="Z61" s="12">
        <f t="shared" ca="1" si="0"/>
        <v>-4.9676499999999963</v>
      </c>
      <c r="AA61" s="12">
        <f t="shared" ca="1" si="1"/>
        <v>-4.9676499999999963</v>
      </c>
    </row>
    <row r="62" spans="1:27" x14ac:dyDescent="0.25">
      <c r="A62" s="11">
        <v>5.15</v>
      </c>
      <c r="Z62" s="12">
        <f t="shared" ca="1" si="0"/>
        <v>-4.9576499999999957</v>
      </c>
      <c r="AA62" s="12">
        <f t="shared" ca="1" si="1"/>
        <v>-4.9576499999999957</v>
      </c>
    </row>
    <row r="63" spans="1:27" x14ac:dyDescent="0.25">
      <c r="A63" s="11">
        <v>5.17</v>
      </c>
      <c r="Z63" s="12">
        <f t="shared" ca="1" si="0"/>
        <v>-4.9376499999999961</v>
      </c>
      <c r="AA63" s="12">
        <f t="shared" ca="1" si="1"/>
        <v>-4.9376499999999961</v>
      </c>
    </row>
    <row r="64" spans="1:27" x14ac:dyDescent="0.25">
      <c r="A64" s="11">
        <v>5.17</v>
      </c>
      <c r="Z64" s="12">
        <f t="shared" ca="1" si="0"/>
        <v>-4.9376499999999961</v>
      </c>
      <c r="AA64" s="12">
        <f t="shared" ca="1" si="1"/>
        <v>-4.9376499999999961</v>
      </c>
    </row>
    <row r="65" spans="1:27" x14ac:dyDescent="0.25">
      <c r="A65" s="11">
        <v>5.18</v>
      </c>
      <c r="Z65" s="12">
        <f t="shared" ca="1" si="0"/>
        <v>-4.9276499999999963</v>
      </c>
      <c r="AA65" s="12">
        <f t="shared" ca="1" si="1"/>
        <v>-4.9276499999999963</v>
      </c>
    </row>
    <row r="66" spans="1:27" x14ac:dyDescent="0.25">
      <c r="A66" s="11">
        <v>5.19</v>
      </c>
      <c r="Z66" s="12">
        <f t="shared" ref="Z66:Z129" ca="1" si="14">IF($A66&lt;&gt;"",($A66-$D$77),"")</f>
        <v>-4.9176499999999956</v>
      </c>
      <c r="AA66" s="12">
        <f t="shared" ref="AA66:AA129" ca="1" si="15">IF($A66&lt;&gt;"",($A66-$D$77+$J$118),"")</f>
        <v>-4.9176499999999956</v>
      </c>
    </row>
    <row r="67" spans="1:27" x14ac:dyDescent="0.25">
      <c r="A67" s="11">
        <v>5.19</v>
      </c>
      <c r="Z67" s="12">
        <f t="shared" ca="1" si="14"/>
        <v>-4.9176499999999956</v>
      </c>
      <c r="AA67" s="12">
        <f t="shared" ca="1" si="15"/>
        <v>-4.9176499999999956</v>
      </c>
    </row>
    <row r="68" spans="1:27" x14ac:dyDescent="0.25">
      <c r="A68" s="11">
        <v>5.19</v>
      </c>
      <c r="Z68" s="12">
        <f t="shared" ca="1" si="14"/>
        <v>-4.9176499999999956</v>
      </c>
      <c r="AA68" s="12">
        <f t="shared" ca="1" si="15"/>
        <v>-4.9176499999999956</v>
      </c>
    </row>
    <row r="69" spans="1:27" x14ac:dyDescent="0.25">
      <c r="A69" s="11">
        <v>5.23</v>
      </c>
      <c r="Z69" s="12">
        <f t="shared" ca="1" si="14"/>
        <v>-4.8776499999999956</v>
      </c>
      <c r="AA69" s="12">
        <f t="shared" ca="1" si="15"/>
        <v>-4.8776499999999956</v>
      </c>
    </row>
    <row r="70" spans="1:27" x14ac:dyDescent="0.25">
      <c r="A70" s="11">
        <v>5.24</v>
      </c>
      <c r="Z70" s="12">
        <f t="shared" ca="1" si="14"/>
        <v>-4.8676499999999958</v>
      </c>
      <c r="AA70" s="12">
        <f t="shared" ca="1" si="15"/>
        <v>-4.8676499999999958</v>
      </c>
    </row>
    <row r="71" spans="1:27" x14ac:dyDescent="0.25">
      <c r="A71" s="11">
        <v>5.25</v>
      </c>
      <c r="Z71" s="12">
        <f t="shared" ca="1" si="14"/>
        <v>-4.857649999999996</v>
      </c>
      <c r="AA71" s="12">
        <f t="shared" ca="1" si="15"/>
        <v>-4.857649999999996</v>
      </c>
    </row>
    <row r="72" spans="1:27" x14ac:dyDescent="0.25">
      <c r="A72" s="11">
        <v>5.29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-4.817649999999996</v>
      </c>
      <c r="AA72" s="12">
        <f t="shared" ca="1" si="15"/>
        <v>-4.817649999999996</v>
      </c>
    </row>
    <row r="73" spans="1:27" x14ac:dyDescent="0.25">
      <c r="A73" s="11">
        <v>5.3</v>
      </c>
      <c r="Z73" s="12">
        <f t="shared" ca="1" si="14"/>
        <v>-4.8076499999999962</v>
      </c>
      <c r="AA73" s="12">
        <f t="shared" ca="1" si="15"/>
        <v>-4.8076499999999962</v>
      </c>
    </row>
    <row r="74" spans="1:27" x14ac:dyDescent="0.25">
      <c r="A74" s="11">
        <v>5.32</v>
      </c>
      <c r="Z74" s="12">
        <f t="shared" ca="1" si="14"/>
        <v>-4.7876499999999957</v>
      </c>
      <c r="AA74" s="12">
        <f t="shared" ca="1" si="15"/>
        <v>-4.7876499999999957</v>
      </c>
    </row>
    <row r="75" spans="1:27" x14ac:dyDescent="0.25">
      <c r="A75" s="11">
        <v>5.32</v>
      </c>
      <c r="C75" s="21" t="s">
        <v>25</v>
      </c>
      <c r="J75" s="21" t="s">
        <v>26</v>
      </c>
      <c r="Z75" s="12">
        <f t="shared" ca="1" si="14"/>
        <v>-4.7876499999999957</v>
      </c>
      <c r="AA75" s="12">
        <f t="shared" ca="1" si="15"/>
        <v>-4.7876499999999957</v>
      </c>
    </row>
    <row r="76" spans="1:27" x14ac:dyDescent="0.25">
      <c r="A76" s="11">
        <v>5.33</v>
      </c>
      <c r="Z76" s="12">
        <f t="shared" ca="1" si="14"/>
        <v>-4.777649999999996</v>
      </c>
      <c r="AA76" s="12">
        <f t="shared" ca="1" si="15"/>
        <v>-4.777649999999996</v>
      </c>
    </row>
    <row r="77" spans="1:27" x14ac:dyDescent="0.25">
      <c r="A77" s="11">
        <v>5.36</v>
      </c>
      <c r="C77" s="10" t="s">
        <v>27</v>
      </c>
      <c r="D77" s="15">
        <f ca="1">AVERAGE(INDIRECT($G$4))</f>
        <v>10.107649999999996</v>
      </c>
      <c r="E77" s="9" t="s">
        <v>13</v>
      </c>
      <c r="J77" s="10" t="s">
        <v>27</v>
      </c>
      <c r="K77" s="15">
        <f ca="1">SUMPRODUCT(INDIRECT("$F$22:$F$"&amp;21+$D$15),INDIRECT("$H$22:$H$"&amp;21+$D$15))</f>
        <v>10.089752272727274</v>
      </c>
      <c r="L77" s="9" t="s">
        <v>13</v>
      </c>
      <c r="Z77" s="12">
        <f t="shared" ca="1" si="14"/>
        <v>-4.7476499999999957</v>
      </c>
      <c r="AA77" s="12">
        <f t="shared" ca="1" si="15"/>
        <v>-4.7476499999999957</v>
      </c>
    </row>
    <row r="78" spans="1:27" x14ac:dyDescent="0.25">
      <c r="A78" s="11">
        <v>5.45</v>
      </c>
      <c r="C78" s="10" t="s">
        <v>28</v>
      </c>
      <c r="D78" s="15">
        <f ca="1">_xlfn.VAR.S(INDIRECT($G$4))</f>
        <v>11.431595722152885</v>
      </c>
      <c r="E78" s="9" t="s">
        <v>14</v>
      </c>
      <c r="J78" s="10" t="s">
        <v>28</v>
      </c>
      <c r="K78" s="15">
        <f ca="1">SUM(INDIRECT("$O$22:$O$"&amp;21+$D$15))</f>
        <v>11.568492029540291</v>
      </c>
      <c r="L78" s="9" t="s">
        <v>14</v>
      </c>
      <c r="Z78" s="12">
        <f t="shared" ca="1" si="14"/>
        <v>-4.6576499999999958</v>
      </c>
      <c r="AA78" s="12">
        <f t="shared" ca="1" si="15"/>
        <v>-4.6576499999999958</v>
      </c>
    </row>
    <row r="79" spans="1:27" x14ac:dyDescent="0.25">
      <c r="A79" s="11">
        <v>5.47</v>
      </c>
      <c r="C79" s="37" t="s">
        <v>140</v>
      </c>
      <c r="D79" s="15">
        <f ca="1">STDEVA(INDIRECT($G$4))</f>
        <v>3.3810642883791613</v>
      </c>
      <c r="E79" s="9" t="s">
        <v>15</v>
      </c>
      <c r="J79" s="37" t="s">
        <v>140</v>
      </c>
      <c r="K79" s="15">
        <f ca="1">SQRT($K$78)</f>
        <v>3.4012485986090888</v>
      </c>
      <c r="L79" s="9" t="s">
        <v>15</v>
      </c>
      <c r="Z79" s="12">
        <f t="shared" ca="1" si="14"/>
        <v>-4.6376499999999963</v>
      </c>
      <c r="AA79" s="12">
        <f t="shared" ca="1" si="15"/>
        <v>-4.6376499999999963</v>
      </c>
    </row>
    <row r="80" spans="1:27" x14ac:dyDescent="0.25">
      <c r="A80" s="11">
        <v>5.53</v>
      </c>
      <c r="Z80" s="12">
        <f t="shared" ca="1" si="14"/>
        <v>-4.5776499999999958</v>
      </c>
      <c r="AA80" s="12">
        <f t="shared" ca="1" si="15"/>
        <v>-4.5776499999999958</v>
      </c>
    </row>
    <row r="81" spans="1:27" x14ac:dyDescent="0.25">
      <c r="A81" s="11">
        <v>5.55</v>
      </c>
      <c r="C81" s="37" t="s">
        <v>124</v>
      </c>
      <c r="D81" s="19">
        <f ca="1">_xlfn.MODE.SNGL(INDIRECT($G$4))</f>
        <v>6.99</v>
      </c>
      <c r="E81" s="9" t="s">
        <v>29</v>
      </c>
      <c r="Z81" s="12">
        <f t="shared" ca="1" si="14"/>
        <v>-4.5576499999999962</v>
      </c>
      <c r="AA81" s="12">
        <f t="shared" ca="1" si="15"/>
        <v>-4.5576499999999962</v>
      </c>
    </row>
    <row r="82" spans="1:27" x14ac:dyDescent="0.25">
      <c r="A82" s="11">
        <v>5.55</v>
      </c>
      <c r="C82" s="37" t="s">
        <v>125</v>
      </c>
      <c r="D82" s="15">
        <f ca="1">MEDIAN(INDIRECT($G$4))</f>
        <v>10.135000000000002</v>
      </c>
      <c r="E82" s="9" t="s">
        <v>30</v>
      </c>
      <c r="Z82" s="12">
        <f t="shared" ca="1" si="14"/>
        <v>-4.5576499999999962</v>
      </c>
      <c r="AA82" s="12">
        <f t="shared" ca="1" si="15"/>
        <v>-4.5576499999999962</v>
      </c>
    </row>
    <row r="83" spans="1:27" x14ac:dyDescent="0.25">
      <c r="A83" s="11">
        <v>5.56</v>
      </c>
      <c r="Z83" s="12">
        <f t="shared" ca="1" si="14"/>
        <v>-4.5476499999999964</v>
      </c>
      <c r="AA83" s="12">
        <f t="shared" ca="1" si="15"/>
        <v>-4.5476499999999964</v>
      </c>
    </row>
    <row r="84" spans="1:27" x14ac:dyDescent="0.25">
      <c r="A84" s="11">
        <v>5.57</v>
      </c>
      <c r="C84" s="37" t="s">
        <v>18</v>
      </c>
      <c r="D84" s="15">
        <f ca="1">$D$79/$D$77</f>
        <v>0.33450547737398528</v>
      </c>
      <c r="E84" s="9" t="s">
        <v>12</v>
      </c>
      <c r="J84" s="37" t="s">
        <v>18</v>
      </c>
      <c r="K84" s="15">
        <f ca="1">$K$79/$K$77</f>
        <v>0.33709931687844369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-4.5376499999999957</v>
      </c>
      <c r="AA84" s="12">
        <f t="shared" ca="1" si="15"/>
        <v>-4.5376499999999957</v>
      </c>
    </row>
    <row r="85" spans="1:27" x14ac:dyDescent="0.25">
      <c r="A85" s="11">
        <v>5.6</v>
      </c>
      <c r="Z85" s="12">
        <f t="shared" ca="1" si="14"/>
        <v>-4.5076499999999964</v>
      </c>
      <c r="AA85" s="12">
        <f t="shared" ca="1" si="15"/>
        <v>-4.5076499999999964</v>
      </c>
    </row>
    <row r="86" spans="1:27" ht="15" customHeight="1" x14ac:dyDescent="0.25">
      <c r="A86" s="11">
        <v>5.6</v>
      </c>
      <c r="C86" s="37" t="s">
        <v>16</v>
      </c>
      <c r="D86" s="15">
        <f ca="1">SUMPRODUCT(INDIRECT("$Z$2:$Z$"&amp;$D$5+1)^3)/$D$5</f>
        <v>-1.6943681381181324</v>
      </c>
      <c r="E86" s="9" t="s">
        <v>46</v>
      </c>
      <c r="I86" s="22"/>
      <c r="Z86" s="12">
        <f t="shared" ca="1" si="14"/>
        <v>-4.5076499999999964</v>
      </c>
      <c r="AA86" s="12">
        <f t="shared" ca="1" si="15"/>
        <v>-4.5076499999999964</v>
      </c>
    </row>
    <row r="87" spans="1:27" x14ac:dyDescent="0.25">
      <c r="A87" s="11">
        <v>5.6</v>
      </c>
      <c r="C87" s="37" t="s">
        <v>20</v>
      </c>
      <c r="D87" s="38">
        <f ca="1">KURT(INDIRECT($G$4))</f>
        <v>-0.32064335670425104</v>
      </c>
      <c r="E87" s="9" t="s">
        <v>45</v>
      </c>
      <c r="Z87" s="12">
        <f t="shared" ca="1" si="14"/>
        <v>-4.5076499999999964</v>
      </c>
      <c r="AA87" s="12">
        <f t="shared" ca="1" si="15"/>
        <v>-4.5076499999999964</v>
      </c>
    </row>
    <row r="88" spans="1:27" ht="15" customHeight="1" x14ac:dyDescent="0.25">
      <c r="A88" s="11">
        <v>5.61</v>
      </c>
      <c r="Z88" s="12">
        <f t="shared" ca="1" si="14"/>
        <v>-4.4976499999999957</v>
      </c>
      <c r="AA88" s="12">
        <f t="shared" ca="1" si="15"/>
        <v>-4.4976499999999957</v>
      </c>
    </row>
    <row r="89" spans="1:27" ht="15" customHeight="1" x14ac:dyDescent="0.25">
      <c r="A89" s="11">
        <v>5.62</v>
      </c>
      <c r="C89" s="37" t="s">
        <v>19</v>
      </c>
      <c r="D89" s="15">
        <f ca="1">SKEW(INDIRECT($G$4))</f>
        <v>-4.4002544778188379E-2</v>
      </c>
      <c r="E89" s="9" t="s">
        <v>17</v>
      </c>
      <c r="Z89" s="12">
        <f t="shared" ca="1" si="14"/>
        <v>-4.4876499999999959</v>
      </c>
      <c r="AA89" s="12">
        <f t="shared" ca="1" si="15"/>
        <v>-4.4876499999999959</v>
      </c>
    </row>
    <row r="90" spans="1:27" x14ac:dyDescent="0.25">
      <c r="A90" s="11">
        <v>5.64</v>
      </c>
      <c r="D90" s="15">
        <f ca="1">$D$86/$D$79^3</f>
        <v>-4.3837672743220812E-2</v>
      </c>
      <c r="Z90" s="12">
        <f t="shared" ca="1" si="14"/>
        <v>-4.4676499999999963</v>
      </c>
      <c r="AA90" s="12">
        <f t="shared" ca="1" si="15"/>
        <v>-4.4676499999999963</v>
      </c>
    </row>
    <row r="91" spans="1:27" x14ac:dyDescent="0.25">
      <c r="A91" s="11">
        <v>5.65</v>
      </c>
      <c r="Z91" s="12">
        <f t="shared" ca="1" si="14"/>
        <v>-4.4576499999999957</v>
      </c>
      <c r="AA91" s="12">
        <f t="shared" ca="1" si="15"/>
        <v>-4.4576499999999957</v>
      </c>
    </row>
    <row r="92" spans="1:27" x14ac:dyDescent="0.25">
      <c r="A92" s="11">
        <v>5.66</v>
      </c>
      <c r="Z92" s="12">
        <f t="shared" ca="1" si="14"/>
        <v>-4.4476499999999959</v>
      </c>
      <c r="AA92" s="12">
        <f t="shared" ca="1" si="15"/>
        <v>-4.4476499999999959</v>
      </c>
    </row>
    <row r="93" spans="1:27" x14ac:dyDescent="0.25">
      <c r="A93" s="11">
        <v>5.71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-4.3976499999999961</v>
      </c>
      <c r="AA93" s="12">
        <f t="shared" ca="1" si="15"/>
        <v>-4.3976499999999961</v>
      </c>
    </row>
    <row r="94" spans="1:27" x14ac:dyDescent="0.25">
      <c r="A94" s="11">
        <v>5.79</v>
      </c>
      <c r="Z94" s="12">
        <f t="shared" ca="1" si="14"/>
        <v>-4.317649999999996</v>
      </c>
      <c r="AA94" s="12">
        <f t="shared" ca="1" si="15"/>
        <v>-4.317649999999996</v>
      </c>
    </row>
    <row r="95" spans="1:27" x14ac:dyDescent="0.25">
      <c r="A95" s="11">
        <v>5.83</v>
      </c>
      <c r="Z95" s="12">
        <f t="shared" ca="1" si="14"/>
        <v>-4.277649999999996</v>
      </c>
      <c r="AA95" s="12">
        <f t="shared" ca="1" si="15"/>
        <v>-4.277649999999996</v>
      </c>
    </row>
    <row r="96" spans="1:27" x14ac:dyDescent="0.25">
      <c r="A96" s="11">
        <v>5.85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-4.2576499999999964</v>
      </c>
      <c r="AA96" s="12">
        <f t="shared" ca="1" si="15"/>
        <v>-4.2576499999999964</v>
      </c>
    </row>
    <row r="97" spans="1:27" ht="15" customHeight="1" x14ac:dyDescent="0.25">
      <c r="A97" s="11">
        <v>5.85</v>
      </c>
      <c r="Z97" s="12">
        <f t="shared" ca="1" si="14"/>
        <v>-4.2576499999999964</v>
      </c>
      <c r="AA97" s="12">
        <f t="shared" ca="1" si="15"/>
        <v>-4.2576499999999964</v>
      </c>
    </row>
    <row r="98" spans="1:27" ht="15" customHeight="1" x14ac:dyDescent="0.25">
      <c r="A98" s="11">
        <v>5.86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-4.2476499999999957</v>
      </c>
      <c r="AA98" s="12">
        <f t="shared" ca="1" si="15"/>
        <v>-4.2476499999999957</v>
      </c>
    </row>
    <row r="99" spans="1:27" x14ac:dyDescent="0.25">
      <c r="A99" s="11">
        <v>5.86</v>
      </c>
      <c r="Z99" s="12">
        <f t="shared" ca="1" si="14"/>
        <v>-4.2476499999999957</v>
      </c>
      <c r="AA99" s="12">
        <f t="shared" ca="1" si="15"/>
        <v>-4.2476499999999957</v>
      </c>
    </row>
    <row r="100" spans="1:27" x14ac:dyDescent="0.25">
      <c r="A100" s="11">
        <v>5.91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-4.1976499999999959</v>
      </c>
      <c r="AA100" s="12">
        <f t="shared" ca="1" si="15"/>
        <v>-4.1976499999999959</v>
      </c>
    </row>
    <row r="101" spans="1:27" x14ac:dyDescent="0.25">
      <c r="A101" s="11">
        <v>5.93</v>
      </c>
      <c r="M101" s="37" t="s">
        <v>69</v>
      </c>
      <c r="N101" s="15">
        <v>2</v>
      </c>
      <c r="O101" s="9" t="s">
        <v>68</v>
      </c>
      <c r="Z101" s="12">
        <f t="shared" ca="1" si="14"/>
        <v>-4.1776499999999963</v>
      </c>
      <c r="AA101" s="12">
        <f t="shared" ca="1" si="15"/>
        <v>-4.1776499999999963</v>
      </c>
    </row>
    <row r="102" spans="1:27" x14ac:dyDescent="0.25">
      <c r="A102" s="11">
        <v>6.01</v>
      </c>
      <c r="C102" s="75" t="s">
        <v>38</v>
      </c>
      <c r="D102" s="76"/>
      <c r="E102" s="38">
        <f ca="1">$D$77-$D$79*SQRT(3)</f>
        <v>4.251474868870579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-4.0976499999999962</v>
      </c>
      <c r="AA102" s="12">
        <f t="shared" ca="1" si="15"/>
        <v>-4.0976499999999962</v>
      </c>
    </row>
    <row r="103" spans="1:27" x14ac:dyDescent="0.25">
      <c r="A103" s="11">
        <v>6.02</v>
      </c>
      <c r="C103" s="75" t="s">
        <v>39</v>
      </c>
      <c r="D103" s="76"/>
      <c r="E103" s="38">
        <f ca="1">$D$77+$D$79*SQRT(3)</f>
        <v>15.963825131129413</v>
      </c>
      <c r="H103" s="37" t="s">
        <v>118</v>
      </c>
      <c r="Z103" s="12">
        <f t="shared" ca="1" si="14"/>
        <v>-4.0876499999999965</v>
      </c>
      <c r="AA103" s="12">
        <f t="shared" ca="1" si="15"/>
        <v>-4.0876499999999965</v>
      </c>
    </row>
    <row r="104" spans="1:27" x14ac:dyDescent="0.25">
      <c r="A104" s="11">
        <v>6.02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-4.0876499999999965</v>
      </c>
      <c r="AA104" s="12">
        <f t="shared" ca="1" si="15"/>
        <v>-4.0876499999999965</v>
      </c>
    </row>
    <row r="105" spans="1:27" x14ac:dyDescent="0.25">
      <c r="A105" s="11">
        <v>6.06</v>
      </c>
      <c r="C105" s="84" t="s">
        <v>116</v>
      </c>
      <c r="D105" s="85"/>
      <c r="E105" s="38">
        <f ca="1">($E$102+$E$103)/2</f>
        <v>10.107649999999996</v>
      </c>
      <c r="Z105" s="12">
        <f t="shared" ca="1" si="14"/>
        <v>-4.0476499999999964</v>
      </c>
      <c r="AA105" s="12">
        <f t="shared" ca="1" si="15"/>
        <v>-4.0476499999999964</v>
      </c>
    </row>
    <row r="106" spans="1:27" ht="15" customHeight="1" x14ac:dyDescent="0.25">
      <c r="A106" s="11">
        <v>6.15</v>
      </c>
      <c r="C106" s="84" t="s">
        <v>117</v>
      </c>
      <c r="D106" s="85"/>
      <c r="E106" s="38">
        <f ca="1">($E$102-$E$103)^2/12</f>
        <v>11.431595722152883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-3.9576499999999957</v>
      </c>
      <c r="AA106" s="12">
        <f t="shared" ca="1" si="15"/>
        <v>-3.9576499999999957</v>
      </c>
    </row>
    <row r="107" spans="1:27" x14ac:dyDescent="0.25">
      <c r="A107" s="11">
        <v>6.16</v>
      </c>
      <c r="Z107" s="12">
        <f t="shared" ca="1" si="14"/>
        <v>-3.9476499999999959</v>
      </c>
      <c r="AA107" s="12">
        <f t="shared" ca="1" si="15"/>
        <v>-3.9476499999999959</v>
      </c>
    </row>
    <row r="108" spans="1:27" x14ac:dyDescent="0.25">
      <c r="A108" s="11">
        <v>6.17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-3.9376499999999961</v>
      </c>
      <c r="AA108" s="12">
        <f t="shared" ca="1" si="15"/>
        <v>-3.9376499999999961</v>
      </c>
    </row>
    <row r="109" spans="1:27" x14ac:dyDescent="0.25">
      <c r="A109" s="11">
        <v>6.22</v>
      </c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>
        <f t="shared" ca="1" si="14"/>
        <v>-3.8876499999999963</v>
      </c>
      <c r="AA109" s="12">
        <f t="shared" ca="1" si="15"/>
        <v>-3.8876499999999963</v>
      </c>
    </row>
    <row r="110" spans="1:27" x14ac:dyDescent="0.25">
      <c r="A110" s="11">
        <v>6.26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800.00000000000011</v>
      </c>
      <c r="P110" s="90">
        <f ca="1">SUM(INDIRECT(ADDRESS(ROW()+1,COLUMN())&amp;":"&amp;ADDRESS(ROW()+$D$15,COLUMN())))</f>
        <v>513.26249999999982</v>
      </c>
      <c r="Q110" s="91"/>
      <c r="S110" s="16" t="s">
        <v>23</v>
      </c>
      <c r="T110" s="17">
        <f ca="1">SUM(INDIRECT(ADDRESS(ROW()+1,COLUMN())&amp;":"&amp;ADDRESS(ROW()+$D$15,COLUMN())))</f>
        <v>0.99999999999999989</v>
      </c>
      <c r="U110" s="17">
        <f ca="1">SUM(INDIRECT(ADDRESS(ROW()+1,COLUMN())&amp;":"&amp;ADDRESS(ROW()+$D$15,COLUMN())))</f>
        <v>799.99999999999989</v>
      </c>
      <c r="V110" s="90">
        <f ca="1">SUM(INDIRECT(ADDRESS(ROW()+1,COLUMN())&amp;":"&amp;ADDRESS(ROW()+$D$15,COLUMN())))</f>
        <v>12.200621990557467</v>
      </c>
      <c r="W110" s="91"/>
      <c r="Z110" s="12">
        <f t="shared" ca="1" si="14"/>
        <v>-3.8476499999999962</v>
      </c>
      <c r="AA110" s="12">
        <f t="shared" ca="1" si="15"/>
        <v>-3.8476499999999962</v>
      </c>
    </row>
    <row r="111" spans="1:27" x14ac:dyDescent="0.25">
      <c r="A111" s="11">
        <v>6.26</v>
      </c>
      <c r="M111" s="17">
        <v>1</v>
      </c>
      <c r="N111" s="38">
        <f>IF($C22&gt;$D$15,"-",1/$D$15)</f>
        <v>9.0909090909090912E-2</v>
      </c>
      <c r="O111" s="19">
        <f>IF($C22&gt;$D$15,"-",$D$5*N111)</f>
        <v>72.727272727272734</v>
      </c>
      <c r="P111" s="88">
        <f ca="1">IF($C22&gt;$D$15,"-",($G22-$O111)^2/$O111)</f>
        <v>64.947272727272733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7.1244473177977568E-3</v>
      </c>
      <c r="U111" s="38">
        <f ca="1">IF($C22&gt;$D$15,"-",$D$5*T111)</f>
        <v>5.699557854238205</v>
      </c>
      <c r="V111" s="88">
        <f ca="1">IF($C22&gt;$D$15,"-",($G22-$U111)^2/$U111)</f>
        <v>0.50679315374522926</v>
      </c>
      <c r="W111" s="89"/>
      <c r="Z111" s="12">
        <f t="shared" ca="1" si="14"/>
        <v>-3.8476499999999962</v>
      </c>
      <c r="AA111" s="12">
        <f t="shared" ca="1" si="15"/>
        <v>-3.8476499999999962</v>
      </c>
    </row>
    <row r="112" spans="1:27" ht="15" customHeight="1" x14ac:dyDescent="0.25">
      <c r="A112" s="11">
        <v>6.27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72.727272727272734</v>
      </c>
      <c r="P112" s="88">
        <f t="shared" ref="P112:P121" ca="1" si="18">IF($C23&gt;$D$15,"-",($G23-$O112)^2/$O112)</f>
        <v>45.821022727272734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2.0980280702228602E-2</v>
      </c>
      <c r="U112" s="38">
        <f t="shared" ref="U112:U121" ca="1" si="20">IF($C23&gt;$D$15,"-",$D$5*T112)</f>
        <v>16.784224561782882</v>
      </c>
      <c r="V112" s="88">
        <f t="shared" ref="V112:V121" ca="1" si="21">IF($C23&gt;$D$15,"-",($G23-$U112)^2/$U112)</f>
        <v>0.18966960762178681</v>
      </c>
      <c r="W112" s="89"/>
      <c r="Z112" s="12">
        <f t="shared" ca="1" si="14"/>
        <v>-3.8376499999999965</v>
      </c>
      <c r="AA112" s="12">
        <f t="shared" ca="1" si="15"/>
        <v>-3.8376499999999965</v>
      </c>
    </row>
    <row r="113" spans="1:27" x14ac:dyDescent="0.25">
      <c r="A113" s="11">
        <v>6.3</v>
      </c>
      <c r="M113" s="17">
        <v>3</v>
      </c>
      <c r="N113" s="38">
        <f t="shared" si="16"/>
        <v>9.0909090909090912E-2</v>
      </c>
      <c r="O113" s="19">
        <f t="shared" si="17"/>
        <v>72.727272727272734</v>
      </c>
      <c r="P113" s="88">
        <f t="shared" ca="1" si="18"/>
        <v>2.5910227272727293</v>
      </c>
      <c r="Q113" s="89"/>
      <c r="S113" s="17">
        <v>3</v>
      </c>
      <c r="T113" s="38">
        <f t="shared" ca="1" si="19"/>
        <v>5.756858745339629E-2</v>
      </c>
      <c r="U113" s="38">
        <f t="shared" ca="1" si="20"/>
        <v>46.054869962717035</v>
      </c>
      <c r="V113" s="88">
        <f t="shared" ca="1" si="21"/>
        <v>3.6386247929442503</v>
      </c>
      <c r="W113" s="89"/>
      <c r="Z113" s="12">
        <f t="shared" ca="1" si="14"/>
        <v>-3.8076499999999962</v>
      </c>
      <c r="AA113" s="12">
        <f t="shared" ca="1" si="15"/>
        <v>-3.8076499999999962</v>
      </c>
    </row>
    <row r="114" spans="1:27" x14ac:dyDescent="0.25">
      <c r="A114" s="11">
        <v>6.34</v>
      </c>
      <c r="C114" s="75" t="s">
        <v>138</v>
      </c>
      <c r="D114" s="76"/>
      <c r="E114" s="38">
        <f ca="1">$D$11</f>
        <v>-0.01</v>
      </c>
      <c r="H114" s="92" t="s">
        <v>144</v>
      </c>
      <c r="I114" s="92"/>
      <c r="J114" s="92"/>
      <c r="K114" s="38">
        <f ca="1">SUM(INDIRECT("$AA$2:$AA$"&amp;$D$5+1))/$K$119</f>
        <v>1.2086715246991266E-12</v>
      </c>
      <c r="M114" s="17">
        <v>4</v>
      </c>
      <c r="N114" s="38">
        <f t="shared" si="16"/>
        <v>9.0909090909090912E-2</v>
      </c>
      <c r="O114" s="19">
        <f t="shared" si="17"/>
        <v>72.727272727272734</v>
      </c>
      <c r="P114" s="88">
        <f t="shared" ca="1" si="18"/>
        <v>5.6510227272727231</v>
      </c>
      <c r="Q114" s="89"/>
      <c r="S114" s="17">
        <v>4</v>
      </c>
      <c r="T114" s="38">
        <f t="shared" ca="1" si="19"/>
        <v>0.11862350560398217</v>
      </c>
      <c r="U114" s="38">
        <f t="shared" ca="1" si="20"/>
        <v>94.898804483185742</v>
      </c>
      <c r="V114" s="88">
        <f t="shared" ca="1" si="21"/>
        <v>3.7992664765393244E-2</v>
      </c>
      <c r="W114" s="89"/>
      <c r="Z114" s="12">
        <f t="shared" ca="1" si="14"/>
        <v>-3.7676499999999962</v>
      </c>
      <c r="AA114" s="12">
        <f t="shared" ca="1" si="15"/>
        <v>-3.7676499999999962</v>
      </c>
    </row>
    <row r="115" spans="1:27" x14ac:dyDescent="0.25">
      <c r="A115" s="11">
        <v>6.36</v>
      </c>
      <c r="C115" s="75" t="s">
        <v>139</v>
      </c>
      <c r="D115" s="76"/>
      <c r="E115" s="38">
        <f ca="1">$D$12</f>
        <v>20.13</v>
      </c>
      <c r="H115" s="92" t="s">
        <v>145</v>
      </c>
      <c r="I115" s="92"/>
      <c r="J115" s="92"/>
      <c r="K115" s="38">
        <f ca="1">-$D$5/$K$119+SUMSQ(INDIRECT("$AA$2:$AA$"&amp;$D$5+1))/$K$119^3</f>
        <v>-0.18295920342316663</v>
      </c>
      <c r="M115" s="17">
        <v>5</v>
      </c>
      <c r="N115" s="38">
        <f t="shared" si="16"/>
        <v>9.0909090909090912E-2</v>
      </c>
      <c r="O115" s="19">
        <f t="shared" si="17"/>
        <v>72.727272727272734</v>
      </c>
      <c r="P115" s="88">
        <f t="shared" ca="1" si="18"/>
        <v>60.391022727272706</v>
      </c>
      <c r="Q115" s="89"/>
      <c r="S115" s="17">
        <v>5</v>
      </c>
      <c r="T115" s="38">
        <f t="shared" ca="1" si="19"/>
        <v>0.18358176103796592</v>
      </c>
      <c r="U115" s="38">
        <f t="shared" ca="1" si="20"/>
        <v>146.86540883037273</v>
      </c>
      <c r="V115" s="88">
        <f t="shared" ca="1" si="21"/>
        <v>0.42123367620457192</v>
      </c>
      <c r="W115" s="89"/>
      <c r="Z115" s="12">
        <f t="shared" ca="1" si="14"/>
        <v>-3.7476499999999957</v>
      </c>
      <c r="AA115" s="12">
        <f t="shared" ca="1" si="15"/>
        <v>-3.7476499999999957</v>
      </c>
    </row>
    <row r="116" spans="1:27" x14ac:dyDescent="0.25">
      <c r="A116" s="11">
        <v>6.37</v>
      </c>
      <c r="M116" s="17">
        <v>6</v>
      </c>
      <c r="N116" s="38">
        <f t="shared" si="16"/>
        <v>9.0909090909090912E-2</v>
      </c>
      <c r="O116" s="19">
        <f t="shared" si="17"/>
        <v>72.727272727272734</v>
      </c>
      <c r="P116" s="88">
        <f t="shared" ca="1" si="18"/>
        <v>124.8072727272727</v>
      </c>
      <c r="Q116" s="89"/>
      <c r="S116" s="17">
        <v>6</v>
      </c>
      <c r="T116" s="38">
        <f t="shared" ca="1" si="19"/>
        <v>0.21340314175059882</v>
      </c>
      <c r="U116" s="38">
        <f t="shared" ca="1" si="20"/>
        <v>170.72251340047904</v>
      </c>
      <c r="V116" s="88">
        <f t="shared" ca="1" si="21"/>
        <v>4.3415944787555907E-2</v>
      </c>
      <c r="W116" s="89"/>
      <c r="Z116" s="12">
        <f t="shared" ca="1" si="14"/>
        <v>-3.7376499999999959</v>
      </c>
      <c r="AA116" s="12">
        <f t="shared" ca="1" si="15"/>
        <v>-3.7376499999999959</v>
      </c>
    </row>
    <row r="117" spans="1:27" x14ac:dyDescent="0.25">
      <c r="A117" s="11">
        <v>6.42</v>
      </c>
      <c r="C117" s="84" t="s">
        <v>116</v>
      </c>
      <c r="D117" s="85"/>
      <c r="E117" s="38">
        <f ca="1">($E$102+$E$103)/2</f>
        <v>10.107649999999996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72.727272727272734</v>
      </c>
      <c r="P117" s="88">
        <f t="shared" ca="1" si="18"/>
        <v>58.582272727272709</v>
      </c>
      <c r="Q117" s="89"/>
      <c r="S117" s="17">
        <v>7</v>
      </c>
      <c r="T117" s="38">
        <f t="shared" ca="1" si="19"/>
        <v>0.18633660600121704</v>
      </c>
      <c r="U117" s="38">
        <f t="shared" ca="1" si="20"/>
        <v>149.06928480097363</v>
      </c>
      <c r="V117" s="88">
        <f t="shared" ca="1" si="21"/>
        <v>0.82196051432498463</v>
      </c>
      <c r="W117" s="89"/>
      <c r="Z117" s="12">
        <f t="shared" ca="1" si="14"/>
        <v>-3.6876499999999961</v>
      </c>
      <c r="AA117" s="12">
        <f t="shared" ca="1" si="15"/>
        <v>-3.6876499999999961</v>
      </c>
    </row>
    <row r="118" spans="1:27" x14ac:dyDescent="0.25">
      <c r="A118" s="11">
        <v>6.43</v>
      </c>
      <c r="C118" s="84" t="s">
        <v>117</v>
      </c>
      <c r="D118" s="85"/>
      <c r="E118" s="38">
        <f ca="1">($E$102-$E$103)^2/12</f>
        <v>11.431595722152883</v>
      </c>
      <c r="H118" s="37" t="s">
        <v>27</v>
      </c>
      <c r="I118" s="38">
        <f ca="1">D77</f>
        <v>10.107649999999996</v>
      </c>
      <c r="J118" s="38">
        <v>0</v>
      </c>
      <c r="K118" s="38">
        <f ca="1">$I118+$J118</f>
        <v>10.107649999999996</v>
      </c>
      <c r="M118" s="17">
        <v>8</v>
      </c>
      <c r="N118" s="38">
        <f t="shared" si="16"/>
        <v>9.0909090909090912E-2</v>
      </c>
      <c r="O118" s="19">
        <f t="shared" si="17"/>
        <v>72.727272727272734</v>
      </c>
      <c r="P118" s="88">
        <f t="shared" ca="1" si="18"/>
        <v>29.441022727272717</v>
      </c>
      <c r="Q118" s="89"/>
      <c r="S118" s="17">
        <v>8</v>
      </c>
      <c r="T118" s="38">
        <f t="shared" ca="1" si="19"/>
        <v>0.12221074561599976</v>
      </c>
      <c r="U118" s="38">
        <f t="shared" ca="1" si="20"/>
        <v>97.768596492799816</v>
      </c>
      <c r="V118" s="88">
        <f t="shared" ca="1" si="21"/>
        <v>4.6106061767875488</v>
      </c>
      <c r="W118" s="89"/>
      <c r="Z118" s="12">
        <f t="shared" ca="1" si="14"/>
        <v>-3.6776499999999963</v>
      </c>
      <c r="AA118" s="12">
        <f t="shared" ca="1" si="15"/>
        <v>-3.6776499999999963</v>
      </c>
    </row>
    <row r="119" spans="1:27" x14ac:dyDescent="0.25">
      <c r="A119" s="11">
        <v>6.44</v>
      </c>
      <c r="H119" s="37" t="s">
        <v>140</v>
      </c>
      <c r="I119" s="38">
        <f ca="1">D79</f>
        <v>3.3810642883791613</v>
      </c>
      <c r="J119" s="38">
        <v>-8.0699999999999999E-4</v>
      </c>
      <c r="K119" s="38">
        <f ca="1">$I119+$J119</f>
        <v>3.3802572883791613</v>
      </c>
      <c r="M119" s="17">
        <v>9</v>
      </c>
      <c r="N119" s="38">
        <f t="shared" si="16"/>
        <v>9.0909090909090912E-2</v>
      </c>
      <c r="O119" s="19">
        <f t="shared" si="17"/>
        <v>72.727272727272734</v>
      </c>
      <c r="P119" s="88">
        <f t="shared" ca="1" si="18"/>
        <v>9.1010227272727313</v>
      </c>
      <c r="Q119" s="89"/>
      <c r="S119" s="17">
        <v>9</v>
      </c>
      <c r="T119" s="38">
        <f t="shared" ca="1" si="19"/>
        <v>6.0200047226805387E-2</v>
      </c>
      <c r="U119" s="38">
        <f t="shared" ca="1" si="20"/>
        <v>48.160037781444309</v>
      </c>
      <c r="V119" s="88">
        <f t="shared" ca="1" si="21"/>
        <v>2.7941997481088315E-2</v>
      </c>
      <c r="W119" s="89"/>
      <c r="Z119" s="12">
        <f t="shared" ca="1" si="14"/>
        <v>-3.6676499999999956</v>
      </c>
      <c r="AA119" s="12">
        <f t="shared" ca="1" si="15"/>
        <v>-3.6676499999999956</v>
      </c>
    </row>
    <row r="120" spans="1:27" x14ac:dyDescent="0.25">
      <c r="A120" s="11">
        <v>6.45</v>
      </c>
      <c r="M120" s="17">
        <v>10</v>
      </c>
      <c r="N120" s="38">
        <f t="shared" si="16"/>
        <v>9.0909090909090912E-2</v>
      </c>
      <c r="O120" s="19">
        <f t="shared" si="17"/>
        <v>72.727272727272734</v>
      </c>
      <c r="P120" s="88">
        <f t="shared" ca="1" si="18"/>
        <v>50.707272727272731</v>
      </c>
      <c r="Q120" s="89"/>
      <c r="S120" s="17">
        <v>10</v>
      </c>
      <c r="T120" s="38">
        <f t="shared" ca="1" si="19"/>
        <v>2.2268911408579783E-2</v>
      </c>
      <c r="U120" s="38">
        <f t="shared" ca="1" si="20"/>
        <v>17.815129126863827</v>
      </c>
      <c r="V120" s="88">
        <f t="shared" ca="1" si="21"/>
        <v>1.898146598954962</v>
      </c>
      <c r="W120" s="89"/>
      <c r="Z120" s="12">
        <f t="shared" ca="1" si="14"/>
        <v>-3.6576499999999958</v>
      </c>
      <c r="AA120" s="12">
        <f t="shared" ca="1" si="15"/>
        <v>-3.6576499999999958</v>
      </c>
    </row>
    <row r="121" spans="1:27" ht="15" customHeight="1" x14ac:dyDescent="0.25">
      <c r="A121" s="11">
        <v>6.53</v>
      </c>
      <c r="H121" s="24" t="s">
        <v>146</v>
      </c>
      <c r="I121" s="38">
        <f ca="1">LN(2*PI())*D5/2-LN(K119)*D5-SUMSQ(INDIRECT("$AA$2:$AA$"&amp;$D$5+1))/(2*K119^2)</f>
        <v>-638.90141078193551</v>
      </c>
      <c r="M121" s="17">
        <v>11</v>
      </c>
      <c r="N121" s="38">
        <f t="shared" si="16"/>
        <v>9.0909090909090912E-2</v>
      </c>
      <c r="O121" s="19">
        <f t="shared" si="17"/>
        <v>72.727272727272734</v>
      </c>
      <c r="P121" s="88">
        <f t="shared" ca="1" si="18"/>
        <v>61.222272727272738</v>
      </c>
      <c r="Q121" s="89"/>
      <c r="S121" s="17">
        <v>11</v>
      </c>
      <c r="T121" s="38">
        <f t="shared" ca="1" si="19"/>
        <v>7.701965881428352E-3</v>
      </c>
      <c r="U121" s="38">
        <f t="shared" ca="1" si="20"/>
        <v>6.1615727051426816</v>
      </c>
      <c r="V121" s="88">
        <f t="shared" ca="1" si="21"/>
        <v>4.2368629400956516E-3</v>
      </c>
      <c r="W121" s="89"/>
      <c r="Z121" s="12">
        <f t="shared" ca="1" si="14"/>
        <v>-3.5776499999999958</v>
      </c>
      <c r="AA121" s="12">
        <f t="shared" ca="1" si="15"/>
        <v>-3.5776499999999958</v>
      </c>
    </row>
    <row r="122" spans="1:27" x14ac:dyDescent="0.25">
      <c r="A122" s="11">
        <v>6.54</v>
      </c>
      <c r="Z122" s="12">
        <f t="shared" ca="1" si="14"/>
        <v>-3.567649999999996</v>
      </c>
      <c r="AA122" s="12">
        <f t="shared" ca="1" si="15"/>
        <v>-3.567649999999996</v>
      </c>
    </row>
    <row r="123" spans="1:27" ht="15" customHeight="1" x14ac:dyDescent="0.25">
      <c r="A123" s="11">
        <v>6.55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-3.5576499999999962</v>
      </c>
      <c r="AA123" s="12">
        <f t="shared" ca="1" si="15"/>
        <v>-3.5576499999999962</v>
      </c>
    </row>
    <row r="124" spans="1:27" ht="15" customHeight="1" x14ac:dyDescent="0.25">
      <c r="A124" s="11">
        <v>6.55</v>
      </c>
      <c r="Z124" s="12">
        <f t="shared" ca="1" si="14"/>
        <v>-3.5576499999999962</v>
      </c>
      <c r="AA124" s="12">
        <f t="shared" ca="1" si="15"/>
        <v>-3.5576499999999962</v>
      </c>
    </row>
    <row r="125" spans="1:27" x14ac:dyDescent="0.25">
      <c r="A125" s="11">
        <v>6.56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-3.5476499999999964</v>
      </c>
      <c r="AA125" s="12">
        <f t="shared" ca="1" si="15"/>
        <v>-3.5476499999999964</v>
      </c>
    </row>
    <row r="126" spans="1:27" x14ac:dyDescent="0.25">
      <c r="A126" s="11">
        <v>6.58</v>
      </c>
      <c r="Z126" s="12">
        <f t="shared" ca="1" si="14"/>
        <v>-3.527649999999996</v>
      </c>
      <c r="AA126" s="12">
        <f t="shared" ca="1" si="15"/>
        <v>-3.527649999999996</v>
      </c>
    </row>
    <row r="127" spans="1:27" ht="15" customHeight="1" x14ac:dyDescent="0.25">
      <c r="A127" s="11">
        <v>6.59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-3.5176499999999962</v>
      </c>
      <c r="AA127" s="12">
        <f t="shared" ca="1" si="15"/>
        <v>-3.5176499999999962</v>
      </c>
    </row>
    <row r="128" spans="1:27" ht="15" customHeight="1" x14ac:dyDescent="0.25">
      <c r="A128" s="11">
        <v>6.59</v>
      </c>
      <c r="C128" s="25">
        <f ca="1">$D$77</f>
        <v>10.107649999999996</v>
      </c>
      <c r="D128" s="25">
        <f ca="1">$D$82</f>
        <v>10.135000000000002</v>
      </c>
      <c r="E128" s="25">
        <f ca="1">$D$89</f>
        <v>-4.4002544778188379E-2</v>
      </c>
      <c r="F128" s="25">
        <f ca="1">$D$87</f>
        <v>-0.32064335670425104</v>
      </c>
      <c r="H128" s="25">
        <f ca="1">$D$77</f>
        <v>10.107649999999996</v>
      </c>
      <c r="I128" s="25">
        <f ca="1">$D$82</f>
        <v>10.135000000000002</v>
      </c>
      <c r="J128" s="25">
        <f ca="1">$D$89</f>
        <v>-4.4002544778188379E-2</v>
      </c>
      <c r="K128" s="25">
        <f ca="1">$D$87</f>
        <v>-0.32064335670425104</v>
      </c>
      <c r="Z128" s="12">
        <f t="shared" ca="1" si="14"/>
        <v>-3.5176499999999962</v>
      </c>
      <c r="AA128" s="12">
        <f t="shared" ca="1" si="15"/>
        <v>-3.5176499999999962</v>
      </c>
    </row>
    <row r="129" spans="1:27" x14ac:dyDescent="0.25">
      <c r="A129" s="11">
        <v>6.65</v>
      </c>
      <c r="Z129" s="12">
        <f t="shared" ca="1" si="14"/>
        <v>-3.4576499999999957</v>
      </c>
      <c r="AA129" s="12">
        <f t="shared" ca="1" si="15"/>
        <v>-3.4576499999999957</v>
      </c>
    </row>
    <row r="130" spans="1:27" x14ac:dyDescent="0.25">
      <c r="A130" s="11">
        <v>6.71</v>
      </c>
      <c r="Z130" s="12">
        <f t="shared" ref="Z130:Z193" ca="1" si="22">IF($A130&lt;&gt;"",($A130-$D$77),"")</f>
        <v>-3.3976499999999961</v>
      </c>
      <c r="AA130" s="12">
        <f t="shared" ref="AA130:AA193" ca="1" si="23">IF($A130&lt;&gt;"",($A130-$D$77+$J$118),"")</f>
        <v>-3.3976499999999961</v>
      </c>
    </row>
    <row r="131" spans="1:27" x14ac:dyDescent="0.25">
      <c r="A131" s="11">
        <v>6.72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-3.3876499999999963</v>
      </c>
      <c r="AA131" s="12">
        <f t="shared" ca="1" si="23"/>
        <v>-3.3876499999999963</v>
      </c>
    </row>
    <row r="132" spans="1:27" x14ac:dyDescent="0.25">
      <c r="A132" s="11">
        <v>6.76</v>
      </c>
      <c r="Z132" s="12">
        <f t="shared" ca="1" si="22"/>
        <v>-3.3476499999999962</v>
      </c>
      <c r="AA132" s="12">
        <f t="shared" ca="1" si="23"/>
        <v>-3.3476499999999962</v>
      </c>
    </row>
    <row r="133" spans="1:27" x14ac:dyDescent="0.25">
      <c r="A133" s="11">
        <v>6.77</v>
      </c>
      <c r="Z133" s="12">
        <f t="shared" ca="1" si="22"/>
        <v>-3.3376499999999965</v>
      </c>
      <c r="AA133" s="12">
        <f t="shared" ca="1" si="23"/>
        <v>-3.3376499999999965</v>
      </c>
    </row>
    <row r="134" spans="1:27" x14ac:dyDescent="0.25">
      <c r="A134" s="11">
        <v>6.78</v>
      </c>
      <c r="I134" s="37" t="s">
        <v>121</v>
      </c>
      <c r="J134" s="15">
        <f ca="1">'Y 800'!$D$78</f>
        <v>11.431595722152885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-3.3276499999999958</v>
      </c>
      <c r="AA134" s="12">
        <f t="shared" ca="1" si="23"/>
        <v>-3.3276499999999958</v>
      </c>
    </row>
    <row r="135" spans="1:27" ht="15" customHeight="1" x14ac:dyDescent="0.25">
      <c r="A135" s="11">
        <v>6.8</v>
      </c>
      <c r="I135" s="37" t="s">
        <v>120</v>
      </c>
      <c r="J135" s="15">
        <f ca="1">SQRT($J$134/$D$5)</f>
        <v>0.11953867429702868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0.36206390483261042</v>
      </c>
      <c r="Q135" s="95"/>
      <c r="R135" s="95">
        <f ca="1">SQRT(2/($D$5-1)) * $D$78</f>
        <v>0.57193735873323903</v>
      </c>
      <c r="S135" s="95"/>
      <c r="Z135" s="12">
        <f t="shared" ca="1" si="22"/>
        <v>-3.3076499999999962</v>
      </c>
      <c r="AA135" s="12">
        <f t="shared" ca="1" si="23"/>
        <v>-3.3076499999999962</v>
      </c>
    </row>
    <row r="136" spans="1:27" ht="15" customHeight="1" x14ac:dyDescent="0.25">
      <c r="A136" s="11">
        <v>6.81</v>
      </c>
      <c r="Z136" s="12">
        <f t="shared" ca="1" si="22"/>
        <v>-3.2976499999999964</v>
      </c>
      <c r="AA136" s="12">
        <f t="shared" ca="1" si="23"/>
        <v>-3.2976499999999964</v>
      </c>
    </row>
    <row r="137" spans="1:27" x14ac:dyDescent="0.25">
      <c r="A137" s="11">
        <v>6.82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-3.2876499999999957</v>
      </c>
      <c r="AA137" s="12">
        <f t="shared" ca="1" si="23"/>
        <v>-3.2876499999999957</v>
      </c>
    </row>
    <row r="138" spans="1:27" x14ac:dyDescent="0.25">
      <c r="A138" s="11">
        <v>6.84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-3.2676499999999962</v>
      </c>
      <c r="AA138" s="12">
        <f t="shared" ca="1" si="23"/>
        <v>-3.2676499999999962</v>
      </c>
    </row>
    <row r="139" spans="1:27" x14ac:dyDescent="0.25">
      <c r="A139" s="11">
        <v>6.84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-3.2676499999999962</v>
      </c>
      <c r="AA139" s="12">
        <f t="shared" ca="1" si="23"/>
        <v>-3.2676499999999962</v>
      </c>
    </row>
    <row r="140" spans="1:27" x14ac:dyDescent="0.25">
      <c r="A140" s="11">
        <v>6.86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1.2826120157055605</v>
      </c>
      <c r="I140" s="38">
        <f ca="1">D140*$J$135</f>
        <v>0.15324858044879078</v>
      </c>
      <c r="J140" s="38">
        <f ca="1">G140*$J$135</f>
        <v>0.15332173999488244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0.7332236938960125</v>
      </c>
      <c r="Q140" s="89"/>
      <c r="S140" s="38">
        <f t="shared" ref="S140:T143" si="24">_xlfn.CHISQ.INV(M140,$D$5-1)</f>
        <v>850.63915694689194</v>
      </c>
      <c r="T140" s="38">
        <f t="shared" si="24"/>
        <v>748.21729783215335</v>
      </c>
      <c r="V140" s="38">
        <f>($D$5-1)/$S140</f>
        <v>0.93929369871446444</v>
      </c>
      <c r="W140" s="38">
        <f>($D$5-1)/$T140</f>
        <v>1.0678715960122571</v>
      </c>
      <c r="Z140" s="12">
        <f t="shared" ca="1" si="22"/>
        <v>-3.2476499999999957</v>
      </c>
      <c r="AA140" s="12">
        <f t="shared" ca="1" si="23"/>
        <v>-3.2476499999999957</v>
      </c>
    </row>
    <row r="141" spans="1:27" x14ac:dyDescent="0.25">
      <c r="A141" s="11">
        <v>6.89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1.6467629488085354</v>
      </c>
      <c r="I141" s="38">
        <f ca="1">D141*$J$135</f>
        <v>0.19664111921861219</v>
      </c>
      <c r="J141" s="38">
        <f ca="1">G141*$J$135</f>
        <v>0.19685185978203801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0.94083695511617826</v>
      </c>
      <c r="Q141" s="89"/>
      <c r="S141" s="38">
        <f t="shared" si="24"/>
        <v>865.8702554490128</v>
      </c>
      <c r="T141" s="38">
        <f t="shared" si="24"/>
        <v>734.40349439835609</v>
      </c>
      <c r="V141" s="38">
        <f>($D$5-1)/$S141</f>
        <v>0.92277104447439873</v>
      </c>
      <c r="W141" s="38">
        <f>($D$5-1)/$T141</f>
        <v>1.0879577862773695</v>
      </c>
      <c r="Z141" s="12">
        <f t="shared" ca="1" si="22"/>
        <v>-3.2176499999999963</v>
      </c>
      <c r="AA141" s="12">
        <f t="shared" ca="1" si="23"/>
        <v>-3.2176499999999963</v>
      </c>
    </row>
    <row r="142" spans="1:27" x14ac:dyDescent="0.25">
      <c r="A142" s="11">
        <v>6.91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1.9629374611056121</v>
      </c>
      <c r="I142" s="38">
        <f ca="1">D142*$J$135</f>
        <v>0.30793162498914589</v>
      </c>
      <c r="J142" s="38">
        <f ca="1">G142*$J$135</f>
        <v>0.23464694182854015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1.4733106360968238</v>
      </c>
      <c r="Q142" s="89"/>
      <c r="S142" s="38">
        <f t="shared" si="24"/>
        <v>879.22631130331854</v>
      </c>
      <c r="T142" s="38">
        <f t="shared" si="24"/>
        <v>722.56161799828112</v>
      </c>
      <c r="V142" s="38">
        <f>($D$5-1)/$S142</f>
        <v>0.90875351400210569</v>
      </c>
      <c r="W142" s="38">
        <f>($D$5-1)/$T142</f>
        <v>1.1057880464415988</v>
      </c>
      <c r="Z142" s="12">
        <f t="shared" ca="1" si="22"/>
        <v>-3.1976499999999959</v>
      </c>
      <c r="AA142" s="12">
        <f t="shared" ca="1" si="23"/>
        <v>-3.1976499999999959</v>
      </c>
    </row>
    <row r="143" spans="1:27" x14ac:dyDescent="0.25">
      <c r="A143" s="11">
        <v>6.93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2.5819965424968849</v>
      </c>
      <c r="I143" s="38">
        <f ca="1">D143*$J$135</f>
        <v>0.36937450357781859</v>
      </c>
      <c r="J143" s="38">
        <f ca="1">G143*$J$135</f>
        <v>0.30864844372958927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1.7672864384857085</v>
      </c>
      <c r="Q143" s="89"/>
      <c r="S143" s="38">
        <f t="shared" si="24"/>
        <v>905.72176248352105</v>
      </c>
      <c r="T143" s="38">
        <f t="shared" si="24"/>
        <v>699.78942272585323</v>
      </c>
      <c r="V143" s="38">
        <f>($D$5-1)/$S143</f>
        <v>0.88216937374797511</v>
      </c>
      <c r="W143" s="38">
        <f>($D$5-1)/$T143</f>
        <v>1.1417720446355091</v>
      </c>
      <c r="Z143" s="12">
        <f t="shared" ca="1" si="22"/>
        <v>-3.1776499999999963</v>
      </c>
      <c r="AA143" s="12">
        <f t="shared" ca="1" si="23"/>
        <v>-3.1776499999999963</v>
      </c>
    </row>
    <row r="144" spans="1:27" x14ac:dyDescent="0.25">
      <c r="A144" s="11">
        <v>6.93</v>
      </c>
      <c r="Z144" s="12">
        <f t="shared" ca="1" si="22"/>
        <v>-3.1776499999999963</v>
      </c>
      <c r="AA144" s="12">
        <f t="shared" ca="1" si="23"/>
        <v>-3.1776499999999963</v>
      </c>
    </row>
    <row r="145" spans="1:27" x14ac:dyDescent="0.25">
      <c r="A145" s="11">
        <v>6.97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-3.1376499999999963</v>
      </c>
      <c r="AA145" s="12">
        <f t="shared" ca="1" si="23"/>
        <v>-3.1376499999999963</v>
      </c>
    </row>
    <row r="146" spans="1:27" x14ac:dyDescent="0.25">
      <c r="A146" s="11">
        <v>6.97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-3.1376499999999963</v>
      </c>
      <c r="AA146" s="12">
        <f t="shared" ca="1" si="23"/>
        <v>-3.1376499999999963</v>
      </c>
    </row>
    <row r="147" spans="1:27" x14ac:dyDescent="0.25">
      <c r="A147" s="11">
        <v>6.98</v>
      </c>
      <c r="C147" s="38">
        <v>0.8</v>
      </c>
      <c r="D147" s="38">
        <f ca="1">$D$77-$I140</f>
        <v>9.9544014195512052</v>
      </c>
      <c r="E147" s="38">
        <f ca="1">$D$77+$I140</f>
        <v>10.260898580448787</v>
      </c>
      <c r="F147" s="38">
        <f ca="1">$D$77-$J140</f>
        <v>9.9543282600051128</v>
      </c>
      <c r="G147" s="38">
        <f ca="1">$D$77+$J140</f>
        <v>10.260971739994879</v>
      </c>
      <c r="L147" s="38">
        <v>0.8</v>
      </c>
      <c r="M147" s="38">
        <f ca="1">$D$78-$P140</f>
        <v>10.698372028256872</v>
      </c>
      <c r="N147" s="38">
        <f ca="1">$D$78+$P140</f>
        <v>12.164819416048898</v>
      </c>
      <c r="O147" s="38">
        <f ca="1">$D$78*$V140</f>
        <v>10.737625828069433</v>
      </c>
      <c r="P147" s="38">
        <f ca="1">$D$78*$W140</f>
        <v>12.207476368782292</v>
      </c>
      <c r="Z147" s="12">
        <f t="shared" ca="1" si="22"/>
        <v>-3.1276499999999956</v>
      </c>
      <c r="AA147" s="12">
        <f t="shared" ca="1" si="23"/>
        <v>-3.1276499999999956</v>
      </c>
    </row>
    <row r="148" spans="1:27" x14ac:dyDescent="0.25">
      <c r="A148" s="11">
        <v>6.99</v>
      </c>
      <c r="C148" s="38">
        <v>0.9</v>
      </c>
      <c r="D148" s="38">
        <f ca="1">$D$77-$I141</f>
        <v>9.9110088807813845</v>
      </c>
      <c r="E148" s="38">
        <f ca="1">$D$77+$I141</f>
        <v>10.304291119218608</v>
      </c>
      <c r="F148" s="38">
        <f ca="1">$D$77-$J141</f>
        <v>9.9107981402179579</v>
      </c>
      <c r="G148" s="38">
        <f ca="1">$D$77+$J141</f>
        <v>10.304501859782034</v>
      </c>
      <c r="L148" s="38">
        <v>0.9</v>
      </c>
      <c r="M148" s="38">
        <f ca="1">$D$78-$P141</f>
        <v>10.490758767036706</v>
      </c>
      <c r="N148" s="38">
        <f ca="1">$D$78+$P141</f>
        <v>12.372432677269064</v>
      </c>
      <c r="O148" s="38">
        <f ca="1">$D$78*$V141</f>
        <v>10.548745524540086</v>
      </c>
      <c r="P148" s="38">
        <f ca="1">$D$78*$W141</f>
        <v>12.4370935754913</v>
      </c>
      <c r="Z148" s="12">
        <f t="shared" ca="1" si="22"/>
        <v>-3.1176499999999958</v>
      </c>
      <c r="AA148" s="12">
        <f t="shared" ca="1" si="23"/>
        <v>-3.1176499999999958</v>
      </c>
    </row>
    <row r="149" spans="1:27" x14ac:dyDescent="0.25">
      <c r="A149" s="11">
        <v>6.99</v>
      </c>
      <c r="C149" s="38">
        <v>0.95</v>
      </c>
      <c r="D149" s="38">
        <f ca="1">$D$77-$I142</f>
        <v>9.7997183750108494</v>
      </c>
      <c r="E149" s="38">
        <f ca="1">$D$77+$I142</f>
        <v>10.415581624989143</v>
      </c>
      <c r="F149" s="38">
        <f ca="1">$D$77-$J142</f>
        <v>9.8730030581714558</v>
      </c>
      <c r="G149" s="38">
        <f ca="1">$D$77+$J142</f>
        <v>10.342296941828536</v>
      </c>
      <c r="L149" s="38">
        <v>0.95</v>
      </c>
      <c r="M149" s="38">
        <f ca="1">$D$78-$P142</f>
        <v>9.9582850860560619</v>
      </c>
      <c r="N149" s="38">
        <f ca="1">$D$78+$P142</f>
        <v>12.904906358249708</v>
      </c>
      <c r="O149" s="38">
        <f ca="1">$D$78*$V142</f>
        <v>10.388502783157874</v>
      </c>
      <c r="P149" s="38">
        <f ca="1">$D$78*$W142</f>
        <v>12.640921901309577</v>
      </c>
      <c r="Z149" s="12">
        <f t="shared" ca="1" si="22"/>
        <v>-3.1176499999999958</v>
      </c>
      <c r="AA149" s="12">
        <f t="shared" ca="1" si="23"/>
        <v>-3.1176499999999958</v>
      </c>
    </row>
    <row r="150" spans="1:27" x14ac:dyDescent="0.25">
      <c r="A150" s="11">
        <v>6.99</v>
      </c>
      <c r="C150" s="38">
        <v>0.99</v>
      </c>
      <c r="D150" s="38">
        <f ca="1">$D$77-$I143</f>
        <v>9.7382754964221778</v>
      </c>
      <c r="E150" s="38">
        <f ca="1">$D$77+$I143</f>
        <v>10.477024503577814</v>
      </c>
      <c r="F150" s="38">
        <f ca="1">$D$77-$J143</f>
        <v>9.7990015562704063</v>
      </c>
      <c r="G150" s="38">
        <f ca="1">$D$77+$J143</f>
        <v>10.416298443729586</v>
      </c>
      <c r="L150" s="38">
        <v>0.99</v>
      </c>
      <c r="M150" s="38">
        <f ca="1">$D$78-$P143</f>
        <v>9.6643092836671762</v>
      </c>
      <c r="N150" s="38">
        <f ca="1">$D$78+$P143</f>
        <v>13.198882160638593</v>
      </c>
      <c r="O150" s="38">
        <f ca="1">$D$78*$V143</f>
        <v>10.084603639151641</v>
      </c>
      <c r="P150" s="38">
        <f ca="1">$D$78*$W143</f>
        <v>13.052276421129038</v>
      </c>
      <c r="Z150" s="12">
        <f t="shared" ca="1" si="22"/>
        <v>-3.1176499999999958</v>
      </c>
      <c r="AA150" s="12">
        <f t="shared" ca="1" si="23"/>
        <v>-3.1176499999999958</v>
      </c>
    </row>
    <row r="151" spans="1:27" x14ac:dyDescent="0.25">
      <c r="A151" s="11">
        <v>6.99</v>
      </c>
      <c r="Z151" s="12">
        <f t="shared" ca="1" si="22"/>
        <v>-3.1176499999999958</v>
      </c>
      <c r="AA151" s="12">
        <f t="shared" ca="1" si="23"/>
        <v>-3.1176499999999958</v>
      </c>
    </row>
    <row r="152" spans="1:27" x14ac:dyDescent="0.25">
      <c r="A152" s="11">
        <v>6.99</v>
      </c>
      <c r="Z152" s="12">
        <f t="shared" ca="1" si="22"/>
        <v>-3.1176499999999958</v>
      </c>
      <c r="AA152" s="12">
        <f t="shared" ca="1" si="23"/>
        <v>-3.1176499999999958</v>
      </c>
    </row>
    <row r="153" spans="1:27" x14ac:dyDescent="0.25">
      <c r="A153" s="11">
        <v>6.99</v>
      </c>
      <c r="Z153" s="12">
        <f t="shared" ca="1" si="22"/>
        <v>-3.1176499999999958</v>
      </c>
      <c r="AA153" s="12">
        <f t="shared" ca="1" si="23"/>
        <v>-3.1176499999999958</v>
      </c>
    </row>
    <row r="154" spans="1:27" x14ac:dyDescent="0.25">
      <c r="A154" s="11">
        <v>7.02</v>
      </c>
      <c r="Z154" s="12">
        <f t="shared" ca="1" si="22"/>
        <v>-3.0876499999999965</v>
      </c>
      <c r="AA154" s="12">
        <f t="shared" ca="1" si="23"/>
        <v>-3.0876499999999965</v>
      </c>
    </row>
    <row r="155" spans="1:27" x14ac:dyDescent="0.25">
      <c r="A155" s="11">
        <v>7.02</v>
      </c>
      <c r="Z155" s="12">
        <f t="shared" ca="1" si="22"/>
        <v>-3.0876499999999965</v>
      </c>
      <c r="AA155" s="12">
        <f t="shared" ca="1" si="23"/>
        <v>-3.0876499999999965</v>
      </c>
    </row>
    <row r="156" spans="1:27" x14ac:dyDescent="0.25">
      <c r="A156" s="11">
        <v>7.03</v>
      </c>
      <c r="Z156" s="12">
        <f t="shared" ca="1" si="22"/>
        <v>-3.0776499999999958</v>
      </c>
      <c r="AA156" s="12">
        <f t="shared" ca="1" si="23"/>
        <v>-3.0776499999999958</v>
      </c>
    </row>
    <row r="157" spans="1:27" x14ac:dyDescent="0.25">
      <c r="A157" s="11">
        <v>7.04</v>
      </c>
      <c r="Z157" s="12">
        <f t="shared" ca="1" si="22"/>
        <v>-3.067649999999996</v>
      </c>
      <c r="AA157" s="12">
        <f t="shared" ca="1" si="23"/>
        <v>-3.067649999999996</v>
      </c>
    </row>
    <row r="158" spans="1:27" x14ac:dyDescent="0.25">
      <c r="A158" s="11">
        <v>7.06</v>
      </c>
      <c r="Z158" s="12">
        <f t="shared" ca="1" si="22"/>
        <v>-3.0476499999999964</v>
      </c>
      <c r="AA158" s="12">
        <f t="shared" ca="1" si="23"/>
        <v>-3.0476499999999964</v>
      </c>
    </row>
    <row r="159" spans="1:27" x14ac:dyDescent="0.25">
      <c r="A159" s="11">
        <v>7.06</v>
      </c>
      <c r="Z159" s="12">
        <f t="shared" ca="1" si="22"/>
        <v>-3.0476499999999964</v>
      </c>
      <c r="AA159" s="12">
        <f t="shared" ca="1" si="23"/>
        <v>-3.0476499999999964</v>
      </c>
    </row>
    <row r="160" spans="1:27" x14ac:dyDescent="0.25">
      <c r="A160" s="11">
        <v>7.08</v>
      </c>
      <c r="Z160" s="12">
        <f t="shared" ca="1" si="22"/>
        <v>-3.027649999999996</v>
      </c>
      <c r="AA160" s="12">
        <f t="shared" ca="1" si="23"/>
        <v>-3.027649999999996</v>
      </c>
    </row>
    <row r="161" spans="1:27" x14ac:dyDescent="0.25">
      <c r="A161" s="11">
        <v>7.09</v>
      </c>
      <c r="Z161" s="12">
        <f t="shared" ca="1" si="22"/>
        <v>-3.0176499999999962</v>
      </c>
      <c r="AA161" s="12">
        <f t="shared" ca="1" si="23"/>
        <v>-3.0176499999999962</v>
      </c>
    </row>
    <row r="162" spans="1:27" x14ac:dyDescent="0.25">
      <c r="A162" s="11">
        <v>7.1</v>
      </c>
      <c r="Z162" s="12">
        <f t="shared" ca="1" si="22"/>
        <v>-3.0076499999999964</v>
      </c>
      <c r="AA162" s="12">
        <f t="shared" ca="1" si="23"/>
        <v>-3.0076499999999964</v>
      </c>
    </row>
    <row r="163" spans="1:27" x14ac:dyDescent="0.25">
      <c r="A163" s="11">
        <v>7.13</v>
      </c>
      <c r="Z163" s="12">
        <f t="shared" ca="1" si="22"/>
        <v>-2.9776499999999961</v>
      </c>
      <c r="AA163" s="12">
        <f t="shared" ca="1" si="23"/>
        <v>-2.9776499999999961</v>
      </c>
    </row>
    <row r="164" spans="1:27" x14ac:dyDescent="0.25">
      <c r="A164" s="11">
        <v>7.18</v>
      </c>
      <c r="Z164" s="12">
        <f t="shared" ca="1" si="22"/>
        <v>-2.9276499999999963</v>
      </c>
      <c r="AA164" s="12">
        <f t="shared" ca="1" si="23"/>
        <v>-2.9276499999999963</v>
      </c>
    </row>
    <row r="165" spans="1:27" x14ac:dyDescent="0.25">
      <c r="A165" s="11">
        <v>7.18</v>
      </c>
      <c r="Z165" s="12">
        <f t="shared" ca="1" si="22"/>
        <v>-2.9276499999999963</v>
      </c>
      <c r="AA165" s="12">
        <f t="shared" ca="1" si="23"/>
        <v>-2.9276499999999963</v>
      </c>
    </row>
    <row r="166" spans="1:27" x14ac:dyDescent="0.25">
      <c r="A166" s="11">
        <v>7.19</v>
      </c>
      <c r="Z166" s="12">
        <f t="shared" ca="1" si="22"/>
        <v>-2.9176499999999956</v>
      </c>
      <c r="AA166" s="12">
        <f t="shared" ca="1" si="23"/>
        <v>-2.9176499999999956</v>
      </c>
    </row>
    <row r="167" spans="1:27" x14ac:dyDescent="0.25">
      <c r="A167" s="11">
        <v>7.19</v>
      </c>
      <c r="Z167" s="12">
        <f t="shared" ca="1" si="22"/>
        <v>-2.9176499999999956</v>
      </c>
      <c r="AA167" s="12">
        <f t="shared" ca="1" si="23"/>
        <v>-2.9176499999999956</v>
      </c>
    </row>
    <row r="168" spans="1:27" x14ac:dyDescent="0.25">
      <c r="A168" s="11">
        <v>7.21</v>
      </c>
      <c r="Z168" s="12">
        <f t="shared" ca="1" si="22"/>
        <v>-2.8976499999999961</v>
      </c>
      <c r="AA168" s="12">
        <f t="shared" ca="1" si="23"/>
        <v>-2.8976499999999961</v>
      </c>
    </row>
    <row r="169" spans="1:27" x14ac:dyDescent="0.25">
      <c r="A169" s="11">
        <v>7.22</v>
      </c>
      <c r="Z169" s="12">
        <f t="shared" ca="1" si="22"/>
        <v>-2.8876499999999963</v>
      </c>
      <c r="AA169" s="12">
        <f t="shared" ca="1" si="23"/>
        <v>-2.8876499999999963</v>
      </c>
    </row>
    <row r="170" spans="1:27" x14ac:dyDescent="0.25">
      <c r="A170" s="11">
        <v>7.24</v>
      </c>
      <c r="Z170" s="12">
        <f t="shared" ca="1" si="22"/>
        <v>-2.8676499999999958</v>
      </c>
      <c r="AA170" s="12">
        <f t="shared" ca="1" si="23"/>
        <v>-2.8676499999999958</v>
      </c>
    </row>
    <row r="171" spans="1:27" x14ac:dyDescent="0.25">
      <c r="A171" s="11">
        <v>7.3</v>
      </c>
      <c r="Z171" s="12">
        <f t="shared" ca="1" si="22"/>
        <v>-2.8076499999999962</v>
      </c>
      <c r="AA171" s="12">
        <f t="shared" ca="1" si="23"/>
        <v>-2.8076499999999962</v>
      </c>
    </row>
    <row r="172" spans="1:27" x14ac:dyDescent="0.25">
      <c r="A172" s="11">
        <v>7.31</v>
      </c>
      <c r="Z172" s="12">
        <f t="shared" ca="1" si="22"/>
        <v>-2.7976499999999964</v>
      </c>
      <c r="AA172" s="12">
        <f t="shared" ca="1" si="23"/>
        <v>-2.7976499999999964</v>
      </c>
    </row>
    <row r="173" spans="1:27" x14ac:dyDescent="0.25">
      <c r="A173" s="11">
        <v>7.32</v>
      </c>
      <c r="Z173" s="12">
        <f t="shared" ca="1" si="22"/>
        <v>-2.7876499999999957</v>
      </c>
      <c r="AA173" s="12">
        <f t="shared" ca="1" si="23"/>
        <v>-2.7876499999999957</v>
      </c>
    </row>
    <row r="174" spans="1:27" x14ac:dyDescent="0.25">
      <c r="A174" s="11">
        <v>7.33</v>
      </c>
      <c r="Z174" s="12">
        <f t="shared" ca="1" si="22"/>
        <v>-2.777649999999996</v>
      </c>
      <c r="AA174" s="12">
        <f t="shared" ca="1" si="23"/>
        <v>-2.777649999999996</v>
      </c>
    </row>
    <row r="175" spans="1:27" x14ac:dyDescent="0.25">
      <c r="A175" s="11">
        <v>7.34</v>
      </c>
      <c r="Z175" s="12">
        <f t="shared" ca="1" si="22"/>
        <v>-2.7676499999999962</v>
      </c>
      <c r="AA175" s="12">
        <f t="shared" ca="1" si="23"/>
        <v>-2.7676499999999962</v>
      </c>
    </row>
    <row r="176" spans="1:27" x14ac:dyDescent="0.25">
      <c r="A176" s="11">
        <v>7.39</v>
      </c>
      <c r="Z176" s="12">
        <f t="shared" ca="1" si="22"/>
        <v>-2.7176499999999963</v>
      </c>
      <c r="AA176" s="12">
        <f t="shared" ca="1" si="23"/>
        <v>-2.7176499999999963</v>
      </c>
    </row>
    <row r="177" spans="1:27" x14ac:dyDescent="0.25">
      <c r="A177" s="11">
        <v>7.39</v>
      </c>
      <c r="Z177" s="12">
        <f t="shared" ca="1" si="22"/>
        <v>-2.7176499999999963</v>
      </c>
      <c r="AA177" s="12">
        <f t="shared" ca="1" si="23"/>
        <v>-2.7176499999999963</v>
      </c>
    </row>
    <row r="178" spans="1:27" x14ac:dyDescent="0.25">
      <c r="A178" s="11">
        <v>7.39</v>
      </c>
      <c r="Z178" s="12">
        <f t="shared" ca="1" si="22"/>
        <v>-2.7176499999999963</v>
      </c>
      <c r="AA178" s="12">
        <f t="shared" ca="1" si="23"/>
        <v>-2.7176499999999963</v>
      </c>
    </row>
    <row r="179" spans="1:27" x14ac:dyDescent="0.25">
      <c r="A179" s="11">
        <v>7.42</v>
      </c>
      <c r="Z179" s="12">
        <f t="shared" ca="1" si="22"/>
        <v>-2.6876499999999961</v>
      </c>
      <c r="AA179" s="12">
        <f t="shared" ca="1" si="23"/>
        <v>-2.6876499999999961</v>
      </c>
    </row>
    <row r="180" spans="1:27" x14ac:dyDescent="0.25">
      <c r="A180" s="11">
        <v>7.43</v>
      </c>
      <c r="Z180" s="12">
        <f t="shared" ca="1" si="22"/>
        <v>-2.6776499999999963</v>
      </c>
      <c r="AA180" s="12">
        <f t="shared" ca="1" si="23"/>
        <v>-2.6776499999999963</v>
      </c>
    </row>
    <row r="181" spans="1:27" x14ac:dyDescent="0.25">
      <c r="A181" s="11">
        <v>7.43</v>
      </c>
      <c r="Z181" s="12">
        <f t="shared" ca="1" si="22"/>
        <v>-2.6776499999999963</v>
      </c>
      <c r="AA181" s="12">
        <f t="shared" ca="1" si="23"/>
        <v>-2.6776499999999963</v>
      </c>
    </row>
    <row r="182" spans="1:27" x14ac:dyDescent="0.25">
      <c r="A182" s="11">
        <v>7.44</v>
      </c>
      <c r="Z182" s="12">
        <f t="shared" ca="1" si="22"/>
        <v>-2.6676499999999956</v>
      </c>
      <c r="AA182" s="12">
        <f t="shared" ca="1" si="23"/>
        <v>-2.6676499999999956</v>
      </c>
    </row>
    <row r="183" spans="1:27" x14ac:dyDescent="0.25">
      <c r="A183" s="11">
        <v>7.45</v>
      </c>
      <c r="Z183" s="12">
        <f t="shared" ca="1" si="22"/>
        <v>-2.6576499999999958</v>
      </c>
      <c r="AA183" s="12">
        <f t="shared" ca="1" si="23"/>
        <v>-2.6576499999999958</v>
      </c>
    </row>
    <row r="184" spans="1:27" x14ac:dyDescent="0.25">
      <c r="A184" s="11">
        <v>7.46</v>
      </c>
      <c r="Z184" s="12">
        <f t="shared" ca="1" si="22"/>
        <v>-2.6476499999999961</v>
      </c>
      <c r="AA184" s="12">
        <f t="shared" ca="1" si="23"/>
        <v>-2.6476499999999961</v>
      </c>
    </row>
    <row r="185" spans="1:27" x14ac:dyDescent="0.25">
      <c r="A185" s="11">
        <v>7.49</v>
      </c>
      <c r="Z185" s="12">
        <f t="shared" ca="1" si="22"/>
        <v>-2.6176499999999958</v>
      </c>
      <c r="AA185" s="12">
        <f t="shared" ca="1" si="23"/>
        <v>-2.6176499999999958</v>
      </c>
    </row>
    <row r="186" spans="1:27" x14ac:dyDescent="0.25">
      <c r="A186" s="11">
        <v>7.49</v>
      </c>
      <c r="Z186" s="12">
        <f t="shared" ca="1" si="22"/>
        <v>-2.6176499999999958</v>
      </c>
      <c r="AA186" s="12">
        <f t="shared" ca="1" si="23"/>
        <v>-2.6176499999999958</v>
      </c>
    </row>
    <row r="187" spans="1:27" x14ac:dyDescent="0.25">
      <c r="A187" s="11">
        <v>7.49</v>
      </c>
      <c r="Z187" s="12">
        <f t="shared" ca="1" si="22"/>
        <v>-2.6176499999999958</v>
      </c>
      <c r="AA187" s="12">
        <f t="shared" ca="1" si="23"/>
        <v>-2.6176499999999958</v>
      </c>
    </row>
    <row r="188" spans="1:27" x14ac:dyDescent="0.25">
      <c r="A188" s="11">
        <v>7.52</v>
      </c>
      <c r="Z188" s="12">
        <f t="shared" ca="1" si="22"/>
        <v>-2.5876499999999965</v>
      </c>
      <c r="AA188" s="12">
        <f t="shared" ca="1" si="23"/>
        <v>-2.5876499999999965</v>
      </c>
    </row>
    <row r="189" spans="1:27" x14ac:dyDescent="0.25">
      <c r="A189" s="11">
        <v>7.52</v>
      </c>
      <c r="Z189" s="12">
        <f t="shared" ca="1" si="22"/>
        <v>-2.5876499999999965</v>
      </c>
      <c r="AA189" s="12">
        <f t="shared" ca="1" si="23"/>
        <v>-2.5876499999999965</v>
      </c>
    </row>
    <row r="190" spans="1:27" x14ac:dyDescent="0.25">
      <c r="A190" s="11">
        <v>7.55</v>
      </c>
      <c r="Z190" s="12">
        <f t="shared" ca="1" si="22"/>
        <v>-2.5576499999999962</v>
      </c>
      <c r="AA190" s="12">
        <f t="shared" ca="1" si="23"/>
        <v>-2.5576499999999962</v>
      </c>
    </row>
    <row r="191" spans="1:27" x14ac:dyDescent="0.25">
      <c r="A191" s="11">
        <v>7.55</v>
      </c>
      <c r="Z191" s="12">
        <f t="shared" ca="1" si="22"/>
        <v>-2.5576499999999962</v>
      </c>
      <c r="AA191" s="12">
        <f t="shared" ca="1" si="23"/>
        <v>-2.5576499999999962</v>
      </c>
    </row>
    <row r="192" spans="1:27" x14ac:dyDescent="0.25">
      <c r="A192" s="11">
        <v>7.55</v>
      </c>
      <c r="Z192" s="12">
        <f t="shared" ca="1" si="22"/>
        <v>-2.5576499999999962</v>
      </c>
      <c r="AA192" s="12">
        <f t="shared" ca="1" si="23"/>
        <v>-2.5576499999999962</v>
      </c>
    </row>
    <row r="193" spans="1:27" x14ac:dyDescent="0.25">
      <c r="A193" s="11">
        <v>7.56</v>
      </c>
      <c r="Z193" s="12">
        <f t="shared" ca="1" si="22"/>
        <v>-2.5476499999999964</v>
      </c>
      <c r="AA193" s="12">
        <f t="shared" ca="1" si="23"/>
        <v>-2.5476499999999964</v>
      </c>
    </row>
    <row r="194" spans="1:27" x14ac:dyDescent="0.25">
      <c r="A194" s="11">
        <v>7.58</v>
      </c>
      <c r="Z194" s="12">
        <f t="shared" ref="Z194:Z257" ca="1" si="25">IF($A194&lt;&gt;"",($A194-$D$77),"")</f>
        <v>-2.527649999999996</v>
      </c>
      <c r="AA194" s="12">
        <f t="shared" ref="AA194:AA257" ca="1" si="26">IF($A194&lt;&gt;"",($A194-$D$77+$J$118),"")</f>
        <v>-2.527649999999996</v>
      </c>
    </row>
    <row r="195" spans="1:27" x14ac:dyDescent="0.25">
      <c r="A195" s="11">
        <v>7.6</v>
      </c>
      <c r="Z195" s="12">
        <f t="shared" ca="1" si="25"/>
        <v>-2.5076499999999964</v>
      </c>
      <c r="AA195" s="12">
        <f t="shared" ca="1" si="26"/>
        <v>-2.5076499999999964</v>
      </c>
    </row>
    <row r="196" spans="1:27" x14ac:dyDescent="0.25">
      <c r="A196" s="11">
        <v>7.67</v>
      </c>
      <c r="Z196" s="12">
        <f t="shared" ca="1" si="25"/>
        <v>-2.4376499999999961</v>
      </c>
      <c r="AA196" s="12">
        <f t="shared" ca="1" si="26"/>
        <v>-2.4376499999999961</v>
      </c>
    </row>
    <row r="197" spans="1:27" x14ac:dyDescent="0.25">
      <c r="A197" s="11">
        <v>7.68</v>
      </c>
      <c r="Z197" s="12">
        <f t="shared" ca="1" si="25"/>
        <v>-2.4276499999999963</v>
      </c>
      <c r="AA197" s="12">
        <f t="shared" ca="1" si="26"/>
        <v>-2.4276499999999963</v>
      </c>
    </row>
    <row r="198" spans="1:27" x14ac:dyDescent="0.25">
      <c r="A198" s="11">
        <v>7.7</v>
      </c>
      <c r="Z198" s="12">
        <f t="shared" ca="1" si="25"/>
        <v>-2.4076499999999958</v>
      </c>
      <c r="AA198" s="12">
        <f t="shared" ca="1" si="26"/>
        <v>-2.4076499999999958</v>
      </c>
    </row>
    <row r="199" spans="1:27" x14ac:dyDescent="0.25">
      <c r="A199" s="11">
        <v>7.7</v>
      </c>
      <c r="Z199" s="12">
        <f t="shared" ca="1" si="25"/>
        <v>-2.4076499999999958</v>
      </c>
      <c r="AA199" s="12">
        <f t="shared" ca="1" si="26"/>
        <v>-2.4076499999999958</v>
      </c>
    </row>
    <row r="200" spans="1:27" x14ac:dyDescent="0.25">
      <c r="A200" s="11">
        <v>7.7</v>
      </c>
      <c r="Z200" s="12">
        <f t="shared" ca="1" si="25"/>
        <v>-2.4076499999999958</v>
      </c>
      <c r="AA200" s="12">
        <f t="shared" ca="1" si="26"/>
        <v>-2.4076499999999958</v>
      </c>
    </row>
    <row r="201" spans="1:27" x14ac:dyDescent="0.25">
      <c r="A201" s="11">
        <v>7.71</v>
      </c>
      <c r="Z201" s="12">
        <f t="shared" ca="1" si="25"/>
        <v>-2.3976499999999961</v>
      </c>
      <c r="AA201" s="12">
        <f t="shared" ca="1" si="26"/>
        <v>-2.3976499999999961</v>
      </c>
    </row>
    <row r="202" spans="1:27" x14ac:dyDescent="0.25">
      <c r="A202" s="11">
        <v>7.73</v>
      </c>
      <c r="Z202" s="12">
        <f t="shared" ca="1" si="25"/>
        <v>-2.3776499999999956</v>
      </c>
      <c r="AA202" s="12">
        <f t="shared" ca="1" si="26"/>
        <v>-2.3776499999999956</v>
      </c>
    </row>
    <row r="203" spans="1:27" x14ac:dyDescent="0.25">
      <c r="A203" s="11">
        <v>7.75</v>
      </c>
      <c r="Z203" s="12">
        <f t="shared" ca="1" si="25"/>
        <v>-2.357649999999996</v>
      </c>
      <c r="AA203" s="12">
        <f t="shared" ca="1" si="26"/>
        <v>-2.357649999999996</v>
      </c>
    </row>
    <row r="204" spans="1:27" x14ac:dyDescent="0.25">
      <c r="A204" s="11">
        <v>7.76</v>
      </c>
      <c r="Z204" s="12">
        <f t="shared" ca="1" si="25"/>
        <v>-2.3476499999999962</v>
      </c>
      <c r="AA204" s="12">
        <f t="shared" ca="1" si="26"/>
        <v>-2.3476499999999962</v>
      </c>
    </row>
    <row r="205" spans="1:27" x14ac:dyDescent="0.25">
      <c r="A205" s="11">
        <v>7.78</v>
      </c>
      <c r="Z205" s="12">
        <f t="shared" ca="1" si="25"/>
        <v>-2.3276499999999958</v>
      </c>
      <c r="AA205" s="12">
        <f t="shared" ca="1" si="26"/>
        <v>-2.3276499999999958</v>
      </c>
    </row>
    <row r="206" spans="1:27" x14ac:dyDescent="0.25">
      <c r="A206" s="11">
        <v>7.79</v>
      </c>
      <c r="Z206" s="12">
        <f t="shared" ca="1" si="25"/>
        <v>-2.317649999999996</v>
      </c>
      <c r="AA206" s="12">
        <f t="shared" ca="1" si="26"/>
        <v>-2.317649999999996</v>
      </c>
    </row>
    <row r="207" spans="1:27" x14ac:dyDescent="0.25">
      <c r="A207" s="11">
        <v>7.79</v>
      </c>
      <c r="Z207" s="12">
        <f t="shared" ca="1" si="25"/>
        <v>-2.317649999999996</v>
      </c>
      <c r="AA207" s="12">
        <f t="shared" ca="1" si="26"/>
        <v>-2.317649999999996</v>
      </c>
    </row>
    <row r="208" spans="1:27" x14ac:dyDescent="0.25">
      <c r="A208" s="11">
        <v>7.81</v>
      </c>
      <c r="Z208" s="12">
        <f t="shared" ca="1" si="25"/>
        <v>-2.2976499999999964</v>
      </c>
      <c r="AA208" s="12">
        <f t="shared" ca="1" si="26"/>
        <v>-2.2976499999999964</v>
      </c>
    </row>
    <row r="209" spans="1:27" x14ac:dyDescent="0.25">
      <c r="A209" s="11">
        <v>7.84</v>
      </c>
      <c r="Z209" s="12">
        <f t="shared" ca="1" si="25"/>
        <v>-2.2676499999999962</v>
      </c>
      <c r="AA209" s="12">
        <f t="shared" ca="1" si="26"/>
        <v>-2.2676499999999962</v>
      </c>
    </row>
    <row r="210" spans="1:27" x14ac:dyDescent="0.25">
      <c r="A210" s="11">
        <v>7.84</v>
      </c>
      <c r="Z210" s="12">
        <f t="shared" ca="1" si="25"/>
        <v>-2.2676499999999962</v>
      </c>
      <c r="AA210" s="12">
        <f t="shared" ca="1" si="26"/>
        <v>-2.2676499999999962</v>
      </c>
    </row>
    <row r="211" spans="1:27" x14ac:dyDescent="0.25">
      <c r="A211" s="11">
        <v>7.85</v>
      </c>
      <c r="Z211" s="12">
        <f t="shared" ca="1" si="25"/>
        <v>-2.2576499999999964</v>
      </c>
      <c r="AA211" s="12">
        <f t="shared" ca="1" si="26"/>
        <v>-2.2576499999999964</v>
      </c>
    </row>
    <row r="212" spans="1:27" x14ac:dyDescent="0.25">
      <c r="A212" s="11">
        <v>7.86</v>
      </c>
      <c r="Z212" s="12">
        <f t="shared" ca="1" si="25"/>
        <v>-2.2476499999999957</v>
      </c>
      <c r="AA212" s="12">
        <f t="shared" ca="1" si="26"/>
        <v>-2.2476499999999957</v>
      </c>
    </row>
    <row r="213" spans="1:27" x14ac:dyDescent="0.25">
      <c r="A213" s="11">
        <v>7.87</v>
      </c>
      <c r="Z213" s="12">
        <f t="shared" ca="1" si="25"/>
        <v>-2.2376499999999959</v>
      </c>
      <c r="AA213" s="12">
        <f t="shared" ca="1" si="26"/>
        <v>-2.2376499999999959</v>
      </c>
    </row>
    <row r="214" spans="1:27" x14ac:dyDescent="0.25">
      <c r="A214" s="11">
        <v>7.88</v>
      </c>
      <c r="Z214" s="12">
        <f t="shared" ca="1" si="25"/>
        <v>-2.2276499999999961</v>
      </c>
      <c r="AA214" s="12">
        <f t="shared" ca="1" si="26"/>
        <v>-2.2276499999999961</v>
      </c>
    </row>
    <row r="215" spans="1:27" x14ac:dyDescent="0.25">
      <c r="A215" s="11">
        <v>7.89</v>
      </c>
      <c r="Z215" s="12">
        <f t="shared" ca="1" si="25"/>
        <v>-2.2176499999999963</v>
      </c>
      <c r="AA215" s="12">
        <f t="shared" ca="1" si="26"/>
        <v>-2.2176499999999963</v>
      </c>
    </row>
    <row r="216" spans="1:27" x14ac:dyDescent="0.25">
      <c r="A216" s="11">
        <v>7.9</v>
      </c>
      <c r="Z216" s="12">
        <f t="shared" ca="1" si="25"/>
        <v>-2.2076499999999957</v>
      </c>
      <c r="AA216" s="12">
        <f t="shared" ca="1" si="26"/>
        <v>-2.2076499999999957</v>
      </c>
    </row>
    <row r="217" spans="1:27" x14ac:dyDescent="0.25">
      <c r="A217" s="11">
        <v>7.91</v>
      </c>
      <c r="Z217" s="12">
        <f t="shared" ca="1" si="25"/>
        <v>-2.1976499999999959</v>
      </c>
      <c r="AA217" s="12">
        <f t="shared" ca="1" si="26"/>
        <v>-2.1976499999999959</v>
      </c>
    </row>
    <row r="218" spans="1:27" x14ac:dyDescent="0.25">
      <c r="A218" s="11">
        <v>7.93</v>
      </c>
      <c r="Z218" s="12">
        <f t="shared" ca="1" si="25"/>
        <v>-2.1776499999999963</v>
      </c>
      <c r="AA218" s="12">
        <f t="shared" ca="1" si="26"/>
        <v>-2.1776499999999963</v>
      </c>
    </row>
    <row r="219" spans="1:27" x14ac:dyDescent="0.25">
      <c r="A219" s="11">
        <v>7.94</v>
      </c>
      <c r="Z219" s="12">
        <f t="shared" ca="1" si="25"/>
        <v>-2.1676499999999956</v>
      </c>
      <c r="AA219" s="12">
        <f t="shared" ca="1" si="26"/>
        <v>-2.1676499999999956</v>
      </c>
    </row>
    <row r="220" spans="1:27" x14ac:dyDescent="0.25">
      <c r="A220" s="11">
        <v>7.94</v>
      </c>
      <c r="Z220" s="12">
        <f t="shared" ca="1" si="25"/>
        <v>-2.1676499999999956</v>
      </c>
      <c r="AA220" s="12">
        <f t="shared" ca="1" si="26"/>
        <v>-2.1676499999999956</v>
      </c>
    </row>
    <row r="221" spans="1:27" x14ac:dyDescent="0.25">
      <c r="A221" s="11">
        <v>7.98</v>
      </c>
      <c r="Z221" s="12">
        <f t="shared" ca="1" si="25"/>
        <v>-2.1276499999999956</v>
      </c>
      <c r="AA221" s="12">
        <f t="shared" ca="1" si="26"/>
        <v>-2.1276499999999956</v>
      </c>
    </row>
    <row r="222" spans="1:27" x14ac:dyDescent="0.25">
      <c r="A222" s="11">
        <v>7.99</v>
      </c>
      <c r="Z222" s="12">
        <f t="shared" ca="1" si="25"/>
        <v>-2.1176499999999958</v>
      </c>
      <c r="AA222" s="12">
        <f t="shared" ca="1" si="26"/>
        <v>-2.1176499999999958</v>
      </c>
    </row>
    <row r="223" spans="1:27" x14ac:dyDescent="0.25">
      <c r="A223" s="11">
        <v>8.01</v>
      </c>
      <c r="Z223" s="12">
        <f t="shared" ca="1" si="25"/>
        <v>-2.0976499999999962</v>
      </c>
      <c r="AA223" s="12">
        <f t="shared" ca="1" si="26"/>
        <v>-2.0976499999999962</v>
      </c>
    </row>
    <row r="224" spans="1:27" x14ac:dyDescent="0.25">
      <c r="A224" s="11">
        <v>8.02</v>
      </c>
      <c r="Z224" s="12">
        <f t="shared" ca="1" si="25"/>
        <v>-2.0876499999999965</v>
      </c>
      <c r="AA224" s="12">
        <f t="shared" ca="1" si="26"/>
        <v>-2.0876499999999965</v>
      </c>
    </row>
    <row r="225" spans="1:27" x14ac:dyDescent="0.25">
      <c r="A225" s="11">
        <v>8.0299999999999994</v>
      </c>
      <c r="Z225" s="12">
        <f t="shared" ca="1" si="25"/>
        <v>-2.0776499999999967</v>
      </c>
      <c r="AA225" s="12">
        <f t="shared" ca="1" si="26"/>
        <v>-2.0776499999999967</v>
      </c>
    </row>
    <row r="226" spans="1:27" x14ac:dyDescent="0.25">
      <c r="A226" s="11">
        <v>8.0399999999999991</v>
      </c>
      <c r="Z226" s="12">
        <f t="shared" ca="1" si="25"/>
        <v>-2.0676499999999969</v>
      </c>
      <c r="AA226" s="12">
        <f t="shared" ca="1" si="26"/>
        <v>-2.0676499999999969</v>
      </c>
    </row>
    <row r="227" spans="1:27" x14ac:dyDescent="0.25">
      <c r="A227" s="11">
        <v>8.0399999999999991</v>
      </c>
      <c r="Z227" s="12">
        <f t="shared" ca="1" si="25"/>
        <v>-2.0676499999999969</v>
      </c>
      <c r="AA227" s="12">
        <f t="shared" ca="1" si="26"/>
        <v>-2.0676499999999969</v>
      </c>
    </row>
    <row r="228" spans="1:27" x14ac:dyDescent="0.25">
      <c r="A228" s="11">
        <v>8.0500000000000007</v>
      </c>
      <c r="Z228" s="12">
        <f t="shared" ca="1" si="25"/>
        <v>-2.0576499999999953</v>
      </c>
      <c r="AA228" s="12">
        <f t="shared" ca="1" si="26"/>
        <v>-2.0576499999999953</v>
      </c>
    </row>
    <row r="229" spans="1:27" x14ac:dyDescent="0.25">
      <c r="A229" s="11">
        <v>8.08</v>
      </c>
      <c r="Z229" s="12">
        <f t="shared" ca="1" si="25"/>
        <v>-2.027649999999996</v>
      </c>
      <c r="AA229" s="12">
        <f t="shared" ca="1" si="26"/>
        <v>-2.027649999999996</v>
      </c>
    </row>
    <row r="230" spans="1:27" x14ac:dyDescent="0.25">
      <c r="A230" s="11">
        <v>8.08</v>
      </c>
      <c r="Z230" s="12">
        <f t="shared" ca="1" si="25"/>
        <v>-2.027649999999996</v>
      </c>
      <c r="AA230" s="12">
        <f t="shared" ca="1" si="26"/>
        <v>-2.027649999999996</v>
      </c>
    </row>
    <row r="231" spans="1:27" x14ac:dyDescent="0.25">
      <c r="A231" s="11">
        <v>8.09</v>
      </c>
      <c r="Z231" s="12">
        <f t="shared" ca="1" si="25"/>
        <v>-2.0176499999999962</v>
      </c>
      <c r="AA231" s="12">
        <f t="shared" ca="1" si="26"/>
        <v>-2.0176499999999962</v>
      </c>
    </row>
    <row r="232" spans="1:27" x14ac:dyDescent="0.25">
      <c r="A232" s="11">
        <v>8.1</v>
      </c>
      <c r="Z232" s="12">
        <f t="shared" ca="1" si="25"/>
        <v>-2.0076499999999964</v>
      </c>
      <c r="AA232" s="12">
        <f t="shared" ca="1" si="26"/>
        <v>-2.0076499999999964</v>
      </c>
    </row>
    <row r="233" spans="1:27" x14ac:dyDescent="0.25">
      <c r="A233" s="11">
        <v>8.1</v>
      </c>
      <c r="Z233" s="12">
        <f t="shared" ca="1" si="25"/>
        <v>-2.0076499999999964</v>
      </c>
      <c r="AA233" s="12">
        <f t="shared" ca="1" si="26"/>
        <v>-2.0076499999999964</v>
      </c>
    </row>
    <row r="234" spans="1:27" x14ac:dyDescent="0.25">
      <c r="A234" s="11">
        <v>8.11</v>
      </c>
      <c r="Z234" s="12">
        <f t="shared" ca="1" si="25"/>
        <v>-1.9976499999999966</v>
      </c>
      <c r="AA234" s="12">
        <f t="shared" ca="1" si="26"/>
        <v>-1.9976499999999966</v>
      </c>
    </row>
    <row r="235" spans="1:27" x14ac:dyDescent="0.25">
      <c r="A235" s="11">
        <v>8.14</v>
      </c>
      <c r="Z235" s="12">
        <f t="shared" ca="1" si="25"/>
        <v>-1.9676499999999955</v>
      </c>
      <c r="AA235" s="12">
        <f t="shared" ca="1" si="26"/>
        <v>-1.9676499999999955</v>
      </c>
    </row>
    <row r="236" spans="1:27" x14ac:dyDescent="0.25">
      <c r="A236" s="11">
        <v>8.15</v>
      </c>
      <c r="Z236" s="12">
        <f t="shared" ca="1" si="25"/>
        <v>-1.9576499999999957</v>
      </c>
      <c r="AA236" s="12">
        <f t="shared" ca="1" si="26"/>
        <v>-1.9576499999999957</v>
      </c>
    </row>
    <row r="237" spans="1:27" x14ac:dyDescent="0.25">
      <c r="A237" s="11">
        <v>8.16</v>
      </c>
      <c r="Z237" s="12">
        <f t="shared" ca="1" si="25"/>
        <v>-1.9476499999999959</v>
      </c>
      <c r="AA237" s="12">
        <f t="shared" ca="1" si="26"/>
        <v>-1.9476499999999959</v>
      </c>
    </row>
    <row r="238" spans="1:27" x14ac:dyDescent="0.25">
      <c r="A238" s="11">
        <v>8.2100000000000009</v>
      </c>
      <c r="Z238" s="12">
        <f t="shared" ca="1" si="25"/>
        <v>-1.8976499999999952</v>
      </c>
      <c r="AA238" s="12">
        <f t="shared" ca="1" si="26"/>
        <v>-1.8976499999999952</v>
      </c>
    </row>
    <row r="239" spans="1:27" x14ac:dyDescent="0.25">
      <c r="A239" s="11">
        <v>8.2100000000000009</v>
      </c>
      <c r="Z239" s="12">
        <f t="shared" ca="1" si="25"/>
        <v>-1.8976499999999952</v>
      </c>
      <c r="AA239" s="12">
        <f t="shared" ca="1" si="26"/>
        <v>-1.8976499999999952</v>
      </c>
    </row>
    <row r="240" spans="1:27" x14ac:dyDescent="0.25">
      <c r="A240" s="11">
        <v>8.25</v>
      </c>
      <c r="Z240" s="12">
        <f t="shared" ca="1" si="25"/>
        <v>-1.857649999999996</v>
      </c>
      <c r="AA240" s="12">
        <f t="shared" ca="1" si="26"/>
        <v>-1.857649999999996</v>
      </c>
    </row>
    <row r="241" spans="1:27" x14ac:dyDescent="0.25">
      <c r="A241" s="11">
        <v>8.2799999999999994</v>
      </c>
      <c r="Z241" s="12">
        <f t="shared" ca="1" si="25"/>
        <v>-1.8276499999999967</v>
      </c>
      <c r="AA241" s="12">
        <f t="shared" ca="1" si="26"/>
        <v>-1.8276499999999967</v>
      </c>
    </row>
    <row r="242" spans="1:27" x14ac:dyDescent="0.25">
      <c r="A242" s="11">
        <v>8.32</v>
      </c>
      <c r="Z242" s="12">
        <f t="shared" ca="1" si="25"/>
        <v>-1.7876499999999957</v>
      </c>
      <c r="AA242" s="12">
        <f t="shared" ca="1" si="26"/>
        <v>-1.7876499999999957</v>
      </c>
    </row>
    <row r="243" spans="1:27" x14ac:dyDescent="0.25">
      <c r="A243" s="11">
        <v>8.33</v>
      </c>
      <c r="Z243" s="12">
        <f t="shared" ca="1" si="25"/>
        <v>-1.777649999999996</v>
      </c>
      <c r="AA243" s="12">
        <f t="shared" ca="1" si="26"/>
        <v>-1.777649999999996</v>
      </c>
    </row>
    <row r="244" spans="1:27" x14ac:dyDescent="0.25">
      <c r="A244" s="11">
        <v>8.33</v>
      </c>
      <c r="Z244" s="12">
        <f t="shared" ca="1" si="25"/>
        <v>-1.777649999999996</v>
      </c>
      <c r="AA244" s="12">
        <f t="shared" ca="1" si="26"/>
        <v>-1.777649999999996</v>
      </c>
    </row>
    <row r="245" spans="1:27" x14ac:dyDescent="0.25">
      <c r="A245" s="11">
        <v>8.34</v>
      </c>
      <c r="Z245" s="12">
        <f t="shared" ca="1" si="25"/>
        <v>-1.7676499999999962</v>
      </c>
      <c r="AA245" s="12">
        <f t="shared" ca="1" si="26"/>
        <v>-1.7676499999999962</v>
      </c>
    </row>
    <row r="246" spans="1:27" x14ac:dyDescent="0.25">
      <c r="A246" s="11">
        <v>8.34</v>
      </c>
      <c r="Z246" s="12">
        <f t="shared" ca="1" si="25"/>
        <v>-1.7676499999999962</v>
      </c>
      <c r="AA246" s="12">
        <f t="shared" ca="1" si="26"/>
        <v>-1.7676499999999962</v>
      </c>
    </row>
    <row r="247" spans="1:27" x14ac:dyDescent="0.25">
      <c r="A247" s="11">
        <v>8.35</v>
      </c>
      <c r="Z247" s="12">
        <f t="shared" ca="1" si="25"/>
        <v>-1.7576499999999964</v>
      </c>
      <c r="AA247" s="12">
        <f t="shared" ca="1" si="26"/>
        <v>-1.7576499999999964</v>
      </c>
    </row>
    <row r="248" spans="1:27" x14ac:dyDescent="0.25">
      <c r="A248" s="11">
        <v>8.36</v>
      </c>
      <c r="Z248" s="12">
        <f t="shared" ca="1" si="25"/>
        <v>-1.7476499999999966</v>
      </c>
      <c r="AA248" s="12">
        <f t="shared" ca="1" si="26"/>
        <v>-1.7476499999999966</v>
      </c>
    </row>
    <row r="249" spans="1:27" x14ac:dyDescent="0.25">
      <c r="A249" s="11">
        <v>8.3699999999999992</v>
      </c>
      <c r="Z249" s="12">
        <f t="shared" ca="1" si="25"/>
        <v>-1.7376499999999968</v>
      </c>
      <c r="AA249" s="12">
        <f t="shared" ca="1" si="26"/>
        <v>-1.7376499999999968</v>
      </c>
    </row>
    <row r="250" spans="1:27" x14ac:dyDescent="0.25">
      <c r="A250" s="11">
        <v>8.3699999999999992</v>
      </c>
      <c r="Z250" s="12">
        <f t="shared" ca="1" si="25"/>
        <v>-1.7376499999999968</v>
      </c>
      <c r="AA250" s="12">
        <f t="shared" ca="1" si="26"/>
        <v>-1.7376499999999968</v>
      </c>
    </row>
    <row r="251" spans="1:27" x14ac:dyDescent="0.25">
      <c r="A251" s="11">
        <v>8.3800000000000008</v>
      </c>
      <c r="Z251" s="12">
        <f t="shared" ca="1" si="25"/>
        <v>-1.7276499999999952</v>
      </c>
      <c r="AA251" s="12">
        <f t="shared" ca="1" si="26"/>
        <v>-1.7276499999999952</v>
      </c>
    </row>
    <row r="252" spans="1:27" x14ac:dyDescent="0.25">
      <c r="A252" s="11">
        <v>8.3800000000000008</v>
      </c>
      <c r="Z252" s="12">
        <f t="shared" ca="1" si="25"/>
        <v>-1.7276499999999952</v>
      </c>
      <c r="AA252" s="12">
        <f t="shared" ca="1" si="26"/>
        <v>-1.7276499999999952</v>
      </c>
    </row>
    <row r="253" spans="1:27" x14ac:dyDescent="0.25">
      <c r="A253" s="11">
        <v>8.42</v>
      </c>
      <c r="Z253" s="12">
        <f t="shared" ca="1" si="25"/>
        <v>-1.6876499999999961</v>
      </c>
      <c r="AA253" s="12">
        <f t="shared" ca="1" si="26"/>
        <v>-1.6876499999999961</v>
      </c>
    </row>
    <row r="254" spans="1:27" x14ac:dyDescent="0.25">
      <c r="A254" s="11">
        <v>8.43</v>
      </c>
      <c r="Z254" s="12">
        <f t="shared" ca="1" si="25"/>
        <v>-1.6776499999999963</v>
      </c>
      <c r="AA254" s="12">
        <f t="shared" ca="1" si="26"/>
        <v>-1.6776499999999963</v>
      </c>
    </row>
    <row r="255" spans="1:27" x14ac:dyDescent="0.25">
      <c r="A255" s="11">
        <v>8.4600000000000009</v>
      </c>
      <c r="Z255" s="12">
        <f t="shared" ca="1" si="25"/>
        <v>-1.6476499999999952</v>
      </c>
      <c r="AA255" s="12">
        <f t="shared" ca="1" si="26"/>
        <v>-1.6476499999999952</v>
      </c>
    </row>
    <row r="256" spans="1:27" x14ac:dyDescent="0.25">
      <c r="A256" s="11">
        <v>8.4600000000000009</v>
      </c>
      <c r="Z256" s="12">
        <f t="shared" ca="1" si="25"/>
        <v>-1.6476499999999952</v>
      </c>
      <c r="AA256" s="12">
        <f t="shared" ca="1" si="26"/>
        <v>-1.6476499999999952</v>
      </c>
    </row>
    <row r="257" spans="1:27" x14ac:dyDescent="0.25">
      <c r="A257" s="11">
        <v>8.4600000000000009</v>
      </c>
      <c r="Z257" s="12">
        <f t="shared" ca="1" si="25"/>
        <v>-1.6476499999999952</v>
      </c>
      <c r="AA257" s="12">
        <f t="shared" ca="1" si="26"/>
        <v>-1.6476499999999952</v>
      </c>
    </row>
    <row r="258" spans="1:27" x14ac:dyDescent="0.25">
      <c r="A258" s="11">
        <v>8.48</v>
      </c>
      <c r="Z258" s="12">
        <f t="shared" ref="Z258:Z321" ca="1" si="27">IF($A258&lt;&gt;"",($A258-$D$77),"")</f>
        <v>-1.6276499999999956</v>
      </c>
      <c r="AA258" s="12">
        <f t="shared" ref="AA258:AA321" ca="1" si="28">IF($A258&lt;&gt;"",($A258-$D$77+$J$118),"")</f>
        <v>-1.6276499999999956</v>
      </c>
    </row>
    <row r="259" spans="1:27" x14ac:dyDescent="0.25">
      <c r="A259" s="11">
        <v>8.5</v>
      </c>
      <c r="Z259" s="12">
        <f t="shared" ca="1" si="27"/>
        <v>-1.607649999999996</v>
      </c>
      <c r="AA259" s="12">
        <f t="shared" ca="1" si="28"/>
        <v>-1.607649999999996</v>
      </c>
    </row>
    <row r="260" spans="1:27" x14ac:dyDescent="0.25">
      <c r="A260" s="11">
        <v>8.5399999999999991</v>
      </c>
      <c r="Z260" s="12">
        <f t="shared" ca="1" si="27"/>
        <v>-1.5676499999999969</v>
      </c>
      <c r="AA260" s="12">
        <f t="shared" ca="1" si="28"/>
        <v>-1.5676499999999969</v>
      </c>
    </row>
    <row r="261" spans="1:27" x14ac:dyDescent="0.25">
      <c r="A261" s="11">
        <v>8.5500000000000007</v>
      </c>
      <c r="Z261" s="12">
        <f t="shared" ca="1" si="27"/>
        <v>-1.5576499999999953</v>
      </c>
      <c r="AA261" s="12">
        <f t="shared" ca="1" si="28"/>
        <v>-1.5576499999999953</v>
      </c>
    </row>
    <row r="262" spans="1:27" x14ac:dyDescent="0.25">
      <c r="A262" s="11">
        <v>8.56</v>
      </c>
      <c r="Z262" s="12">
        <f t="shared" ca="1" si="27"/>
        <v>-1.5476499999999955</v>
      </c>
      <c r="AA262" s="12">
        <f t="shared" ca="1" si="28"/>
        <v>-1.5476499999999955</v>
      </c>
    </row>
    <row r="263" spans="1:27" x14ac:dyDescent="0.25">
      <c r="A263" s="11">
        <v>8.57</v>
      </c>
      <c r="Z263" s="12">
        <f t="shared" ca="1" si="27"/>
        <v>-1.5376499999999957</v>
      </c>
      <c r="AA263" s="12">
        <f t="shared" ca="1" si="28"/>
        <v>-1.5376499999999957</v>
      </c>
    </row>
    <row r="264" spans="1:27" x14ac:dyDescent="0.25">
      <c r="A264" s="11">
        <v>8.57</v>
      </c>
      <c r="Z264" s="12">
        <f t="shared" ca="1" si="27"/>
        <v>-1.5376499999999957</v>
      </c>
      <c r="AA264" s="12">
        <f t="shared" ca="1" si="28"/>
        <v>-1.5376499999999957</v>
      </c>
    </row>
    <row r="265" spans="1:27" x14ac:dyDescent="0.25">
      <c r="A265" s="11">
        <v>8.58</v>
      </c>
      <c r="Z265" s="12">
        <f t="shared" ca="1" si="27"/>
        <v>-1.527649999999996</v>
      </c>
      <c r="AA265" s="12">
        <f t="shared" ca="1" si="28"/>
        <v>-1.527649999999996</v>
      </c>
    </row>
    <row r="266" spans="1:27" x14ac:dyDescent="0.25">
      <c r="A266" s="11">
        <v>8.6</v>
      </c>
      <c r="Z266" s="12">
        <f t="shared" ca="1" si="27"/>
        <v>-1.5076499999999964</v>
      </c>
      <c r="AA266" s="12">
        <f t="shared" ca="1" si="28"/>
        <v>-1.5076499999999964</v>
      </c>
    </row>
    <row r="267" spans="1:27" x14ac:dyDescent="0.25">
      <c r="A267" s="11">
        <v>8.6</v>
      </c>
      <c r="Z267" s="12">
        <f t="shared" ca="1" si="27"/>
        <v>-1.5076499999999964</v>
      </c>
      <c r="AA267" s="12">
        <f t="shared" ca="1" si="28"/>
        <v>-1.5076499999999964</v>
      </c>
    </row>
    <row r="268" spans="1:27" x14ac:dyDescent="0.25">
      <c r="A268" s="11">
        <v>8.6</v>
      </c>
      <c r="Z268" s="12">
        <f t="shared" ca="1" si="27"/>
        <v>-1.5076499999999964</v>
      </c>
      <c r="AA268" s="12">
        <f t="shared" ca="1" si="28"/>
        <v>-1.5076499999999964</v>
      </c>
    </row>
    <row r="269" spans="1:27" x14ac:dyDescent="0.25">
      <c r="A269" s="11">
        <v>8.6</v>
      </c>
      <c r="Z269" s="12">
        <f t="shared" ca="1" si="27"/>
        <v>-1.5076499999999964</v>
      </c>
      <c r="AA269" s="12">
        <f t="shared" ca="1" si="28"/>
        <v>-1.5076499999999964</v>
      </c>
    </row>
    <row r="270" spans="1:27" x14ac:dyDescent="0.25">
      <c r="A270" s="11">
        <v>8.6300000000000008</v>
      </c>
      <c r="Z270" s="12">
        <f t="shared" ca="1" si="27"/>
        <v>-1.4776499999999952</v>
      </c>
      <c r="AA270" s="12">
        <f t="shared" ca="1" si="28"/>
        <v>-1.4776499999999952</v>
      </c>
    </row>
    <row r="271" spans="1:27" x14ac:dyDescent="0.25">
      <c r="A271" s="11">
        <v>8.64</v>
      </c>
      <c r="Z271" s="12">
        <f t="shared" ca="1" si="27"/>
        <v>-1.4676499999999955</v>
      </c>
      <c r="AA271" s="12">
        <f t="shared" ca="1" si="28"/>
        <v>-1.4676499999999955</v>
      </c>
    </row>
    <row r="272" spans="1:27" x14ac:dyDescent="0.25">
      <c r="A272" s="11">
        <v>8.64</v>
      </c>
      <c r="Z272" s="12">
        <f t="shared" ca="1" si="27"/>
        <v>-1.4676499999999955</v>
      </c>
      <c r="AA272" s="12">
        <f t="shared" ca="1" si="28"/>
        <v>-1.4676499999999955</v>
      </c>
    </row>
    <row r="273" spans="1:27" x14ac:dyDescent="0.25">
      <c r="A273" s="11">
        <v>8.6999999999999993</v>
      </c>
      <c r="Z273" s="12">
        <f t="shared" ca="1" si="27"/>
        <v>-1.4076499999999967</v>
      </c>
      <c r="AA273" s="12">
        <f t="shared" ca="1" si="28"/>
        <v>-1.4076499999999967</v>
      </c>
    </row>
    <row r="274" spans="1:27" x14ac:dyDescent="0.25">
      <c r="A274" s="11">
        <v>8.6999999999999993</v>
      </c>
      <c r="Z274" s="12">
        <f t="shared" ca="1" si="27"/>
        <v>-1.4076499999999967</v>
      </c>
      <c r="AA274" s="12">
        <f t="shared" ca="1" si="28"/>
        <v>-1.4076499999999967</v>
      </c>
    </row>
    <row r="275" spans="1:27" x14ac:dyDescent="0.25">
      <c r="A275" s="11">
        <v>8.7100000000000009</v>
      </c>
      <c r="Z275" s="12">
        <f t="shared" ca="1" si="27"/>
        <v>-1.3976499999999952</v>
      </c>
      <c r="AA275" s="12">
        <f t="shared" ca="1" si="28"/>
        <v>-1.3976499999999952</v>
      </c>
    </row>
    <row r="276" spans="1:27" x14ac:dyDescent="0.25">
      <c r="A276" s="11">
        <v>8.74</v>
      </c>
      <c r="Z276" s="12">
        <f t="shared" ca="1" si="27"/>
        <v>-1.3676499999999958</v>
      </c>
      <c r="AA276" s="12">
        <f t="shared" ca="1" si="28"/>
        <v>-1.3676499999999958</v>
      </c>
    </row>
    <row r="277" spans="1:27" x14ac:dyDescent="0.25">
      <c r="A277" s="11">
        <v>8.75</v>
      </c>
      <c r="Z277" s="12">
        <f t="shared" ca="1" si="27"/>
        <v>-1.357649999999996</v>
      </c>
      <c r="AA277" s="12">
        <f t="shared" ca="1" si="28"/>
        <v>-1.357649999999996</v>
      </c>
    </row>
    <row r="278" spans="1:27" x14ac:dyDescent="0.25">
      <c r="A278" s="11">
        <v>8.75</v>
      </c>
      <c r="Z278" s="12">
        <f t="shared" ca="1" si="27"/>
        <v>-1.357649999999996</v>
      </c>
      <c r="AA278" s="12">
        <f t="shared" ca="1" si="28"/>
        <v>-1.357649999999996</v>
      </c>
    </row>
    <row r="279" spans="1:27" x14ac:dyDescent="0.25">
      <c r="A279" s="11">
        <v>8.77</v>
      </c>
      <c r="Z279" s="12">
        <f t="shared" ca="1" si="27"/>
        <v>-1.3376499999999965</v>
      </c>
      <c r="AA279" s="12">
        <f t="shared" ca="1" si="28"/>
        <v>-1.3376499999999965</v>
      </c>
    </row>
    <row r="280" spans="1:27" x14ac:dyDescent="0.25">
      <c r="A280" s="11">
        <v>8.7799999999999994</v>
      </c>
      <c r="Z280" s="12">
        <f t="shared" ca="1" si="27"/>
        <v>-1.3276499999999967</v>
      </c>
      <c r="AA280" s="12">
        <f t="shared" ca="1" si="28"/>
        <v>-1.3276499999999967</v>
      </c>
    </row>
    <row r="281" spans="1:27" x14ac:dyDescent="0.25">
      <c r="A281" s="11">
        <v>8.84</v>
      </c>
      <c r="Z281" s="12">
        <f t="shared" ca="1" si="27"/>
        <v>-1.2676499999999962</v>
      </c>
      <c r="AA281" s="12">
        <f t="shared" ca="1" si="28"/>
        <v>-1.2676499999999962</v>
      </c>
    </row>
    <row r="282" spans="1:27" x14ac:dyDescent="0.25">
      <c r="A282" s="11">
        <v>8.85</v>
      </c>
      <c r="Z282" s="12">
        <f t="shared" ca="1" si="27"/>
        <v>-1.2576499999999964</v>
      </c>
      <c r="AA282" s="12">
        <f t="shared" ca="1" si="28"/>
        <v>-1.2576499999999964</v>
      </c>
    </row>
    <row r="283" spans="1:27" x14ac:dyDescent="0.25">
      <c r="A283" s="11">
        <v>8.85</v>
      </c>
      <c r="Z283" s="12">
        <f t="shared" ca="1" si="27"/>
        <v>-1.2576499999999964</v>
      </c>
      <c r="AA283" s="12">
        <f t="shared" ca="1" si="28"/>
        <v>-1.2576499999999964</v>
      </c>
    </row>
    <row r="284" spans="1:27" x14ac:dyDescent="0.25">
      <c r="A284" s="11">
        <v>8.85</v>
      </c>
      <c r="Z284" s="12">
        <f t="shared" ca="1" si="27"/>
        <v>-1.2576499999999964</v>
      </c>
      <c r="AA284" s="12">
        <f t="shared" ca="1" si="28"/>
        <v>-1.2576499999999964</v>
      </c>
    </row>
    <row r="285" spans="1:27" x14ac:dyDescent="0.25">
      <c r="A285" s="11">
        <v>8.8699999999999992</v>
      </c>
      <c r="Z285" s="12">
        <f t="shared" ca="1" si="27"/>
        <v>-1.2376499999999968</v>
      </c>
      <c r="AA285" s="12">
        <f t="shared" ca="1" si="28"/>
        <v>-1.2376499999999968</v>
      </c>
    </row>
    <row r="286" spans="1:27" x14ac:dyDescent="0.25">
      <c r="A286" s="11">
        <v>8.8800000000000008</v>
      </c>
      <c r="Z286" s="12">
        <f t="shared" ca="1" si="27"/>
        <v>-1.2276499999999952</v>
      </c>
      <c r="AA286" s="12">
        <f t="shared" ca="1" si="28"/>
        <v>-1.2276499999999952</v>
      </c>
    </row>
    <row r="287" spans="1:27" x14ac:dyDescent="0.25">
      <c r="A287" s="11">
        <v>8.89</v>
      </c>
      <c r="Z287" s="12">
        <f t="shared" ca="1" si="27"/>
        <v>-1.2176499999999955</v>
      </c>
      <c r="AA287" s="12">
        <f t="shared" ca="1" si="28"/>
        <v>-1.2176499999999955</v>
      </c>
    </row>
    <row r="288" spans="1:27" x14ac:dyDescent="0.25">
      <c r="A288" s="11">
        <v>8.89</v>
      </c>
      <c r="Z288" s="12">
        <f t="shared" ca="1" si="27"/>
        <v>-1.2176499999999955</v>
      </c>
      <c r="AA288" s="12">
        <f t="shared" ca="1" si="28"/>
        <v>-1.2176499999999955</v>
      </c>
    </row>
    <row r="289" spans="1:27" x14ac:dyDescent="0.25">
      <c r="A289" s="11">
        <v>8.92</v>
      </c>
      <c r="Z289" s="12">
        <f t="shared" ca="1" si="27"/>
        <v>-1.1876499999999961</v>
      </c>
      <c r="AA289" s="12">
        <f t="shared" ca="1" si="28"/>
        <v>-1.1876499999999961</v>
      </c>
    </row>
    <row r="290" spans="1:27" x14ac:dyDescent="0.25">
      <c r="A290" s="11">
        <v>8.93</v>
      </c>
      <c r="Z290" s="12">
        <f t="shared" ca="1" si="27"/>
        <v>-1.1776499999999963</v>
      </c>
      <c r="AA290" s="12">
        <f t="shared" ca="1" si="28"/>
        <v>-1.1776499999999963</v>
      </c>
    </row>
    <row r="291" spans="1:27" x14ac:dyDescent="0.25">
      <c r="A291" s="11">
        <v>8.93</v>
      </c>
      <c r="Z291" s="12">
        <f t="shared" ca="1" si="27"/>
        <v>-1.1776499999999963</v>
      </c>
      <c r="AA291" s="12">
        <f t="shared" ca="1" si="28"/>
        <v>-1.1776499999999963</v>
      </c>
    </row>
    <row r="292" spans="1:27" x14ac:dyDescent="0.25">
      <c r="A292" s="11">
        <v>8.93</v>
      </c>
      <c r="Z292" s="12">
        <f t="shared" ca="1" si="27"/>
        <v>-1.1776499999999963</v>
      </c>
      <c r="AA292" s="12">
        <f t="shared" ca="1" si="28"/>
        <v>-1.1776499999999963</v>
      </c>
    </row>
    <row r="293" spans="1:27" x14ac:dyDescent="0.25">
      <c r="A293" s="11">
        <v>8.9600000000000009</v>
      </c>
      <c r="Z293" s="12">
        <f t="shared" ca="1" si="27"/>
        <v>-1.1476499999999952</v>
      </c>
      <c r="AA293" s="12">
        <f t="shared" ca="1" si="28"/>
        <v>-1.1476499999999952</v>
      </c>
    </row>
    <row r="294" spans="1:27" x14ac:dyDescent="0.25">
      <c r="A294" s="11">
        <v>8.9700000000000006</v>
      </c>
      <c r="Z294" s="12">
        <f t="shared" ca="1" si="27"/>
        <v>-1.1376499999999954</v>
      </c>
      <c r="AA294" s="12">
        <f t="shared" ca="1" si="28"/>
        <v>-1.1376499999999954</v>
      </c>
    </row>
    <row r="295" spans="1:27" x14ac:dyDescent="0.25">
      <c r="A295" s="11">
        <v>8.99</v>
      </c>
      <c r="Z295" s="12">
        <f t="shared" ca="1" si="27"/>
        <v>-1.1176499999999958</v>
      </c>
      <c r="AA295" s="12">
        <f t="shared" ca="1" si="28"/>
        <v>-1.1176499999999958</v>
      </c>
    </row>
    <row r="296" spans="1:27" x14ac:dyDescent="0.25">
      <c r="A296" s="11">
        <v>8.99</v>
      </c>
      <c r="Z296" s="12">
        <f t="shared" ca="1" si="27"/>
        <v>-1.1176499999999958</v>
      </c>
      <c r="AA296" s="12">
        <f t="shared" ca="1" si="28"/>
        <v>-1.1176499999999958</v>
      </c>
    </row>
    <row r="297" spans="1:27" x14ac:dyDescent="0.25">
      <c r="A297" s="11">
        <v>9</v>
      </c>
      <c r="Z297" s="12">
        <f t="shared" ca="1" si="27"/>
        <v>-1.107649999999996</v>
      </c>
      <c r="AA297" s="12">
        <f t="shared" ca="1" si="28"/>
        <v>-1.107649999999996</v>
      </c>
    </row>
    <row r="298" spans="1:27" x14ac:dyDescent="0.25">
      <c r="A298" s="11">
        <v>9.01</v>
      </c>
      <c r="Z298" s="12">
        <f t="shared" ca="1" si="27"/>
        <v>-1.0976499999999962</v>
      </c>
      <c r="AA298" s="12">
        <f t="shared" ca="1" si="28"/>
        <v>-1.0976499999999962</v>
      </c>
    </row>
    <row r="299" spans="1:27" x14ac:dyDescent="0.25">
      <c r="A299" s="11">
        <v>9.02</v>
      </c>
      <c r="Z299" s="12">
        <f t="shared" ca="1" si="27"/>
        <v>-1.0876499999999965</v>
      </c>
      <c r="AA299" s="12">
        <f t="shared" ca="1" si="28"/>
        <v>-1.0876499999999965</v>
      </c>
    </row>
    <row r="300" spans="1:27" x14ac:dyDescent="0.25">
      <c r="A300" s="11">
        <v>9.02</v>
      </c>
      <c r="Z300" s="12">
        <f t="shared" ca="1" si="27"/>
        <v>-1.0876499999999965</v>
      </c>
      <c r="AA300" s="12">
        <f t="shared" ca="1" si="28"/>
        <v>-1.0876499999999965</v>
      </c>
    </row>
    <row r="301" spans="1:27" x14ac:dyDescent="0.25">
      <c r="A301" s="11">
        <v>9.0299999999999994</v>
      </c>
      <c r="Z301" s="12">
        <f t="shared" ca="1" si="27"/>
        <v>-1.0776499999999967</v>
      </c>
      <c r="AA301" s="12">
        <f t="shared" ca="1" si="28"/>
        <v>-1.0776499999999967</v>
      </c>
    </row>
    <row r="302" spans="1:27" x14ac:dyDescent="0.25">
      <c r="A302" s="11">
        <v>9.0500000000000007</v>
      </c>
      <c r="Z302" s="12">
        <f t="shared" ca="1" si="27"/>
        <v>-1.0576499999999953</v>
      </c>
      <c r="AA302" s="12">
        <f t="shared" ca="1" si="28"/>
        <v>-1.0576499999999953</v>
      </c>
    </row>
    <row r="303" spans="1:27" x14ac:dyDescent="0.25">
      <c r="A303" s="11">
        <v>9.07</v>
      </c>
      <c r="Z303" s="12">
        <f t="shared" ca="1" si="27"/>
        <v>-1.0376499999999957</v>
      </c>
      <c r="AA303" s="12">
        <f t="shared" ca="1" si="28"/>
        <v>-1.0376499999999957</v>
      </c>
    </row>
    <row r="304" spans="1:27" x14ac:dyDescent="0.25">
      <c r="A304" s="11">
        <v>9.08</v>
      </c>
      <c r="Z304" s="12">
        <f t="shared" ca="1" si="27"/>
        <v>-1.027649999999996</v>
      </c>
      <c r="AA304" s="12">
        <f t="shared" ca="1" si="28"/>
        <v>-1.027649999999996</v>
      </c>
    </row>
    <row r="305" spans="1:27" x14ac:dyDescent="0.25">
      <c r="A305" s="11">
        <v>9.09</v>
      </c>
      <c r="Z305" s="12">
        <f t="shared" ca="1" si="27"/>
        <v>-1.0176499999999962</v>
      </c>
      <c r="AA305" s="12">
        <f t="shared" ca="1" si="28"/>
        <v>-1.0176499999999962</v>
      </c>
    </row>
    <row r="306" spans="1:27" x14ac:dyDescent="0.25">
      <c r="A306" s="11">
        <v>9.09</v>
      </c>
      <c r="Z306" s="12">
        <f t="shared" ca="1" si="27"/>
        <v>-1.0176499999999962</v>
      </c>
      <c r="AA306" s="12">
        <f t="shared" ca="1" si="28"/>
        <v>-1.0176499999999962</v>
      </c>
    </row>
    <row r="307" spans="1:27" x14ac:dyDescent="0.25">
      <c r="A307" s="11">
        <v>9.1</v>
      </c>
      <c r="Z307" s="12">
        <f t="shared" ca="1" si="27"/>
        <v>-1.0076499999999964</v>
      </c>
      <c r="AA307" s="12">
        <f t="shared" ca="1" si="28"/>
        <v>-1.0076499999999964</v>
      </c>
    </row>
    <row r="308" spans="1:27" x14ac:dyDescent="0.25">
      <c r="A308" s="11">
        <v>9.1</v>
      </c>
      <c r="Z308" s="12">
        <f t="shared" ca="1" si="27"/>
        <v>-1.0076499999999964</v>
      </c>
      <c r="AA308" s="12">
        <f t="shared" ca="1" si="28"/>
        <v>-1.0076499999999964</v>
      </c>
    </row>
    <row r="309" spans="1:27" x14ac:dyDescent="0.25">
      <c r="A309" s="11">
        <v>9.11</v>
      </c>
      <c r="Z309" s="12">
        <f t="shared" ca="1" si="27"/>
        <v>-0.9976499999999966</v>
      </c>
      <c r="AA309" s="12">
        <f t="shared" ca="1" si="28"/>
        <v>-0.9976499999999966</v>
      </c>
    </row>
    <row r="310" spans="1:27" x14ac:dyDescent="0.25">
      <c r="A310" s="11">
        <v>9.1300000000000008</v>
      </c>
      <c r="Z310" s="12">
        <f t="shared" ca="1" si="27"/>
        <v>-0.97764999999999525</v>
      </c>
      <c r="AA310" s="12">
        <f t="shared" ca="1" si="28"/>
        <v>-0.97764999999999525</v>
      </c>
    </row>
    <row r="311" spans="1:27" x14ac:dyDescent="0.25">
      <c r="A311" s="11">
        <v>9.14</v>
      </c>
      <c r="Z311" s="12">
        <f t="shared" ca="1" si="27"/>
        <v>-0.96764999999999546</v>
      </c>
      <c r="AA311" s="12">
        <f t="shared" ca="1" si="28"/>
        <v>-0.96764999999999546</v>
      </c>
    </row>
    <row r="312" spans="1:27" x14ac:dyDescent="0.25">
      <c r="A312" s="11">
        <v>9.15</v>
      </c>
      <c r="Z312" s="12">
        <f t="shared" ca="1" si="27"/>
        <v>-0.95764999999999567</v>
      </c>
      <c r="AA312" s="12">
        <f t="shared" ca="1" si="28"/>
        <v>-0.95764999999999567</v>
      </c>
    </row>
    <row r="313" spans="1:27" x14ac:dyDescent="0.25">
      <c r="A313" s="11">
        <v>9.18</v>
      </c>
      <c r="Z313" s="12">
        <f t="shared" ca="1" si="27"/>
        <v>-0.92764999999999631</v>
      </c>
      <c r="AA313" s="12">
        <f t="shared" ca="1" si="28"/>
        <v>-0.92764999999999631</v>
      </c>
    </row>
    <row r="314" spans="1:27" x14ac:dyDescent="0.25">
      <c r="A314" s="11">
        <v>9.19</v>
      </c>
      <c r="Z314" s="12">
        <f t="shared" ca="1" si="27"/>
        <v>-0.91764999999999652</v>
      </c>
      <c r="AA314" s="12">
        <f t="shared" ca="1" si="28"/>
        <v>-0.91764999999999652</v>
      </c>
    </row>
    <row r="315" spans="1:27" x14ac:dyDescent="0.25">
      <c r="A315" s="11">
        <v>9.19</v>
      </c>
      <c r="Z315" s="12">
        <f t="shared" ca="1" si="27"/>
        <v>-0.91764999999999652</v>
      </c>
      <c r="AA315" s="12">
        <f t="shared" ca="1" si="28"/>
        <v>-0.91764999999999652</v>
      </c>
    </row>
    <row r="316" spans="1:27" x14ac:dyDescent="0.25">
      <c r="A316" s="11">
        <v>9.19</v>
      </c>
      <c r="Z316" s="12">
        <f t="shared" ca="1" si="27"/>
        <v>-0.91764999999999652</v>
      </c>
      <c r="AA316" s="12">
        <f t="shared" ca="1" si="28"/>
        <v>-0.91764999999999652</v>
      </c>
    </row>
    <row r="317" spans="1:27" x14ac:dyDescent="0.25">
      <c r="A317" s="11">
        <v>9.1999999999999993</v>
      </c>
      <c r="Z317" s="12">
        <f t="shared" ca="1" si="27"/>
        <v>-0.90764999999999674</v>
      </c>
      <c r="AA317" s="12">
        <f t="shared" ca="1" si="28"/>
        <v>-0.90764999999999674</v>
      </c>
    </row>
    <row r="318" spans="1:27" x14ac:dyDescent="0.25">
      <c r="A318" s="11">
        <v>9.23</v>
      </c>
      <c r="Z318" s="12">
        <f t="shared" ca="1" si="27"/>
        <v>-0.8776499999999956</v>
      </c>
      <c r="AA318" s="12">
        <f t="shared" ca="1" si="28"/>
        <v>-0.8776499999999956</v>
      </c>
    </row>
    <row r="319" spans="1:27" x14ac:dyDescent="0.25">
      <c r="A319" s="11">
        <v>9.2899999999999991</v>
      </c>
      <c r="Z319" s="12">
        <f t="shared" ca="1" si="27"/>
        <v>-0.81764999999999688</v>
      </c>
      <c r="AA319" s="12">
        <f t="shared" ca="1" si="28"/>
        <v>-0.81764999999999688</v>
      </c>
    </row>
    <row r="320" spans="1:27" x14ac:dyDescent="0.25">
      <c r="A320" s="11">
        <v>9.31</v>
      </c>
      <c r="Z320" s="12">
        <f t="shared" ca="1" si="27"/>
        <v>-0.79764999999999553</v>
      </c>
      <c r="AA320" s="12">
        <f t="shared" ca="1" si="28"/>
        <v>-0.79764999999999553</v>
      </c>
    </row>
    <row r="321" spans="1:27" x14ac:dyDescent="0.25">
      <c r="A321" s="11">
        <v>9.33</v>
      </c>
      <c r="Z321" s="12">
        <f t="shared" ca="1" si="27"/>
        <v>-0.77764999999999596</v>
      </c>
      <c r="AA321" s="12">
        <f t="shared" ca="1" si="28"/>
        <v>-0.77764999999999596</v>
      </c>
    </row>
    <row r="322" spans="1:27" x14ac:dyDescent="0.25">
      <c r="A322" s="11">
        <v>9.33</v>
      </c>
      <c r="Z322" s="12">
        <f t="shared" ref="Z322:Z385" ca="1" si="29">IF($A322&lt;&gt;"",($A322-$D$77),"")</f>
        <v>-0.77764999999999596</v>
      </c>
      <c r="AA322" s="12">
        <f t="shared" ref="AA322:AA385" ca="1" si="30">IF($A322&lt;&gt;"",($A322-$D$77+$J$118),"")</f>
        <v>-0.77764999999999596</v>
      </c>
    </row>
    <row r="323" spans="1:27" x14ac:dyDescent="0.25">
      <c r="A323" s="11">
        <v>9.33</v>
      </c>
      <c r="Z323" s="12">
        <f t="shared" ca="1" si="29"/>
        <v>-0.77764999999999596</v>
      </c>
      <c r="AA323" s="12">
        <f t="shared" ca="1" si="30"/>
        <v>-0.77764999999999596</v>
      </c>
    </row>
    <row r="324" spans="1:27" x14ac:dyDescent="0.25">
      <c r="A324" s="11">
        <v>9.34</v>
      </c>
      <c r="Z324" s="12">
        <f t="shared" ca="1" si="29"/>
        <v>-0.76764999999999617</v>
      </c>
      <c r="AA324" s="12">
        <f t="shared" ca="1" si="30"/>
        <v>-0.76764999999999617</v>
      </c>
    </row>
    <row r="325" spans="1:27" x14ac:dyDescent="0.25">
      <c r="A325" s="11">
        <v>9.34</v>
      </c>
      <c r="Z325" s="12">
        <f t="shared" ca="1" si="29"/>
        <v>-0.76764999999999617</v>
      </c>
      <c r="AA325" s="12">
        <f t="shared" ca="1" si="30"/>
        <v>-0.76764999999999617</v>
      </c>
    </row>
    <row r="326" spans="1:27" x14ac:dyDescent="0.25">
      <c r="A326" s="11">
        <v>9.3699999999999992</v>
      </c>
      <c r="Z326" s="12">
        <f t="shared" ca="1" si="29"/>
        <v>-0.73764999999999681</v>
      </c>
      <c r="AA326" s="12">
        <f t="shared" ca="1" si="30"/>
        <v>-0.73764999999999681</v>
      </c>
    </row>
    <row r="327" spans="1:27" x14ac:dyDescent="0.25">
      <c r="A327" s="11">
        <v>9.3800000000000008</v>
      </c>
      <c r="Z327" s="12">
        <f t="shared" ca="1" si="29"/>
        <v>-0.72764999999999525</v>
      </c>
      <c r="AA327" s="12">
        <f t="shared" ca="1" si="30"/>
        <v>-0.72764999999999525</v>
      </c>
    </row>
    <row r="328" spans="1:27" x14ac:dyDescent="0.25">
      <c r="A328" s="11">
        <v>9.3800000000000008</v>
      </c>
      <c r="Z328" s="12">
        <f t="shared" ca="1" si="29"/>
        <v>-0.72764999999999525</v>
      </c>
      <c r="AA328" s="12">
        <f t="shared" ca="1" si="30"/>
        <v>-0.72764999999999525</v>
      </c>
    </row>
    <row r="329" spans="1:27" x14ac:dyDescent="0.25">
      <c r="A329" s="11">
        <v>9.39</v>
      </c>
      <c r="Z329" s="12">
        <f t="shared" ca="1" si="29"/>
        <v>-0.71764999999999546</v>
      </c>
      <c r="AA329" s="12">
        <f t="shared" ca="1" si="30"/>
        <v>-0.71764999999999546</v>
      </c>
    </row>
    <row r="330" spans="1:27" x14ac:dyDescent="0.25">
      <c r="A330" s="11">
        <v>9.4</v>
      </c>
      <c r="Z330" s="12">
        <f t="shared" ca="1" si="29"/>
        <v>-0.70764999999999567</v>
      </c>
      <c r="AA330" s="12">
        <f t="shared" ca="1" si="30"/>
        <v>-0.70764999999999567</v>
      </c>
    </row>
    <row r="331" spans="1:27" x14ac:dyDescent="0.25">
      <c r="A331" s="11">
        <v>9.4</v>
      </c>
      <c r="Z331" s="12">
        <f t="shared" ca="1" si="29"/>
        <v>-0.70764999999999567</v>
      </c>
      <c r="AA331" s="12">
        <f t="shared" ca="1" si="30"/>
        <v>-0.70764999999999567</v>
      </c>
    </row>
    <row r="332" spans="1:27" x14ac:dyDescent="0.25">
      <c r="A332" s="11">
        <v>9.4</v>
      </c>
      <c r="Z332" s="12">
        <f t="shared" ca="1" si="29"/>
        <v>-0.70764999999999567</v>
      </c>
      <c r="AA332" s="12">
        <f t="shared" ca="1" si="30"/>
        <v>-0.70764999999999567</v>
      </c>
    </row>
    <row r="333" spans="1:27" x14ac:dyDescent="0.25">
      <c r="A333" s="11">
        <v>9.43</v>
      </c>
      <c r="Z333" s="12">
        <f t="shared" ca="1" si="29"/>
        <v>-0.67764999999999631</v>
      </c>
      <c r="AA333" s="12">
        <f t="shared" ca="1" si="30"/>
        <v>-0.67764999999999631</v>
      </c>
    </row>
    <row r="334" spans="1:27" x14ac:dyDescent="0.25">
      <c r="A334" s="11">
        <v>9.43</v>
      </c>
      <c r="Z334" s="12">
        <f t="shared" ca="1" si="29"/>
        <v>-0.67764999999999631</v>
      </c>
      <c r="AA334" s="12">
        <f t="shared" ca="1" si="30"/>
        <v>-0.67764999999999631</v>
      </c>
    </row>
    <row r="335" spans="1:27" x14ac:dyDescent="0.25">
      <c r="A335" s="11">
        <v>9.44</v>
      </c>
      <c r="Z335" s="12">
        <f t="shared" ca="1" si="29"/>
        <v>-0.66764999999999652</v>
      </c>
      <c r="AA335" s="12">
        <f t="shared" ca="1" si="30"/>
        <v>-0.66764999999999652</v>
      </c>
    </row>
    <row r="336" spans="1:27" x14ac:dyDescent="0.25">
      <c r="A336" s="11">
        <v>9.44</v>
      </c>
      <c r="Z336" s="12">
        <f t="shared" ca="1" si="29"/>
        <v>-0.66764999999999652</v>
      </c>
      <c r="AA336" s="12">
        <f t="shared" ca="1" si="30"/>
        <v>-0.66764999999999652</v>
      </c>
    </row>
    <row r="337" spans="1:27" x14ac:dyDescent="0.25">
      <c r="A337" s="11">
        <v>9.48</v>
      </c>
      <c r="Z337" s="12">
        <f t="shared" ca="1" si="29"/>
        <v>-0.6276499999999956</v>
      </c>
      <c r="AA337" s="12">
        <f t="shared" ca="1" si="30"/>
        <v>-0.6276499999999956</v>
      </c>
    </row>
    <row r="338" spans="1:27" x14ac:dyDescent="0.25">
      <c r="A338" s="11">
        <v>9.49</v>
      </c>
      <c r="Z338" s="12">
        <f t="shared" ca="1" si="29"/>
        <v>-0.61764999999999581</v>
      </c>
      <c r="AA338" s="12">
        <f t="shared" ca="1" si="30"/>
        <v>-0.61764999999999581</v>
      </c>
    </row>
    <row r="339" spans="1:27" x14ac:dyDescent="0.25">
      <c r="A339" s="11">
        <v>9.5</v>
      </c>
      <c r="Z339" s="12">
        <f t="shared" ca="1" si="29"/>
        <v>-0.60764999999999603</v>
      </c>
      <c r="AA339" s="12">
        <f t="shared" ca="1" si="30"/>
        <v>-0.60764999999999603</v>
      </c>
    </row>
    <row r="340" spans="1:27" x14ac:dyDescent="0.25">
      <c r="A340" s="11">
        <v>9.5299999999999994</v>
      </c>
      <c r="Z340" s="12">
        <f t="shared" ca="1" si="29"/>
        <v>-0.57764999999999667</v>
      </c>
      <c r="AA340" s="12">
        <f t="shared" ca="1" si="30"/>
        <v>-0.57764999999999667</v>
      </c>
    </row>
    <row r="341" spans="1:27" x14ac:dyDescent="0.25">
      <c r="A341" s="11">
        <v>9.5299999999999994</v>
      </c>
      <c r="Z341" s="12">
        <f t="shared" ca="1" si="29"/>
        <v>-0.57764999999999667</v>
      </c>
      <c r="AA341" s="12">
        <f t="shared" ca="1" si="30"/>
        <v>-0.57764999999999667</v>
      </c>
    </row>
    <row r="342" spans="1:27" x14ac:dyDescent="0.25">
      <c r="A342" s="11">
        <v>9.5399999999999991</v>
      </c>
      <c r="Z342" s="12">
        <f t="shared" ca="1" si="29"/>
        <v>-0.56764999999999688</v>
      </c>
      <c r="AA342" s="12">
        <f t="shared" ca="1" si="30"/>
        <v>-0.56764999999999688</v>
      </c>
    </row>
    <row r="343" spans="1:27" x14ac:dyDescent="0.25">
      <c r="A343" s="11">
        <v>9.5500000000000007</v>
      </c>
      <c r="Z343" s="12">
        <f t="shared" ca="1" si="29"/>
        <v>-0.55764999999999532</v>
      </c>
      <c r="AA343" s="12">
        <f t="shared" ca="1" si="30"/>
        <v>-0.55764999999999532</v>
      </c>
    </row>
    <row r="344" spans="1:27" x14ac:dyDescent="0.25">
      <c r="A344" s="11">
        <v>9.57</v>
      </c>
      <c r="Z344" s="12">
        <f t="shared" ca="1" si="29"/>
        <v>-0.53764999999999574</v>
      </c>
      <c r="AA344" s="12">
        <f t="shared" ca="1" si="30"/>
        <v>-0.53764999999999574</v>
      </c>
    </row>
    <row r="345" spans="1:27" x14ac:dyDescent="0.25">
      <c r="A345" s="11">
        <v>9.58</v>
      </c>
      <c r="Z345" s="12">
        <f t="shared" ca="1" si="29"/>
        <v>-0.52764999999999596</v>
      </c>
      <c r="AA345" s="12">
        <f t="shared" ca="1" si="30"/>
        <v>-0.52764999999999596</v>
      </c>
    </row>
    <row r="346" spans="1:27" x14ac:dyDescent="0.25">
      <c r="A346" s="11">
        <v>9.58</v>
      </c>
      <c r="Z346" s="12">
        <f t="shared" ca="1" si="29"/>
        <v>-0.52764999999999596</v>
      </c>
      <c r="AA346" s="12">
        <f t="shared" ca="1" si="30"/>
        <v>-0.52764999999999596</v>
      </c>
    </row>
    <row r="347" spans="1:27" x14ac:dyDescent="0.25">
      <c r="A347" s="11">
        <v>9.6</v>
      </c>
      <c r="Z347" s="12">
        <f t="shared" ca="1" si="29"/>
        <v>-0.50764999999999638</v>
      </c>
      <c r="AA347" s="12">
        <f t="shared" ca="1" si="30"/>
        <v>-0.50764999999999638</v>
      </c>
    </row>
    <row r="348" spans="1:27" x14ac:dyDescent="0.25">
      <c r="A348" s="11">
        <v>9.6</v>
      </c>
      <c r="Z348" s="12">
        <f t="shared" ca="1" si="29"/>
        <v>-0.50764999999999638</v>
      </c>
      <c r="AA348" s="12">
        <f t="shared" ca="1" si="30"/>
        <v>-0.50764999999999638</v>
      </c>
    </row>
    <row r="349" spans="1:27" x14ac:dyDescent="0.25">
      <c r="A349" s="11">
        <v>9.6</v>
      </c>
      <c r="Z349" s="12">
        <f t="shared" ca="1" si="29"/>
        <v>-0.50764999999999638</v>
      </c>
      <c r="AA349" s="12">
        <f t="shared" ca="1" si="30"/>
        <v>-0.50764999999999638</v>
      </c>
    </row>
    <row r="350" spans="1:27" x14ac:dyDescent="0.25">
      <c r="A350" s="11">
        <v>9.6199999999999992</v>
      </c>
      <c r="Z350" s="12">
        <f t="shared" ca="1" si="29"/>
        <v>-0.48764999999999681</v>
      </c>
      <c r="AA350" s="12">
        <f t="shared" ca="1" si="30"/>
        <v>-0.48764999999999681</v>
      </c>
    </row>
    <row r="351" spans="1:27" x14ac:dyDescent="0.25">
      <c r="A351" s="11">
        <v>9.6300000000000008</v>
      </c>
      <c r="Z351" s="12">
        <f t="shared" ca="1" si="29"/>
        <v>-0.47764999999999525</v>
      </c>
      <c r="AA351" s="12">
        <f t="shared" ca="1" si="30"/>
        <v>-0.47764999999999525</v>
      </c>
    </row>
    <row r="352" spans="1:27" x14ac:dyDescent="0.25">
      <c r="A352" s="11">
        <v>9.64</v>
      </c>
      <c r="Z352" s="12">
        <f t="shared" ca="1" si="29"/>
        <v>-0.46764999999999546</v>
      </c>
      <c r="AA352" s="12">
        <f t="shared" ca="1" si="30"/>
        <v>-0.46764999999999546</v>
      </c>
    </row>
    <row r="353" spans="1:27" x14ac:dyDescent="0.25">
      <c r="A353" s="11">
        <v>9.64</v>
      </c>
      <c r="Z353" s="12">
        <f t="shared" ca="1" si="29"/>
        <v>-0.46764999999999546</v>
      </c>
      <c r="AA353" s="12">
        <f t="shared" ca="1" si="30"/>
        <v>-0.46764999999999546</v>
      </c>
    </row>
    <row r="354" spans="1:27" x14ac:dyDescent="0.25">
      <c r="A354" s="11">
        <v>9.66</v>
      </c>
      <c r="Z354" s="12">
        <f t="shared" ca="1" si="29"/>
        <v>-0.44764999999999588</v>
      </c>
      <c r="AA354" s="12">
        <f t="shared" ca="1" si="30"/>
        <v>-0.44764999999999588</v>
      </c>
    </row>
    <row r="355" spans="1:27" x14ac:dyDescent="0.25">
      <c r="A355" s="11">
        <v>9.68</v>
      </c>
      <c r="Z355" s="12">
        <f t="shared" ca="1" si="29"/>
        <v>-0.42764999999999631</v>
      </c>
      <c r="AA355" s="12">
        <f t="shared" ca="1" si="30"/>
        <v>-0.42764999999999631</v>
      </c>
    </row>
    <row r="356" spans="1:27" x14ac:dyDescent="0.25">
      <c r="A356" s="11">
        <v>9.68</v>
      </c>
      <c r="Z356" s="12">
        <f t="shared" ca="1" si="29"/>
        <v>-0.42764999999999631</v>
      </c>
      <c r="AA356" s="12">
        <f t="shared" ca="1" si="30"/>
        <v>-0.42764999999999631</v>
      </c>
    </row>
    <row r="357" spans="1:27" x14ac:dyDescent="0.25">
      <c r="A357" s="11">
        <v>9.69</v>
      </c>
      <c r="Z357" s="12">
        <f t="shared" ca="1" si="29"/>
        <v>-0.41764999999999652</v>
      </c>
      <c r="AA357" s="12">
        <f t="shared" ca="1" si="30"/>
        <v>-0.41764999999999652</v>
      </c>
    </row>
    <row r="358" spans="1:27" x14ac:dyDescent="0.25">
      <c r="A358" s="11">
        <v>9.69</v>
      </c>
      <c r="Z358" s="12">
        <f t="shared" ca="1" si="29"/>
        <v>-0.41764999999999652</v>
      </c>
      <c r="AA358" s="12">
        <f t="shared" ca="1" si="30"/>
        <v>-0.41764999999999652</v>
      </c>
    </row>
    <row r="359" spans="1:27" x14ac:dyDescent="0.25">
      <c r="A359" s="11">
        <v>9.73</v>
      </c>
      <c r="Z359" s="12">
        <f t="shared" ca="1" si="29"/>
        <v>-0.3776499999999956</v>
      </c>
      <c r="AA359" s="12">
        <f t="shared" ca="1" si="30"/>
        <v>-0.3776499999999956</v>
      </c>
    </row>
    <row r="360" spans="1:27" x14ac:dyDescent="0.25">
      <c r="A360" s="11">
        <v>9.73</v>
      </c>
      <c r="Z360" s="12">
        <f t="shared" ca="1" si="29"/>
        <v>-0.3776499999999956</v>
      </c>
      <c r="AA360" s="12">
        <f t="shared" ca="1" si="30"/>
        <v>-0.3776499999999956</v>
      </c>
    </row>
    <row r="361" spans="1:27" x14ac:dyDescent="0.25">
      <c r="A361" s="11">
        <v>9.74</v>
      </c>
      <c r="Z361" s="12">
        <f t="shared" ca="1" si="29"/>
        <v>-0.36764999999999581</v>
      </c>
      <c r="AA361" s="12">
        <f t="shared" ca="1" si="30"/>
        <v>-0.36764999999999581</v>
      </c>
    </row>
    <row r="362" spans="1:27" x14ac:dyDescent="0.25">
      <c r="A362" s="11">
        <v>9.76</v>
      </c>
      <c r="Z362" s="12">
        <f t="shared" ca="1" si="29"/>
        <v>-0.34764999999999624</v>
      </c>
      <c r="AA362" s="12">
        <f t="shared" ca="1" si="30"/>
        <v>-0.34764999999999624</v>
      </c>
    </row>
    <row r="363" spans="1:27" x14ac:dyDescent="0.25">
      <c r="A363" s="11">
        <v>9.77</v>
      </c>
      <c r="Z363" s="12">
        <f t="shared" ca="1" si="29"/>
        <v>-0.33764999999999645</v>
      </c>
      <c r="AA363" s="12">
        <f t="shared" ca="1" si="30"/>
        <v>-0.33764999999999645</v>
      </c>
    </row>
    <row r="364" spans="1:27" x14ac:dyDescent="0.25">
      <c r="A364" s="11">
        <v>9.77</v>
      </c>
      <c r="Z364" s="12">
        <f t="shared" ca="1" si="29"/>
        <v>-0.33764999999999645</v>
      </c>
      <c r="AA364" s="12">
        <f t="shared" ca="1" si="30"/>
        <v>-0.33764999999999645</v>
      </c>
    </row>
    <row r="365" spans="1:27" x14ac:dyDescent="0.25">
      <c r="A365" s="11">
        <v>9.8000000000000007</v>
      </c>
      <c r="Z365" s="12">
        <f t="shared" ca="1" si="29"/>
        <v>-0.30764999999999532</v>
      </c>
      <c r="AA365" s="12">
        <f t="shared" ca="1" si="30"/>
        <v>-0.30764999999999532</v>
      </c>
    </row>
    <row r="366" spans="1:27" x14ac:dyDescent="0.25">
      <c r="A366" s="11">
        <v>9.81</v>
      </c>
      <c r="Z366" s="12">
        <f t="shared" ca="1" si="29"/>
        <v>-0.29764999999999553</v>
      </c>
      <c r="AA366" s="12">
        <f t="shared" ca="1" si="30"/>
        <v>-0.29764999999999553</v>
      </c>
    </row>
    <row r="367" spans="1:27" x14ac:dyDescent="0.25">
      <c r="A367" s="11">
        <v>9.82</v>
      </c>
      <c r="Z367" s="12">
        <f t="shared" ca="1" si="29"/>
        <v>-0.28764999999999574</v>
      </c>
      <c r="AA367" s="12">
        <f t="shared" ca="1" si="30"/>
        <v>-0.28764999999999574</v>
      </c>
    </row>
    <row r="368" spans="1:27" x14ac:dyDescent="0.25">
      <c r="A368" s="11">
        <v>9.84</v>
      </c>
      <c r="Z368" s="12">
        <f t="shared" ca="1" si="29"/>
        <v>-0.26764999999999617</v>
      </c>
      <c r="AA368" s="12">
        <f t="shared" ca="1" si="30"/>
        <v>-0.26764999999999617</v>
      </c>
    </row>
    <row r="369" spans="1:27" x14ac:dyDescent="0.25">
      <c r="A369" s="11">
        <v>9.84</v>
      </c>
      <c r="Z369" s="12">
        <f t="shared" ca="1" si="29"/>
        <v>-0.26764999999999617</v>
      </c>
      <c r="AA369" s="12">
        <f t="shared" ca="1" si="30"/>
        <v>-0.26764999999999617</v>
      </c>
    </row>
    <row r="370" spans="1:27" x14ac:dyDescent="0.25">
      <c r="A370" s="11">
        <v>9.86</v>
      </c>
      <c r="Z370" s="12">
        <f t="shared" ca="1" si="29"/>
        <v>-0.2476499999999966</v>
      </c>
      <c r="AA370" s="12">
        <f t="shared" ca="1" si="30"/>
        <v>-0.2476499999999966</v>
      </c>
    </row>
    <row r="371" spans="1:27" x14ac:dyDescent="0.25">
      <c r="A371" s="11">
        <v>9.8699999999999992</v>
      </c>
      <c r="Z371" s="12">
        <f t="shared" ca="1" si="29"/>
        <v>-0.23764999999999681</v>
      </c>
      <c r="AA371" s="12">
        <f t="shared" ca="1" si="30"/>
        <v>-0.23764999999999681</v>
      </c>
    </row>
    <row r="372" spans="1:27" x14ac:dyDescent="0.25">
      <c r="A372" s="11">
        <v>9.8699999999999992</v>
      </c>
      <c r="Z372" s="12">
        <f t="shared" ca="1" si="29"/>
        <v>-0.23764999999999681</v>
      </c>
      <c r="AA372" s="12">
        <f t="shared" ca="1" si="30"/>
        <v>-0.23764999999999681</v>
      </c>
    </row>
    <row r="373" spans="1:27" x14ac:dyDescent="0.25">
      <c r="A373" s="11">
        <v>9.89</v>
      </c>
      <c r="Z373" s="12">
        <f t="shared" ca="1" si="29"/>
        <v>-0.21764999999999546</v>
      </c>
      <c r="AA373" s="12">
        <f t="shared" ca="1" si="30"/>
        <v>-0.21764999999999546</v>
      </c>
    </row>
    <row r="374" spans="1:27" x14ac:dyDescent="0.25">
      <c r="A374" s="11">
        <v>9.89</v>
      </c>
      <c r="Z374" s="12">
        <f t="shared" ca="1" si="29"/>
        <v>-0.21764999999999546</v>
      </c>
      <c r="AA374" s="12">
        <f t="shared" ca="1" si="30"/>
        <v>-0.21764999999999546</v>
      </c>
    </row>
    <row r="375" spans="1:27" x14ac:dyDescent="0.25">
      <c r="A375" s="11">
        <v>9.92</v>
      </c>
      <c r="Z375" s="12">
        <f t="shared" ca="1" si="29"/>
        <v>-0.1876499999999961</v>
      </c>
      <c r="AA375" s="12">
        <f t="shared" ca="1" si="30"/>
        <v>-0.1876499999999961</v>
      </c>
    </row>
    <row r="376" spans="1:27" x14ac:dyDescent="0.25">
      <c r="A376" s="11">
        <v>9.94</v>
      </c>
      <c r="Z376" s="12">
        <f t="shared" ca="1" si="29"/>
        <v>-0.16764999999999652</v>
      </c>
      <c r="AA376" s="12">
        <f t="shared" ca="1" si="30"/>
        <v>-0.16764999999999652</v>
      </c>
    </row>
    <row r="377" spans="1:27" x14ac:dyDescent="0.25">
      <c r="A377" s="11">
        <v>9.94</v>
      </c>
      <c r="Z377" s="12">
        <f t="shared" ca="1" si="29"/>
        <v>-0.16764999999999652</v>
      </c>
      <c r="AA377" s="12">
        <f t="shared" ca="1" si="30"/>
        <v>-0.16764999999999652</v>
      </c>
    </row>
    <row r="378" spans="1:27" x14ac:dyDescent="0.25">
      <c r="A378" s="11">
        <v>9.9499999999999993</v>
      </c>
      <c r="Z378" s="12">
        <f t="shared" ca="1" si="29"/>
        <v>-0.15764999999999674</v>
      </c>
      <c r="AA378" s="12">
        <f t="shared" ca="1" si="30"/>
        <v>-0.15764999999999674</v>
      </c>
    </row>
    <row r="379" spans="1:27" x14ac:dyDescent="0.25">
      <c r="A379" s="11">
        <v>9.9700000000000006</v>
      </c>
      <c r="Z379" s="12">
        <f t="shared" ca="1" si="29"/>
        <v>-0.13764999999999539</v>
      </c>
      <c r="AA379" s="12">
        <f t="shared" ca="1" si="30"/>
        <v>-0.13764999999999539</v>
      </c>
    </row>
    <row r="380" spans="1:27" x14ac:dyDescent="0.25">
      <c r="A380" s="11">
        <v>9.98</v>
      </c>
      <c r="Z380" s="12">
        <f t="shared" ca="1" si="29"/>
        <v>-0.1276499999999956</v>
      </c>
      <c r="AA380" s="12">
        <f t="shared" ca="1" si="30"/>
        <v>-0.1276499999999956</v>
      </c>
    </row>
    <row r="381" spans="1:27" x14ac:dyDescent="0.25">
      <c r="A381" s="11">
        <v>9.98</v>
      </c>
      <c r="Z381" s="12">
        <f t="shared" ca="1" si="29"/>
        <v>-0.1276499999999956</v>
      </c>
      <c r="AA381" s="12">
        <f t="shared" ca="1" si="30"/>
        <v>-0.1276499999999956</v>
      </c>
    </row>
    <row r="382" spans="1:27" x14ac:dyDescent="0.25">
      <c r="A382" s="11">
        <v>9.99</v>
      </c>
      <c r="Z382" s="12">
        <f t="shared" ca="1" si="29"/>
        <v>-0.11764999999999581</v>
      </c>
      <c r="AA382" s="12">
        <f t="shared" ca="1" si="30"/>
        <v>-0.11764999999999581</v>
      </c>
    </row>
    <row r="383" spans="1:27" x14ac:dyDescent="0.25">
      <c r="A383" s="11">
        <v>9.99</v>
      </c>
      <c r="Z383" s="12">
        <f t="shared" ca="1" si="29"/>
        <v>-0.11764999999999581</v>
      </c>
      <c r="AA383" s="12">
        <f t="shared" ca="1" si="30"/>
        <v>-0.11764999999999581</v>
      </c>
    </row>
    <row r="384" spans="1:27" x14ac:dyDescent="0.25">
      <c r="A384" s="11">
        <v>10</v>
      </c>
      <c r="Z384" s="12">
        <f t="shared" ca="1" si="29"/>
        <v>-0.10764999999999603</v>
      </c>
      <c r="AA384" s="12">
        <f t="shared" ca="1" si="30"/>
        <v>-0.10764999999999603</v>
      </c>
    </row>
    <row r="385" spans="1:27" x14ac:dyDescent="0.25">
      <c r="A385" s="11">
        <v>10.01</v>
      </c>
      <c r="Z385" s="12">
        <f t="shared" ca="1" si="29"/>
        <v>-9.764999999999624E-2</v>
      </c>
      <c r="AA385" s="12">
        <f t="shared" ca="1" si="30"/>
        <v>-9.764999999999624E-2</v>
      </c>
    </row>
    <row r="386" spans="1:27" x14ac:dyDescent="0.25">
      <c r="A386" s="11">
        <v>10.01</v>
      </c>
      <c r="Z386" s="12">
        <f t="shared" ref="Z386:Z449" ca="1" si="31">IF($A386&lt;&gt;"",($A386-$D$77),"")</f>
        <v>-9.764999999999624E-2</v>
      </c>
      <c r="AA386" s="12">
        <f t="shared" ref="AA386:AA449" ca="1" si="32">IF($A386&lt;&gt;"",($A386-$D$77+$J$118),"")</f>
        <v>-9.764999999999624E-2</v>
      </c>
    </row>
    <row r="387" spans="1:27" x14ac:dyDescent="0.25">
      <c r="A387" s="11">
        <v>10.02</v>
      </c>
      <c r="Z387" s="12">
        <f t="shared" ca="1" si="31"/>
        <v>-8.7649999999996453E-2</v>
      </c>
      <c r="AA387" s="12">
        <f t="shared" ca="1" si="32"/>
        <v>-8.7649999999996453E-2</v>
      </c>
    </row>
    <row r="388" spans="1:27" x14ac:dyDescent="0.25">
      <c r="A388" s="11">
        <v>10.02</v>
      </c>
      <c r="Z388" s="12">
        <f t="shared" ca="1" si="31"/>
        <v>-8.7649999999996453E-2</v>
      </c>
      <c r="AA388" s="12">
        <f t="shared" ca="1" si="32"/>
        <v>-8.7649999999996453E-2</v>
      </c>
    </row>
    <row r="389" spans="1:27" x14ac:dyDescent="0.25">
      <c r="A389" s="11">
        <v>10.02</v>
      </c>
      <c r="Z389" s="12">
        <f t="shared" ca="1" si="31"/>
        <v>-8.7649999999996453E-2</v>
      </c>
      <c r="AA389" s="12">
        <f t="shared" ca="1" si="32"/>
        <v>-8.7649999999996453E-2</v>
      </c>
    </row>
    <row r="390" spans="1:27" x14ac:dyDescent="0.25">
      <c r="A390" s="11">
        <v>10.02</v>
      </c>
      <c r="Z390" s="12">
        <f t="shared" ca="1" si="31"/>
        <v>-8.7649999999996453E-2</v>
      </c>
      <c r="AA390" s="12">
        <f t="shared" ca="1" si="32"/>
        <v>-8.7649999999996453E-2</v>
      </c>
    </row>
    <row r="391" spans="1:27" x14ac:dyDescent="0.25">
      <c r="A391" s="11">
        <v>10.029999999999999</v>
      </c>
      <c r="Z391" s="12">
        <f t="shared" ca="1" si="31"/>
        <v>-7.7649999999996666E-2</v>
      </c>
      <c r="AA391" s="12">
        <f t="shared" ca="1" si="32"/>
        <v>-7.7649999999996666E-2</v>
      </c>
    </row>
    <row r="392" spans="1:27" x14ac:dyDescent="0.25">
      <c r="A392" s="11">
        <v>10.029999999999999</v>
      </c>
      <c r="Z392" s="12">
        <f t="shared" ca="1" si="31"/>
        <v>-7.7649999999996666E-2</v>
      </c>
      <c r="AA392" s="12">
        <f t="shared" ca="1" si="32"/>
        <v>-7.7649999999996666E-2</v>
      </c>
    </row>
    <row r="393" spans="1:27" x14ac:dyDescent="0.25">
      <c r="A393" s="11">
        <v>10.050000000000001</v>
      </c>
      <c r="Z393" s="12">
        <f t="shared" ca="1" si="31"/>
        <v>-5.7649999999995316E-2</v>
      </c>
      <c r="AA393" s="12">
        <f t="shared" ca="1" si="32"/>
        <v>-5.7649999999995316E-2</v>
      </c>
    </row>
    <row r="394" spans="1:27" x14ac:dyDescent="0.25">
      <c r="A394" s="11">
        <v>10.07</v>
      </c>
      <c r="Z394" s="12">
        <f t="shared" ca="1" si="31"/>
        <v>-3.7649999999995742E-2</v>
      </c>
      <c r="AA394" s="12">
        <f t="shared" ca="1" si="32"/>
        <v>-3.7649999999995742E-2</v>
      </c>
    </row>
    <row r="395" spans="1:27" x14ac:dyDescent="0.25">
      <c r="A395" s="11">
        <v>10.07</v>
      </c>
      <c r="Z395" s="12">
        <f t="shared" ca="1" si="31"/>
        <v>-3.7649999999995742E-2</v>
      </c>
      <c r="AA395" s="12">
        <f t="shared" ca="1" si="32"/>
        <v>-3.7649999999995742E-2</v>
      </c>
    </row>
    <row r="396" spans="1:27" x14ac:dyDescent="0.25">
      <c r="A396" s="11">
        <v>10.08</v>
      </c>
      <c r="Z396" s="12">
        <f t="shared" ca="1" si="31"/>
        <v>-2.7649999999995956E-2</v>
      </c>
      <c r="AA396" s="12">
        <f t="shared" ca="1" si="32"/>
        <v>-2.7649999999995956E-2</v>
      </c>
    </row>
    <row r="397" spans="1:27" x14ac:dyDescent="0.25">
      <c r="A397" s="11">
        <v>10.08</v>
      </c>
      <c r="Z397" s="12">
        <f t="shared" ca="1" si="31"/>
        <v>-2.7649999999995956E-2</v>
      </c>
      <c r="AA397" s="12">
        <f t="shared" ca="1" si="32"/>
        <v>-2.7649999999995956E-2</v>
      </c>
    </row>
    <row r="398" spans="1:27" x14ac:dyDescent="0.25">
      <c r="A398" s="11">
        <v>10.1</v>
      </c>
      <c r="Z398" s="12">
        <f t="shared" ca="1" si="31"/>
        <v>-7.6499999999963819E-3</v>
      </c>
      <c r="AA398" s="12">
        <f t="shared" ca="1" si="32"/>
        <v>-7.6499999999963819E-3</v>
      </c>
    </row>
    <row r="399" spans="1:27" x14ac:dyDescent="0.25">
      <c r="A399" s="11">
        <v>10.1</v>
      </c>
      <c r="Z399" s="12">
        <f t="shared" ca="1" si="31"/>
        <v>-7.6499999999963819E-3</v>
      </c>
      <c r="AA399" s="12">
        <f t="shared" ca="1" si="32"/>
        <v>-7.6499999999963819E-3</v>
      </c>
    </row>
    <row r="400" spans="1:27" x14ac:dyDescent="0.25">
      <c r="A400" s="11">
        <v>10.11</v>
      </c>
      <c r="Z400" s="12">
        <f t="shared" ca="1" si="31"/>
        <v>2.3500000000034049E-3</v>
      </c>
      <c r="AA400" s="12">
        <f t="shared" ca="1" si="32"/>
        <v>2.3500000000034049E-3</v>
      </c>
    </row>
    <row r="401" spans="1:27" x14ac:dyDescent="0.25">
      <c r="A401" s="11">
        <v>10.130000000000001</v>
      </c>
      <c r="Z401" s="12">
        <f t="shared" ca="1" si="31"/>
        <v>2.2350000000004755E-2</v>
      </c>
      <c r="AA401" s="12">
        <f t="shared" ca="1" si="32"/>
        <v>2.2350000000004755E-2</v>
      </c>
    </row>
    <row r="402" spans="1:27" x14ac:dyDescent="0.25">
      <c r="A402" s="11">
        <v>10.14</v>
      </c>
      <c r="Z402" s="12">
        <f t="shared" ca="1" si="31"/>
        <v>3.2350000000004542E-2</v>
      </c>
      <c r="AA402" s="12">
        <f t="shared" ca="1" si="32"/>
        <v>3.2350000000004542E-2</v>
      </c>
    </row>
    <row r="403" spans="1:27" x14ac:dyDescent="0.25">
      <c r="A403" s="11">
        <v>10.14</v>
      </c>
      <c r="Z403" s="12">
        <f t="shared" ca="1" si="31"/>
        <v>3.2350000000004542E-2</v>
      </c>
      <c r="AA403" s="12">
        <f t="shared" ca="1" si="32"/>
        <v>3.2350000000004542E-2</v>
      </c>
    </row>
    <row r="404" spans="1:27" x14ac:dyDescent="0.25">
      <c r="A404" s="11">
        <v>10.16</v>
      </c>
      <c r="Z404" s="12">
        <f t="shared" ca="1" si="31"/>
        <v>5.2350000000004115E-2</v>
      </c>
      <c r="AA404" s="12">
        <f t="shared" ca="1" si="32"/>
        <v>5.2350000000004115E-2</v>
      </c>
    </row>
    <row r="405" spans="1:27" x14ac:dyDescent="0.25">
      <c r="A405" s="11">
        <v>10.17</v>
      </c>
      <c r="Z405" s="12">
        <f t="shared" ca="1" si="31"/>
        <v>6.2350000000003902E-2</v>
      </c>
      <c r="AA405" s="12">
        <f t="shared" ca="1" si="32"/>
        <v>6.2350000000003902E-2</v>
      </c>
    </row>
    <row r="406" spans="1:27" x14ac:dyDescent="0.25">
      <c r="A406" s="11">
        <v>10.18</v>
      </c>
      <c r="Z406" s="12">
        <f t="shared" ca="1" si="31"/>
        <v>7.2350000000003689E-2</v>
      </c>
      <c r="AA406" s="12">
        <f t="shared" ca="1" si="32"/>
        <v>7.2350000000003689E-2</v>
      </c>
    </row>
    <row r="407" spans="1:27" x14ac:dyDescent="0.25">
      <c r="A407" s="11">
        <v>10.210000000000001</v>
      </c>
      <c r="Z407" s="12">
        <f t="shared" ca="1" si="31"/>
        <v>0.10235000000000483</v>
      </c>
      <c r="AA407" s="12">
        <f t="shared" ca="1" si="32"/>
        <v>0.10235000000000483</v>
      </c>
    </row>
    <row r="408" spans="1:27" x14ac:dyDescent="0.25">
      <c r="A408" s="11">
        <v>10.220000000000001</v>
      </c>
      <c r="Z408" s="12">
        <f t="shared" ca="1" si="31"/>
        <v>0.11235000000000461</v>
      </c>
      <c r="AA408" s="12">
        <f t="shared" ca="1" si="32"/>
        <v>0.11235000000000461</v>
      </c>
    </row>
    <row r="409" spans="1:27" x14ac:dyDescent="0.25">
      <c r="A409" s="11">
        <v>10.26</v>
      </c>
      <c r="Z409" s="12">
        <f t="shared" ca="1" si="31"/>
        <v>0.15235000000000376</v>
      </c>
      <c r="AA409" s="12">
        <f t="shared" ca="1" si="32"/>
        <v>0.15235000000000376</v>
      </c>
    </row>
    <row r="410" spans="1:27" x14ac:dyDescent="0.25">
      <c r="A410" s="11">
        <v>10.27</v>
      </c>
      <c r="Z410" s="12">
        <f t="shared" ca="1" si="31"/>
        <v>0.16235000000000355</v>
      </c>
      <c r="AA410" s="12">
        <f t="shared" ca="1" si="32"/>
        <v>0.16235000000000355</v>
      </c>
    </row>
    <row r="411" spans="1:27" x14ac:dyDescent="0.25">
      <c r="A411" s="11">
        <v>10.27</v>
      </c>
      <c r="Z411" s="12">
        <f t="shared" ca="1" si="31"/>
        <v>0.16235000000000355</v>
      </c>
      <c r="AA411" s="12">
        <f t="shared" ca="1" si="32"/>
        <v>0.16235000000000355</v>
      </c>
    </row>
    <row r="412" spans="1:27" x14ac:dyDescent="0.25">
      <c r="A412" s="11">
        <v>10.28</v>
      </c>
      <c r="Z412" s="12">
        <f t="shared" ca="1" si="31"/>
        <v>0.17235000000000333</v>
      </c>
      <c r="AA412" s="12">
        <f t="shared" ca="1" si="32"/>
        <v>0.17235000000000333</v>
      </c>
    </row>
    <row r="413" spans="1:27" x14ac:dyDescent="0.25">
      <c r="A413" s="11">
        <v>10.28</v>
      </c>
      <c r="Z413" s="12">
        <f t="shared" ca="1" si="31"/>
        <v>0.17235000000000333</v>
      </c>
      <c r="AA413" s="12">
        <f t="shared" ca="1" si="32"/>
        <v>0.17235000000000333</v>
      </c>
    </row>
    <row r="414" spans="1:27" x14ac:dyDescent="0.25">
      <c r="A414" s="11">
        <v>10.3</v>
      </c>
      <c r="Z414" s="12">
        <f t="shared" ca="1" si="31"/>
        <v>0.19235000000000468</v>
      </c>
      <c r="AA414" s="12">
        <f t="shared" ca="1" si="32"/>
        <v>0.19235000000000468</v>
      </c>
    </row>
    <row r="415" spans="1:27" x14ac:dyDescent="0.25">
      <c r="A415" s="11">
        <v>10.31</v>
      </c>
      <c r="Z415" s="12">
        <f t="shared" ca="1" si="31"/>
        <v>0.20235000000000447</v>
      </c>
      <c r="AA415" s="12">
        <f t="shared" ca="1" si="32"/>
        <v>0.20235000000000447</v>
      </c>
    </row>
    <row r="416" spans="1:27" x14ac:dyDescent="0.25">
      <c r="A416" s="11">
        <v>10.31</v>
      </c>
      <c r="Z416" s="12">
        <f t="shared" ca="1" si="31"/>
        <v>0.20235000000000447</v>
      </c>
      <c r="AA416" s="12">
        <f t="shared" ca="1" si="32"/>
        <v>0.20235000000000447</v>
      </c>
    </row>
    <row r="417" spans="1:27" x14ac:dyDescent="0.25">
      <c r="A417" s="11">
        <v>10.32</v>
      </c>
      <c r="Z417" s="12">
        <f t="shared" ca="1" si="31"/>
        <v>0.21235000000000426</v>
      </c>
      <c r="AA417" s="12">
        <f t="shared" ca="1" si="32"/>
        <v>0.21235000000000426</v>
      </c>
    </row>
    <row r="418" spans="1:27" x14ac:dyDescent="0.25">
      <c r="A418" s="11">
        <v>10.33</v>
      </c>
      <c r="Z418" s="12">
        <f t="shared" ca="1" si="31"/>
        <v>0.22235000000000404</v>
      </c>
      <c r="AA418" s="12">
        <f t="shared" ca="1" si="32"/>
        <v>0.22235000000000404</v>
      </c>
    </row>
    <row r="419" spans="1:27" x14ac:dyDescent="0.25">
      <c r="A419" s="11">
        <v>10.34</v>
      </c>
      <c r="Z419" s="12">
        <f t="shared" ca="1" si="31"/>
        <v>0.23235000000000383</v>
      </c>
      <c r="AA419" s="12">
        <f t="shared" ca="1" si="32"/>
        <v>0.23235000000000383</v>
      </c>
    </row>
    <row r="420" spans="1:27" x14ac:dyDescent="0.25">
      <c r="A420" s="11">
        <v>10.34</v>
      </c>
      <c r="Z420" s="12">
        <f t="shared" ca="1" si="31"/>
        <v>0.23235000000000383</v>
      </c>
      <c r="AA420" s="12">
        <f t="shared" ca="1" si="32"/>
        <v>0.23235000000000383</v>
      </c>
    </row>
    <row r="421" spans="1:27" x14ac:dyDescent="0.25">
      <c r="A421" s="11">
        <v>10.34</v>
      </c>
      <c r="Z421" s="12">
        <f t="shared" ca="1" si="31"/>
        <v>0.23235000000000383</v>
      </c>
      <c r="AA421" s="12">
        <f t="shared" ca="1" si="32"/>
        <v>0.23235000000000383</v>
      </c>
    </row>
    <row r="422" spans="1:27" x14ac:dyDescent="0.25">
      <c r="A422" s="11">
        <v>10.35</v>
      </c>
      <c r="Z422" s="12">
        <f t="shared" ca="1" si="31"/>
        <v>0.24235000000000362</v>
      </c>
      <c r="AA422" s="12">
        <f t="shared" ca="1" si="32"/>
        <v>0.24235000000000362</v>
      </c>
    </row>
    <row r="423" spans="1:27" x14ac:dyDescent="0.25">
      <c r="A423" s="11">
        <v>10.35</v>
      </c>
      <c r="Z423" s="12">
        <f t="shared" ca="1" si="31"/>
        <v>0.24235000000000362</v>
      </c>
      <c r="AA423" s="12">
        <f t="shared" ca="1" si="32"/>
        <v>0.24235000000000362</v>
      </c>
    </row>
    <row r="424" spans="1:27" x14ac:dyDescent="0.25">
      <c r="A424" s="11">
        <v>10.37</v>
      </c>
      <c r="Z424" s="12">
        <f t="shared" ca="1" si="31"/>
        <v>0.26235000000000319</v>
      </c>
      <c r="AA424" s="12">
        <f t="shared" ca="1" si="32"/>
        <v>0.26235000000000319</v>
      </c>
    </row>
    <row r="425" spans="1:27" x14ac:dyDescent="0.25">
      <c r="A425" s="11">
        <v>10.37</v>
      </c>
      <c r="Z425" s="12">
        <f t="shared" ca="1" si="31"/>
        <v>0.26235000000000319</v>
      </c>
      <c r="AA425" s="12">
        <f t="shared" ca="1" si="32"/>
        <v>0.26235000000000319</v>
      </c>
    </row>
    <row r="426" spans="1:27" x14ac:dyDescent="0.25">
      <c r="A426" s="11">
        <v>10.37</v>
      </c>
      <c r="Z426" s="12">
        <f t="shared" ca="1" si="31"/>
        <v>0.26235000000000319</v>
      </c>
      <c r="AA426" s="12">
        <f t="shared" ca="1" si="32"/>
        <v>0.26235000000000319</v>
      </c>
    </row>
    <row r="427" spans="1:27" x14ac:dyDescent="0.25">
      <c r="A427" s="11">
        <v>10.4</v>
      </c>
      <c r="Z427" s="12">
        <f t="shared" ca="1" si="31"/>
        <v>0.29235000000000433</v>
      </c>
      <c r="AA427" s="12">
        <f t="shared" ca="1" si="32"/>
        <v>0.29235000000000433</v>
      </c>
    </row>
    <row r="428" spans="1:27" x14ac:dyDescent="0.25">
      <c r="A428" s="11">
        <v>10.42</v>
      </c>
      <c r="Z428" s="12">
        <f t="shared" ca="1" si="31"/>
        <v>0.3123500000000039</v>
      </c>
      <c r="AA428" s="12">
        <f t="shared" ca="1" si="32"/>
        <v>0.3123500000000039</v>
      </c>
    </row>
    <row r="429" spans="1:27" x14ac:dyDescent="0.25">
      <c r="A429" s="11">
        <v>10.45</v>
      </c>
      <c r="Z429" s="12">
        <f t="shared" ca="1" si="31"/>
        <v>0.34235000000000326</v>
      </c>
      <c r="AA429" s="12">
        <f t="shared" ca="1" si="32"/>
        <v>0.34235000000000326</v>
      </c>
    </row>
    <row r="430" spans="1:27" x14ac:dyDescent="0.25">
      <c r="A430" s="11">
        <v>10.48</v>
      </c>
      <c r="Z430" s="12">
        <f t="shared" ca="1" si="31"/>
        <v>0.3723500000000044</v>
      </c>
      <c r="AA430" s="12">
        <f t="shared" ca="1" si="32"/>
        <v>0.3723500000000044</v>
      </c>
    </row>
    <row r="431" spans="1:27" x14ac:dyDescent="0.25">
      <c r="A431" s="11">
        <v>10.51</v>
      </c>
      <c r="Z431" s="12">
        <f t="shared" ca="1" si="31"/>
        <v>0.40235000000000376</v>
      </c>
      <c r="AA431" s="12">
        <f t="shared" ca="1" si="32"/>
        <v>0.40235000000000376</v>
      </c>
    </row>
    <row r="432" spans="1:27" x14ac:dyDescent="0.25">
      <c r="A432" s="11">
        <v>10.52</v>
      </c>
      <c r="Z432" s="12">
        <f t="shared" ca="1" si="31"/>
        <v>0.41235000000000355</v>
      </c>
      <c r="AA432" s="12">
        <f t="shared" ca="1" si="32"/>
        <v>0.41235000000000355</v>
      </c>
    </row>
    <row r="433" spans="1:27" x14ac:dyDescent="0.25">
      <c r="A433" s="11">
        <v>10.52</v>
      </c>
      <c r="Z433" s="12">
        <f t="shared" ca="1" si="31"/>
        <v>0.41235000000000355</v>
      </c>
      <c r="AA433" s="12">
        <f t="shared" ca="1" si="32"/>
        <v>0.41235000000000355</v>
      </c>
    </row>
    <row r="434" spans="1:27" x14ac:dyDescent="0.25">
      <c r="A434" s="11">
        <v>10.52</v>
      </c>
      <c r="Z434" s="12">
        <f t="shared" ca="1" si="31"/>
        <v>0.41235000000000355</v>
      </c>
      <c r="AA434" s="12">
        <f t="shared" ca="1" si="32"/>
        <v>0.41235000000000355</v>
      </c>
    </row>
    <row r="435" spans="1:27" x14ac:dyDescent="0.25">
      <c r="A435" s="11">
        <v>10.53</v>
      </c>
      <c r="Z435" s="12">
        <f t="shared" ca="1" si="31"/>
        <v>0.42235000000000333</v>
      </c>
      <c r="AA435" s="12">
        <f t="shared" ca="1" si="32"/>
        <v>0.42235000000000333</v>
      </c>
    </row>
    <row r="436" spans="1:27" x14ac:dyDescent="0.25">
      <c r="A436" s="11">
        <v>10.53</v>
      </c>
      <c r="Z436" s="12">
        <f t="shared" ca="1" si="31"/>
        <v>0.42235000000000333</v>
      </c>
      <c r="AA436" s="12">
        <f t="shared" ca="1" si="32"/>
        <v>0.42235000000000333</v>
      </c>
    </row>
    <row r="437" spans="1:27" x14ac:dyDescent="0.25">
      <c r="A437" s="11">
        <v>10.53</v>
      </c>
      <c r="Z437" s="12">
        <f t="shared" ca="1" si="31"/>
        <v>0.42235000000000333</v>
      </c>
      <c r="AA437" s="12">
        <f t="shared" ca="1" si="32"/>
        <v>0.42235000000000333</v>
      </c>
    </row>
    <row r="438" spans="1:27" x14ac:dyDescent="0.25">
      <c r="A438" s="11">
        <v>10.53</v>
      </c>
      <c r="Z438" s="12">
        <f t="shared" ca="1" si="31"/>
        <v>0.42235000000000333</v>
      </c>
      <c r="AA438" s="12">
        <f t="shared" ca="1" si="32"/>
        <v>0.42235000000000333</v>
      </c>
    </row>
    <row r="439" spans="1:27" x14ac:dyDescent="0.25">
      <c r="A439" s="11">
        <v>10.54</v>
      </c>
      <c r="Z439" s="12">
        <f t="shared" ca="1" si="31"/>
        <v>0.43235000000000312</v>
      </c>
      <c r="AA439" s="12">
        <f t="shared" ca="1" si="32"/>
        <v>0.43235000000000312</v>
      </c>
    </row>
    <row r="440" spans="1:27" x14ac:dyDescent="0.25">
      <c r="A440" s="11">
        <v>10.54</v>
      </c>
      <c r="Z440" s="12">
        <f t="shared" ca="1" si="31"/>
        <v>0.43235000000000312</v>
      </c>
      <c r="AA440" s="12">
        <f t="shared" ca="1" si="32"/>
        <v>0.43235000000000312</v>
      </c>
    </row>
    <row r="441" spans="1:27" x14ac:dyDescent="0.25">
      <c r="A441" s="11">
        <v>10.55</v>
      </c>
      <c r="Z441" s="12">
        <f t="shared" ca="1" si="31"/>
        <v>0.44235000000000468</v>
      </c>
      <c r="AA441" s="12">
        <f t="shared" ca="1" si="32"/>
        <v>0.44235000000000468</v>
      </c>
    </row>
    <row r="442" spans="1:27" x14ac:dyDescent="0.25">
      <c r="A442" s="11">
        <v>10.55</v>
      </c>
      <c r="Z442" s="12">
        <f t="shared" ca="1" si="31"/>
        <v>0.44235000000000468</v>
      </c>
      <c r="AA442" s="12">
        <f t="shared" ca="1" si="32"/>
        <v>0.44235000000000468</v>
      </c>
    </row>
    <row r="443" spans="1:27" x14ac:dyDescent="0.25">
      <c r="A443" s="11">
        <v>10.55</v>
      </c>
      <c r="Z443" s="12">
        <f t="shared" ca="1" si="31"/>
        <v>0.44235000000000468</v>
      </c>
      <c r="AA443" s="12">
        <f t="shared" ca="1" si="32"/>
        <v>0.44235000000000468</v>
      </c>
    </row>
    <row r="444" spans="1:27" x14ac:dyDescent="0.25">
      <c r="A444" s="11">
        <v>10.57</v>
      </c>
      <c r="Z444" s="12">
        <f t="shared" ca="1" si="31"/>
        <v>0.46235000000000426</v>
      </c>
      <c r="AA444" s="12">
        <f t="shared" ca="1" si="32"/>
        <v>0.46235000000000426</v>
      </c>
    </row>
    <row r="445" spans="1:27" x14ac:dyDescent="0.25">
      <c r="A445" s="11">
        <v>10.58</v>
      </c>
      <c r="Z445" s="12">
        <f t="shared" ca="1" si="31"/>
        <v>0.47235000000000404</v>
      </c>
      <c r="AA445" s="12">
        <f t="shared" ca="1" si="32"/>
        <v>0.47235000000000404</v>
      </c>
    </row>
    <row r="446" spans="1:27" x14ac:dyDescent="0.25">
      <c r="A446" s="11">
        <v>10.58</v>
      </c>
      <c r="Z446" s="12">
        <f t="shared" ca="1" si="31"/>
        <v>0.47235000000000404</v>
      </c>
      <c r="AA446" s="12">
        <f t="shared" ca="1" si="32"/>
        <v>0.47235000000000404</v>
      </c>
    </row>
    <row r="447" spans="1:27" x14ac:dyDescent="0.25">
      <c r="A447" s="11">
        <v>10.59</v>
      </c>
      <c r="Z447" s="12">
        <f t="shared" ca="1" si="31"/>
        <v>0.48235000000000383</v>
      </c>
      <c r="AA447" s="12">
        <f t="shared" ca="1" si="32"/>
        <v>0.48235000000000383</v>
      </c>
    </row>
    <row r="448" spans="1:27" x14ac:dyDescent="0.25">
      <c r="A448" s="11">
        <v>10.6</v>
      </c>
      <c r="Z448" s="12">
        <f t="shared" ca="1" si="31"/>
        <v>0.49235000000000362</v>
      </c>
      <c r="AA448" s="12">
        <f t="shared" ca="1" si="32"/>
        <v>0.49235000000000362</v>
      </c>
    </row>
    <row r="449" spans="1:27" x14ac:dyDescent="0.25">
      <c r="A449" s="11">
        <v>10.6</v>
      </c>
      <c r="Z449" s="12">
        <f t="shared" ca="1" si="31"/>
        <v>0.49235000000000362</v>
      </c>
      <c r="AA449" s="12">
        <f t="shared" ca="1" si="32"/>
        <v>0.49235000000000362</v>
      </c>
    </row>
    <row r="450" spans="1:27" x14ac:dyDescent="0.25">
      <c r="A450" s="11">
        <v>10.61</v>
      </c>
      <c r="Z450" s="12">
        <f t="shared" ref="Z450:Z513" ca="1" si="33">IF($A450&lt;&gt;"",($A450-$D$77),"")</f>
        <v>0.5023500000000034</v>
      </c>
      <c r="AA450" s="12">
        <f t="shared" ref="AA450:AA513" ca="1" si="34">IF($A450&lt;&gt;"",($A450-$D$77+$J$118),"")</f>
        <v>0.5023500000000034</v>
      </c>
    </row>
    <row r="451" spans="1:27" x14ac:dyDescent="0.25">
      <c r="A451" s="11">
        <v>10.61</v>
      </c>
      <c r="Z451" s="12">
        <f t="shared" ca="1" si="33"/>
        <v>0.5023500000000034</v>
      </c>
      <c r="AA451" s="12">
        <f t="shared" ca="1" si="34"/>
        <v>0.5023500000000034</v>
      </c>
    </row>
    <row r="452" spans="1:27" x14ac:dyDescent="0.25">
      <c r="A452" s="11">
        <v>10.63</v>
      </c>
      <c r="Z452" s="12">
        <f t="shared" ca="1" si="33"/>
        <v>0.52235000000000475</v>
      </c>
      <c r="AA452" s="12">
        <f t="shared" ca="1" si="34"/>
        <v>0.52235000000000475</v>
      </c>
    </row>
    <row r="453" spans="1:27" x14ac:dyDescent="0.25">
      <c r="A453" s="11">
        <v>10.64</v>
      </c>
      <c r="Z453" s="12">
        <f t="shared" ca="1" si="33"/>
        <v>0.53235000000000454</v>
      </c>
      <c r="AA453" s="12">
        <f t="shared" ca="1" si="34"/>
        <v>0.53235000000000454</v>
      </c>
    </row>
    <row r="454" spans="1:27" x14ac:dyDescent="0.25">
      <c r="A454" s="11">
        <v>10.64</v>
      </c>
      <c r="Z454" s="12">
        <f t="shared" ca="1" si="33"/>
        <v>0.53235000000000454</v>
      </c>
      <c r="AA454" s="12">
        <f t="shared" ca="1" si="34"/>
        <v>0.53235000000000454</v>
      </c>
    </row>
    <row r="455" spans="1:27" x14ac:dyDescent="0.25">
      <c r="A455" s="11">
        <v>10.67</v>
      </c>
      <c r="Z455" s="12">
        <f t="shared" ca="1" si="33"/>
        <v>0.5623500000000039</v>
      </c>
      <c r="AA455" s="12">
        <f t="shared" ca="1" si="34"/>
        <v>0.5623500000000039</v>
      </c>
    </row>
    <row r="456" spans="1:27" x14ac:dyDescent="0.25">
      <c r="A456" s="11">
        <v>10.69</v>
      </c>
      <c r="Z456" s="12">
        <f t="shared" ca="1" si="33"/>
        <v>0.58235000000000348</v>
      </c>
      <c r="AA456" s="12">
        <f t="shared" ca="1" si="34"/>
        <v>0.58235000000000348</v>
      </c>
    </row>
    <row r="457" spans="1:27" x14ac:dyDescent="0.25">
      <c r="A457" s="11">
        <v>10.69</v>
      </c>
      <c r="Z457" s="12">
        <f t="shared" ca="1" si="33"/>
        <v>0.58235000000000348</v>
      </c>
      <c r="AA457" s="12">
        <f t="shared" ca="1" si="34"/>
        <v>0.58235000000000348</v>
      </c>
    </row>
    <row r="458" spans="1:27" x14ac:dyDescent="0.25">
      <c r="A458" s="11">
        <v>10.69</v>
      </c>
      <c r="Z458" s="12">
        <f t="shared" ca="1" si="33"/>
        <v>0.58235000000000348</v>
      </c>
      <c r="AA458" s="12">
        <f t="shared" ca="1" si="34"/>
        <v>0.58235000000000348</v>
      </c>
    </row>
    <row r="459" spans="1:27" x14ac:dyDescent="0.25">
      <c r="A459" s="11">
        <v>10.7</v>
      </c>
      <c r="Z459" s="12">
        <f t="shared" ca="1" si="33"/>
        <v>0.59235000000000326</v>
      </c>
      <c r="AA459" s="12">
        <f t="shared" ca="1" si="34"/>
        <v>0.59235000000000326</v>
      </c>
    </row>
    <row r="460" spans="1:27" x14ac:dyDescent="0.25">
      <c r="A460" s="11">
        <v>10.71</v>
      </c>
      <c r="Z460" s="12">
        <f t="shared" ca="1" si="33"/>
        <v>0.60235000000000483</v>
      </c>
      <c r="AA460" s="12">
        <f t="shared" ca="1" si="34"/>
        <v>0.60235000000000483</v>
      </c>
    </row>
    <row r="461" spans="1:27" x14ac:dyDescent="0.25">
      <c r="A461" s="11">
        <v>10.72</v>
      </c>
      <c r="Z461" s="12">
        <f t="shared" ca="1" si="33"/>
        <v>0.61235000000000461</v>
      </c>
      <c r="AA461" s="12">
        <f t="shared" ca="1" si="34"/>
        <v>0.61235000000000461</v>
      </c>
    </row>
    <row r="462" spans="1:27" x14ac:dyDescent="0.25">
      <c r="A462" s="11">
        <v>10.73</v>
      </c>
      <c r="Z462" s="12">
        <f t="shared" ca="1" si="33"/>
        <v>0.6223500000000044</v>
      </c>
      <c r="AA462" s="12">
        <f t="shared" ca="1" si="34"/>
        <v>0.6223500000000044</v>
      </c>
    </row>
    <row r="463" spans="1:27" x14ac:dyDescent="0.25">
      <c r="A463" s="11">
        <v>10.73</v>
      </c>
      <c r="Z463" s="12">
        <f t="shared" ca="1" si="33"/>
        <v>0.6223500000000044</v>
      </c>
      <c r="AA463" s="12">
        <f t="shared" ca="1" si="34"/>
        <v>0.6223500000000044</v>
      </c>
    </row>
    <row r="464" spans="1:27" x14ac:dyDescent="0.25">
      <c r="A464" s="11">
        <v>10.73</v>
      </c>
      <c r="Z464" s="12">
        <f t="shared" ca="1" si="33"/>
        <v>0.6223500000000044</v>
      </c>
      <c r="AA464" s="12">
        <f t="shared" ca="1" si="34"/>
        <v>0.6223500000000044</v>
      </c>
    </row>
    <row r="465" spans="1:27" x14ac:dyDescent="0.25">
      <c r="A465" s="11">
        <v>10.74</v>
      </c>
      <c r="Z465" s="12">
        <f t="shared" ca="1" si="33"/>
        <v>0.63235000000000419</v>
      </c>
      <c r="AA465" s="12">
        <f t="shared" ca="1" si="34"/>
        <v>0.63235000000000419</v>
      </c>
    </row>
    <row r="466" spans="1:27" x14ac:dyDescent="0.25">
      <c r="A466" s="11">
        <v>10.76</v>
      </c>
      <c r="Z466" s="12">
        <f t="shared" ca="1" si="33"/>
        <v>0.65235000000000376</v>
      </c>
      <c r="AA466" s="12">
        <f t="shared" ca="1" si="34"/>
        <v>0.65235000000000376</v>
      </c>
    </row>
    <row r="467" spans="1:27" x14ac:dyDescent="0.25">
      <c r="A467" s="11">
        <v>10.78</v>
      </c>
      <c r="Z467" s="12">
        <f t="shared" ca="1" si="33"/>
        <v>0.67235000000000333</v>
      </c>
      <c r="AA467" s="12">
        <f t="shared" ca="1" si="34"/>
        <v>0.67235000000000333</v>
      </c>
    </row>
    <row r="468" spans="1:27" x14ac:dyDescent="0.25">
      <c r="A468" s="11">
        <v>10.79</v>
      </c>
      <c r="Z468" s="12">
        <f t="shared" ca="1" si="33"/>
        <v>0.68235000000000312</v>
      </c>
      <c r="AA468" s="12">
        <f t="shared" ca="1" si="34"/>
        <v>0.68235000000000312</v>
      </c>
    </row>
    <row r="469" spans="1:27" x14ac:dyDescent="0.25">
      <c r="A469" s="11">
        <v>10.8</v>
      </c>
      <c r="Z469" s="12">
        <f t="shared" ca="1" si="33"/>
        <v>0.69235000000000468</v>
      </c>
      <c r="AA469" s="12">
        <f t="shared" ca="1" si="34"/>
        <v>0.69235000000000468</v>
      </c>
    </row>
    <row r="470" spans="1:27" x14ac:dyDescent="0.25">
      <c r="A470" s="11">
        <v>10.83</v>
      </c>
      <c r="Z470" s="12">
        <f t="shared" ca="1" si="33"/>
        <v>0.72235000000000404</v>
      </c>
      <c r="AA470" s="12">
        <f t="shared" ca="1" si="34"/>
        <v>0.72235000000000404</v>
      </c>
    </row>
    <row r="471" spans="1:27" x14ac:dyDescent="0.25">
      <c r="A471" s="11">
        <v>10.85</v>
      </c>
      <c r="Z471" s="12">
        <f t="shared" ca="1" si="33"/>
        <v>0.74235000000000362</v>
      </c>
      <c r="AA471" s="12">
        <f t="shared" ca="1" si="34"/>
        <v>0.74235000000000362</v>
      </c>
    </row>
    <row r="472" spans="1:27" x14ac:dyDescent="0.25">
      <c r="A472" s="11">
        <v>10.87</v>
      </c>
      <c r="Z472" s="12">
        <f t="shared" ca="1" si="33"/>
        <v>0.76235000000000319</v>
      </c>
      <c r="AA472" s="12">
        <f t="shared" ca="1" si="34"/>
        <v>0.76235000000000319</v>
      </c>
    </row>
    <row r="473" spans="1:27" x14ac:dyDescent="0.25">
      <c r="A473" s="11">
        <v>10.87</v>
      </c>
      <c r="Z473" s="12">
        <f t="shared" ca="1" si="33"/>
        <v>0.76235000000000319</v>
      </c>
      <c r="AA473" s="12">
        <f t="shared" ca="1" si="34"/>
        <v>0.76235000000000319</v>
      </c>
    </row>
    <row r="474" spans="1:27" x14ac:dyDescent="0.25">
      <c r="A474" s="11">
        <v>10.87</v>
      </c>
      <c r="Z474" s="12">
        <f t="shared" ca="1" si="33"/>
        <v>0.76235000000000319</v>
      </c>
      <c r="AA474" s="12">
        <f t="shared" ca="1" si="34"/>
        <v>0.76235000000000319</v>
      </c>
    </row>
    <row r="475" spans="1:27" x14ac:dyDescent="0.25">
      <c r="A475" s="11">
        <v>10.91</v>
      </c>
      <c r="Z475" s="12">
        <f t="shared" ca="1" si="33"/>
        <v>0.80235000000000412</v>
      </c>
      <c r="AA475" s="12">
        <f t="shared" ca="1" si="34"/>
        <v>0.80235000000000412</v>
      </c>
    </row>
    <row r="476" spans="1:27" x14ac:dyDescent="0.25">
      <c r="A476" s="11">
        <v>10.93</v>
      </c>
      <c r="Z476" s="12">
        <f t="shared" ca="1" si="33"/>
        <v>0.82235000000000369</v>
      </c>
      <c r="AA476" s="12">
        <f t="shared" ca="1" si="34"/>
        <v>0.82235000000000369</v>
      </c>
    </row>
    <row r="477" spans="1:27" x14ac:dyDescent="0.25">
      <c r="A477" s="11">
        <v>10.95</v>
      </c>
      <c r="Z477" s="12">
        <f t="shared" ca="1" si="33"/>
        <v>0.84235000000000326</v>
      </c>
      <c r="AA477" s="12">
        <f t="shared" ca="1" si="34"/>
        <v>0.84235000000000326</v>
      </c>
    </row>
    <row r="478" spans="1:27" x14ac:dyDescent="0.25">
      <c r="A478" s="11">
        <v>10.97</v>
      </c>
      <c r="Z478" s="12">
        <f t="shared" ca="1" si="33"/>
        <v>0.86235000000000461</v>
      </c>
      <c r="AA478" s="12">
        <f t="shared" ca="1" si="34"/>
        <v>0.86235000000000461</v>
      </c>
    </row>
    <row r="479" spans="1:27" x14ac:dyDescent="0.25">
      <c r="A479" s="11">
        <v>10.97</v>
      </c>
      <c r="Z479" s="12">
        <f t="shared" ca="1" si="33"/>
        <v>0.86235000000000461</v>
      </c>
      <c r="AA479" s="12">
        <f t="shared" ca="1" si="34"/>
        <v>0.86235000000000461</v>
      </c>
    </row>
    <row r="480" spans="1:27" x14ac:dyDescent="0.25">
      <c r="A480" s="11">
        <v>10.98</v>
      </c>
      <c r="Z480" s="12">
        <f t="shared" ca="1" si="33"/>
        <v>0.8723500000000044</v>
      </c>
      <c r="AA480" s="12">
        <f t="shared" ca="1" si="34"/>
        <v>0.8723500000000044</v>
      </c>
    </row>
    <row r="481" spans="1:27" x14ac:dyDescent="0.25">
      <c r="A481" s="11">
        <v>10.99</v>
      </c>
      <c r="Z481" s="12">
        <f t="shared" ca="1" si="33"/>
        <v>0.88235000000000419</v>
      </c>
      <c r="AA481" s="12">
        <f t="shared" ca="1" si="34"/>
        <v>0.88235000000000419</v>
      </c>
    </row>
    <row r="482" spans="1:27" x14ac:dyDescent="0.25">
      <c r="A482" s="11">
        <v>11</v>
      </c>
      <c r="Z482" s="12">
        <f t="shared" ca="1" si="33"/>
        <v>0.89235000000000397</v>
      </c>
      <c r="AA482" s="12">
        <f t="shared" ca="1" si="34"/>
        <v>0.89235000000000397</v>
      </c>
    </row>
    <row r="483" spans="1:27" x14ac:dyDescent="0.25">
      <c r="A483" s="11">
        <v>11</v>
      </c>
      <c r="Z483" s="12">
        <f t="shared" ca="1" si="33"/>
        <v>0.89235000000000397</v>
      </c>
      <c r="AA483" s="12">
        <f t="shared" ca="1" si="34"/>
        <v>0.89235000000000397</v>
      </c>
    </row>
    <row r="484" spans="1:27" x14ac:dyDescent="0.25">
      <c r="A484" s="11">
        <v>11.01</v>
      </c>
      <c r="Z484" s="12">
        <f t="shared" ca="1" si="33"/>
        <v>0.90235000000000376</v>
      </c>
      <c r="AA484" s="12">
        <f t="shared" ca="1" si="34"/>
        <v>0.90235000000000376</v>
      </c>
    </row>
    <row r="485" spans="1:27" x14ac:dyDescent="0.25">
      <c r="A485" s="11">
        <v>11.01</v>
      </c>
      <c r="Z485" s="12">
        <f t="shared" ca="1" si="33"/>
        <v>0.90235000000000376</v>
      </c>
      <c r="AA485" s="12">
        <f t="shared" ca="1" si="34"/>
        <v>0.90235000000000376</v>
      </c>
    </row>
    <row r="486" spans="1:27" x14ac:dyDescent="0.25">
      <c r="A486" s="11">
        <v>11.03</v>
      </c>
      <c r="Z486" s="12">
        <f t="shared" ca="1" si="33"/>
        <v>0.92235000000000333</v>
      </c>
      <c r="AA486" s="12">
        <f t="shared" ca="1" si="34"/>
        <v>0.92235000000000333</v>
      </c>
    </row>
    <row r="487" spans="1:27" x14ac:dyDescent="0.25">
      <c r="A487" s="11">
        <v>11.04</v>
      </c>
      <c r="Z487" s="12">
        <f t="shared" ca="1" si="33"/>
        <v>0.93235000000000312</v>
      </c>
      <c r="AA487" s="12">
        <f t="shared" ca="1" si="34"/>
        <v>0.93235000000000312</v>
      </c>
    </row>
    <row r="488" spans="1:27" x14ac:dyDescent="0.25">
      <c r="A488" s="11">
        <v>11.06</v>
      </c>
      <c r="Z488" s="12">
        <f t="shared" ca="1" si="33"/>
        <v>0.95235000000000447</v>
      </c>
      <c r="AA488" s="12">
        <f t="shared" ca="1" si="34"/>
        <v>0.95235000000000447</v>
      </c>
    </row>
    <row r="489" spans="1:27" x14ac:dyDescent="0.25">
      <c r="A489" s="11">
        <v>11.08</v>
      </c>
      <c r="Z489" s="12">
        <f t="shared" ca="1" si="33"/>
        <v>0.97235000000000404</v>
      </c>
      <c r="AA489" s="12">
        <f t="shared" ca="1" si="34"/>
        <v>0.97235000000000404</v>
      </c>
    </row>
    <row r="490" spans="1:27" x14ac:dyDescent="0.25">
      <c r="A490" s="11">
        <v>11.09</v>
      </c>
      <c r="Z490" s="12">
        <f t="shared" ca="1" si="33"/>
        <v>0.98235000000000383</v>
      </c>
      <c r="AA490" s="12">
        <f t="shared" ca="1" si="34"/>
        <v>0.98235000000000383</v>
      </c>
    </row>
    <row r="491" spans="1:27" x14ac:dyDescent="0.25">
      <c r="A491" s="11">
        <v>11.1</v>
      </c>
      <c r="Z491" s="12">
        <f t="shared" ca="1" si="33"/>
        <v>0.99235000000000362</v>
      </c>
      <c r="AA491" s="12">
        <f t="shared" ca="1" si="34"/>
        <v>0.99235000000000362</v>
      </c>
    </row>
    <row r="492" spans="1:27" x14ac:dyDescent="0.25">
      <c r="A492" s="11">
        <v>11.11</v>
      </c>
      <c r="Z492" s="12">
        <f t="shared" ca="1" si="33"/>
        <v>1.0023500000000034</v>
      </c>
      <c r="AA492" s="12">
        <f t="shared" ca="1" si="34"/>
        <v>1.0023500000000034</v>
      </c>
    </row>
    <row r="493" spans="1:27" x14ac:dyDescent="0.25">
      <c r="A493" s="11">
        <v>11.11</v>
      </c>
      <c r="Z493" s="12">
        <f t="shared" ca="1" si="33"/>
        <v>1.0023500000000034</v>
      </c>
      <c r="AA493" s="12">
        <f t="shared" ca="1" si="34"/>
        <v>1.0023500000000034</v>
      </c>
    </row>
    <row r="494" spans="1:27" x14ac:dyDescent="0.25">
      <c r="A494" s="11">
        <v>11.12</v>
      </c>
      <c r="Z494" s="12">
        <f t="shared" ca="1" si="33"/>
        <v>1.0123500000000032</v>
      </c>
      <c r="AA494" s="12">
        <f t="shared" ca="1" si="34"/>
        <v>1.0123500000000032</v>
      </c>
    </row>
    <row r="495" spans="1:27" x14ac:dyDescent="0.25">
      <c r="A495" s="11">
        <v>11.12</v>
      </c>
      <c r="Z495" s="12">
        <f t="shared" ca="1" si="33"/>
        <v>1.0123500000000032</v>
      </c>
      <c r="AA495" s="12">
        <f t="shared" ca="1" si="34"/>
        <v>1.0123500000000032</v>
      </c>
    </row>
    <row r="496" spans="1:27" x14ac:dyDescent="0.25">
      <c r="A496" s="11">
        <v>11.14</v>
      </c>
      <c r="Z496" s="12">
        <f t="shared" ca="1" si="33"/>
        <v>1.0323500000000045</v>
      </c>
      <c r="AA496" s="12">
        <f t="shared" ca="1" si="34"/>
        <v>1.0323500000000045</v>
      </c>
    </row>
    <row r="497" spans="1:27" x14ac:dyDescent="0.25">
      <c r="A497" s="11">
        <v>11.17</v>
      </c>
      <c r="Z497" s="12">
        <f t="shared" ca="1" si="33"/>
        <v>1.0623500000000039</v>
      </c>
      <c r="AA497" s="12">
        <f t="shared" ca="1" si="34"/>
        <v>1.0623500000000039</v>
      </c>
    </row>
    <row r="498" spans="1:27" x14ac:dyDescent="0.25">
      <c r="A498" s="11">
        <v>11.19</v>
      </c>
      <c r="Z498" s="12">
        <f t="shared" ca="1" si="33"/>
        <v>1.0823500000000035</v>
      </c>
      <c r="AA498" s="12">
        <f t="shared" ca="1" si="34"/>
        <v>1.0823500000000035</v>
      </c>
    </row>
    <row r="499" spans="1:27" x14ac:dyDescent="0.25">
      <c r="A499" s="11">
        <v>11.19</v>
      </c>
      <c r="Z499" s="12">
        <f t="shared" ca="1" si="33"/>
        <v>1.0823500000000035</v>
      </c>
      <c r="AA499" s="12">
        <f t="shared" ca="1" si="34"/>
        <v>1.0823500000000035</v>
      </c>
    </row>
    <row r="500" spans="1:27" x14ac:dyDescent="0.25">
      <c r="A500" s="11">
        <v>11.19</v>
      </c>
      <c r="Z500" s="12">
        <f t="shared" ca="1" si="33"/>
        <v>1.0823500000000035</v>
      </c>
      <c r="AA500" s="12">
        <f t="shared" ca="1" si="34"/>
        <v>1.0823500000000035</v>
      </c>
    </row>
    <row r="501" spans="1:27" x14ac:dyDescent="0.25">
      <c r="A501" s="11">
        <v>11.21</v>
      </c>
      <c r="Z501" s="12">
        <f t="shared" ca="1" si="33"/>
        <v>1.1023500000000048</v>
      </c>
      <c r="AA501" s="12">
        <f t="shared" ca="1" si="34"/>
        <v>1.1023500000000048</v>
      </c>
    </row>
    <row r="502" spans="1:27" x14ac:dyDescent="0.25">
      <c r="A502" s="11">
        <v>11.23</v>
      </c>
      <c r="Z502" s="12">
        <f t="shared" ca="1" si="33"/>
        <v>1.1223500000000044</v>
      </c>
      <c r="AA502" s="12">
        <f t="shared" ca="1" si="34"/>
        <v>1.1223500000000044</v>
      </c>
    </row>
    <row r="503" spans="1:27" x14ac:dyDescent="0.25">
      <c r="A503" s="11">
        <v>11.23</v>
      </c>
      <c r="Z503" s="12">
        <f t="shared" ca="1" si="33"/>
        <v>1.1223500000000044</v>
      </c>
      <c r="AA503" s="12">
        <f t="shared" ca="1" si="34"/>
        <v>1.1223500000000044</v>
      </c>
    </row>
    <row r="504" spans="1:27" x14ac:dyDescent="0.25">
      <c r="A504" s="11">
        <v>11.24</v>
      </c>
      <c r="Z504" s="12">
        <f t="shared" ca="1" si="33"/>
        <v>1.1323500000000042</v>
      </c>
      <c r="AA504" s="12">
        <f t="shared" ca="1" si="34"/>
        <v>1.1323500000000042</v>
      </c>
    </row>
    <row r="505" spans="1:27" x14ac:dyDescent="0.25">
      <c r="A505" s="11">
        <v>11.25</v>
      </c>
      <c r="Z505" s="12">
        <f t="shared" ca="1" si="33"/>
        <v>1.142350000000004</v>
      </c>
      <c r="AA505" s="12">
        <f t="shared" ca="1" si="34"/>
        <v>1.142350000000004</v>
      </c>
    </row>
    <row r="506" spans="1:27" x14ac:dyDescent="0.25">
      <c r="A506" s="11">
        <v>11.27</v>
      </c>
      <c r="Z506" s="12">
        <f t="shared" ca="1" si="33"/>
        <v>1.1623500000000035</v>
      </c>
      <c r="AA506" s="12">
        <f t="shared" ca="1" si="34"/>
        <v>1.1623500000000035</v>
      </c>
    </row>
    <row r="507" spans="1:27" x14ac:dyDescent="0.25">
      <c r="A507" s="11">
        <v>11.31</v>
      </c>
      <c r="Z507" s="12">
        <f t="shared" ca="1" si="33"/>
        <v>1.2023500000000045</v>
      </c>
      <c r="AA507" s="12">
        <f t="shared" ca="1" si="34"/>
        <v>1.2023500000000045</v>
      </c>
    </row>
    <row r="508" spans="1:27" x14ac:dyDescent="0.25">
      <c r="A508" s="11">
        <v>11.32</v>
      </c>
      <c r="Z508" s="12">
        <f t="shared" ca="1" si="33"/>
        <v>1.2123500000000043</v>
      </c>
      <c r="AA508" s="12">
        <f t="shared" ca="1" si="34"/>
        <v>1.2123500000000043</v>
      </c>
    </row>
    <row r="509" spans="1:27" x14ac:dyDescent="0.25">
      <c r="A509" s="11">
        <v>11.33</v>
      </c>
      <c r="Z509" s="12">
        <f t="shared" ca="1" si="33"/>
        <v>1.222350000000004</v>
      </c>
      <c r="AA509" s="12">
        <f t="shared" ca="1" si="34"/>
        <v>1.222350000000004</v>
      </c>
    </row>
    <row r="510" spans="1:27" x14ac:dyDescent="0.25">
      <c r="A510" s="11">
        <v>11.34</v>
      </c>
      <c r="Z510" s="12">
        <f t="shared" ca="1" si="33"/>
        <v>1.2323500000000038</v>
      </c>
      <c r="AA510" s="12">
        <f t="shared" ca="1" si="34"/>
        <v>1.2323500000000038</v>
      </c>
    </row>
    <row r="511" spans="1:27" x14ac:dyDescent="0.25">
      <c r="A511" s="11">
        <v>11.35</v>
      </c>
      <c r="Z511" s="12">
        <f t="shared" ca="1" si="33"/>
        <v>1.2423500000000036</v>
      </c>
      <c r="AA511" s="12">
        <f t="shared" ca="1" si="34"/>
        <v>1.2423500000000036</v>
      </c>
    </row>
    <row r="512" spans="1:27" x14ac:dyDescent="0.25">
      <c r="A512" s="11">
        <v>11.38</v>
      </c>
      <c r="Z512" s="12">
        <f t="shared" ca="1" si="33"/>
        <v>1.2723500000000048</v>
      </c>
      <c r="AA512" s="12">
        <f t="shared" ca="1" si="34"/>
        <v>1.2723500000000048</v>
      </c>
    </row>
    <row r="513" spans="1:27" x14ac:dyDescent="0.25">
      <c r="A513" s="11">
        <v>11.4</v>
      </c>
      <c r="Z513" s="12">
        <f t="shared" ca="1" si="33"/>
        <v>1.2923500000000043</v>
      </c>
      <c r="AA513" s="12">
        <f t="shared" ca="1" si="34"/>
        <v>1.2923500000000043</v>
      </c>
    </row>
    <row r="514" spans="1:27" x14ac:dyDescent="0.25">
      <c r="A514" s="11">
        <v>11.41</v>
      </c>
      <c r="Z514" s="12">
        <f t="shared" ref="Z514:Z577" ca="1" si="35">IF($A514&lt;&gt;"",($A514-$D$77),"")</f>
        <v>1.3023500000000041</v>
      </c>
      <c r="AA514" s="12">
        <f t="shared" ref="AA514:AA577" ca="1" si="36">IF($A514&lt;&gt;"",($A514-$D$77+$J$118),"")</f>
        <v>1.3023500000000041</v>
      </c>
    </row>
    <row r="515" spans="1:27" x14ac:dyDescent="0.25">
      <c r="A515" s="11">
        <v>11.41</v>
      </c>
      <c r="Z515" s="12">
        <f t="shared" ca="1" si="35"/>
        <v>1.3023500000000041</v>
      </c>
      <c r="AA515" s="12">
        <f t="shared" ca="1" si="36"/>
        <v>1.3023500000000041</v>
      </c>
    </row>
    <row r="516" spans="1:27" x14ac:dyDescent="0.25">
      <c r="A516" s="11">
        <v>11.42</v>
      </c>
      <c r="Z516" s="12">
        <f t="shared" ca="1" si="35"/>
        <v>1.3123500000000039</v>
      </c>
      <c r="AA516" s="12">
        <f t="shared" ca="1" si="36"/>
        <v>1.3123500000000039</v>
      </c>
    </row>
    <row r="517" spans="1:27" x14ac:dyDescent="0.25">
      <c r="A517" s="11">
        <v>11.43</v>
      </c>
      <c r="Z517" s="12">
        <f t="shared" ca="1" si="35"/>
        <v>1.3223500000000037</v>
      </c>
      <c r="AA517" s="12">
        <f t="shared" ca="1" si="36"/>
        <v>1.3223500000000037</v>
      </c>
    </row>
    <row r="518" spans="1:27" x14ac:dyDescent="0.25">
      <c r="A518" s="11">
        <v>11.47</v>
      </c>
      <c r="Z518" s="12">
        <f t="shared" ca="1" si="35"/>
        <v>1.3623500000000046</v>
      </c>
      <c r="AA518" s="12">
        <f t="shared" ca="1" si="36"/>
        <v>1.3623500000000046</v>
      </c>
    </row>
    <row r="519" spans="1:27" x14ac:dyDescent="0.25">
      <c r="A519" s="11">
        <v>11.49</v>
      </c>
      <c r="Z519" s="12">
        <f t="shared" ca="1" si="35"/>
        <v>1.3823500000000042</v>
      </c>
      <c r="AA519" s="12">
        <f t="shared" ca="1" si="36"/>
        <v>1.3823500000000042</v>
      </c>
    </row>
    <row r="520" spans="1:27" x14ac:dyDescent="0.25">
      <c r="A520" s="11">
        <v>11.53</v>
      </c>
      <c r="Z520" s="12">
        <f t="shared" ca="1" si="35"/>
        <v>1.4223500000000033</v>
      </c>
      <c r="AA520" s="12">
        <f t="shared" ca="1" si="36"/>
        <v>1.4223500000000033</v>
      </c>
    </row>
    <row r="521" spans="1:27" x14ac:dyDescent="0.25">
      <c r="A521" s="11">
        <v>11.53</v>
      </c>
      <c r="Z521" s="12">
        <f t="shared" ca="1" si="35"/>
        <v>1.4223500000000033</v>
      </c>
      <c r="AA521" s="12">
        <f t="shared" ca="1" si="36"/>
        <v>1.4223500000000033</v>
      </c>
    </row>
    <row r="522" spans="1:27" x14ac:dyDescent="0.25">
      <c r="A522" s="11">
        <v>11.54</v>
      </c>
      <c r="Z522" s="12">
        <f t="shared" ca="1" si="35"/>
        <v>1.4323500000000031</v>
      </c>
      <c r="AA522" s="12">
        <f t="shared" ca="1" si="36"/>
        <v>1.4323500000000031</v>
      </c>
    </row>
    <row r="523" spans="1:27" x14ac:dyDescent="0.25">
      <c r="A523" s="11">
        <v>11.54</v>
      </c>
      <c r="Z523" s="12">
        <f t="shared" ca="1" si="35"/>
        <v>1.4323500000000031</v>
      </c>
      <c r="AA523" s="12">
        <f t="shared" ca="1" si="36"/>
        <v>1.4323500000000031</v>
      </c>
    </row>
    <row r="524" spans="1:27" x14ac:dyDescent="0.25">
      <c r="A524" s="11">
        <v>11.54</v>
      </c>
      <c r="Z524" s="12">
        <f t="shared" ca="1" si="35"/>
        <v>1.4323500000000031</v>
      </c>
      <c r="AA524" s="12">
        <f t="shared" ca="1" si="36"/>
        <v>1.4323500000000031</v>
      </c>
    </row>
    <row r="525" spans="1:27" x14ac:dyDescent="0.25">
      <c r="A525" s="11">
        <v>11.54</v>
      </c>
      <c r="Z525" s="12">
        <f t="shared" ca="1" si="35"/>
        <v>1.4323500000000031</v>
      </c>
      <c r="AA525" s="12">
        <f t="shared" ca="1" si="36"/>
        <v>1.4323500000000031</v>
      </c>
    </row>
    <row r="526" spans="1:27" x14ac:dyDescent="0.25">
      <c r="A526" s="11">
        <v>11.57</v>
      </c>
      <c r="Z526" s="12">
        <f t="shared" ca="1" si="35"/>
        <v>1.4623500000000043</v>
      </c>
      <c r="AA526" s="12">
        <f t="shared" ca="1" si="36"/>
        <v>1.4623500000000043</v>
      </c>
    </row>
    <row r="527" spans="1:27" x14ac:dyDescent="0.25">
      <c r="A527" s="11">
        <v>11.57</v>
      </c>
      <c r="Z527" s="12">
        <f t="shared" ca="1" si="35"/>
        <v>1.4623500000000043</v>
      </c>
      <c r="AA527" s="12">
        <f t="shared" ca="1" si="36"/>
        <v>1.4623500000000043</v>
      </c>
    </row>
    <row r="528" spans="1:27" x14ac:dyDescent="0.25">
      <c r="A528" s="11">
        <v>11.58</v>
      </c>
      <c r="Z528" s="12">
        <f t="shared" ca="1" si="35"/>
        <v>1.472350000000004</v>
      </c>
      <c r="AA528" s="12">
        <f t="shared" ca="1" si="36"/>
        <v>1.472350000000004</v>
      </c>
    </row>
    <row r="529" spans="1:27" x14ac:dyDescent="0.25">
      <c r="A529" s="11">
        <v>11.6</v>
      </c>
      <c r="Z529" s="12">
        <f t="shared" ca="1" si="35"/>
        <v>1.4923500000000036</v>
      </c>
      <c r="AA529" s="12">
        <f t="shared" ca="1" si="36"/>
        <v>1.4923500000000036</v>
      </c>
    </row>
    <row r="530" spans="1:27" x14ac:dyDescent="0.25">
      <c r="A530" s="11">
        <v>11.6</v>
      </c>
      <c r="Z530" s="12">
        <f t="shared" ca="1" si="35"/>
        <v>1.4923500000000036</v>
      </c>
      <c r="AA530" s="12">
        <f t="shared" ca="1" si="36"/>
        <v>1.4923500000000036</v>
      </c>
    </row>
    <row r="531" spans="1:27" x14ac:dyDescent="0.25">
      <c r="A531" s="11">
        <v>11.63</v>
      </c>
      <c r="Z531" s="12">
        <f t="shared" ca="1" si="35"/>
        <v>1.5223500000000048</v>
      </c>
      <c r="AA531" s="12">
        <f t="shared" ca="1" si="36"/>
        <v>1.5223500000000048</v>
      </c>
    </row>
    <row r="532" spans="1:27" x14ac:dyDescent="0.25">
      <c r="A532" s="11">
        <v>11.67</v>
      </c>
      <c r="Z532" s="12">
        <f t="shared" ca="1" si="35"/>
        <v>1.5623500000000039</v>
      </c>
      <c r="AA532" s="12">
        <f t="shared" ca="1" si="36"/>
        <v>1.5623500000000039</v>
      </c>
    </row>
    <row r="533" spans="1:27" x14ac:dyDescent="0.25">
      <c r="A533" s="11">
        <v>11.7</v>
      </c>
      <c r="Z533" s="12">
        <f t="shared" ca="1" si="35"/>
        <v>1.5923500000000033</v>
      </c>
      <c r="AA533" s="12">
        <f t="shared" ca="1" si="36"/>
        <v>1.5923500000000033</v>
      </c>
    </row>
    <row r="534" spans="1:27" x14ac:dyDescent="0.25">
      <c r="A534" s="11">
        <v>11.71</v>
      </c>
      <c r="Z534" s="12">
        <f t="shared" ca="1" si="35"/>
        <v>1.6023500000000048</v>
      </c>
      <c r="AA534" s="12">
        <f t="shared" ca="1" si="36"/>
        <v>1.6023500000000048</v>
      </c>
    </row>
    <row r="535" spans="1:27" x14ac:dyDescent="0.25">
      <c r="A535" s="11">
        <v>11.73</v>
      </c>
      <c r="Z535" s="12">
        <f t="shared" ca="1" si="35"/>
        <v>1.6223500000000044</v>
      </c>
      <c r="AA535" s="12">
        <f t="shared" ca="1" si="36"/>
        <v>1.6223500000000044</v>
      </c>
    </row>
    <row r="536" spans="1:27" x14ac:dyDescent="0.25">
      <c r="A536" s="11">
        <v>11.82</v>
      </c>
      <c r="Z536" s="12">
        <f t="shared" ca="1" si="35"/>
        <v>1.7123500000000043</v>
      </c>
      <c r="AA536" s="12">
        <f t="shared" ca="1" si="36"/>
        <v>1.7123500000000043</v>
      </c>
    </row>
    <row r="537" spans="1:27" x14ac:dyDescent="0.25">
      <c r="A537" s="11">
        <v>11.82</v>
      </c>
      <c r="Z537" s="12">
        <f t="shared" ca="1" si="35"/>
        <v>1.7123500000000043</v>
      </c>
      <c r="AA537" s="12">
        <f t="shared" ca="1" si="36"/>
        <v>1.7123500000000043</v>
      </c>
    </row>
    <row r="538" spans="1:27" x14ac:dyDescent="0.25">
      <c r="A538" s="11">
        <v>11.83</v>
      </c>
      <c r="Z538" s="12">
        <f t="shared" ca="1" si="35"/>
        <v>1.722350000000004</v>
      </c>
      <c r="AA538" s="12">
        <f t="shared" ca="1" si="36"/>
        <v>1.722350000000004</v>
      </c>
    </row>
    <row r="539" spans="1:27" x14ac:dyDescent="0.25">
      <c r="A539" s="11">
        <v>11.84</v>
      </c>
      <c r="Z539" s="12">
        <f t="shared" ca="1" si="35"/>
        <v>1.7323500000000038</v>
      </c>
      <c r="AA539" s="12">
        <f t="shared" ca="1" si="36"/>
        <v>1.7323500000000038</v>
      </c>
    </row>
    <row r="540" spans="1:27" x14ac:dyDescent="0.25">
      <c r="A540" s="11">
        <v>11.84</v>
      </c>
      <c r="Z540" s="12">
        <f t="shared" ca="1" si="35"/>
        <v>1.7323500000000038</v>
      </c>
      <c r="AA540" s="12">
        <f t="shared" ca="1" si="36"/>
        <v>1.7323500000000038</v>
      </c>
    </row>
    <row r="541" spans="1:27" x14ac:dyDescent="0.25">
      <c r="A541" s="11">
        <v>11.84</v>
      </c>
      <c r="Z541" s="12">
        <f t="shared" ca="1" si="35"/>
        <v>1.7323500000000038</v>
      </c>
      <c r="AA541" s="12">
        <f t="shared" ca="1" si="36"/>
        <v>1.7323500000000038</v>
      </c>
    </row>
    <row r="542" spans="1:27" x14ac:dyDescent="0.25">
      <c r="A542" s="11">
        <v>11.86</v>
      </c>
      <c r="Z542" s="12">
        <f t="shared" ca="1" si="35"/>
        <v>1.7523500000000034</v>
      </c>
      <c r="AA542" s="12">
        <f t="shared" ca="1" si="36"/>
        <v>1.7523500000000034</v>
      </c>
    </row>
    <row r="543" spans="1:27" x14ac:dyDescent="0.25">
      <c r="A543" s="11">
        <v>11.91</v>
      </c>
      <c r="Z543" s="12">
        <f t="shared" ca="1" si="35"/>
        <v>1.8023500000000041</v>
      </c>
      <c r="AA543" s="12">
        <f t="shared" ca="1" si="36"/>
        <v>1.8023500000000041</v>
      </c>
    </row>
    <row r="544" spans="1:27" x14ac:dyDescent="0.25">
      <c r="A544" s="11">
        <v>11.91</v>
      </c>
      <c r="Z544" s="12">
        <f t="shared" ca="1" si="35"/>
        <v>1.8023500000000041</v>
      </c>
      <c r="AA544" s="12">
        <f t="shared" ca="1" si="36"/>
        <v>1.8023500000000041</v>
      </c>
    </row>
    <row r="545" spans="1:27" x14ac:dyDescent="0.25">
      <c r="A545" s="11">
        <v>11.94</v>
      </c>
      <c r="Z545" s="12">
        <f t="shared" ca="1" si="35"/>
        <v>1.8323500000000035</v>
      </c>
      <c r="AA545" s="12">
        <f t="shared" ca="1" si="36"/>
        <v>1.8323500000000035</v>
      </c>
    </row>
    <row r="546" spans="1:27" x14ac:dyDescent="0.25">
      <c r="A546" s="11">
        <v>11.95</v>
      </c>
      <c r="Z546" s="12">
        <f t="shared" ca="1" si="35"/>
        <v>1.8423500000000033</v>
      </c>
      <c r="AA546" s="12">
        <f t="shared" ca="1" si="36"/>
        <v>1.8423500000000033</v>
      </c>
    </row>
    <row r="547" spans="1:27" x14ac:dyDescent="0.25">
      <c r="A547" s="11">
        <v>11.98</v>
      </c>
      <c r="Z547" s="12">
        <f t="shared" ca="1" si="35"/>
        <v>1.8723500000000044</v>
      </c>
      <c r="AA547" s="12">
        <f t="shared" ca="1" si="36"/>
        <v>1.8723500000000044</v>
      </c>
    </row>
    <row r="548" spans="1:27" x14ac:dyDescent="0.25">
      <c r="A548" s="11">
        <v>11.98</v>
      </c>
      <c r="Z548" s="12">
        <f t="shared" ca="1" si="35"/>
        <v>1.8723500000000044</v>
      </c>
      <c r="AA548" s="12">
        <f t="shared" ca="1" si="36"/>
        <v>1.8723500000000044</v>
      </c>
    </row>
    <row r="549" spans="1:27" x14ac:dyDescent="0.25">
      <c r="A549" s="11">
        <v>11.99</v>
      </c>
      <c r="Z549" s="12">
        <f t="shared" ca="1" si="35"/>
        <v>1.8823500000000042</v>
      </c>
      <c r="AA549" s="12">
        <f t="shared" ca="1" si="36"/>
        <v>1.8823500000000042</v>
      </c>
    </row>
    <row r="550" spans="1:27" x14ac:dyDescent="0.25">
      <c r="A550" s="11">
        <v>12.01</v>
      </c>
      <c r="Z550" s="12">
        <f t="shared" ca="1" si="35"/>
        <v>1.9023500000000038</v>
      </c>
      <c r="AA550" s="12">
        <f t="shared" ca="1" si="36"/>
        <v>1.9023500000000038</v>
      </c>
    </row>
    <row r="551" spans="1:27" x14ac:dyDescent="0.25">
      <c r="A551" s="11">
        <v>12.03</v>
      </c>
      <c r="Z551" s="12">
        <f t="shared" ca="1" si="35"/>
        <v>1.9223500000000033</v>
      </c>
      <c r="AA551" s="12">
        <f t="shared" ca="1" si="36"/>
        <v>1.9223500000000033</v>
      </c>
    </row>
    <row r="552" spans="1:27" x14ac:dyDescent="0.25">
      <c r="A552" s="11">
        <v>12.04</v>
      </c>
      <c r="Z552" s="12">
        <f t="shared" ca="1" si="35"/>
        <v>1.9323500000000031</v>
      </c>
      <c r="AA552" s="12">
        <f t="shared" ca="1" si="36"/>
        <v>1.9323500000000031</v>
      </c>
    </row>
    <row r="553" spans="1:27" x14ac:dyDescent="0.25">
      <c r="A553" s="11">
        <v>12.05</v>
      </c>
      <c r="Z553" s="12">
        <f t="shared" ca="1" si="35"/>
        <v>1.9423500000000047</v>
      </c>
      <c r="AA553" s="12">
        <f t="shared" ca="1" si="36"/>
        <v>1.9423500000000047</v>
      </c>
    </row>
    <row r="554" spans="1:27" x14ac:dyDescent="0.25">
      <c r="A554" s="11">
        <v>12.05</v>
      </c>
      <c r="Z554" s="12">
        <f t="shared" ca="1" si="35"/>
        <v>1.9423500000000047</v>
      </c>
      <c r="AA554" s="12">
        <f t="shared" ca="1" si="36"/>
        <v>1.9423500000000047</v>
      </c>
    </row>
    <row r="555" spans="1:27" x14ac:dyDescent="0.25">
      <c r="A555" s="11">
        <v>12.07</v>
      </c>
      <c r="Z555" s="12">
        <f t="shared" ca="1" si="35"/>
        <v>1.9623500000000043</v>
      </c>
      <c r="AA555" s="12">
        <f t="shared" ca="1" si="36"/>
        <v>1.9623500000000043</v>
      </c>
    </row>
    <row r="556" spans="1:27" x14ac:dyDescent="0.25">
      <c r="A556" s="11">
        <v>12.07</v>
      </c>
      <c r="Z556" s="12">
        <f t="shared" ca="1" si="35"/>
        <v>1.9623500000000043</v>
      </c>
      <c r="AA556" s="12">
        <f t="shared" ca="1" si="36"/>
        <v>1.9623500000000043</v>
      </c>
    </row>
    <row r="557" spans="1:27" x14ac:dyDescent="0.25">
      <c r="A557" s="11">
        <v>12.1</v>
      </c>
      <c r="Z557" s="12">
        <f t="shared" ca="1" si="35"/>
        <v>1.9923500000000036</v>
      </c>
      <c r="AA557" s="12">
        <f t="shared" ca="1" si="36"/>
        <v>1.9923500000000036</v>
      </c>
    </row>
    <row r="558" spans="1:27" x14ac:dyDescent="0.25">
      <c r="A558" s="11">
        <v>12.1</v>
      </c>
      <c r="Z558" s="12">
        <f t="shared" ca="1" si="35"/>
        <v>1.9923500000000036</v>
      </c>
      <c r="AA558" s="12">
        <f t="shared" ca="1" si="36"/>
        <v>1.9923500000000036</v>
      </c>
    </row>
    <row r="559" spans="1:27" x14ac:dyDescent="0.25">
      <c r="A559" s="11">
        <v>12.11</v>
      </c>
      <c r="Z559" s="12">
        <f t="shared" ca="1" si="35"/>
        <v>2.0023500000000034</v>
      </c>
      <c r="AA559" s="12">
        <f t="shared" ca="1" si="36"/>
        <v>2.0023500000000034</v>
      </c>
    </row>
    <row r="560" spans="1:27" x14ac:dyDescent="0.25">
      <c r="A560" s="11">
        <v>12.11</v>
      </c>
      <c r="Z560" s="12">
        <f t="shared" ca="1" si="35"/>
        <v>2.0023500000000034</v>
      </c>
      <c r="AA560" s="12">
        <f t="shared" ca="1" si="36"/>
        <v>2.0023500000000034</v>
      </c>
    </row>
    <row r="561" spans="1:27" x14ac:dyDescent="0.25">
      <c r="A561" s="11">
        <v>12.12</v>
      </c>
      <c r="Z561" s="12">
        <f t="shared" ca="1" si="35"/>
        <v>2.0123500000000032</v>
      </c>
      <c r="AA561" s="12">
        <f t="shared" ca="1" si="36"/>
        <v>2.0123500000000032</v>
      </c>
    </row>
    <row r="562" spans="1:27" x14ac:dyDescent="0.25">
      <c r="A562" s="11">
        <v>12.13</v>
      </c>
      <c r="Z562" s="12">
        <f t="shared" ca="1" si="35"/>
        <v>2.0223500000000048</v>
      </c>
      <c r="AA562" s="12">
        <f t="shared" ca="1" si="36"/>
        <v>2.0223500000000048</v>
      </c>
    </row>
    <row r="563" spans="1:27" x14ac:dyDescent="0.25">
      <c r="A563" s="11">
        <v>12.13</v>
      </c>
      <c r="Z563" s="12">
        <f t="shared" ca="1" si="35"/>
        <v>2.0223500000000048</v>
      </c>
      <c r="AA563" s="12">
        <f t="shared" ca="1" si="36"/>
        <v>2.0223500000000048</v>
      </c>
    </row>
    <row r="564" spans="1:27" x14ac:dyDescent="0.25">
      <c r="A564" s="11">
        <v>12.15</v>
      </c>
      <c r="Z564" s="12">
        <f t="shared" ca="1" si="35"/>
        <v>2.0423500000000043</v>
      </c>
      <c r="AA564" s="12">
        <f t="shared" ca="1" si="36"/>
        <v>2.0423500000000043</v>
      </c>
    </row>
    <row r="565" spans="1:27" x14ac:dyDescent="0.25">
      <c r="A565" s="11">
        <v>12.16</v>
      </c>
      <c r="Z565" s="12">
        <f t="shared" ca="1" si="35"/>
        <v>2.0523500000000041</v>
      </c>
      <c r="AA565" s="12">
        <f t="shared" ca="1" si="36"/>
        <v>2.0523500000000041</v>
      </c>
    </row>
    <row r="566" spans="1:27" x14ac:dyDescent="0.25">
      <c r="A566" s="11">
        <v>12.16</v>
      </c>
      <c r="Z566" s="12">
        <f t="shared" ca="1" si="35"/>
        <v>2.0523500000000041</v>
      </c>
      <c r="AA566" s="12">
        <f t="shared" ca="1" si="36"/>
        <v>2.0523500000000041</v>
      </c>
    </row>
    <row r="567" spans="1:27" x14ac:dyDescent="0.25">
      <c r="A567" s="11">
        <v>12.17</v>
      </c>
      <c r="Z567" s="12">
        <f t="shared" ca="1" si="35"/>
        <v>2.0623500000000039</v>
      </c>
      <c r="AA567" s="12">
        <f t="shared" ca="1" si="36"/>
        <v>2.0623500000000039</v>
      </c>
    </row>
    <row r="568" spans="1:27" x14ac:dyDescent="0.25">
      <c r="A568" s="11">
        <v>12.17</v>
      </c>
      <c r="Z568" s="12">
        <f t="shared" ca="1" si="35"/>
        <v>2.0623500000000039</v>
      </c>
      <c r="AA568" s="12">
        <f t="shared" ca="1" si="36"/>
        <v>2.0623500000000039</v>
      </c>
    </row>
    <row r="569" spans="1:27" x14ac:dyDescent="0.25">
      <c r="A569" s="11">
        <v>12.19</v>
      </c>
      <c r="Z569" s="12">
        <f t="shared" ca="1" si="35"/>
        <v>2.0823500000000035</v>
      </c>
      <c r="AA569" s="12">
        <f t="shared" ca="1" si="36"/>
        <v>2.0823500000000035</v>
      </c>
    </row>
    <row r="570" spans="1:27" x14ac:dyDescent="0.25">
      <c r="A570" s="11">
        <v>12.19</v>
      </c>
      <c r="Z570" s="12">
        <f t="shared" ca="1" si="35"/>
        <v>2.0823500000000035</v>
      </c>
      <c r="AA570" s="12">
        <f t="shared" ca="1" si="36"/>
        <v>2.0823500000000035</v>
      </c>
    </row>
    <row r="571" spans="1:27" x14ac:dyDescent="0.25">
      <c r="A571" s="11">
        <v>12.2</v>
      </c>
      <c r="Z571" s="12">
        <f t="shared" ca="1" si="35"/>
        <v>2.0923500000000033</v>
      </c>
      <c r="AA571" s="12">
        <f t="shared" ca="1" si="36"/>
        <v>2.0923500000000033</v>
      </c>
    </row>
    <row r="572" spans="1:27" x14ac:dyDescent="0.25">
      <c r="A572" s="11">
        <v>12.21</v>
      </c>
      <c r="Z572" s="12">
        <f t="shared" ca="1" si="35"/>
        <v>2.1023500000000048</v>
      </c>
      <c r="AA572" s="12">
        <f t="shared" ca="1" si="36"/>
        <v>2.1023500000000048</v>
      </c>
    </row>
    <row r="573" spans="1:27" x14ac:dyDescent="0.25">
      <c r="A573" s="11">
        <v>12.21</v>
      </c>
      <c r="Z573" s="12">
        <f t="shared" ca="1" si="35"/>
        <v>2.1023500000000048</v>
      </c>
      <c r="AA573" s="12">
        <f t="shared" ca="1" si="36"/>
        <v>2.1023500000000048</v>
      </c>
    </row>
    <row r="574" spans="1:27" x14ac:dyDescent="0.25">
      <c r="A574" s="11">
        <v>12.22</v>
      </c>
      <c r="Z574" s="12">
        <f t="shared" ca="1" si="35"/>
        <v>2.1123500000000046</v>
      </c>
      <c r="AA574" s="12">
        <f t="shared" ca="1" si="36"/>
        <v>2.1123500000000046</v>
      </c>
    </row>
    <row r="575" spans="1:27" x14ac:dyDescent="0.25">
      <c r="A575" s="11">
        <v>12.23</v>
      </c>
      <c r="Z575" s="12">
        <f t="shared" ca="1" si="35"/>
        <v>2.1223500000000044</v>
      </c>
      <c r="AA575" s="12">
        <f t="shared" ca="1" si="36"/>
        <v>2.1223500000000044</v>
      </c>
    </row>
    <row r="576" spans="1:27" x14ac:dyDescent="0.25">
      <c r="A576" s="11">
        <v>12.24</v>
      </c>
      <c r="Z576" s="12">
        <f t="shared" ca="1" si="35"/>
        <v>2.1323500000000042</v>
      </c>
      <c r="AA576" s="12">
        <f t="shared" ca="1" si="36"/>
        <v>2.1323500000000042</v>
      </c>
    </row>
    <row r="577" spans="1:27" x14ac:dyDescent="0.25">
      <c r="A577" s="11">
        <v>12.25</v>
      </c>
      <c r="Z577" s="12">
        <f t="shared" ca="1" si="35"/>
        <v>2.142350000000004</v>
      </c>
      <c r="AA577" s="12">
        <f t="shared" ca="1" si="36"/>
        <v>2.142350000000004</v>
      </c>
    </row>
    <row r="578" spans="1:27" x14ac:dyDescent="0.25">
      <c r="A578" s="11">
        <v>12.26</v>
      </c>
      <c r="Z578" s="12">
        <f t="shared" ref="Z578:Z641" ca="1" si="37">IF($A578&lt;&gt;"",($A578-$D$77),"")</f>
        <v>2.1523500000000038</v>
      </c>
      <c r="AA578" s="12">
        <f t="shared" ref="AA578:AA641" ca="1" si="38">IF($A578&lt;&gt;"",($A578-$D$77+$J$118),"")</f>
        <v>2.1523500000000038</v>
      </c>
    </row>
    <row r="579" spans="1:27" x14ac:dyDescent="0.25">
      <c r="A579" s="11">
        <v>12.26</v>
      </c>
      <c r="Z579" s="12">
        <f t="shared" ca="1" si="37"/>
        <v>2.1523500000000038</v>
      </c>
      <c r="AA579" s="12">
        <f t="shared" ca="1" si="38"/>
        <v>2.1523500000000038</v>
      </c>
    </row>
    <row r="580" spans="1:27" x14ac:dyDescent="0.25">
      <c r="A580" s="11">
        <v>12.32</v>
      </c>
      <c r="Z580" s="12">
        <f t="shared" ca="1" si="37"/>
        <v>2.2123500000000043</v>
      </c>
      <c r="AA580" s="12">
        <f t="shared" ca="1" si="38"/>
        <v>2.2123500000000043</v>
      </c>
    </row>
    <row r="581" spans="1:27" x14ac:dyDescent="0.25">
      <c r="A581" s="11">
        <v>12.32</v>
      </c>
      <c r="Z581" s="12">
        <f t="shared" ca="1" si="37"/>
        <v>2.2123500000000043</v>
      </c>
      <c r="AA581" s="12">
        <f t="shared" ca="1" si="38"/>
        <v>2.2123500000000043</v>
      </c>
    </row>
    <row r="582" spans="1:27" x14ac:dyDescent="0.25">
      <c r="A582" s="11">
        <v>12.35</v>
      </c>
      <c r="Z582" s="12">
        <f t="shared" ca="1" si="37"/>
        <v>2.2423500000000036</v>
      </c>
      <c r="AA582" s="12">
        <f t="shared" ca="1" si="38"/>
        <v>2.2423500000000036</v>
      </c>
    </row>
    <row r="583" spans="1:27" x14ac:dyDescent="0.25">
      <c r="A583" s="11">
        <v>12.36</v>
      </c>
      <c r="Z583" s="12">
        <f t="shared" ca="1" si="37"/>
        <v>2.2523500000000034</v>
      </c>
      <c r="AA583" s="12">
        <f t="shared" ca="1" si="38"/>
        <v>2.2523500000000034</v>
      </c>
    </row>
    <row r="584" spans="1:27" x14ac:dyDescent="0.25">
      <c r="A584" s="11">
        <v>12.37</v>
      </c>
      <c r="Z584" s="12">
        <f t="shared" ca="1" si="37"/>
        <v>2.2623500000000032</v>
      </c>
      <c r="AA584" s="12">
        <f t="shared" ca="1" si="38"/>
        <v>2.2623500000000032</v>
      </c>
    </row>
    <row r="585" spans="1:27" x14ac:dyDescent="0.25">
      <c r="A585" s="11">
        <v>12.38</v>
      </c>
      <c r="Z585" s="12">
        <f t="shared" ca="1" si="37"/>
        <v>2.2723500000000048</v>
      </c>
      <c r="AA585" s="12">
        <f t="shared" ca="1" si="38"/>
        <v>2.2723500000000048</v>
      </c>
    </row>
    <row r="586" spans="1:27" x14ac:dyDescent="0.25">
      <c r="A586" s="11">
        <v>12.39</v>
      </c>
      <c r="Z586" s="12">
        <f t="shared" ca="1" si="37"/>
        <v>2.2823500000000045</v>
      </c>
      <c r="AA586" s="12">
        <f t="shared" ca="1" si="38"/>
        <v>2.2823500000000045</v>
      </c>
    </row>
    <row r="587" spans="1:27" x14ac:dyDescent="0.25">
      <c r="A587" s="11">
        <v>12.41</v>
      </c>
      <c r="Z587" s="12">
        <f t="shared" ca="1" si="37"/>
        <v>2.3023500000000041</v>
      </c>
      <c r="AA587" s="12">
        <f t="shared" ca="1" si="38"/>
        <v>2.3023500000000041</v>
      </c>
    </row>
    <row r="588" spans="1:27" x14ac:dyDescent="0.25">
      <c r="A588" s="11">
        <v>12.41</v>
      </c>
      <c r="Z588" s="12">
        <f t="shared" ca="1" si="37"/>
        <v>2.3023500000000041</v>
      </c>
      <c r="AA588" s="12">
        <f t="shared" ca="1" si="38"/>
        <v>2.3023500000000041</v>
      </c>
    </row>
    <row r="589" spans="1:27" x14ac:dyDescent="0.25">
      <c r="A589" s="11">
        <v>12.44</v>
      </c>
      <c r="Z589" s="12">
        <f t="shared" ca="1" si="37"/>
        <v>2.3323500000000035</v>
      </c>
      <c r="AA589" s="12">
        <f t="shared" ca="1" si="38"/>
        <v>2.3323500000000035</v>
      </c>
    </row>
    <row r="590" spans="1:27" x14ac:dyDescent="0.25">
      <c r="A590" s="11">
        <v>12.47</v>
      </c>
      <c r="Z590" s="12">
        <f t="shared" ca="1" si="37"/>
        <v>2.3623500000000046</v>
      </c>
      <c r="AA590" s="12">
        <f t="shared" ca="1" si="38"/>
        <v>2.3623500000000046</v>
      </c>
    </row>
    <row r="591" spans="1:27" x14ac:dyDescent="0.25">
      <c r="A591" s="11">
        <v>12.48</v>
      </c>
      <c r="Z591" s="12">
        <f t="shared" ca="1" si="37"/>
        <v>2.3723500000000044</v>
      </c>
      <c r="AA591" s="12">
        <f t="shared" ca="1" si="38"/>
        <v>2.3723500000000044</v>
      </c>
    </row>
    <row r="592" spans="1:27" x14ac:dyDescent="0.25">
      <c r="A592" s="11">
        <v>12.5</v>
      </c>
      <c r="Z592" s="12">
        <f t="shared" ca="1" si="37"/>
        <v>2.392350000000004</v>
      </c>
      <c r="AA592" s="12">
        <f t="shared" ca="1" si="38"/>
        <v>2.392350000000004</v>
      </c>
    </row>
    <row r="593" spans="1:27" x14ac:dyDescent="0.25">
      <c r="A593" s="11">
        <v>12.5</v>
      </c>
      <c r="Z593" s="12">
        <f t="shared" ca="1" si="37"/>
        <v>2.392350000000004</v>
      </c>
      <c r="AA593" s="12">
        <f t="shared" ca="1" si="38"/>
        <v>2.392350000000004</v>
      </c>
    </row>
    <row r="594" spans="1:27" x14ac:dyDescent="0.25">
      <c r="A594" s="11">
        <v>12.52</v>
      </c>
      <c r="Z594" s="12">
        <f t="shared" ca="1" si="37"/>
        <v>2.4123500000000035</v>
      </c>
      <c r="AA594" s="12">
        <f t="shared" ca="1" si="38"/>
        <v>2.4123500000000035</v>
      </c>
    </row>
    <row r="595" spans="1:27" x14ac:dyDescent="0.25">
      <c r="A595" s="11">
        <v>12.52</v>
      </c>
      <c r="Z595" s="12">
        <f t="shared" ca="1" si="37"/>
        <v>2.4123500000000035</v>
      </c>
      <c r="AA595" s="12">
        <f t="shared" ca="1" si="38"/>
        <v>2.4123500000000035</v>
      </c>
    </row>
    <row r="596" spans="1:27" x14ac:dyDescent="0.25">
      <c r="A596" s="11">
        <v>12.55</v>
      </c>
      <c r="Z596" s="12">
        <f t="shared" ca="1" si="37"/>
        <v>2.4423500000000047</v>
      </c>
      <c r="AA596" s="12">
        <f t="shared" ca="1" si="38"/>
        <v>2.4423500000000047</v>
      </c>
    </row>
    <row r="597" spans="1:27" x14ac:dyDescent="0.25">
      <c r="A597" s="11">
        <v>12.55</v>
      </c>
      <c r="Z597" s="12">
        <f t="shared" ca="1" si="37"/>
        <v>2.4423500000000047</v>
      </c>
      <c r="AA597" s="12">
        <f t="shared" ca="1" si="38"/>
        <v>2.4423500000000047</v>
      </c>
    </row>
    <row r="598" spans="1:27" x14ac:dyDescent="0.25">
      <c r="A598" s="11">
        <v>12.56</v>
      </c>
      <c r="Z598" s="12">
        <f t="shared" ca="1" si="37"/>
        <v>2.4523500000000045</v>
      </c>
      <c r="AA598" s="12">
        <f t="shared" ca="1" si="38"/>
        <v>2.4523500000000045</v>
      </c>
    </row>
    <row r="599" spans="1:27" x14ac:dyDescent="0.25">
      <c r="A599" s="11">
        <v>12.57</v>
      </c>
      <c r="Z599" s="12">
        <f t="shared" ca="1" si="37"/>
        <v>2.4623500000000043</v>
      </c>
      <c r="AA599" s="12">
        <f t="shared" ca="1" si="38"/>
        <v>2.4623500000000043</v>
      </c>
    </row>
    <row r="600" spans="1:27" x14ac:dyDescent="0.25">
      <c r="A600" s="11">
        <v>12.57</v>
      </c>
      <c r="Z600" s="12">
        <f t="shared" ca="1" si="37"/>
        <v>2.4623500000000043</v>
      </c>
      <c r="AA600" s="12">
        <f t="shared" ca="1" si="38"/>
        <v>2.4623500000000043</v>
      </c>
    </row>
    <row r="601" spans="1:27" x14ac:dyDescent="0.25">
      <c r="A601" s="11">
        <v>12.57</v>
      </c>
      <c r="Z601" s="12">
        <f t="shared" ca="1" si="37"/>
        <v>2.4623500000000043</v>
      </c>
      <c r="AA601" s="12">
        <f t="shared" ca="1" si="38"/>
        <v>2.4623500000000043</v>
      </c>
    </row>
    <row r="602" spans="1:27" x14ac:dyDescent="0.25">
      <c r="A602" s="11">
        <v>12.57</v>
      </c>
      <c r="Z602" s="12">
        <f t="shared" ca="1" si="37"/>
        <v>2.4623500000000043</v>
      </c>
      <c r="AA602" s="12">
        <f t="shared" ca="1" si="38"/>
        <v>2.4623500000000043</v>
      </c>
    </row>
    <row r="603" spans="1:27" x14ac:dyDescent="0.25">
      <c r="A603" s="11">
        <v>12.58</v>
      </c>
      <c r="Z603" s="12">
        <f t="shared" ca="1" si="37"/>
        <v>2.472350000000004</v>
      </c>
      <c r="AA603" s="12">
        <f t="shared" ca="1" si="38"/>
        <v>2.472350000000004</v>
      </c>
    </row>
    <row r="604" spans="1:27" x14ac:dyDescent="0.25">
      <c r="A604" s="11">
        <v>12.59</v>
      </c>
      <c r="Z604" s="12">
        <f t="shared" ca="1" si="37"/>
        <v>2.4823500000000038</v>
      </c>
      <c r="AA604" s="12">
        <f t="shared" ca="1" si="38"/>
        <v>2.4823500000000038</v>
      </c>
    </row>
    <row r="605" spans="1:27" x14ac:dyDescent="0.25">
      <c r="A605" s="11">
        <v>12.62</v>
      </c>
      <c r="Z605" s="12">
        <f t="shared" ca="1" si="37"/>
        <v>2.5123500000000032</v>
      </c>
      <c r="AA605" s="12">
        <f t="shared" ca="1" si="38"/>
        <v>2.5123500000000032</v>
      </c>
    </row>
    <row r="606" spans="1:27" x14ac:dyDescent="0.25">
      <c r="A606" s="11">
        <v>12.62</v>
      </c>
      <c r="Z606" s="12">
        <f t="shared" ca="1" si="37"/>
        <v>2.5123500000000032</v>
      </c>
      <c r="AA606" s="12">
        <f t="shared" ca="1" si="38"/>
        <v>2.5123500000000032</v>
      </c>
    </row>
    <row r="607" spans="1:27" x14ac:dyDescent="0.25">
      <c r="A607" s="11">
        <v>12.64</v>
      </c>
      <c r="Z607" s="12">
        <f t="shared" ca="1" si="37"/>
        <v>2.5323500000000045</v>
      </c>
      <c r="AA607" s="12">
        <f t="shared" ca="1" si="38"/>
        <v>2.5323500000000045</v>
      </c>
    </row>
    <row r="608" spans="1:27" x14ac:dyDescent="0.25">
      <c r="A608" s="11">
        <v>12.66</v>
      </c>
      <c r="Z608" s="12">
        <f t="shared" ca="1" si="37"/>
        <v>2.5523500000000041</v>
      </c>
      <c r="AA608" s="12">
        <f t="shared" ca="1" si="38"/>
        <v>2.5523500000000041</v>
      </c>
    </row>
    <row r="609" spans="1:27" x14ac:dyDescent="0.25">
      <c r="A609" s="11">
        <v>12.69</v>
      </c>
      <c r="Z609" s="12">
        <f t="shared" ca="1" si="37"/>
        <v>2.5823500000000035</v>
      </c>
      <c r="AA609" s="12">
        <f t="shared" ca="1" si="38"/>
        <v>2.5823500000000035</v>
      </c>
    </row>
    <row r="610" spans="1:27" x14ac:dyDescent="0.25">
      <c r="A610" s="11">
        <v>12.69</v>
      </c>
      <c r="Z610" s="12">
        <f t="shared" ca="1" si="37"/>
        <v>2.5823500000000035</v>
      </c>
      <c r="AA610" s="12">
        <f t="shared" ca="1" si="38"/>
        <v>2.5823500000000035</v>
      </c>
    </row>
    <row r="611" spans="1:27" x14ac:dyDescent="0.25">
      <c r="A611" s="11">
        <v>12.7</v>
      </c>
      <c r="Z611" s="12">
        <f t="shared" ca="1" si="37"/>
        <v>2.5923500000000033</v>
      </c>
      <c r="AA611" s="12">
        <f t="shared" ca="1" si="38"/>
        <v>2.5923500000000033</v>
      </c>
    </row>
    <row r="612" spans="1:27" x14ac:dyDescent="0.25">
      <c r="A612" s="11">
        <v>12.71</v>
      </c>
      <c r="Z612" s="12">
        <f t="shared" ca="1" si="37"/>
        <v>2.6023500000000048</v>
      </c>
      <c r="AA612" s="12">
        <f t="shared" ca="1" si="38"/>
        <v>2.6023500000000048</v>
      </c>
    </row>
    <row r="613" spans="1:27" x14ac:dyDescent="0.25">
      <c r="A613" s="11">
        <v>12.71</v>
      </c>
      <c r="Z613" s="12">
        <f t="shared" ca="1" si="37"/>
        <v>2.6023500000000048</v>
      </c>
      <c r="AA613" s="12">
        <f t="shared" ca="1" si="38"/>
        <v>2.6023500000000048</v>
      </c>
    </row>
    <row r="614" spans="1:27" x14ac:dyDescent="0.25">
      <c r="A614" s="11">
        <v>12.74</v>
      </c>
      <c r="Z614" s="12">
        <f t="shared" ca="1" si="37"/>
        <v>2.6323500000000042</v>
      </c>
      <c r="AA614" s="12">
        <f t="shared" ca="1" si="38"/>
        <v>2.6323500000000042</v>
      </c>
    </row>
    <row r="615" spans="1:27" x14ac:dyDescent="0.25">
      <c r="A615" s="11">
        <v>12.75</v>
      </c>
      <c r="Z615" s="12">
        <f t="shared" ca="1" si="37"/>
        <v>2.642350000000004</v>
      </c>
      <c r="AA615" s="12">
        <f t="shared" ca="1" si="38"/>
        <v>2.642350000000004</v>
      </c>
    </row>
    <row r="616" spans="1:27" x14ac:dyDescent="0.25">
      <c r="A616" s="11">
        <v>12.76</v>
      </c>
      <c r="Z616" s="12">
        <f t="shared" ca="1" si="37"/>
        <v>2.6523500000000038</v>
      </c>
      <c r="AA616" s="12">
        <f t="shared" ca="1" si="38"/>
        <v>2.6523500000000038</v>
      </c>
    </row>
    <row r="617" spans="1:27" x14ac:dyDescent="0.25">
      <c r="A617" s="11">
        <v>12.78</v>
      </c>
      <c r="Z617" s="12">
        <f t="shared" ca="1" si="37"/>
        <v>2.6723500000000033</v>
      </c>
      <c r="AA617" s="12">
        <f t="shared" ca="1" si="38"/>
        <v>2.6723500000000033</v>
      </c>
    </row>
    <row r="618" spans="1:27" x14ac:dyDescent="0.25">
      <c r="A618" s="11">
        <v>12.81</v>
      </c>
      <c r="Z618" s="12">
        <f t="shared" ca="1" si="37"/>
        <v>2.7023500000000045</v>
      </c>
      <c r="AA618" s="12">
        <f t="shared" ca="1" si="38"/>
        <v>2.7023500000000045</v>
      </c>
    </row>
    <row r="619" spans="1:27" x14ac:dyDescent="0.25">
      <c r="A619" s="11">
        <v>12.82</v>
      </c>
      <c r="Z619" s="12">
        <f t="shared" ca="1" si="37"/>
        <v>2.7123500000000043</v>
      </c>
      <c r="AA619" s="12">
        <f t="shared" ca="1" si="38"/>
        <v>2.7123500000000043</v>
      </c>
    </row>
    <row r="620" spans="1:27" x14ac:dyDescent="0.25">
      <c r="A620" s="11">
        <v>12.84</v>
      </c>
      <c r="Z620" s="12">
        <f t="shared" ca="1" si="37"/>
        <v>2.7323500000000038</v>
      </c>
      <c r="AA620" s="12">
        <f t="shared" ca="1" si="38"/>
        <v>2.7323500000000038</v>
      </c>
    </row>
    <row r="621" spans="1:27" x14ac:dyDescent="0.25">
      <c r="A621" s="11">
        <v>12.87</v>
      </c>
      <c r="Z621" s="12">
        <f t="shared" ca="1" si="37"/>
        <v>2.7623500000000032</v>
      </c>
      <c r="AA621" s="12">
        <f t="shared" ca="1" si="38"/>
        <v>2.7623500000000032</v>
      </c>
    </row>
    <row r="622" spans="1:27" x14ac:dyDescent="0.25">
      <c r="A622" s="11">
        <v>12.87</v>
      </c>
      <c r="Z622" s="12">
        <f t="shared" ca="1" si="37"/>
        <v>2.7623500000000032</v>
      </c>
      <c r="AA622" s="12">
        <f t="shared" ca="1" si="38"/>
        <v>2.7623500000000032</v>
      </c>
    </row>
    <row r="623" spans="1:27" x14ac:dyDescent="0.25">
      <c r="A623" s="11">
        <v>12.89</v>
      </c>
      <c r="Z623" s="12">
        <f t="shared" ca="1" si="37"/>
        <v>2.7823500000000045</v>
      </c>
      <c r="AA623" s="12">
        <f t="shared" ca="1" si="38"/>
        <v>2.7823500000000045</v>
      </c>
    </row>
    <row r="624" spans="1:27" x14ac:dyDescent="0.25">
      <c r="A624" s="11">
        <v>12.9</v>
      </c>
      <c r="Z624" s="12">
        <f t="shared" ca="1" si="37"/>
        <v>2.7923500000000043</v>
      </c>
      <c r="AA624" s="12">
        <f t="shared" ca="1" si="38"/>
        <v>2.7923500000000043</v>
      </c>
    </row>
    <row r="625" spans="1:27" x14ac:dyDescent="0.25">
      <c r="A625" s="11">
        <v>12.92</v>
      </c>
      <c r="Z625" s="12">
        <f t="shared" ca="1" si="37"/>
        <v>2.8123500000000039</v>
      </c>
      <c r="AA625" s="12">
        <f t="shared" ca="1" si="38"/>
        <v>2.8123500000000039</v>
      </c>
    </row>
    <row r="626" spans="1:27" x14ac:dyDescent="0.25">
      <c r="A626" s="11">
        <v>12.96</v>
      </c>
      <c r="Z626" s="12">
        <f t="shared" ca="1" si="37"/>
        <v>2.8523500000000048</v>
      </c>
      <c r="AA626" s="12">
        <f t="shared" ca="1" si="38"/>
        <v>2.8523500000000048</v>
      </c>
    </row>
    <row r="627" spans="1:27" x14ac:dyDescent="0.25">
      <c r="A627" s="11">
        <v>13</v>
      </c>
      <c r="Z627" s="12">
        <f t="shared" ca="1" si="37"/>
        <v>2.892350000000004</v>
      </c>
      <c r="AA627" s="12">
        <f t="shared" ca="1" si="38"/>
        <v>2.892350000000004</v>
      </c>
    </row>
    <row r="628" spans="1:27" x14ac:dyDescent="0.25">
      <c r="A628" s="11">
        <v>13</v>
      </c>
      <c r="Z628" s="12">
        <f t="shared" ca="1" si="37"/>
        <v>2.892350000000004</v>
      </c>
      <c r="AA628" s="12">
        <f t="shared" ca="1" si="38"/>
        <v>2.892350000000004</v>
      </c>
    </row>
    <row r="629" spans="1:27" x14ac:dyDescent="0.25">
      <c r="A629" s="11">
        <v>13.01</v>
      </c>
      <c r="Z629" s="12">
        <f t="shared" ca="1" si="37"/>
        <v>2.9023500000000038</v>
      </c>
      <c r="AA629" s="12">
        <f t="shared" ca="1" si="38"/>
        <v>2.9023500000000038</v>
      </c>
    </row>
    <row r="630" spans="1:27" x14ac:dyDescent="0.25">
      <c r="A630" s="11">
        <v>13.01</v>
      </c>
      <c r="Z630" s="12">
        <f t="shared" ca="1" si="37"/>
        <v>2.9023500000000038</v>
      </c>
      <c r="AA630" s="12">
        <f t="shared" ca="1" si="38"/>
        <v>2.9023500000000038</v>
      </c>
    </row>
    <row r="631" spans="1:27" x14ac:dyDescent="0.25">
      <c r="A631" s="11">
        <v>13.04</v>
      </c>
      <c r="Z631" s="12">
        <f t="shared" ca="1" si="37"/>
        <v>2.9323500000000031</v>
      </c>
      <c r="AA631" s="12">
        <f t="shared" ca="1" si="38"/>
        <v>2.9323500000000031</v>
      </c>
    </row>
    <row r="632" spans="1:27" x14ac:dyDescent="0.25">
      <c r="A632" s="11">
        <v>13.05</v>
      </c>
      <c r="Z632" s="12">
        <f t="shared" ca="1" si="37"/>
        <v>2.9423500000000047</v>
      </c>
      <c r="AA632" s="12">
        <f t="shared" ca="1" si="38"/>
        <v>2.9423500000000047</v>
      </c>
    </row>
    <row r="633" spans="1:27" x14ac:dyDescent="0.25">
      <c r="A633" s="11">
        <v>13.05</v>
      </c>
      <c r="Z633" s="12">
        <f t="shared" ca="1" si="37"/>
        <v>2.9423500000000047</v>
      </c>
      <c r="AA633" s="12">
        <f t="shared" ca="1" si="38"/>
        <v>2.9423500000000047</v>
      </c>
    </row>
    <row r="634" spans="1:27" x14ac:dyDescent="0.25">
      <c r="A634" s="11">
        <v>13.09</v>
      </c>
      <c r="Z634" s="12">
        <f t="shared" ca="1" si="37"/>
        <v>2.9823500000000038</v>
      </c>
      <c r="AA634" s="12">
        <f t="shared" ca="1" si="38"/>
        <v>2.9823500000000038</v>
      </c>
    </row>
    <row r="635" spans="1:27" x14ac:dyDescent="0.25">
      <c r="A635" s="11">
        <v>13.1</v>
      </c>
      <c r="Z635" s="12">
        <f t="shared" ca="1" si="37"/>
        <v>2.9923500000000036</v>
      </c>
      <c r="AA635" s="12">
        <f t="shared" ca="1" si="38"/>
        <v>2.9923500000000036</v>
      </c>
    </row>
    <row r="636" spans="1:27" x14ac:dyDescent="0.25">
      <c r="A636" s="11">
        <v>13.11</v>
      </c>
      <c r="Z636" s="12">
        <f t="shared" ca="1" si="37"/>
        <v>3.0023500000000034</v>
      </c>
      <c r="AA636" s="12">
        <f t="shared" ca="1" si="38"/>
        <v>3.0023500000000034</v>
      </c>
    </row>
    <row r="637" spans="1:27" x14ac:dyDescent="0.25">
      <c r="A637" s="11">
        <v>13.15</v>
      </c>
      <c r="Z637" s="12">
        <f t="shared" ca="1" si="37"/>
        <v>3.0423500000000043</v>
      </c>
      <c r="AA637" s="12">
        <f t="shared" ca="1" si="38"/>
        <v>3.0423500000000043</v>
      </c>
    </row>
    <row r="638" spans="1:27" x14ac:dyDescent="0.25">
      <c r="A638" s="11">
        <v>13.16</v>
      </c>
      <c r="Z638" s="12">
        <f t="shared" ca="1" si="37"/>
        <v>3.0523500000000041</v>
      </c>
      <c r="AA638" s="12">
        <f t="shared" ca="1" si="38"/>
        <v>3.0523500000000041</v>
      </c>
    </row>
    <row r="639" spans="1:27" x14ac:dyDescent="0.25">
      <c r="A639" s="11">
        <v>13.19</v>
      </c>
      <c r="Z639" s="12">
        <f t="shared" ca="1" si="37"/>
        <v>3.0823500000000035</v>
      </c>
      <c r="AA639" s="12">
        <f t="shared" ca="1" si="38"/>
        <v>3.0823500000000035</v>
      </c>
    </row>
    <row r="640" spans="1:27" x14ac:dyDescent="0.25">
      <c r="A640" s="11">
        <v>13.2</v>
      </c>
      <c r="Z640" s="12">
        <f t="shared" ca="1" si="37"/>
        <v>3.0923500000000033</v>
      </c>
      <c r="AA640" s="12">
        <f t="shared" ca="1" si="38"/>
        <v>3.0923500000000033</v>
      </c>
    </row>
    <row r="641" spans="1:27" x14ac:dyDescent="0.25">
      <c r="A641" s="11">
        <v>13.23</v>
      </c>
      <c r="Z641" s="12">
        <f t="shared" ca="1" si="37"/>
        <v>3.1223500000000044</v>
      </c>
      <c r="AA641" s="12">
        <f t="shared" ca="1" si="38"/>
        <v>3.1223500000000044</v>
      </c>
    </row>
    <row r="642" spans="1:27" x14ac:dyDescent="0.25">
      <c r="A642" s="11">
        <v>13.23</v>
      </c>
      <c r="Z642" s="12">
        <f t="shared" ref="Z642:Z705" ca="1" si="39">IF($A642&lt;&gt;"",($A642-$D$77),"")</f>
        <v>3.1223500000000044</v>
      </c>
      <c r="AA642" s="12">
        <f t="shared" ref="AA642:AA705" ca="1" si="40">IF($A642&lt;&gt;"",($A642-$D$77+$J$118),"")</f>
        <v>3.1223500000000044</v>
      </c>
    </row>
    <row r="643" spans="1:27" x14ac:dyDescent="0.25">
      <c r="A643" s="11">
        <v>13.24</v>
      </c>
      <c r="Z643" s="12">
        <f t="shared" ca="1" si="39"/>
        <v>3.1323500000000042</v>
      </c>
      <c r="AA643" s="12">
        <f t="shared" ca="1" si="40"/>
        <v>3.1323500000000042</v>
      </c>
    </row>
    <row r="644" spans="1:27" x14ac:dyDescent="0.25">
      <c r="A644" s="11">
        <v>13.24</v>
      </c>
      <c r="Z644" s="12">
        <f t="shared" ca="1" si="39"/>
        <v>3.1323500000000042</v>
      </c>
      <c r="AA644" s="12">
        <f t="shared" ca="1" si="40"/>
        <v>3.1323500000000042</v>
      </c>
    </row>
    <row r="645" spans="1:27" x14ac:dyDescent="0.25">
      <c r="A645" s="11">
        <v>13.27</v>
      </c>
      <c r="Z645" s="12">
        <f t="shared" ca="1" si="39"/>
        <v>3.1623500000000035</v>
      </c>
      <c r="AA645" s="12">
        <f t="shared" ca="1" si="40"/>
        <v>3.1623500000000035</v>
      </c>
    </row>
    <row r="646" spans="1:27" x14ac:dyDescent="0.25">
      <c r="A646" s="11">
        <v>13.28</v>
      </c>
      <c r="Z646" s="12">
        <f t="shared" ca="1" si="39"/>
        <v>3.1723500000000033</v>
      </c>
      <c r="AA646" s="12">
        <f t="shared" ca="1" si="40"/>
        <v>3.1723500000000033</v>
      </c>
    </row>
    <row r="647" spans="1:27" x14ac:dyDescent="0.25">
      <c r="A647" s="11">
        <v>13.28</v>
      </c>
      <c r="Z647" s="12">
        <f t="shared" ca="1" si="39"/>
        <v>3.1723500000000033</v>
      </c>
      <c r="AA647" s="12">
        <f t="shared" ca="1" si="40"/>
        <v>3.1723500000000033</v>
      </c>
    </row>
    <row r="648" spans="1:27" x14ac:dyDescent="0.25">
      <c r="A648" s="11">
        <v>13.28</v>
      </c>
      <c r="Z648" s="12">
        <f t="shared" ca="1" si="39"/>
        <v>3.1723500000000033</v>
      </c>
      <c r="AA648" s="12">
        <f t="shared" ca="1" si="40"/>
        <v>3.1723500000000033</v>
      </c>
    </row>
    <row r="649" spans="1:27" x14ac:dyDescent="0.25">
      <c r="A649" s="11">
        <v>13.32</v>
      </c>
      <c r="Z649" s="12">
        <f t="shared" ca="1" si="39"/>
        <v>3.2123500000000043</v>
      </c>
      <c r="AA649" s="12">
        <f t="shared" ca="1" si="40"/>
        <v>3.2123500000000043</v>
      </c>
    </row>
    <row r="650" spans="1:27" x14ac:dyDescent="0.25">
      <c r="A650" s="11">
        <v>13.33</v>
      </c>
      <c r="Z650" s="12">
        <f t="shared" ca="1" si="39"/>
        <v>3.222350000000004</v>
      </c>
      <c r="AA650" s="12">
        <f t="shared" ca="1" si="40"/>
        <v>3.222350000000004</v>
      </c>
    </row>
    <row r="651" spans="1:27" x14ac:dyDescent="0.25">
      <c r="A651" s="11">
        <v>13.34</v>
      </c>
      <c r="Z651" s="12">
        <f t="shared" ca="1" si="39"/>
        <v>3.2323500000000038</v>
      </c>
      <c r="AA651" s="12">
        <f t="shared" ca="1" si="40"/>
        <v>3.2323500000000038</v>
      </c>
    </row>
    <row r="652" spans="1:27" x14ac:dyDescent="0.25">
      <c r="A652" s="11">
        <v>13.34</v>
      </c>
      <c r="Z652" s="12">
        <f t="shared" ca="1" si="39"/>
        <v>3.2323500000000038</v>
      </c>
      <c r="AA652" s="12">
        <f t="shared" ca="1" si="40"/>
        <v>3.2323500000000038</v>
      </c>
    </row>
    <row r="653" spans="1:27" x14ac:dyDescent="0.25">
      <c r="A653" s="11">
        <v>13.35</v>
      </c>
      <c r="Z653" s="12">
        <f t="shared" ca="1" si="39"/>
        <v>3.2423500000000036</v>
      </c>
      <c r="AA653" s="12">
        <f t="shared" ca="1" si="40"/>
        <v>3.2423500000000036</v>
      </c>
    </row>
    <row r="654" spans="1:27" x14ac:dyDescent="0.25">
      <c r="A654" s="11">
        <v>13.37</v>
      </c>
      <c r="Z654" s="12">
        <f t="shared" ca="1" si="39"/>
        <v>3.2623500000000032</v>
      </c>
      <c r="AA654" s="12">
        <f t="shared" ca="1" si="40"/>
        <v>3.2623500000000032</v>
      </c>
    </row>
    <row r="655" spans="1:27" x14ac:dyDescent="0.25">
      <c r="A655" s="11">
        <v>13.4</v>
      </c>
      <c r="Z655" s="12">
        <f t="shared" ca="1" si="39"/>
        <v>3.2923500000000043</v>
      </c>
      <c r="AA655" s="12">
        <f t="shared" ca="1" si="40"/>
        <v>3.2923500000000043</v>
      </c>
    </row>
    <row r="656" spans="1:27" x14ac:dyDescent="0.25">
      <c r="A656" s="11">
        <v>13.4</v>
      </c>
      <c r="Z656" s="12">
        <f t="shared" ca="1" si="39"/>
        <v>3.2923500000000043</v>
      </c>
      <c r="AA656" s="12">
        <f t="shared" ca="1" si="40"/>
        <v>3.2923500000000043</v>
      </c>
    </row>
    <row r="657" spans="1:27" x14ac:dyDescent="0.25">
      <c r="A657" s="11">
        <v>13.41</v>
      </c>
      <c r="Z657" s="12">
        <f t="shared" ca="1" si="39"/>
        <v>3.3023500000000041</v>
      </c>
      <c r="AA657" s="12">
        <f t="shared" ca="1" si="40"/>
        <v>3.3023500000000041</v>
      </c>
    </row>
    <row r="658" spans="1:27" x14ac:dyDescent="0.25">
      <c r="A658" s="11">
        <v>13.41</v>
      </c>
      <c r="Z658" s="12">
        <f t="shared" ca="1" si="39"/>
        <v>3.3023500000000041</v>
      </c>
      <c r="AA658" s="12">
        <f t="shared" ca="1" si="40"/>
        <v>3.3023500000000041</v>
      </c>
    </row>
    <row r="659" spans="1:27" x14ac:dyDescent="0.25">
      <c r="A659" s="11">
        <v>13.42</v>
      </c>
      <c r="Z659" s="12">
        <f t="shared" ca="1" si="39"/>
        <v>3.3123500000000039</v>
      </c>
      <c r="AA659" s="12">
        <f t="shared" ca="1" si="40"/>
        <v>3.3123500000000039</v>
      </c>
    </row>
    <row r="660" spans="1:27" x14ac:dyDescent="0.25">
      <c r="A660" s="11">
        <v>13.42</v>
      </c>
      <c r="Z660" s="12">
        <f t="shared" ca="1" si="39"/>
        <v>3.3123500000000039</v>
      </c>
      <c r="AA660" s="12">
        <f t="shared" ca="1" si="40"/>
        <v>3.3123500000000039</v>
      </c>
    </row>
    <row r="661" spans="1:27" x14ac:dyDescent="0.25">
      <c r="A661" s="11">
        <v>13.49</v>
      </c>
      <c r="Z661" s="12">
        <f t="shared" ca="1" si="39"/>
        <v>3.3823500000000042</v>
      </c>
      <c r="AA661" s="12">
        <f t="shared" ca="1" si="40"/>
        <v>3.3823500000000042</v>
      </c>
    </row>
    <row r="662" spans="1:27" x14ac:dyDescent="0.25">
      <c r="A662" s="11">
        <v>13.5</v>
      </c>
      <c r="Z662" s="12">
        <f t="shared" ca="1" si="39"/>
        <v>3.392350000000004</v>
      </c>
      <c r="AA662" s="12">
        <f t="shared" ca="1" si="40"/>
        <v>3.392350000000004</v>
      </c>
    </row>
    <row r="663" spans="1:27" x14ac:dyDescent="0.25">
      <c r="A663" s="11">
        <v>13.51</v>
      </c>
      <c r="Z663" s="12">
        <f t="shared" ca="1" si="39"/>
        <v>3.4023500000000038</v>
      </c>
      <c r="AA663" s="12">
        <f t="shared" ca="1" si="40"/>
        <v>3.4023500000000038</v>
      </c>
    </row>
    <row r="664" spans="1:27" x14ac:dyDescent="0.25">
      <c r="A664" s="11">
        <v>13.51</v>
      </c>
      <c r="Z664" s="12">
        <f t="shared" ca="1" si="39"/>
        <v>3.4023500000000038</v>
      </c>
      <c r="AA664" s="12">
        <f t="shared" ca="1" si="40"/>
        <v>3.4023500000000038</v>
      </c>
    </row>
    <row r="665" spans="1:27" x14ac:dyDescent="0.25">
      <c r="A665" s="11">
        <v>13.52</v>
      </c>
      <c r="Z665" s="12">
        <f t="shared" ca="1" si="39"/>
        <v>3.4123500000000035</v>
      </c>
      <c r="AA665" s="12">
        <f t="shared" ca="1" si="40"/>
        <v>3.4123500000000035</v>
      </c>
    </row>
    <row r="666" spans="1:27" x14ac:dyDescent="0.25">
      <c r="A666" s="11">
        <v>13.54</v>
      </c>
      <c r="Z666" s="12">
        <f t="shared" ca="1" si="39"/>
        <v>3.4323500000000031</v>
      </c>
      <c r="AA666" s="12">
        <f t="shared" ca="1" si="40"/>
        <v>3.4323500000000031</v>
      </c>
    </row>
    <row r="667" spans="1:27" x14ac:dyDescent="0.25">
      <c r="A667" s="11">
        <v>13.54</v>
      </c>
      <c r="Z667" s="12">
        <f t="shared" ca="1" si="39"/>
        <v>3.4323500000000031</v>
      </c>
      <c r="AA667" s="12">
        <f t="shared" ca="1" si="40"/>
        <v>3.4323500000000031</v>
      </c>
    </row>
    <row r="668" spans="1:27" x14ac:dyDescent="0.25">
      <c r="A668" s="11">
        <v>13.55</v>
      </c>
      <c r="Z668" s="12">
        <f t="shared" ca="1" si="39"/>
        <v>3.4423500000000047</v>
      </c>
      <c r="AA668" s="12">
        <f t="shared" ca="1" si="40"/>
        <v>3.4423500000000047</v>
      </c>
    </row>
    <row r="669" spans="1:27" x14ac:dyDescent="0.25">
      <c r="A669" s="11">
        <v>13.55</v>
      </c>
      <c r="Z669" s="12">
        <f t="shared" ca="1" si="39"/>
        <v>3.4423500000000047</v>
      </c>
      <c r="AA669" s="12">
        <f t="shared" ca="1" si="40"/>
        <v>3.4423500000000047</v>
      </c>
    </row>
    <row r="670" spans="1:27" x14ac:dyDescent="0.25">
      <c r="A670" s="11">
        <v>13.56</v>
      </c>
      <c r="Z670" s="12">
        <f t="shared" ca="1" si="39"/>
        <v>3.4523500000000045</v>
      </c>
      <c r="AA670" s="12">
        <f t="shared" ca="1" si="40"/>
        <v>3.4523500000000045</v>
      </c>
    </row>
    <row r="671" spans="1:27" x14ac:dyDescent="0.25">
      <c r="A671" s="11">
        <v>13.56</v>
      </c>
      <c r="Z671" s="12">
        <f t="shared" ca="1" si="39"/>
        <v>3.4523500000000045</v>
      </c>
      <c r="AA671" s="12">
        <f t="shared" ca="1" si="40"/>
        <v>3.4523500000000045</v>
      </c>
    </row>
    <row r="672" spans="1:27" x14ac:dyDescent="0.25">
      <c r="A672" s="11">
        <v>13.64</v>
      </c>
      <c r="Z672" s="12">
        <f t="shared" ca="1" si="39"/>
        <v>3.5323500000000045</v>
      </c>
      <c r="AA672" s="12">
        <f t="shared" ca="1" si="40"/>
        <v>3.5323500000000045</v>
      </c>
    </row>
    <row r="673" spans="1:27" x14ac:dyDescent="0.25">
      <c r="A673" s="11">
        <v>13.64</v>
      </c>
      <c r="Z673" s="12">
        <f t="shared" ca="1" si="39"/>
        <v>3.5323500000000045</v>
      </c>
      <c r="AA673" s="12">
        <f t="shared" ca="1" si="40"/>
        <v>3.5323500000000045</v>
      </c>
    </row>
    <row r="674" spans="1:27" x14ac:dyDescent="0.25">
      <c r="A674" s="11">
        <v>13.64</v>
      </c>
      <c r="Z674" s="12">
        <f t="shared" ca="1" si="39"/>
        <v>3.5323500000000045</v>
      </c>
      <c r="AA674" s="12">
        <f t="shared" ca="1" si="40"/>
        <v>3.5323500000000045</v>
      </c>
    </row>
    <row r="675" spans="1:27" x14ac:dyDescent="0.25">
      <c r="A675" s="11">
        <v>13.65</v>
      </c>
      <c r="Z675" s="12">
        <f t="shared" ca="1" si="39"/>
        <v>3.5423500000000043</v>
      </c>
      <c r="AA675" s="12">
        <f t="shared" ca="1" si="40"/>
        <v>3.5423500000000043</v>
      </c>
    </row>
    <row r="676" spans="1:27" x14ac:dyDescent="0.25">
      <c r="A676" s="11">
        <v>13.68</v>
      </c>
      <c r="Z676" s="12">
        <f t="shared" ca="1" si="39"/>
        <v>3.5723500000000037</v>
      </c>
      <c r="AA676" s="12">
        <f t="shared" ca="1" si="40"/>
        <v>3.5723500000000037</v>
      </c>
    </row>
    <row r="677" spans="1:27" x14ac:dyDescent="0.25">
      <c r="A677" s="11">
        <v>13.7</v>
      </c>
      <c r="Z677" s="12">
        <f t="shared" ca="1" si="39"/>
        <v>3.5923500000000033</v>
      </c>
      <c r="AA677" s="12">
        <f t="shared" ca="1" si="40"/>
        <v>3.5923500000000033</v>
      </c>
    </row>
    <row r="678" spans="1:27" x14ac:dyDescent="0.25">
      <c r="A678" s="11">
        <v>13.7</v>
      </c>
      <c r="Z678" s="12">
        <f t="shared" ca="1" si="39"/>
        <v>3.5923500000000033</v>
      </c>
      <c r="AA678" s="12">
        <f t="shared" ca="1" si="40"/>
        <v>3.5923500000000033</v>
      </c>
    </row>
    <row r="679" spans="1:27" x14ac:dyDescent="0.25">
      <c r="A679" s="11">
        <v>13.73</v>
      </c>
      <c r="Z679" s="12">
        <f t="shared" ca="1" si="39"/>
        <v>3.6223500000000044</v>
      </c>
      <c r="AA679" s="12">
        <f t="shared" ca="1" si="40"/>
        <v>3.6223500000000044</v>
      </c>
    </row>
    <row r="680" spans="1:27" x14ac:dyDescent="0.25">
      <c r="A680" s="11">
        <v>13.73</v>
      </c>
      <c r="Z680" s="12">
        <f t="shared" ca="1" si="39"/>
        <v>3.6223500000000044</v>
      </c>
      <c r="AA680" s="12">
        <f t="shared" ca="1" si="40"/>
        <v>3.6223500000000044</v>
      </c>
    </row>
    <row r="681" spans="1:27" x14ac:dyDescent="0.25">
      <c r="A681" s="11">
        <v>13.74</v>
      </c>
      <c r="Z681" s="12">
        <f t="shared" ca="1" si="39"/>
        <v>3.6323500000000042</v>
      </c>
      <c r="AA681" s="12">
        <f t="shared" ca="1" si="40"/>
        <v>3.6323500000000042</v>
      </c>
    </row>
    <row r="682" spans="1:27" x14ac:dyDescent="0.25">
      <c r="A682" s="11">
        <v>13.74</v>
      </c>
      <c r="Z682" s="12">
        <f t="shared" ca="1" si="39"/>
        <v>3.6323500000000042</v>
      </c>
      <c r="AA682" s="12">
        <f t="shared" ca="1" si="40"/>
        <v>3.6323500000000042</v>
      </c>
    </row>
    <row r="683" spans="1:27" x14ac:dyDescent="0.25">
      <c r="A683" s="11">
        <v>13.77</v>
      </c>
      <c r="Z683" s="12">
        <f t="shared" ca="1" si="39"/>
        <v>3.6623500000000035</v>
      </c>
      <c r="AA683" s="12">
        <f t="shared" ca="1" si="40"/>
        <v>3.6623500000000035</v>
      </c>
    </row>
    <row r="684" spans="1:27" x14ac:dyDescent="0.25">
      <c r="A684" s="11">
        <v>13.8</v>
      </c>
      <c r="Z684" s="12">
        <f t="shared" ca="1" si="39"/>
        <v>3.6923500000000047</v>
      </c>
      <c r="AA684" s="12">
        <f t="shared" ca="1" si="40"/>
        <v>3.6923500000000047</v>
      </c>
    </row>
    <row r="685" spans="1:27" x14ac:dyDescent="0.25">
      <c r="A685" s="11">
        <v>13.8</v>
      </c>
      <c r="Z685" s="12">
        <f t="shared" ca="1" si="39"/>
        <v>3.6923500000000047</v>
      </c>
      <c r="AA685" s="12">
        <f t="shared" ca="1" si="40"/>
        <v>3.6923500000000047</v>
      </c>
    </row>
    <row r="686" spans="1:27" x14ac:dyDescent="0.25">
      <c r="A686" s="11">
        <v>13.81</v>
      </c>
      <c r="Z686" s="12">
        <f t="shared" ca="1" si="39"/>
        <v>3.7023500000000045</v>
      </c>
      <c r="AA686" s="12">
        <f t="shared" ca="1" si="40"/>
        <v>3.7023500000000045</v>
      </c>
    </row>
    <row r="687" spans="1:27" x14ac:dyDescent="0.25">
      <c r="A687" s="11">
        <v>13.86</v>
      </c>
      <c r="Z687" s="12">
        <f t="shared" ca="1" si="39"/>
        <v>3.7523500000000034</v>
      </c>
      <c r="AA687" s="12">
        <f t="shared" ca="1" si="40"/>
        <v>3.7523500000000034</v>
      </c>
    </row>
    <row r="688" spans="1:27" x14ac:dyDescent="0.25">
      <c r="A688" s="11">
        <v>13.88</v>
      </c>
      <c r="Z688" s="12">
        <f t="shared" ca="1" si="39"/>
        <v>3.7723500000000048</v>
      </c>
      <c r="AA688" s="12">
        <f t="shared" ca="1" si="40"/>
        <v>3.7723500000000048</v>
      </c>
    </row>
    <row r="689" spans="1:27" x14ac:dyDescent="0.25">
      <c r="A689" s="11">
        <v>13.88</v>
      </c>
      <c r="Z689" s="12">
        <f t="shared" ca="1" si="39"/>
        <v>3.7723500000000048</v>
      </c>
      <c r="AA689" s="12">
        <f t="shared" ca="1" si="40"/>
        <v>3.7723500000000048</v>
      </c>
    </row>
    <row r="690" spans="1:27" x14ac:dyDescent="0.25">
      <c r="A690" s="11">
        <v>13.89</v>
      </c>
      <c r="Z690" s="12">
        <f t="shared" ca="1" si="39"/>
        <v>3.7823500000000045</v>
      </c>
      <c r="AA690" s="12">
        <f t="shared" ca="1" si="40"/>
        <v>3.7823500000000045</v>
      </c>
    </row>
    <row r="691" spans="1:27" x14ac:dyDescent="0.25">
      <c r="A691" s="11">
        <v>13.9</v>
      </c>
      <c r="Z691" s="12">
        <f t="shared" ca="1" si="39"/>
        <v>3.7923500000000043</v>
      </c>
      <c r="AA691" s="12">
        <f t="shared" ca="1" si="40"/>
        <v>3.7923500000000043</v>
      </c>
    </row>
    <row r="692" spans="1:27" x14ac:dyDescent="0.25">
      <c r="A692" s="11">
        <v>13.92</v>
      </c>
      <c r="Z692" s="12">
        <f t="shared" ca="1" si="39"/>
        <v>3.8123500000000039</v>
      </c>
      <c r="AA692" s="12">
        <f t="shared" ca="1" si="40"/>
        <v>3.8123500000000039</v>
      </c>
    </row>
    <row r="693" spans="1:27" x14ac:dyDescent="0.25">
      <c r="A693" s="11">
        <v>13.92</v>
      </c>
      <c r="Z693" s="12">
        <f t="shared" ca="1" si="39"/>
        <v>3.8123500000000039</v>
      </c>
      <c r="AA693" s="12">
        <f t="shared" ca="1" si="40"/>
        <v>3.8123500000000039</v>
      </c>
    </row>
    <row r="694" spans="1:27" x14ac:dyDescent="0.25">
      <c r="A694" s="11">
        <v>13.93</v>
      </c>
      <c r="Z694" s="12">
        <f t="shared" ca="1" si="39"/>
        <v>3.8223500000000037</v>
      </c>
      <c r="AA694" s="12">
        <f t="shared" ca="1" si="40"/>
        <v>3.8223500000000037</v>
      </c>
    </row>
    <row r="695" spans="1:27" x14ac:dyDescent="0.25">
      <c r="A695" s="11">
        <v>13.95</v>
      </c>
      <c r="Z695" s="12">
        <f t="shared" ca="1" si="39"/>
        <v>3.8423500000000033</v>
      </c>
      <c r="AA695" s="12">
        <f t="shared" ca="1" si="40"/>
        <v>3.8423500000000033</v>
      </c>
    </row>
    <row r="696" spans="1:27" x14ac:dyDescent="0.25">
      <c r="A696" s="11">
        <v>13.98</v>
      </c>
      <c r="Z696" s="12">
        <f t="shared" ca="1" si="39"/>
        <v>3.8723500000000044</v>
      </c>
      <c r="AA696" s="12">
        <f t="shared" ca="1" si="40"/>
        <v>3.8723500000000044</v>
      </c>
    </row>
    <row r="697" spans="1:27" x14ac:dyDescent="0.25">
      <c r="A697" s="11">
        <v>14</v>
      </c>
      <c r="Z697" s="12">
        <f t="shared" ca="1" si="39"/>
        <v>3.892350000000004</v>
      </c>
      <c r="AA697" s="12">
        <f t="shared" ca="1" si="40"/>
        <v>3.892350000000004</v>
      </c>
    </row>
    <row r="698" spans="1:27" x14ac:dyDescent="0.25">
      <c r="A698" s="11">
        <v>14</v>
      </c>
      <c r="Z698" s="12">
        <f t="shared" ca="1" si="39"/>
        <v>3.892350000000004</v>
      </c>
      <c r="AA698" s="12">
        <f t="shared" ca="1" si="40"/>
        <v>3.892350000000004</v>
      </c>
    </row>
    <row r="699" spans="1:27" x14ac:dyDescent="0.25">
      <c r="A699" s="11">
        <v>14.01</v>
      </c>
      <c r="Z699" s="12">
        <f t="shared" ca="1" si="39"/>
        <v>3.9023500000000038</v>
      </c>
      <c r="AA699" s="12">
        <f t="shared" ca="1" si="40"/>
        <v>3.9023500000000038</v>
      </c>
    </row>
    <row r="700" spans="1:27" x14ac:dyDescent="0.25">
      <c r="A700" s="11">
        <v>14.02</v>
      </c>
      <c r="Z700" s="12">
        <f t="shared" ca="1" si="39"/>
        <v>3.9123500000000035</v>
      </c>
      <c r="AA700" s="12">
        <f t="shared" ca="1" si="40"/>
        <v>3.9123500000000035</v>
      </c>
    </row>
    <row r="701" spans="1:27" x14ac:dyDescent="0.25">
      <c r="A701" s="11">
        <v>14.02</v>
      </c>
      <c r="Z701" s="12">
        <f t="shared" ca="1" si="39"/>
        <v>3.9123500000000035</v>
      </c>
      <c r="AA701" s="12">
        <f t="shared" ca="1" si="40"/>
        <v>3.9123500000000035</v>
      </c>
    </row>
    <row r="702" spans="1:27" x14ac:dyDescent="0.25">
      <c r="A702" s="11">
        <v>14.03</v>
      </c>
      <c r="Z702" s="12">
        <f t="shared" ca="1" si="39"/>
        <v>3.9223500000000033</v>
      </c>
      <c r="AA702" s="12">
        <f t="shared" ca="1" si="40"/>
        <v>3.9223500000000033</v>
      </c>
    </row>
    <row r="703" spans="1:27" x14ac:dyDescent="0.25">
      <c r="A703" s="11">
        <v>14.04</v>
      </c>
      <c r="Z703" s="12">
        <f t="shared" ca="1" si="39"/>
        <v>3.9323500000000031</v>
      </c>
      <c r="AA703" s="12">
        <f t="shared" ca="1" si="40"/>
        <v>3.9323500000000031</v>
      </c>
    </row>
    <row r="704" spans="1:27" x14ac:dyDescent="0.25">
      <c r="A704" s="11">
        <v>14.04</v>
      </c>
      <c r="Z704" s="12">
        <f t="shared" ca="1" si="39"/>
        <v>3.9323500000000031</v>
      </c>
      <c r="AA704" s="12">
        <f t="shared" ca="1" si="40"/>
        <v>3.9323500000000031</v>
      </c>
    </row>
    <row r="705" spans="1:27" x14ac:dyDescent="0.25">
      <c r="A705" s="11">
        <v>14.05</v>
      </c>
      <c r="Z705" s="12">
        <f t="shared" ca="1" si="39"/>
        <v>3.9423500000000047</v>
      </c>
      <c r="AA705" s="12">
        <f t="shared" ca="1" si="40"/>
        <v>3.9423500000000047</v>
      </c>
    </row>
    <row r="706" spans="1:27" x14ac:dyDescent="0.25">
      <c r="A706" s="11">
        <v>14.05</v>
      </c>
      <c r="Z706" s="12">
        <f t="shared" ref="Z706:Z769" ca="1" si="41">IF($A706&lt;&gt;"",($A706-$D$77),"")</f>
        <v>3.9423500000000047</v>
      </c>
      <c r="AA706" s="12">
        <f t="shared" ref="AA706:AA769" ca="1" si="42">IF($A706&lt;&gt;"",($A706-$D$77+$J$118),"")</f>
        <v>3.9423500000000047</v>
      </c>
    </row>
    <row r="707" spans="1:27" x14ac:dyDescent="0.25">
      <c r="A707" s="11">
        <v>14.06</v>
      </c>
      <c r="Z707" s="12">
        <f t="shared" ca="1" si="41"/>
        <v>3.9523500000000045</v>
      </c>
      <c r="AA707" s="12">
        <f t="shared" ca="1" si="42"/>
        <v>3.9523500000000045</v>
      </c>
    </row>
    <row r="708" spans="1:27" x14ac:dyDescent="0.25">
      <c r="A708" s="11">
        <v>14.07</v>
      </c>
      <c r="Z708" s="12">
        <f t="shared" ca="1" si="41"/>
        <v>3.9623500000000043</v>
      </c>
      <c r="AA708" s="12">
        <f t="shared" ca="1" si="42"/>
        <v>3.9623500000000043</v>
      </c>
    </row>
    <row r="709" spans="1:27" x14ac:dyDescent="0.25">
      <c r="A709" s="11">
        <v>14.09</v>
      </c>
      <c r="Z709" s="12">
        <f t="shared" ca="1" si="41"/>
        <v>3.9823500000000038</v>
      </c>
      <c r="AA709" s="12">
        <f t="shared" ca="1" si="42"/>
        <v>3.9823500000000038</v>
      </c>
    </row>
    <row r="710" spans="1:27" x14ac:dyDescent="0.25">
      <c r="A710" s="11">
        <v>14.1</v>
      </c>
      <c r="Z710" s="12">
        <f t="shared" ca="1" si="41"/>
        <v>3.9923500000000036</v>
      </c>
      <c r="AA710" s="12">
        <f t="shared" ca="1" si="42"/>
        <v>3.9923500000000036</v>
      </c>
    </row>
    <row r="711" spans="1:27" x14ac:dyDescent="0.25">
      <c r="A711" s="11">
        <v>14.11</v>
      </c>
      <c r="Z711" s="12">
        <f t="shared" ca="1" si="41"/>
        <v>4.0023500000000034</v>
      </c>
      <c r="AA711" s="12">
        <f t="shared" ca="1" si="42"/>
        <v>4.0023500000000034</v>
      </c>
    </row>
    <row r="712" spans="1:27" x14ac:dyDescent="0.25">
      <c r="A712" s="11">
        <v>14.12</v>
      </c>
      <c r="Z712" s="12">
        <f t="shared" ca="1" si="41"/>
        <v>4.0123500000000032</v>
      </c>
      <c r="AA712" s="12">
        <f t="shared" ca="1" si="42"/>
        <v>4.0123500000000032</v>
      </c>
    </row>
    <row r="713" spans="1:27" x14ac:dyDescent="0.25">
      <c r="A713" s="11">
        <v>14.16</v>
      </c>
      <c r="Z713" s="12">
        <f t="shared" ca="1" si="41"/>
        <v>4.0523500000000041</v>
      </c>
      <c r="AA713" s="12">
        <f t="shared" ca="1" si="42"/>
        <v>4.0523500000000041</v>
      </c>
    </row>
    <row r="714" spans="1:27" x14ac:dyDescent="0.25">
      <c r="A714" s="11">
        <v>14.16</v>
      </c>
      <c r="Z714" s="12">
        <f t="shared" ca="1" si="41"/>
        <v>4.0523500000000041</v>
      </c>
      <c r="AA714" s="12">
        <f t="shared" ca="1" si="42"/>
        <v>4.0523500000000041</v>
      </c>
    </row>
    <row r="715" spans="1:27" x14ac:dyDescent="0.25">
      <c r="A715" s="11">
        <v>14.16</v>
      </c>
      <c r="Z715" s="12">
        <f t="shared" ca="1" si="41"/>
        <v>4.0523500000000041</v>
      </c>
      <c r="AA715" s="12">
        <f t="shared" ca="1" si="42"/>
        <v>4.0523500000000041</v>
      </c>
    </row>
    <row r="716" spans="1:27" x14ac:dyDescent="0.25">
      <c r="A716" s="11">
        <v>14.18</v>
      </c>
      <c r="Z716" s="12">
        <f t="shared" ca="1" si="41"/>
        <v>4.0723500000000037</v>
      </c>
      <c r="AA716" s="12">
        <f t="shared" ca="1" si="42"/>
        <v>4.0723500000000037</v>
      </c>
    </row>
    <row r="717" spans="1:27" x14ac:dyDescent="0.25">
      <c r="A717" s="11">
        <v>14.18</v>
      </c>
      <c r="Z717" s="12">
        <f t="shared" ca="1" si="41"/>
        <v>4.0723500000000037</v>
      </c>
      <c r="AA717" s="12">
        <f t="shared" ca="1" si="42"/>
        <v>4.0723500000000037</v>
      </c>
    </row>
    <row r="718" spans="1:27" x14ac:dyDescent="0.25">
      <c r="A718" s="11">
        <v>14.21</v>
      </c>
      <c r="Z718" s="12">
        <f t="shared" ca="1" si="41"/>
        <v>4.1023500000000048</v>
      </c>
      <c r="AA718" s="12">
        <f t="shared" ca="1" si="42"/>
        <v>4.1023500000000048</v>
      </c>
    </row>
    <row r="719" spans="1:27" x14ac:dyDescent="0.25">
      <c r="A719" s="11">
        <v>14.24</v>
      </c>
      <c r="Z719" s="12">
        <f t="shared" ca="1" si="41"/>
        <v>4.1323500000000042</v>
      </c>
      <c r="AA719" s="12">
        <f t="shared" ca="1" si="42"/>
        <v>4.1323500000000042</v>
      </c>
    </row>
    <row r="720" spans="1:27" x14ac:dyDescent="0.25">
      <c r="A720" s="11">
        <v>14.28</v>
      </c>
      <c r="Z720" s="12">
        <f t="shared" ca="1" si="41"/>
        <v>4.1723500000000033</v>
      </c>
      <c r="AA720" s="12">
        <f t="shared" ca="1" si="42"/>
        <v>4.1723500000000033</v>
      </c>
    </row>
    <row r="721" spans="1:27" x14ac:dyDescent="0.25">
      <c r="A721" s="11">
        <v>14.3</v>
      </c>
      <c r="Z721" s="12">
        <f t="shared" ca="1" si="41"/>
        <v>4.1923500000000047</v>
      </c>
      <c r="AA721" s="12">
        <f t="shared" ca="1" si="42"/>
        <v>4.1923500000000047</v>
      </c>
    </row>
    <row r="722" spans="1:27" x14ac:dyDescent="0.25">
      <c r="A722" s="11">
        <v>14.34</v>
      </c>
      <c r="Z722" s="12">
        <f t="shared" ca="1" si="41"/>
        <v>4.2323500000000038</v>
      </c>
      <c r="AA722" s="12">
        <f t="shared" ca="1" si="42"/>
        <v>4.2323500000000038</v>
      </c>
    </row>
    <row r="723" spans="1:27" x14ac:dyDescent="0.25">
      <c r="A723" s="11">
        <v>14.39</v>
      </c>
      <c r="Z723" s="12">
        <f t="shared" ca="1" si="41"/>
        <v>4.2823500000000045</v>
      </c>
      <c r="AA723" s="12">
        <f t="shared" ca="1" si="42"/>
        <v>4.2823500000000045</v>
      </c>
    </row>
    <row r="724" spans="1:27" x14ac:dyDescent="0.25">
      <c r="A724" s="11">
        <v>14.41</v>
      </c>
      <c r="Z724" s="12">
        <f t="shared" ca="1" si="41"/>
        <v>4.3023500000000041</v>
      </c>
      <c r="AA724" s="12">
        <f t="shared" ca="1" si="42"/>
        <v>4.3023500000000041</v>
      </c>
    </row>
    <row r="725" spans="1:27" x14ac:dyDescent="0.25">
      <c r="A725" s="11">
        <v>14.43</v>
      </c>
      <c r="Z725" s="12">
        <f t="shared" ca="1" si="41"/>
        <v>4.3223500000000037</v>
      </c>
      <c r="AA725" s="12">
        <f t="shared" ca="1" si="42"/>
        <v>4.3223500000000037</v>
      </c>
    </row>
    <row r="726" spans="1:27" x14ac:dyDescent="0.25">
      <c r="A726" s="11">
        <v>14.44</v>
      </c>
      <c r="Z726" s="12">
        <f t="shared" ca="1" si="41"/>
        <v>4.3323500000000035</v>
      </c>
      <c r="AA726" s="12">
        <f t="shared" ca="1" si="42"/>
        <v>4.3323500000000035</v>
      </c>
    </row>
    <row r="727" spans="1:27" x14ac:dyDescent="0.25">
      <c r="A727" s="11">
        <v>14.46</v>
      </c>
      <c r="Z727" s="12">
        <f t="shared" ca="1" si="41"/>
        <v>4.3523500000000048</v>
      </c>
      <c r="AA727" s="12">
        <f t="shared" ca="1" si="42"/>
        <v>4.3523500000000048</v>
      </c>
    </row>
    <row r="728" spans="1:27" x14ac:dyDescent="0.25">
      <c r="A728" s="11">
        <v>14.52</v>
      </c>
      <c r="Z728" s="12">
        <f t="shared" ca="1" si="41"/>
        <v>4.4123500000000035</v>
      </c>
      <c r="AA728" s="12">
        <f t="shared" ca="1" si="42"/>
        <v>4.4123500000000035</v>
      </c>
    </row>
    <row r="729" spans="1:27" x14ac:dyDescent="0.25">
      <c r="A729" s="11">
        <v>14.52</v>
      </c>
      <c r="Z729" s="12">
        <f t="shared" ca="1" si="41"/>
        <v>4.4123500000000035</v>
      </c>
      <c r="AA729" s="12">
        <f t="shared" ca="1" si="42"/>
        <v>4.4123500000000035</v>
      </c>
    </row>
    <row r="730" spans="1:27" x14ac:dyDescent="0.25">
      <c r="A730" s="11">
        <v>14.52</v>
      </c>
      <c r="Z730" s="12">
        <f t="shared" ca="1" si="41"/>
        <v>4.4123500000000035</v>
      </c>
      <c r="AA730" s="12">
        <f t="shared" ca="1" si="42"/>
        <v>4.4123500000000035</v>
      </c>
    </row>
    <row r="731" spans="1:27" x14ac:dyDescent="0.25">
      <c r="A731" s="11">
        <v>14.52</v>
      </c>
      <c r="Z731" s="12">
        <f t="shared" ca="1" si="41"/>
        <v>4.4123500000000035</v>
      </c>
      <c r="AA731" s="12">
        <f t="shared" ca="1" si="42"/>
        <v>4.4123500000000035</v>
      </c>
    </row>
    <row r="732" spans="1:27" x14ac:dyDescent="0.25">
      <c r="A732" s="11">
        <v>14.53</v>
      </c>
      <c r="Z732" s="12">
        <f t="shared" ca="1" si="41"/>
        <v>4.4223500000000033</v>
      </c>
      <c r="AA732" s="12">
        <f t="shared" ca="1" si="42"/>
        <v>4.4223500000000033</v>
      </c>
    </row>
    <row r="733" spans="1:27" x14ac:dyDescent="0.25">
      <c r="A733" s="11">
        <v>14.56</v>
      </c>
      <c r="Z733" s="12">
        <f t="shared" ca="1" si="41"/>
        <v>4.4523500000000045</v>
      </c>
      <c r="AA733" s="12">
        <f t="shared" ca="1" si="42"/>
        <v>4.4523500000000045</v>
      </c>
    </row>
    <row r="734" spans="1:27" x14ac:dyDescent="0.25">
      <c r="A734" s="11">
        <v>14.56</v>
      </c>
      <c r="Z734" s="12">
        <f t="shared" ca="1" si="41"/>
        <v>4.4523500000000045</v>
      </c>
      <c r="AA734" s="12">
        <f t="shared" ca="1" si="42"/>
        <v>4.4523500000000045</v>
      </c>
    </row>
    <row r="735" spans="1:27" x14ac:dyDescent="0.25">
      <c r="A735" s="11">
        <v>14.59</v>
      </c>
      <c r="Z735" s="12">
        <f t="shared" ca="1" si="41"/>
        <v>4.4823500000000038</v>
      </c>
      <c r="AA735" s="12">
        <f t="shared" ca="1" si="42"/>
        <v>4.4823500000000038</v>
      </c>
    </row>
    <row r="736" spans="1:27" x14ac:dyDescent="0.25">
      <c r="A736" s="11">
        <v>14.62</v>
      </c>
      <c r="Z736" s="12">
        <f t="shared" ca="1" si="41"/>
        <v>4.5123500000000032</v>
      </c>
      <c r="AA736" s="12">
        <f t="shared" ca="1" si="42"/>
        <v>4.5123500000000032</v>
      </c>
    </row>
    <row r="737" spans="1:27" x14ac:dyDescent="0.25">
      <c r="A737" s="11">
        <v>14.64</v>
      </c>
      <c r="Z737" s="12">
        <f t="shared" ca="1" si="41"/>
        <v>4.5323500000000045</v>
      </c>
      <c r="AA737" s="12">
        <f t="shared" ca="1" si="42"/>
        <v>4.5323500000000045</v>
      </c>
    </row>
    <row r="738" spans="1:27" x14ac:dyDescent="0.25">
      <c r="A738" s="11">
        <v>14.69</v>
      </c>
      <c r="Z738" s="12">
        <f t="shared" ca="1" si="41"/>
        <v>4.5823500000000035</v>
      </c>
      <c r="AA738" s="12">
        <f t="shared" ca="1" si="42"/>
        <v>4.5823500000000035</v>
      </c>
    </row>
    <row r="739" spans="1:27" x14ac:dyDescent="0.25">
      <c r="A739" s="11">
        <v>14.74</v>
      </c>
      <c r="Z739" s="12">
        <f t="shared" ca="1" si="41"/>
        <v>4.6323500000000042</v>
      </c>
      <c r="AA739" s="12">
        <f t="shared" ca="1" si="42"/>
        <v>4.6323500000000042</v>
      </c>
    </row>
    <row r="740" spans="1:27" x14ac:dyDescent="0.25">
      <c r="A740" s="11">
        <v>14.76</v>
      </c>
      <c r="Z740" s="12">
        <f t="shared" ca="1" si="41"/>
        <v>4.6523500000000038</v>
      </c>
      <c r="AA740" s="12">
        <f t="shared" ca="1" si="42"/>
        <v>4.6523500000000038</v>
      </c>
    </row>
    <row r="741" spans="1:27" x14ac:dyDescent="0.25">
      <c r="A741" s="11">
        <v>14.77</v>
      </c>
      <c r="Z741" s="12">
        <f t="shared" ca="1" si="41"/>
        <v>4.6623500000000035</v>
      </c>
      <c r="AA741" s="12">
        <f t="shared" ca="1" si="42"/>
        <v>4.6623500000000035</v>
      </c>
    </row>
    <row r="742" spans="1:27" x14ac:dyDescent="0.25">
      <c r="A742" s="11">
        <v>14.77</v>
      </c>
      <c r="Z742" s="12">
        <f t="shared" ca="1" si="41"/>
        <v>4.6623500000000035</v>
      </c>
      <c r="AA742" s="12">
        <f t="shared" ca="1" si="42"/>
        <v>4.6623500000000035</v>
      </c>
    </row>
    <row r="743" spans="1:27" x14ac:dyDescent="0.25">
      <c r="A743" s="11">
        <v>14.85</v>
      </c>
      <c r="Z743" s="12">
        <f t="shared" ca="1" si="41"/>
        <v>4.7423500000000036</v>
      </c>
      <c r="AA743" s="12">
        <f t="shared" ca="1" si="42"/>
        <v>4.7423500000000036</v>
      </c>
    </row>
    <row r="744" spans="1:27" x14ac:dyDescent="0.25">
      <c r="A744" s="11">
        <v>14.95</v>
      </c>
      <c r="Z744" s="12">
        <f t="shared" ca="1" si="41"/>
        <v>4.8423500000000033</v>
      </c>
      <c r="AA744" s="12">
        <f t="shared" ca="1" si="42"/>
        <v>4.8423500000000033</v>
      </c>
    </row>
    <row r="745" spans="1:27" x14ac:dyDescent="0.25">
      <c r="A745" s="11">
        <v>14.97</v>
      </c>
      <c r="Z745" s="12">
        <f t="shared" ca="1" si="41"/>
        <v>4.8623500000000046</v>
      </c>
      <c r="AA745" s="12">
        <f t="shared" ca="1" si="42"/>
        <v>4.8623500000000046</v>
      </c>
    </row>
    <row r="746" spans="1:27" x14ac:dyDescent="0.25">
      <c r="A746" s="11">
        <v>14.97</v>
      </c>
      <c r="Z746" s="12">
        <f t="shared" ca="1" si="41"/>
        <v>4.8623500000000046</v>
      </c>
      <c r="AA746" s="12">
        <f t="shared" ca="1" si="42"/>
        <v>4.8623500000000046</v>
      </c>
    </row>
    <row r="747" spans="1:27" x14ac:dyDescent="0.25">
      <c r="A747" s="11">
        <v>14.98</v>
      </c>
      <c r="Z747" s="12">
        <f t="shared" ca="1" si="41"/>
        <v>4.8723500000000044</v>
      </c>
      <c r="AA747" s="12">
        <f t="shared" ca="1" si="42"/>
        <v>4.8723500000000044</v>
      </c>
    </row>
    <row r="748" spans="1:27" x14ac:dyDescent="0.25">
      <c r="A748" s="11">
        <v>14.98</v>
      </c>
      <c r="Z748" s="12">
        <f t="shared" ca="1" si="41"/>
        <v>4.8723500000000044</v>
      </c>
      <c r="AA748" s="12">
        <f t="shared" ca="1" si="42"/>
        <v>4.8723500000000044</v>
      </c>
    </row>
    <row r="749" spans="1:27" x14ac:dyDescent="0.25">
      <c r="A749" s="11">
        <v>14.99</v>
      </c>
      <c r="Z749" s="12">
        <f t="shared" ca="1" si="41"/>
        <v>4.8823500000000042</v>
      </c>
      <c r="AA749" s="12">
        <f t="shared" ca="1" si="42"/>
        <v>4.8823500000000042</v>
      </c>
    </row>
    <row r="750" spans="1:27" x14ac:dyDescent="0.25">
      <c r="A750" s="11">
        <v>15.01</v>
      </c>
      <c r="Z750" s="12">
        <f t="shared" ca="1" si="41"/>
        <v>4.9023500000000038</v>
      </c>
      <c r="AA750" s="12">
        <f t="shared" ca="1" si="42"/>
        <v>4.9023500000000038</v>
      </c>
    </row>
    <row r="751" spans="1:27" x14ac:dyDescent="0.25">
      <c r="A751" s="11">
        <v>15.07</v>
      </c>
      <c r="Z751" s="12">
        <f t="shared" ca="1" si="41"/>
        <v>4.9623500000000043</v>
      </c>
      <c r="AA751" s="12">
        <f t="shared" ca="1" si="42"/>
        <v>4.9623500000000043</v>
      </c>
    </row>
    <row r="752" spans="1:27" x14ac:dyDescent="0.25">
      <c r="A752" s="11">
        <v>15.1</v>
      </c>
      <c r="Z752" s="12">
        <f t="shared" ca="1" si="41"/>
        <v>4.9923500000000036</v>
      </c>
      <c r="AA752" s="12">
        <f t="shared" ca="1" si="42"/>
        <v>4.9923500000000036</v>
      </c>
    </row>
    <row r="753" spans="1:27" x14ac:dyDescent="0.25">
      <c r="A753" s="11">
        <v>15.11</v>
      </c>
      <c r="Z753" s="12">
        <f t="shared" ca="1" si="41"/>
        <v>5.0023500000000034</v>
      </c>
      <c r="AA753" s="12">
        <f t="shared" ca="1" si="42"/>
        <v>5.0023500000000034</v>
      </c>
    </row>
    <row r="754" spans="1:27" x14ac:dyDescent="0.25">
      <c r="A754" s="11">
        <v>15.11</v>
      </c>
      <c r="Z754" s="12">
        <f t="shared" ca="1" si="41"/>
        <v>5.0023500000000034</v>
      </c>
      <c r="AA754" s="12">
        <f t="shared" ca="1" si="42"/>
        <v>5.0023500000000034</v>
      </c>
    </row>
    <row r="755" spans="1:27" x14ac:dyDescent="0.25">
      <c r="A755" s="11">
        <v>15.14</v>
      </c>
      <c r="Z755" s="12">
        <f t="shared" ca="1" si="41"/>
        <v>5.0323500000000045</v>
      </c>
      <c r="AA755" s="12">
        <f t="shared" ca="1" si="42"/>
        <v>5.0323500000000045</v>
      </c>
    </row>
    <row r="756" spans="1:27" x14ac:dyDescent="0.25">
      <c r="A756" s="11">
        <v>15.25</v>
      </c>
      <c r="Z756" s="12">
        <f t="shared" ca="1" si="41"/>
        <v>5.142350000000004</v>
      </c>
      <c r="AA756" s="12">
        <f t="shared" ca="1" si="42"/>
        <v>5.142350000000004</v>
      </c>
    </row>
    <row r="757" spans="1:27" x14ac:dyDescent="0.25">
      <c r="A757" s="11">
        <v>15.27</v>
      </c>
      <c r="Z757" s="12">
        <f t="shared" ca="1" si="41"/>
        <v>5.1623500000000035</v>
      </c>
      <c r="AA757" s="12">
        <f t="shared" ca="1" si="42"/>
        <v>5.1623500000000035</v>
      </c>
    </row>
    <row r="758" spans="1:27" x14ac:dyDescent="0.25">
      <c r="A758" s="11">
        <v>15.29</v>
      </c>
      <c r="Z758" s="12">
        <f t="shared" ca="1" si="41"/>
        <v>5.1823500000000031</v>
      </c>
      <c r="AA758" s="12">
        <f t="shared" ca="1" si="42"/>
        <v>5.1823500000000031</v>
      </c>
    </row>
    <row r="759" spans="1:27" x14ac:dyDescent="0.25">
      <c r="A759" s="11">
        <v>15.33</v>
      </c>
      <c r="Z759" s="12">
        <f t="shared" ca="1" si="41"/>
        <v>5.222350000000004</v>
      </c>
      <c r="AA759" s="12">
        <f t="shared" ca="1" si="42"/>
        <v>5.222350000000004</v>
      </c>
    </row>
    <row r="760" spans="1:27" x14ac:dyDescent="0.25">
      <c r="A760" s="11">
        <v>15.35</v>
      </c>
      <c r="Z760" s="12">
        <f t="shared" ca="1" si="41"/>
        <v>5.2423500000000036</v>
      </c>
      <c r="AA760" s="12">
        <f t="shared" ca="1" si="42"/>
        <v>5.2423500000000036</v>
      </c>
    </row>
    <row r="761" spans="1:27" x14ac:dyDescent="0.25">
      <c r="A761" s="11">
        <v>15.39</v>
      </c>
      <c r="Z761" s="12">
        <f t="shared" ca="1" si="41"/>
        <v>5.2823500000000045</v>
      </c>
      <c r="AA761" s="12">
        <f t="shared" ca="1" si="42"/>
        <v>5.2823500000000045</v>
      </c>
    </row>
    <row r="762" spans="1:27" x14ac:dyDescent="0.25">
      <c r="A762" s="11">
        <v>15.4</v>
      </c>
      <c r="Z762" s="12">
        <f t="shared" ca="1" si="41"/>
        <v>5.2923500000000043</v>
      </c>
      <c r="AA762" s="12">
        <f t="shared" ca="1" si="42"/>
        <v>5.2923500000000043</v>
      </c>
    </row>
    <row r="763" spans="1:27" x14ac:dyDescent="0.25">
      <c r="A763" s="11">
        <v>15.42</v>
      </c>
      <c r="Z763" s="12">
        <f t="shared" ca="1" si="41"/>
        <v>5.3123500000000039</v>
      </c>
      <c r="AA763" s="12">
        <f t="shared" ca="1" si="42"/>
        <v>5.3123500000000039</v>
      </c>
    </row>
    <row r="764" spans="1:27" x14ac:dyDescent="0.25">
      <c r="A764" s="11">
        <v>15.46</v>
      </c>
      <c r="Z764" s="12">
        <f t="shared" ca="1" si="41"/>
        <v>5.3523500000000048</v>
      </c>
      <c r="AA764" s="12">
        <f t="shared" ca="1" si="42"/>
        <v>5.3523500000000048</v>
      </c>
    </row>
    <row r="765" spans="1:27" x14ac:dyDescent="0.25">
      <c r="A765" s="11">
        <v>15.46</v>
      </c>
      <c r="Z765" s="12">
        <f t="shared" ca="1" si="41"/>
        <v>5.3523500000000048</v>
      </c>
      <c r="AA765" s="12">
        <f t="shared" ca="1" si="42"/>
        <v>5.3523500000000048</v>
      </c>
    </row>
    <row r="766" spans="1:27" x14ac:dyDescent="0.25">
      <c r="A766" s="11">
        <v>15.49</v>
      </c>
      <c r="Z766" s="12">
        <f t="shared" ca="1" si="41"/>
        <v>5.3823500000000042</v>
      </c>
      <c r="AA766" s="12">
        <f t="shared" ca="1" si="42"/>
        <v>5.3823500000000042</v>
      </c>
    </row>
    <row r="767" spans="1:27" x14ac:dyDescent="0.25">
      <c r="A767" s="11">
        <v>15.49</v>
      </c>
      <c r="Z767" s="12">
        <f t="shared" ca="1" si="41"/>
        <v>5.3823500000000042</v>
      </c>
      <c r="AA767" s="12">
        <f t="shared" ca="1" si="42"/>
        <v>5.3823500000000042</v>
      </c>
    </row>
    <row r="768" spans="1:27" x14ac:dyDescent="0.25">
      <c r="A768" s="11">
        <v>15.55</v>
      </c>
      <c r="Z768" s="12">
        <f t="shared" ca="1" si="41"/>
        <v>5.4423500000000047</v>
      </c>
      <c r="AA768" s="12">
        <f t="shared" ca="1" si="42"/>
        <v>5.4423500000000047</v>
      </c>
    </row>
    <row r="769" spans="1:27" x14ac:dyDescent="0.25">
      <c r="A769" s="11">
        <v>15.55</v>
      </c>
      <c r="Z769" s="12">
        <f t="shared" ca="1" si="41"/>
        <v>5.4423500000000047</v>
      </c>
      <c r="AA769" s="12">
        <f t="shared" ca="1" si="42"/>
        <v>5.4423500000000047</v>
      </c>
    </row>
    <row r="770" spans="1:27" x14ac:dyDescent="0.25">
      <c r="A770" s="11">
        <v>15.59</v>
      </c>
      <c r="Z770" s="12">
        <f t="shared" ref="Z770:Z833" ca="1" si="43">IF($A770&lt;&gt;"",($A770-$D$77),"")</f>
        <v>5.4823500000000038</v>
      </c>
      <c r="AA770" s="12">
        <f t="shared" ref="AA770:AA833" ca="1" si="44">IF($A770&lt;&gt;"",($A770-$D$77+$J$118),"")</f>
        <v>5.4823500000000038</v>
      </c>
    </row>
    <row r="771" spans="1:27" x14ac:dyDescent="0.25">
      <c r="A771" s="11">
        <v>15.66</v>
      </c>
      <c r="Z771" s="12">
        <f t="shared" ca="1" si="43"/>
        <v>5.5523500000000041</v>
      </c>
      <c r="AA771" s="12">
        <f t="shared" ca="1" si="44"/>
        <v>5.5523500000000041</v>
      </c>
    </row>
    <row r="772" spans="1:27" x14ac:dyDescent="0.25">
      <c r="A772" s="11">
        <v>15.69</v>
      </c>
      <c r="Z772" s="12">
        <f t="shared" ca="1" si="43"/>
        <v>5.5823500000000035</v>
      </c>
      <c r="AA772" s="12">
        <f t="shared" ca="1" si="44"/>
        <v>5.5823500000000035</v>
      </c>
    </row>
    <row r="773" spans="1:27" x14ac:dyDescent="0.25">
      <c r="A773" s="11">
        <v>15.76</v>
      </c>
      <c r="Z773" s="12">
        <f t="shared" ca="1" si="43"/>
        <v>5.6523500000000038</v>
      </c>
      <c r="AA773" s="12">
        <f t="shared" ca="1" si="44"/>
        <v>5.6523500000000038</v>
      </c>
    </row>
    <row r="774" spans="1:27" x14ac:dyDescent="0.25">
      <c r="A774" s="11">
        <v>16.079999999999998</v>
      </c>
      <c r="Z774" s="12">
        <f t="shared" ca="1" si="43"/>
        <v>5.9723500000000023</v>
      </c>
      <c r="AA774" s="12">
        <f t="shared" ca="1" si="44"/>
        <v>5.9723500000000023</v>
      </c>
    </row>
    <row r="775" spans="1:27" x14ac:dyDescent="0.25">
      <c r="A775" s="11">
        <v>16.100000000000001</v>
      </c>
      <c r="Z775" s="12">
        <f t="shared" ca="1" si="43"/>
        <v>5.9923500000000054</v>
      </c>
      <c r="AA775" s="12">
        <f t="shared" ca="1" si="44"/>
        <v>5.9923500000000054</v>
      </c>
    </row>
    <row r="776" spans="1:27" x14ac:dyDescent="0.25">
      <c r="A776" s="11">
        <v>16.11</v>
      </c>
      <c r="Z776" s="12">
        <f t="shared" ca="1" si="43"/>
        <v>6.0023500000000034</v>
      </c>
      <c r="AA776" s="12">
        <f t="shared" ca="1" si="44"/>
        <v>6.0023500000000034</v>
      </c>
    </row>
    <row r="777" spans="1:27" x14ac:dyDescent="0.25">
      <c r="A777" s="11">
        <v>16.16</v>
      </c>
      <c r="Z777" s="12">
        <f t="shared" ca="1" si="43"/>
        <v>6.0523500000000041</v>
      </c>
      <c r="AA777" s="12">
        <f t="shared" ca="1" si="44"/>
        <v>6.0523500000000041</v>
      </c>
    </row>
    <row r="778" spans="1:27" x14ac:dyDescent="0.25">
      <c r="A778" s="11">
        <v>16.29</v>
      </c>
      <c r="Z778" s="12">
        <f t="shared" ca="1" si="43"/>
        <v>6.1823500000000031</v>
      </c>
      <c r="AA778" s="12">
        <f t="shared" ca="1" si="44"/>
        <v>6.1823500000000031</v>
      </c>
    </row>
    <row r="779" spans="1:27" x14ac:dyDescent="0.25">
      <c r="A779" s="11">
        <v>16.37</v>
      </c>
      <c r="Z779" s="12">
        <f t="shared" ca="1" si="43"/>
        <v>6.262350000000005</v>
      </c>
      <c r="AA779" s="12">
        <f t="shared" ca="1" si="44"/>
        <v>6.262350000000005</v>
      </c>
    </row>
    <row r="780" spans="1:27" x14ac:dyDescent="0.25">
      <c r="A780" s="11">
        <v>16.43</v>
      </c>
      <c r="Z780" s="12">
        <f t="shared" ca="1" si="43"/>
        <v>6.3223500000000037</v>
      </c>
      <c r="AA780" s="12">
        <f t="shared" ca="1" si="44"/>
        <v>6.3223500000000037</v>
      </c>
    </row>
    <row r="781" spans="1:27" x14ac:dyDescent="0.25">
      <c r="A781" s="11">
        <v>16.43</v>
      </c>
      <c r="Z781" s="12">
        <f t="shared" ca="1" si="43"/>
        <v>6.3223500000000037</v>
      </c>
      <c r="AA781" s="12">
        <f t="shared" ca="1" si="44"/>
        <v>6.3223500000000037</v>
      </c>
    </row>
    <row r="782" spans="1:27" x14ac:dyDescent="0.25">
      <c r="A782" s="11">
        <v>16.440000000000001</v>
      </c>
      <c r="Z782" s="12">
        <f t="shared" ca="1" si="43"/>
        <v>6.3323500000000053</v>
      </c>
      <c r="AA782" s="12">
        <f t="shared" ca="1" si="44"/>
        <v>6.3323500000000053</v>
      </c>
    </row>
    <row r="783" spans="1:27" x14ac:dyDescent="0.25">
      <c r="A783" s="11">
        <v>16.45</v>
      </c>
      <c r="Z783" s="12">
        <f t="shared" ca="1" si="43"/>
        <v>6.3423500000000033</v>
      </c>
      <c r="AA783" s="12">
        <f t="shared" ca="1" si="44"/>
        <v>6.3423500000000033</v>
      </c>
    </row>
    <row r="784" spans="1:27" x14ac:dyDescent="0.25">
      <c r="A784" s="11">
        <v>16.5</v>
      </c>
      <c r="Z784" s="12">
        <f t="shared" ca="1" si="43"/>
        <v>6.392350000000004</v>
      </c>
      <c r="AA784" s="12">
        <f t="shared" ca="1" si="44"/>
        <v>6.392350000000004</v>
      </c>
    </row>
    <row r="785" spans="1:27" x14ac:dyDescent="0.25">
      <c r="A785" s="11">
        <v>16.66</v>
      </c>
      <c r="Z785" s="12">
        <f t="shared" ca="1" si="43"/>
        <v>6.5523500000000041</v>
      </c>
      <c r="AA785" s="12">
        <f t="shared" ca="1" si="44"/>
        <v>6.5523500000000041</v>
      </c>
    </row>
    <row r="786" spans="1:27" x14ac:dyDescent="0.25">
      <c r="A786" s="11">
        <v>16.84</v>
      </c>
      <c r="Z786" s="12">
        <f t="shared" ca="1" si="43"/>
        <v>6.7323500000000038</v>
      </c>
      <c r="AA786" s="12">
        <f t="shared" ca="1" si="44"/>
        <v>6.7323500000000038</v>
      </c>
    </row>
    <row r="787" spans="1:27" x14ac:dyDescent="0.25">
      <c r="A787" s="11">
        <v>16.940000000000001</v>
      </c>
      <c r="Z787" s="12">
        <f t="shared" ca="1" si="43"/>
        <v>6.8323500000000053</v>
      </c>
      <c r="AA787" s="12">
        <f t="shared" ca="1" si="44"/>
        <v>6.8323500000000053</v>
      </c>
    </row>
    <row r="788" spans="1:27" x14ac:dyDescent="0.25">
      <c r="A788" s="11">
        <v>16.96</v>
      </c>
      <c r="Z788" s="12">
        <f t="shared" ca="1" si="43"/>
        <v>6.8523500000000048</v>
      </c>
      <c r="AA788" s="12">
        <f t="shared" ca="1" si="44"/>
        <v>6.8523500000000048</v>
      </c>
    </row>
    <row r="789" spans="1:27" x14ac:dyDescent="0.25">
      <c r="A789" s="11">
        <v>16.97</v>
      </c>
      <c r="Z789" s="12">
        <f t="shared" ca="1" si="43"/>
        <v>6.8623500000000028</v>
      </c>
      <c r="AA789" s="12">
        <f t="shared" ca="1" si="44"/>
        <v>6.8623500000000028</v>
      </c>
    </row>
    <row r="790" spans="1:27" x14ac:dyDescent="0.25">
      <c r="A790" s="11">
        <v>16.98</v>
      </c>
      <c r="Z790" s="12">
        <f t="shared" ca="1" si="43"/>
        <v>6.8723500000000044</v>
      </c>
      <c r="AA790" s="12">
        <f t="shared" ca="1" si="44"/>
        <v>6.8723500000000044</v>
      </c>
    </row>
    <row r="791" spans="1:27" x14ac:dyDescent="0.25">
      <c r="A791" s="11">
        <v>17.149999999999999</v>
      </c>
      <c r="Z791" s="12">
        <f t="shared" ca="1" si="43"/>
        <v>7.0423500000000026</v>
      </c>
      <c r="AA791" s="12">
        <f t="shared" ca="1" si="44"/>
        <v>7.0423500000000026</v>
      </c>
    </row>
    <row r="792" spans="1:27" x14ac:dyDescent="0.25">
      <c r="A792" s="11">
        <v>17.21</v>
      </c>
      <c r="Z792" s="12">
        <f t="shared" ca="1" si="43"/>
        <v>7.1023500000000048</v>
      </c>
      <c r="AA792" s="12">
        <f t="shared" ca="1" si="44"/>
        <v>7.1023500000000048</v>
      </c>
    </row>
    <row r="793" spans="1:27" x14ac:dyDescent="0.25">
      <c r="A793" s="11">
        <v>17.34</v>
      </c>
      <c r="Z793" s="12">
        <f t="shared" ca="1" si="43"/>
        <v>7.2323500000000038</v>
      </c>
      <c r="AA793" s="12">
        <f t="shared" ca="1" si="44"/>
        <v>7.2323500000000038</v>
      </c>
    </row>
    <row r="794" spans="1:27" x14ac:dyDescent="0.25">
      <c r="A794" s="11">
        <v>17.440000000000001</v>
      </c>
      <c r="Z794" s="12">
        <f t="shared" ca="1" si="43"/>
        <v>7.3323500000000053</v>
      </c>
      <c r="AA794" s="12">
        <f t="shared" ca="1" si="44"/>
        <v>7.3323500000000053</v>
      </c>
    </row>
    <row r="795" spans="1:27" x14ac:dyDescent="0.25">
      <c r="A795" s="11">
        <v>18.079999999999998</v>
      </c>
      <c r="Z795" s="12">
        <f t="shared" ca="1" si="43"/>
        <v>7.9723500000000023</v>
      </c>
      <c r="AA795" s="12">
        <f t="shared" ca="1" si="44"/>
        <v>7.9723500000000023</v>
      </c>
    </row>
    <row r="796" spans="1:27" x14ac:dyDescent="0.25">
      <c r="A796" s="11">
        <v>18.559999999999999</v>
      </c>
      <c r="Z796" s="12">
        <f t="shared" ca="1" si="43"/>
        <v>8.4523500000000027</v>
      </c>
      <c r="AA796" s="12">
        <f t="shared" ca="1" si="44"/>
        <v>8.4523500000000027</v>
      </c>
    </row>
    <row r="797" spans="1:27" x14ac:dyDescent="0.25">
      <c r="A797" s="11">
        <v>18.88</v>
      </c>
      <c r="Z797" s="12">
        <f t="shared" ca="1" si="43"/>
        <v>8.772350000000003</v>
      </c>
      <c r="AA797" s="12">
        <f t="shared" ca="1" si="44"/>
        <v>8.772350000000003</v>
      </c>
    </row>
    <row r="798" spans="1:27" x14ac:dyDescent="0.25">
      <c r="A798" s="11">
        <v>18.97</v>
      </c>
      <c r="Z798" s="12">
        <f t="shared" ca="1" si="43"/>
        <v>8.8623500000000028</v>
      </c>
      <c r="AA798" s="12">
        <f t="shared" ca="1" si="44"/>
        <v>8.8623500000000028</v>
      </c>
    </row>
    <row r="799" spans="1:27" x14ac:dyDescent="0.25">
      <c r="A799" s="11">
        <v>19.12</v>
      </c>
      <c r="Z799" s="12">
        <f t="shared" ca="1" si="43"/>
        <v>9.012350000000005</v>
      </c>
      <c r="AA799" s="12">
        <f t="shared" ca="1" si="44"/>
        <v>9.012350000000005</v>
      </c>
    </row>
    <row r="800" spans="1:27" x14ac:dyDescent="0.25">
      <c r="A800" s="11">
        <v>19.75</v>
      </c>
      <c r="Z800" s="12">
        <f t="shared" ca="1" si="43"/>
        <v>9.642350000000004</v>
      </c>
      <c r="AA800" s="12">
        <f t="shared" ca="1" si="44"/>
        <v>9.642350000000004</v>
      </c>
    </row>
    <row r="801" spans="1:27" x14ac:dyDescent="0.25">
      <c r="A801" s="11">
        <v>20.13</v>
      </c>
      <c r="Z801" s="12">
        <f t="shared" ca="1" si="43"/>
        <v>10.022350000000003</v>
      </c>
      <c r="AA801" s="12">
        <f t="shared" ca="1" si="44"/>
        <v>10.022350000000003</v>
      </c>
    </row>
    <row r="802" spans="1:27" x14ac:dyDescent="0.25">
      <c r="Z802" s="12" t="str">
        <f t="shared" si="43"/>
        <v/>
      </c>
      <c r="AA802" s="12" t="str">
        <f t="shared" si="44"/>
        <v/>
      </c>
    </row>
    <row r="803" spans="1:27" x14ac:dyDescent="0.25">
      <c r="Z803" s="12" t="str">
        <f t="shared" si="43"/>
        <v/>
      </c>
      <c r="AA803" s="12" t="str">
        <f t="shared" si="44"/>
        <v/>
      </c>
    </row>
    <row r="804" spans="1:27" x14ac:dyDescent="0.25">
      <c r="Z804" s="12" t="str">
        <f t="shared" si="43"/>
        <v/>
      </c>
      <c r="AA804" s="12" t="str">
        <f t="shared" si="44"/>
        <v/>
      </c>
    </row>
    <row r="805" spans="1:27" x14ac:dyDescent="0.25">
      <c r="Z805" s="12" t="str">
        <f t="shared" si="43"/>
        <v/>
      </c>
      <c r="AA805" s="12" t="str">
        <f t="shared" si="44"/>
        <v/>
      </c>
    </row>
    <row r="806" spans="1:27" x14ac:dyDescent="0.25">
      <c r="Z806" s="12" t="str">
        <f t="shared" si="43"/>
        <v/>
      </c>
      <c r="AA806" s="12" t="str">
        <f t="shared" si="44"/>
        <v/>
      </c>
    </row>
    <row r="807" spans="1:27" x14ac:dyDescent="0.25">
      <c r="Z807" s="12" t="str">
        <f t="shared" si="43"/>
        <v/>
      </c>
      <c r="AA807" s="12" t="str">
        <f t="shared" si="44"/>
        <v/>
      </c>
    </row>
    <row r="808" spans="1:27" x14ac:dyDescent="0.25">
      <c r="Z808" s="12" t="str">
        <f t="shared" si="43"/>
        <v/>
      </c>
      <c r="AA808" s="12" t="str">
        <f t="shared" si="44"/>
        <v/>
      </c>
    </row>
    <row r="809" spans="1:27" x14ac:dyDescent="0.25">
      <c r="Z809" s="12" t="str">
        <f t="shared" si="43"/>
        <v/>
      </c>
      <c r="AA809" s="12" t="str">
        <f t="shared" si="44"/>
        <v/>
      </c>
    </row>
    <row r="810" spans="1:27" x14ac:dyDescent="0.25">
      <c r="Z810" s="12" t="str">
        <f t="shared" si="43"/>
        <v/>
      </c>
      <c r="AA810" s="12" t="str">
        <f t="shared" si="44"/>
        <v/>
      </c>
    </row>
    <row r="811" spans="1:27" x14ac:dyDescent="0.25">
      <c r="Z811" s="12" t="str">
        <f t="shared" si="43"/>
        <v/>
      </c>
      <c r="AA811" s="12" t="str">
        <f t="shared" si="44"/>
        <v/>
      </c>
    </row>
    <row r="812" spans="1:27" x14ac:dyDescent="0.25">
      <c r="Z812" s="12" t="str">
        <f t="shared" si="43"/>
        <v/>
      </c>
      <c r="AA812" s="12" t="str">
        <f t="shared" si="44"/>
        <v/>
      </c>
    </row>
    <row r="813" spans="1:27" x14ac:dyDescent="0.25">
      <c r="Z813" s="12" t="str">
        <f t="shared" si="43"/>
        <v/>
      </c>
      <c r="AA813" s="12" t="str">
        <f t="shared" si="44"/>
        <v/>
      </c>
    </row>
    <row r="814" spans="1:27" x14ac:dyDescent="0.25">
      <c r="Z814" s="12" t="str">
        <f t="shared" si="43"/>
        <v/>
      </c>
      <c r="AA814" s="12" t="str">
        <f t="shared" si="44"/>
        <v/>
      </c>
    </row>
    <row r="815" spans="1:27" x14ac:dyDescent="0.25">
      <c r="Z815" s="12" t="str">
        <f t="shared" si="43"/>
        <v/>
      </c>
      <c r="AA815" s="12" t="str">
        <f t="shared" si="44"/>
        <v/>
      </c>
    </row>
    <row r="816" spans="1:27" x14ac:dyDescent="0.25">
      <c r="Z816" s="12" t="str">
        <f t="shared" si="43"/>
        <v/>
      </c>
      <c r="AA816" s="12" t="str">
        <f t="shared" si="44"/>
        <v/>
      </c>
    </row>
    <row r="817" spans="26:27" x14ac:dyDescent="0.25">
      <c r="Z817" s="12" t="str">
        <f t="shared" si="43"/>
        <v/>
      </c>
      <c r="AA817" s="12" t="str">
        <f t="shared" si="44"/>
        <v/>
      </c>
    </row>
    <row r="818" spans="26:27" x14ac:dyDescent="0.25">
      <c r="Z818" s="12" t="str">
        <f t="shared" si="43"/>
        <v/>
      </c>
      <c r="AA818" s="12" t="str">
        <f t="shared" si="44"/>
        <v/>
      </c>
    </row>
    <row r="819" spans="26:27" x14ac:dyDescent="0.25">
      <c r="Z819" s="12" t="str">
        <f t="shared" si="43"/>
        <v/>
      </c>
      <c r="AA819" s="12" t="str">
        <f t="shared" si="44"/>
        <v/>
      </c>
    </row>
    <row r="820" spans="26:27" x14ac:dyDescent="0.25">
      <c r="Z820" s="12" t="str">
        <f t="shared" si="43"/>
        <v/>
      </c>
      <c r="AA820" s="12" t="str">
        <f t="shared" si="44"/>
        <v/>
      </c>
    </row>
    <row r="821" spans="26:27" x14ac:dyDescent="0.25">
      <c r="Z821" s="12" t="str">
        <f t="shared" si="43"/>
        <v/>
      </c>
      <c r="AA821" s="12" t="str">
        <f t="shared" si="44"/>
        <v/>
      </c>
    </row>
    <row r="822" spans="26:27" x14ac:dyDescent="0.25">
      <c r="Z822" s="12" t="str">
        <f t="shared" si="43"/>
        <v/>
      </c>
      <c r="AA822" s="12" t="str">
        <f t="shared" si="44"/>
        <v/>
      </c>
    </row>
    <row r="823" spans="26:27" x14ac:dyDescent="0.25">
      <c r="Z823" s="12" t="str">
        <f t="shared" si="43"/>
        <v/>
      </c>
      <c r="AA823" s="12" t="str">
        <f t="shared" si="44"/>
        <v/>
      </c>
    </row>
    <row r="824" spans="26:27" x14ac:dyDescent="0.25">
      <c r="Z824" s="12" t="str">
        <f t="shared" si="43"/>
        <v/>
      </c>
      <c r="AA824" s="12" t="str">
        <f t="shared" si="44"/>
        <v/>
      </c>
    </row>
    <row r="825" spans="26:27" x14ac:dyDescent="0.25">
      <c r="Z825" s="12" t="str">
        <f t="shared" si="43"/>
        <v/>
      </c>
      <c r="AA825" s="12" t="str">
        <f t="shared" si="44"/>
        <v/>
      </c>
    </row>
    <row r="826" spans="26:27" x14ac:dyDescent="0.25">
      <c r="Z826" s="12" t="str">
        <f t="shared" si="43"/>
        <v/>
      </c>
      <c r="AA826" s="12" t="str">
        <f t="shared" si="44"/>
        <v/>
      </c>
    </row>
    <row r="827" spans="26:27" x14ac:dyDescent="0.25">
      <c r="Z827" s="12" t="str">
        <f t="shared" si="43"/>
        <v/>
      </c>
      <c r="AA827" s="12" t="str">
        <f t="shared" si="44"/>
        <v/>
      </c>
    </row>
    <row r="828" spans="26:27" x14ac:dyDescent="0.25">
      <c r="Z828" s="12" t="str">
        <f t="shared" si="43"/>
        <v/>
      </c>
      <c r="AA828" s="12" t="str">
        <f t="shared" si="44"/>
        <v/>
      </c>
    </row>
    <row r="829" spans="26:27" x14ac:dyDescent="0.25">
      <c r="Z829" s="12" t="str">
        <f t="shared" si="43"/>
        <v/>
      </c>
      <c r="AA829" s="12" t="str">
        <f t="shared" si="44"/>
        <v/>
      </c>
    </row>
    <row r="830" spans="26:27" x14ac:dyDescent="0.25">
      <c r="Z830" s="12" t="str">
        <f t="shared" si="43"/>
        <v/>
      </c>
      <c r="AA830" s="12" t="str">
        <f t="shared" si="44"/>
        <v/>
      </c>
    </row>
    <row r="831" spans="26:27" x14ac:dyDescent="0.25">
      <c r="Z831" s="12" t="str">
        <f t="shared" si="43"/>
        <v/>
      </c>
      <c r="AA831" s="12" t="str">
        <f t="shared" si="44"/>
        <v/>
      </c>
    </row>
    <row r="832" spans="26:27" x14ac:dyDescent="0.25">
      <c r="Z832" s="12" t="str">
        <f t="shared" si="43"/>
        <v/>
      </c>
      <c r="AA832" s="12" t="str">
        <f t="shared" si="44"/>
        <v/>
      </c>
    </row>
    <row r="833" spans="26:27" x14ac:dyDescent="0.25">
      <c r="Z833" s="12" t="str">
        <f t="shared" si="43"/>
        <v/>
      </c>
      <c r="AA833" s="12" t="str">
        <f t="shared" si="44"/>
        <v/>
      </c>
    </row>
    <row r="834" spans="26:27" x14ac:dyDescent="0.25">
      <c r="Z834" s="12" t="str">
        <f t="shared" ref="Z834:Z897" si="45">IF($A834&lt;&gt;"",($A834-$D$77),"")</f>
        <v/>
      </c>
      <c r="AA834" s="12" t="str">
        <f t="shared" ref="AA834:AA897" si="46">IF($A834&lt;&gt;"",($A834-$D$77+$J$118),"")</f>
        <v/>
      </c>
    </row>
    <row r="835" spans="26:27" x14ac:dyDescent="0.25">
      <c r="Z835" s="12" t="str">
        <f t="shared" si="45"/>
        <v/>
      </c>
      <c r="AA835" s="12" t="str">
        <f t="shared" si="46"/>
        <v/>
      </c>
    </row>
    <row r="836" spans="26:27" x14ac:dyDescent="0.25">
      <c r="Z836" s="12" t="str">
        <f t="shared" si="45"/>
        <v/>
      </c>
      <c r="AA836" s="12" t="str">
        <f t="shared" si="46"/>
        <v/>
      </c>
    </row>
    <row r="837" spans="26:27" x14ac:dyDescent="0.25">
      <c r="Z837" s="12" t="str">
        <f t="shared" si="45"/>
        <v/>
      </c>
      <c r="AA837" s="12" t="str">
        <f t="shared" si="46"/>
        <v/>
      </c>
    </row>
    <row r="838" spans="26:27" x14ac:dyDescent="0.25">
      <c r="Z838" s="12" t="str">
        <f t="shared" si="45"/>
        <v/>
      </c>
      <c r="AA838" s="12" t="str">
        <f t="shared" si="46"/>
        <v/>
      </c>
    </row>
    <row r="839" spans="26:27" x14ac:dyDescent="0.25">
      <c r="Z839" s="12" t="str">
        <f t="shared" si="45"/>
        <v/>
      </c>
      <c r="AA839" s="12" t="str">
        <f t="shared" si="46"/>
        <v/>
      </c>
    </row>
    <row r="840" spans="26:27" x14ac:dyDescent="0.25">
      <c r="Z840" s="12" t="str">
        <f t="shared" si="45"/>
        <v/>
      </c>
      <c r="AA840" s="12" t="str">
        <f t="shared" si="46"/>
        <v/>
      </c>
    </row>
    <row r="841" spans="26:27" x14ac:dyDescent="0.25">
      <c r="Z841" s="12" t="str">
        <f t="shared" si="45"/>
        <v/>
      </c>
      <c r="AA841" s="12" t="str">
        <f t="shared" si="46"/>
        <v/>
      </c>
    </row>
    <row r="842" spans="26:27" x14ac:dyDescent="0.25">
      <c r="Z842" s="12" t="str">
        <f t="shared" si="45"/>
        <v/>
      </c>
      <c r="AA842" s="12" t="str">
        <f t="shared" si="46"/>
        <v/>
      </c>
    </row>
    <row r="843" spans="26:27" x14ac:dyDescent="0.25">
      <c r="Z843" s="12" t="str">
        <f t="shared" si="45"/>
        <v/>
      </c>
      <c r="AA843" s="12" t="str">
        <f t="shared" si="46"/>
        <v/>
      </c>
    </row>
    <row r="844" spans="26:27" x14ac:dyDescent="0.25">
      <c r="Z844" s="12" t="str">
        <f t="shared" si="45"/>
        <v/>
      </c>
      <c r="AA844" s="12" t="str">
        <f t="shared" si="46"/>
        <v/>
      </c>
    </row>
    <row r="845" spans="26:27" x14ac:dyDescent="0.25">
      <c r="Z845" s="12" t="str">
        <f t="shared" si="45"/>
        <v/>
      </c>
      <c r="AA845" s="12" t="str">
        <f t="shared" si="46"/>
        <v/>
      </c>
    </row>
    <row r="846" spans="26:27" x14ac:dyDescent="0.25">
      <c r="Z846" s="12" t="str">
        <f t="shared" si="45"/>
        <v/>
      </c>
      <c r="AA846" s="12" t="str">
        <f t="shared" si="46"/>
        <v/>
      </c>
    </row>
    <row r="847" spans="26:27" x14ac:dyDescent="0.25">
      <c r="Z847" s="12" t="str">
        <f t="shared" si="45"/>
        <v/>
      </c>
      <c r="AA847" s="12" t="str">
        <f t="shared" si="46"/>
        <v/>
      </c>
    </row>
    <row r="848" spans="26:27" x14ac:dyDescent="0.25">
      <c r="Z848" s="12" t="str">
        <f t="shared" si="45"/>
        <v/>
      </c>
      <c r="AA848" s="12" t="str">
        <f t="shared" si="46"/>
        <v/>
      </c>
    </row>
    <row r="849" spans="26:27" x14ac:dyDescent="0.25">
      <c r="Z849" s="12" t="str">
        <f t="shared" si="45"/>
        <v/>
      </c>
      <c r="AA849" s="12" t="str">
        <f t="shared" si="46"/>
        <v/>
      </c>
    </row>
    <row r="850" spans="26:27" x14ac:dyDescent="0.25">
      <c r="Z850" s="12" t="str">
        <f t="shared" si="45"/>
        <v/>
      </c>
      <c r="AA850" s="12" t="str">
        <f t="shared" si="46"/>
        <v/>
      </c>
    </row>
    <row r="851" spans="26:27" x14ac:dyDescent="0.25">
      <c r="Z851" s="12" t="str">
        <f t="shared" si="45"/>
        <v/>
      </c>
      <c r="AA851" s="12" t="str">
        <f t="shared" si="46"/>
        <v/>
      </c>
    </row>
    <row r="852" spans="26:27" x14ac:dyDescent="0.25">
      <c r="Z852" s="12" t="str">
        <f t="shared" si="45"/>
        <v/>
      </c>
      <c r="AA852" s="12" t="str">
        <f t="shared" si="46"/>
        <v/>
      </c>
    </row>
    <row r="853" spans="26:27" x14ac:dyDescent="0.25">
      <c r="Z853" s="12" t="str">
        <f t="shared" si="45"/>
        <v/>
      </c>
      <c r="AA853" s="12" t="str">
        <f t="shared" si="46"/>
        <v/>
      </c>
    </row>
    <row r="854" spans="26:27" x14ac:dyDescent="0.25">
      <c r="Z854" s="12" t="str">
        <f t="shared" si="45"/>
        <v/>
      </c>
      <c r="AA854" s="12" t="str">
        <f t="shared" si="46"/>
        <v/>
      </c>
    </row>
    <row r="855" spans="26:27" x14ac:dyDescent="0.25">
      <c r="Z855" s="12" t="str">
        <f t="shared" si="45"/>
        <v/>
      </c>
      <c r="AA855" s="12" t="str">
        <f t="shared" si="46"/>
        <v/>
      </c>
    </row>
    <row r="856" spans="26:27" x14ac:dyDescent="0.25">
      <c r="Z856" s="12" t="str">
        <f t="shared" si="45"/>
        <v/>
      </c>
      <c r="AA856" s="12" t="str">
        <f t="shared" si="46"/>
        <v/>
      </c>
    </row>
    <row r="857" spans="26:27" x14ac:dyDescent="0.25">
      <c r="Z857" s="12" t="str">
        <f t="shared" si="45"/>
        <v/>
      </c>
      <c r="AA857" s="12" t="str">
        <f t="shared" si="46"/>
        <v/>
      </c>
    </row>
    <row r="858" spans="26:27" x14ac:dyDescent="0.25">
      <c r="Z858" s="12" t="str">
        <f t="shared" si="45"/>
        <v/>
      </c>
      <c r="AA858" s="12" t="str">
        <f t="shared" si="46"/>
        <v/>
      </c>
    </row>
    <row r="859" spans="26:27" x14ac:dyDescent="0.25">
      <c r="Z859" s="12" t="str">
        <f t="shared" si="45"/>
        <v/>
      </c>
      <c r="AA859" s="12" t="str">
        <f t="shared" si="46"/>
        <v/>
      </c>
    </row>
    <row r="860" spans="26:27" x14ac:dyDescent="0.25">
      <c r="Z860" s="12" t="str">
        <f t="shared" si="45"/>
        <v/>
      </c>
      <c r="AA860" s="12" t="str">
        <f t="shared" si="46"/>
        <v/>
      </c>
    </row>
    <row r="861" spans="26:27" x14ac:dyDescent="0.25">
      <c r="Z861" s="12" t="str">
        <f t="shared" si="45"/>
        <v/>
      </c>
      <c r="AA861" s="12" t="str">
        <f t="shared" si="46"/>
        <v/>
      </c>
    </row>
    <row r="862" spans="26:27" x14ac:dyDescent="0.25">
      <c r="Z862" s="12" t="str">
        <f t="shared" si="45"/>
        <v/>
      </c>
      <c r="AA862" s="12" t="str">
        <f t="shared" si="46"/>
        <v/>
      </c>
    </row>
    <row r="863" spans="26:27" x14ac:dyDescent="0.25">
      <c r="Z863" s="12" t="str">
        <f t="shared" si="45"/>
        <v/>
      </c>
      <c r="AA863" s="12" t="str">
        <f t="shared" si="46"/>
        <v/>
      </c>
    </row>
    <row r="864" spans="26:27" x14ac:dyDescent="0.25">
      <c r="Z864" s="12" t="str">
        <f t="shared" si="45"/>
        <v/>
      </c>
      <c r="AA864" s="12" t="str">
        <f t="shared" si="46"/>
        <v/>
      </c>
    </row>
    <row r="865" spans="26:27" x14ac:dyDescent="0.25">
      <c r="Z865" s="12" t="str">
        <f t="shared" si="45"/>
        <v/>
      </c>
      <c r="AA865" s="12" t="str">
        <f t="shared" si="46"/>
        <v/>
      </c>
    </row>
    <row r="866" spans="26:27" x14ac:dyDescent="0.25">
      <c r="Z866" s="12" t="str">
        <f t="shared" si="45"/>
        <v/>
      </c>
      <c r="AA866" s="12" t="str">
        <f t="shared" si="46"/>
        <v/>
      </c>
    </row>
    <row r="867" spans="26:27" x14ac:dyDescent="0.25">
      <c r="Z867" s="12" t="str">
        <f t="shared" si="45"/>
        <v/>
      </c>
      <c r="AA867" s="12" t="str">
        <f t="shared" si="46"/>
        <v/>
      </c>
    </row>
    <row r="868" spans="26:27" x14ac:dyDescent="0.25">
      <c r="Z868" s="12" t="str">
        <f t="shared" si="45"/>
        <v/>
      </c>
      <c r="AA868" s="12" t="str">
        <f t="shared" si="46"/>
        <v/>
      </c>
    </row>
    <row r="869" spans="26:27" x14ac:dyDescent="0.25">
      <c r="Z869" s="12" t="str">
        <f t="shared" si="45"/>
        <v/>
      </c>
      <c r="AA869" s="12" t="str">
        <f t="shared" si="46"/>
        <v/>
      </c>
    </row>
    <row r="870" spans="26:27" x14ac:dyDescent="0.25">
      <c r="Z870" s="12" t="str">
        <f t="shared" si="45"/>
        <v/>
      </c>
      <c r="AA870" s="12" t="str">
        <f t="shared" si="46"/>
        <v/>
      </c>
    </row>
    <row r="871" spans="26:27" x14ac:dyDescent="0.25">
      <c r="Z871" s="12" t="str">
        <f t="shared" si="45"/>
        <v/>
      </c>
      <c r="AA871" s="12" t="str">
        <f t="shared" si="46"/>
        <v/>
      </c>
    </row>
    <row r="872" spans="26:27" x14ac:dyDescent="0.25">
      <c r="Z872" s="12" t="str">
        <f t="shared" si="45"/>
        <v/>
      </c>
      <c r="AA872" s="12" t="str">
        <f t="shared" si="46"/>
        <v/>
      </c>
    </row>
    <row r="873" spans="26:27" x14ac:dyDescent="0.25">
      <c r="Z873" s="12" t="str">
        <f t="shared" si="45"/>
        <v/>
      </c>
      <c r="AA873" s="12" t="str">
        <f t="shared" si="46"/>
        <v/>
      </c>
    </row>
    <row r="874" spans="26:27" x14ac:dyDescent="0.25">
      <c r="Z874" s="12" t="str">
        <f t="shared" si="45"/>
        <v/>
      </c>
      <c r="AA874" s="12" t="str">
        <f t="shared" si="46"/>
        <v/>
      </c>
    </row>
    <row r="875" spans="26:27" x14ac:dyDescent="0.25">
      <c r="Z875" s="12" t="str">
        <f t="shared" si="45"/>
        <v/>
      </c>
      <c r="AA875" s="12" t="str">
        <f t="shared" si="46"/>
        <v/>
      </c>
    </row>
    <row r="876" spans="26:27" x14ac:dyDescent="0.25">
      <c r="Z876" s="12" t="str">
        <f t="shared" si="45"/>
        <v/>
      </c>
      <c r="AA876" s="12" t="str">
        <f t="shared" si="46"/>
        <v/>
      </c>
    </row>
    <row r="877" spans="26:27" x14ac:dyDescent="0.25">
      <c r="Z877" s="12" t="str">
        <f t="shared" si="45"/>
        <v/>
      </c>
      <c r="AA877" s="12" t="str">
        <f t="shared" si="46"/>
        <v/>
      </c>
    </row>
    <row r="878" spans="26:27" x14ac:dyDescent="0.25">
      <c r="Z878" s="12" t="str">
        <f t="shared" si="45"/>
        <v/>
      </c>
      <c r="AA878" s="12" t="str">
        <f t="shared" si="46"/>
        <v/>
      </c>
    </row>
    <row r="879" spans="26:27" x14ac:dyDescent="0.25">
      <c r="Z879" s="12" t="str">
        <f t="shared" si="45"/>
        <v/>
      </c>
      <c r="AA879" s="12" t="str">
        <f t="shared" si="46"/>
        <v/>
      </c>
    </row>
    <row r="880" spans="26:27" x14ac:dyDescent="0.25">
      <c r="Z880" s="12" t="str">
        <f t="shared" si="45"/>
        <v/>
      </c>
      <c r="AA880" s="12" t="str">
        <f t="shared" si="46"/>
        <v/>
      </c>
    </row>
    <row r="881" spans="26:27" x14ac:dyDescent="0.25">
      <c r="Z881" s="12" t="str">
        <f t="shared" si="45"/>
        <v/>
      </c>
      <c r="AA881" s="12" t="str">
        <f t="shared" si="46"/>
        <v/>
      </c>
    </row>
    <row r="882" spans="26:27" x14ac:dyDescent="0.25">
      <c r="Z882" s="12" t="str">
        <f t="shared" si="45"/>
        <v/>
      </c>
      <c r="AA882" s="12" t="str">
        <f t="shared" si="46"/>
        <v/>
      </c>
    </row>
    <row r="883" spans="26:27" x14ac:dyDescent="0.25">
      <c r="Z883" s="12" t="str">
        <f t="shared" si="45"/>
        <v/>
      </c>
      <c r="AA883" s="12" t="str">
        <f t="shared" si="46"/>
        <v/>
      </c>
    </row>
    <row r="884" spans="26:27" x14ac:dyDescent="0.25">
      <c r="Z884" s="12" t="str">
        <f t="shared" si="45"/>
        <v/>
      </c>
      <c r="AA884" s="12" t="str">
        <f t="shared" si="46"/>
        <v/>
      </c>
    </row>
    <row r="885" spans="26:27" x14ac:dyDescent="0.25">
      <c r="Z885" s="12" t="str">
        <f t="shared" si="45"/>
        <v/>
      </c>
      <c r="AA885" s="12" t="str">
        <f t="shared" si="46"/>
        <v/>
      </c>
    </row>
    <row r="886" spans="26:27" x14ac:dyDescent="0.25">
      <c r="Z886" s="12" t="str">
        <f t="shared" si="45"/>
        <v/>
      </c>
      <c r="AA886" s="12" t="str">
        <f t="shared" si="46"/>
        <v/>
      </c>
    </row>
    <row r="887" spans="26:27" x14ac:dyDescent="0.25">
      <c r="Z887" s="12" t="str">
        <f t="shared" si="45"/>
        <v/>
      </c>
      <c r="AA887" s="12" t="str">
        <f t="shared" si="46"/>
        <v/>
      </c>
    </row>
    <row r="888" spans="26:27" x14ac:dyDescent="0.25">
      <c r="Z888" s="12" t="str">
        <f t="shared" si="45"/>
        <v/>
      </c>
      <c r="AA888" s="12" t="str">
        <f t="shared" si="46"/>
        <v/>
      </c>
    </row>
    <row r="889" spans="26:27" x14ac:dyDescent="0.25">
      <c r="Z889" s="12" t="str">
        <f t="shared" si="45"/>
        <v/>
      </c>
      <c r="AA889" s="12" t="str">
        <f t="shared" si="46"/>
        <v/>
      </c>
    </row>
    <row r="890" spans="26:27" x14ac:dyDescent="0.25">
      <c r="Z890" s="12" t="str">
        <f t="shared" si="45"/>
        <v/>
      </c>
      <c r="AA890" s="12" t="str">
        <f t="shared" si="46"/>
        <v/>
      </c>
    </row>
    <row r="891" spans="26:27" x14ac:dyDescent="0.25">
      <c r="Z891" s="12" t="str">
        <f t="shared" si="45"/>
        <v/>
      </c>
      <c r="AA891" s="12" t="str">
        <f t="shared" si="46"/>
        <v/>
      </c>
    </row>
    <row r="892" spans="26:27" x14ac:dyDescent="0.25">
      <c r="Z892" s="12" t="str">
        <f t="shared" si="45"/>
        <v/>
      </c>
      <c r="AA892" s="12" t="str">
        <f t="shared" si="46"/>
        <v/>
      </c>
    </row>
    <row r="893" spans="26:27" x14ac:dyDescent="0.25">
      <c r="Z893" s="12" t="str">
        <f t="shared" si="45"/>
        <v/>
      </c>
      <c r="AA893" s="12" t="str">
        <f t="shared" si="46"/>
        <v/>
      </c>
    </row>
    <row r="894" spans="26:27" x14ac:dyDescent="0.25">
      <c r="Z894" s="12" t="str">
        <f t="shared" si="45"/>
        <v/>
      </c>
      <c r="AA894" s="12" t="str">
        <f t="shared" si="46"/>
        <v/>
      </c>
    </row>
    <row r="895" spans="26:27" x14ac:dyDescent="0.25">
      <c r="Z895" s="12" t="str">
        <f t="shared" si="45"/>
        <v/>
      </c>
      <c r="AA895" s="12" t="str">
        <f t="shared" si="46"/>
        <v/>
      </c>
    </row>
    <row r="896" spans="26:27" x14ac:dyDescent="0.25">
      <c r="Z896" s="12" t="str">
        <f t="shared" si="45"/>
        <v/>
      </c>
      <c r="AA896" s="12" t="str">
        <f t="shared" si="46"/>
        <v/>
      </c>
    </row>
    <row r="897" spans="26:27" x14ac:dyDescent="0.25">
      <c r="Z897" s="12" t="str">
        <f t="shared" si="45"/>
        <v/>
      </c>
      <c r="AA897" s="12" t="str">
        <f t="shared" si="46"/>
        <v/>
      </c>
    </row>
    <row r="898" spans="26:27" x14ac:dyDescent="0.25">
      <c r="Z898" s="12" t="str">
        <f t="shared" ref="Z898:Z961" si="47">IF($A898&lt;&gt;"",($A898-$D$77),"")</f>
        <v/>
      </c>
      <c r="AA898" s="12" t="str">
        <f t="shared" ref="AA898:AA961" si="48">IF($A898&lt;&gt;"",($A898-$D$77+$J$118),"")</f>
        <v/>
      </c>
    </row>
    <row r="899" spans="26:27" x14ac:dyDescent="0.25">
      <c r="Z899" s="12" t="str">
        <f t="shared" si="47"/>
        <v/>
      </c>
      <c r="AA899" s="12" t="str">
        <f t="shared" si="48"/>
        <v/>
      </c>
    </row>
    <row r="900" spans="26:27" x14ac:dyDescent="0.25">
      <c r="Z900" s="12" t="str">
        <f t="shared" si="47"/>
        <v/>
      </c>
      <c r="AA900" s="12" t="str">
        <f t="shared" si="48"/>
        <v/>
      </c>
    </row>
    <row r="901" spans="26:27" x14ac:dyDescent="0.25">
      <c r="Z901" s="12" t="str">
        <f t="shared" si="47"/>
        <v/>
      </c>
      <c r="AA901" s="12" t="str">
        <f t="shared" si="48"/>
        <v/>
      </c>
    </row>
    <row r="902" spans="26:27" x14ac:dyDescent="0.25">
      <c r="Z902" s="12" t="str">
        <f t="shared" si="47"/>
        <v/>
      </c>
      <c r="AA902" s="12" t="str">
        <f t="shared" si="48"/>
        <v/>
      </c>
    </row>
    <row r="903" spans="26:27" x14ac:dyDescent="0.25">
      <c r="Z903" s="12" t="str">
        <f t="shared" si="47"/>
        <v/>
      </c>
      <c r="AA903" s="12" t="str">
        <f t="shared" si="48"/>
        <v/>
      </c>
    </row>
    <row r="904" spans="26:27" x14ac:dyDescent="0.25">
      <c r="Z904" s="12" t="str">
        <f t="shared" si="47"/>
        <v/>
      </c>
      <c r="AA904" s="12" t="str">
        <f t="shared" si="48"/>
        <v/>
      </c>
    </row>
    <row r="905" spans="26:27" x14ac:dyDescent="0.25">
      <c r="Z905" s="12" t="str">
        <f t="shared" si="47"/>
        <v/>
      </c>
      <c r="AA905" s="12" t="str">
        <f t="shared" si="48"/>
        <v/>
      </c>
    </row>
    <row r="906" spans="26:27" x14ac:dyDescent="0.25">
      <c r="Z906" s="12" t="str">
        <f t="shared" si="47"/>
        <v/>
      </c>
      <c r="AA906" s="12" t="str">
        <f t="shared" si="48"/>
        <v/>
      </c>
    </row>
    <row r="907" spans="26:27" x14ac:dyDescent="0.25">
      <c r="Z907" s="12" t="str">
        <f t="shared" si="47"/>
        <v/>
      </c>
      <c r="AA907" s="12" t="str">
        <f t="shared" si="48"/>
        <v/>
      </c>
    </row>
    <row r="908" spans="26:27" x14ac:dyDescent="0.25">
      <c r="Z908" s="12" t="str">
        <f t="shared" si="47"/>
        <v/>
      </c>
      <c r="AA908" s="12" t="str">
        <f t="shared" si="48"/>
        <v/>
      </c>
    </row>
    <row r="909" spans="26:27" x14ac:dyDescent="0.25">
      <c r="Z909" s="12" t="str">
        <f t="shared" si="47"/>
        <v/>
      </c>
      <c r="AA909" s="12" t="str">
        <f t="shared" si="48"/>
        <v/>
      </c>
    </row>
    <row r="910" spans="26:27" x14ac:dyDescent="0.25">
      <c r="Z910" s="12" t="str">
        <f t="shared" si="47"/>
        <v/>
      </c>
      <c r="AA910" s="12" t="str">
        <f t="shared" si="48"/>
        <v/>
      </c>
    </row>
    <row r="911" spans="26:27" x14ac:dyDescent="0.25">
      <c r="Z911" s="12" t="str">
        <f t="shared" si="47"/>
        <v/>
      </c>
      <c r="AA911" s="12" t="str">
        <f t="shared" si="48"/>
        <v/>
      </c>
    </row>
    <row r="912" spans="26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8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T1001"/>
  <sheetViews>
    <sheetView topLeftCell="B1" zoomScale="157" zoomScaleNormal="68" workbookViewId="0">
      <selection activeCell="D4" sqref="D4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-3.45</v>
      </c>
      <c r="Z2" s="12">
        <f t="shared" ref="Z2:Z65" ca="1" si="0">IF($A2&lt;&gt;"",($A2-$D$77),"")</f>
        <v>-13.200088888888892</v>
      </c>
      <c r="AA2" s="12">
        <f t="shared" ref="AA2:AA65" ca="1" si="1">IF($A2&lt;&gt;"",($A2-$D$77+$J$118),"")</f>
        <v>-13.200088888888892</v>
      </c>
    </row>
    <row r="3" spans="1:27" x14ac:dyDescent="0.25">
      <c r="A3" s="11">
        <v>-7.0000000000000007E-2</v>
      </c>
      <c r="Z3" s="12">
        <f t="shared" ca="1" si="0"/>
        <v>-9.8200888888888915</v>
      </c>
      <c r="AA3" s="12">
        <f t="shared" ca="1" si="1"/>
        <v>-9.8200888888888915</v>
      </c>
    </row>
    <row r="4" spans="1:27" x14ac:dyDescent="0.25">
      <c r="A4" s="11">
        <v>0.16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A2:A901</v>
      </c>
      <c r="Z4" s="12">
        <f t="shared" ca="1" si="0"/>
        <v>-9.5900888888888911</v>
      </c>
      <c r="AA4" s="12">
        <f t="shared" ca="1" si="1"/>
        <v>-9.5900888888888911</v>
      </c>
    </row>
    <row r="5" spans="1:27" x14ac:dyDescent="0.25">
      <c r="A5" s="11">
        <v>0.42</v>
      </c>
      <c r="C5" s="10" t="s">
        <v>1</v>
      </c>
      <c r="D5" s="13">
        <v>900</v>
      </c>
      <c r="Z5" s="12">
        <f t="shared" ca="1" si="0"/>
        <v>-9.3300888888888913</v>
      </c>
      <c r="AA5" s="12">
        <f t="shared" ca="1" si="1"/>
        <v>-9.3300888888888913</v>
      </c>
    </row>
    <row r="6" spans="1:27" x14ac:dyDescent="0.25">
      <c r="A6" s="11">
        <v>1.1000000000000001</v>
      </c>
      <c r="D6" s="29"/>
      <c r="Z6" s="12">
        <f t="shared" ca="1" si="0"/>
        <v>-8.6500888888888916</v>
      </c>
      <c r="AA6" s="12">
        <f t="shared" ca="1" si="1"/>
        <v>-8.6500888888888916</v>
      </c>
    </row>
    <row r="7" spans="1:27" x14ac:dyDescent="0.25">
      <c r="A7" s="11">
        <v>1.79</v>
      </c>
      <c r="Z7" s="12">
        <f t="shared" ca="1" si="0"/>
        <v>-7.9600888888888912</v>
      </c>
      <c r="AA7" s="12">
        <f t="shared" ca="1" si="1"/>
        <v>-7.9600888888888912</v>
      </c>
    </row>
    <row r="8" spans="1:27" x14ac:dyDescent="0.25">
      <c r="A8" s="11">
        <v>1.83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-7.9200888888888912</v>
      </c>
      <c r="AA8" s="12">
        <f t="shared" ca="1" si="1"/>
        <v>-7.9200888888888912</v>
      </c>
    </row>
    <row r="9" spans="1:27" x14ac:dyDescent="0.25">
      <c r="A9" s="11">
        <v>1.93</v>
      </c>
      <c r="Z9" s="12">
        <f t="shared" ca="1" si="0"/>
        <v>-7.8200888888888915</v>
      </c>
      <c r="AA9" s="12">
        <f t="shared" ca="1" si="1"/>
        <v>-7.8200888888888915</v>
      </c>
    </row>
    <row r="10" spans="1:27" ht="15" customHeight="1" x14ac:dyDescent="0.25">
      <c r="A10" s="11">
        <v>2.0699999999999998</v>
      </c>
      <c r="Z10" s="12">
        <f t="shared" ca="1" si="0"/>
        <v>-7.680088888888891</v>
      </c>
      <c r="AA10" s="12">
        <f t="shared" ca="1" si="1"/>
        <v>-7.680088888888891</v>
      </c>
    </row>
    <row r="11" spans="1:27" x14ac:dyDescent="0.25">
      <c r="A11" s="11">
        <v>2.39</v>
      </c>
      <c r="C11" s="10" t="s">
        <v>2</v>
      </c>
      <c r="D11" s="15">
        <f ca="1">MIN(INDIRECT($G$4))</f>
        <v>-3.45</v>
      </c>
      <c r="E11" s="9" t="s">
        <v>7</v>
      </c>
      <c r="Z11" s="12">
        <f t="shared" ca="1" si="0"/>
        <v>-7.3600888888888907</v>
      </c>
      <c r="AA11" s="12">
        <f t="shared" ca="1" si="1"/>
        <v>-7.3600888888888907</v>
      </c>
    </row>
    <row r="12" spans="1:27" x14ac:dyDescent="0.25">
      <c r="A12" s="11">
        <v>2.48</v>
      </c>
      <c r="C12" s="10" t="s">
        <v>3</v>
      </c>
      <c r="D12" s="15">
        <f ca="1">MAX(INDIRECT($G$4))</f>
        <v>20.64</v>
      </c>
      <c r="E12" s="9" t="s">
        <v>8</v>
      </c>
      <c r="Z12" s="12">
        <f t="shared" ca="1" si="0"/>
        <v>-7.2700888888888908</v>
      </c>
      <c r="AA12" s="12">
        <f t="shared" ca="1" si="1"/>
        <v>-7.2700888888888908</v>
      </c>
    </row>
    <row r="13" spans="1:27" x14ac:dyDescent="0.25">
      <c r="A13" s="11">
        <v>2.4900000000000002</v>
      </c>
      <c r="Z13" s="12">
        <f t="shared" ca="1" si="0"/>
        <v>-7.260088888888891</v>
      </c>
      <c r="AA13" s="12">
        <f t="shared" ca="1" si="1"/>
        <v>-7.260088888888891</v>
      </c>
    </row>
    <row r="14" spans="1:27" x14ac:dyDescent="0.25">
      <c r="A14" s="11">
        <v>2.63</v>
      </c>
      <c r="C14" s="10" t="s">
        <v>4</v>
      </c>
      <c r="D14" s="38">
        <f ca="1">D12-D11</f>
        <v>24.09</v>
      </c>
      <c r="E14" s="9" t="s">
        <v>9</v>
      </c>
      <c r="Z14" s="12">
        <f t="shared" ca="1" si="0"/>
        <v>-7.1200888888888914</v>
      </c>
      <c r="AA14" s="12">
        <f t="shared" ca="1" si="1"/>
        <v>-7.1200888888888914</v>
      </c>
    </row>
    <row r="15" spans="1:27" x14ac:dyDescent="0.25">
      <c r="A15" s="11">
        <v>2.67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-7.0800888888888913</v>
      </c>
      <c r="AA15" s="12">
        <f t="shared" ca="1" si="1"/>
        <v>-7.0800888888888913</v>
      </c>
    </row>
    <row r="16" spans="1:27" x14ac:dyDescent="0.25">
      <c r="A16" s="11">
        <v>2.79</v>
      </c>
      <c r="C16" s="10" t="s">
        <v>6</v>
      </c>
      <c r="D16" s="15">
        <f ca="1">$D$14/$D$15</f>
        <v>2.19</v>
      </c>
      <c r="E16" s="9" t="s">
        <v>11</v>
      </c>
      <c r="Z16" s="12">
        <f t="shared" ca="1" si="0"/>
        <v>-6.9600888888888912</v>
      </c>
      <c r="AA16" s="12">
        <f t="shared" ca="1" si="1"/>
        <v>-6.9600888888888912</v>
      </c>
    </row>
    <row r="17" spans="1:46" x14ac:dyDescent="0.25">
      <c r="A17" s="11">
        <v>2.93</v>
      </c>
      <c r="Z17" s="12">
        <f t="shared" ca="1" si="0"/>
        <v>-6.8200888888888915</v>
      </c>
      <c r="AA17" s="12">
        <f t="shared" ca="1" si="1"/>
        <v>-6.8200888888888915</v>
      </c>
    </row>
    <row r="18" spans="1:46" x14ac:dyDescent="0.25">
      <c r="A18" s="11">
        <v>2.99</v>
      </c>
      <c r="Z18" s="12">
        <f t="shared" ca="1" si="0"/>
        <v>-6.760088888888891</v>
      </c>
      <c r="AA18" s="12">
        <f t="shared" ca="1" si="1"/>
        <v>-6.760088888888891</v>
      </c>
    </row>
    <row r="19" spans="1:46" x14ac:dyDescent="0.25">
      <c r="A19" s="11">
        <v>3.02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-6.7300888888888917</v>
      </c>
      <c r="AA19" s="12">
        <f t="shared" ca="1" si="1"/>
        <v>-6.7300888888888917</v>
      </c>
    </row>
    <row r="20" spans="1:46" x14ac:dyDescent="0.25">
      <c r="A20" s="11">
        <v>3.03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-6.7200888888888919</v>
      </c>
      <c r="AA20" s="12">
        <f t="shared" ca="1" si="1"/>
        <v>-6.7200888888888919</v>
      </c>
    </row>
    <row r="21" spans="1:46" x14ac:dyDescent="0.25">
      <c r="A21" s="11">
        <v>3.08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-6.6700888888888912</v>
      </c>
      <c r="AA21" s="12">
        <f t="shared" ca="1" si="1"/>
        <v>-6.6700888888888912</v>
      </c>
    </row>
    <row r="22" spans="1:46" x14ac:dyDescent="0.25">
      <c r="A22" s="11">
        <v>3.16</v>
      </c>
      <c r="C22" s="17">
        <v>1</v>
      </c>
      <c r="D22" s="38">
        <f t="shared" ref="D22:D32" ca="1" si="2">IF($C22&gt;$D$15,"-",$D$11+($C22-1)*$D$16)</f>
        <v>-3.45</v>
      </c>
      <c r="E22" s="38">
        <f t="shared" ref="E22:E32" ca="1" si="3">IF($C22&gt;$D$15,"-",$D22+$D$16)</f>
        <v>-1.2600000000000002</v>
      </c>
      <c r="F22" s="38">
        <f t="shared" ref="F22:F32" ca="1" si="4">IF($C22&gt;$D$15,"-",($E22+$D22)/2)</f>
        <v>-2.3550000000000004</v>
      </c>
      <c r="G22" s="18">
        <f t="shared" ref="G22:G32" ca="1" si="5">IF($C22&gt;$D$15,"-",COUNTIFS(INDIRECT($G$4),"&gt;="&amp;$D22,INDIRECT($G$4),IF($C22&lt;&gt;$D$15,"&lt;","&lt;=")&amp;$E22))</f>
        <v>1</v>
      </c>
      <c r="H22" s="38">
        <f t="shared" ref="H22:H32" ca="1" si="6">IF($C22&gt;$D$15,"-",IF($C22&gt;$D$15,"-",$G22/$D$5))</f>
        <v>1.1111111111111111E-3</v>
      </c>
      <c r="J22" s="38">
        <f t="shared" ref="J22:J32" ca="1" si="7">IF($C22&gt;$D$15,"-",$H22/$D$16)</f>
        <v>5.0735667174023336E-4</v>
      </c>
      <c r="K22" s="38">
        <f ca="1">IF($C22&gt;$D$15,"-",IF($C22=1,$G22,$K21+$G22))</f>
        <v>1</v>
      </c>
      <c r="L22" s="38">
        <f ca="1">IF($C22&gt;$D$15,"-",IF($C22=1,$H22,$L21+$H22))</f>
        <v>1.1111111111111111E-3</v>
      </c>
      <c r="N22" s="38">
        <f ca="1">IF($C22&gt;$D$15,"-",$F22*$H22)</f>
        <v>-2.6166666666666673E-3</v>
      </c>
      <c r="O22" s="38">
        <f t="shared" ref="O22:O32" ca="1" si="8">IF($C22&gt;$D$15,"-",$H22*($F22-$K$77)^2)</f>
        <v>0.16316213777777774</v>
      </c>
      <c r="P22" s="38">
        <f t="shared" ref="P22:P32" ca="1" si="9">IF($C22&gt;$D$15,"-",$H22*($F22-$K$77)^3)</f>
        <v>-1.9771987855911104</v>
      </c>
      <c r="Q22" s="38">
        <f t="shared" ref="Q22:Q32" ca="1" si="10">IF($C22&gt;$D$15,"-",$H22*($F22-$K$77)^4)</f>
        <v>23.959694883793073</v>
      </c>
      <c r="Z22" s="12">
        <f t="shared" ca="1" si="0"/>
        <v>-6.5900888888888911</v>
      </c>
      <c r="AA22" s="12">
        <f t="shared" ca="1" si="1"/>
        <v>-6.5900888888888911</v>
      </c>
    </row>
    <row r="23" spans="1:46" x14ac:dyDescent="0.25">
      <c r="A23" s="11">
        <v>3.2</v>
      </c>
      <c r="C23" s="17">
        <v>2</v>
      </c>
      <c r="D23" s="38">
        <f t="shared" ca="1" si="2"/>
        <v>-1.2600000000000002</v>
      </c>
      <c r="E23" s="38">
        <f t="shared" ca="1" si="3"/>
        <v>0.92999999999999972</v>
      </c>
      <c r="F23" s="38">
        <f t="shared" ca="1" si="4"/>
        <v>-0.16500000000000026</v>
      </c>
      <c r="G23" s="18">
        <f t="shared" ca="1" si="5"/>
        <v>3</v>
      </c>
      <c r="H23" s="38">
        <f t="shared" ca="1" si="6"/>
        <v>3.3333333333333335E-3</v>
      </c>
      <c r="J23" s="38">
        <f t="shared" ca="1" si="7"/>
        <v>1.5220700152207003E-3</v>
      </c>
      <c r="K23" s="38">
        <f t="shared" ref="K23:K32" ca="1" si="11">IF($C23&gt;$D$15,"-",IF($C23=1,$G23,$K22+$G23))</f>
        <v>4</v>
      </c>
      <c r="L23" s="38">
        <f t="shared" ref="L23:L32" ca="1" si="12">IF($C23&gt;$D$15,"-",IF($C23=1,$H23,$L22+$H23))</f>
        <v>4.4444444444444444E-3</v>
      </c>
      <c r="N23" s="38">
        <f t="shared" ref="N23:N32" ca="1" si="13">IF($C23&gt;$D$15,"-",$F23*$H23)</f>
        <v>-5.500000000000009E-4</v>
      </c>
      <c r="O23" s="38">
        <f t="shared" ca="1" si="8"/>
        <v>0.3285506133333333</v>
      </c>
      <c r="P23" s="38">
        <f t="shared" ca="1" si="9"/>
        <v>-3.2618504891733329</v>
      </c>
      <c r="Q23" s="38">
        <f t="shared" ca="1" si="10"/>
        <v>32.383651656512846</v>
      </c>
      <c r="Z23" s="12">
        <f t="shared" ca="1" si="0"/>
        <v>-6.5500888888888911</v>
      </c>
      <c r="AA23" s="12">
        <f t="shared" ca="1" si="1"/>
        <v>-6.5500888888888911</v>
      </c>
    </row>
    <row r="24" spans="1:46" x14ac:dyDescent="0.25">
      <c r="A24" s="11">
        <v>3.2</v>
      </c>
      <c r="C24" s="17">
        <v>3</v>
      </c>
      <c r="D24" s="38">
        <f t="shared" ca="1" si="2"/>
        <v>0.92999999999999972</v>
      </c>
      <c r="E24" s="38">
        <f t="shared" ca="1" si="3"/>
        <v>3.1199999999999997</v>
      </c>
      <c r="F24" s="38">
        <f t="shared" ca="1" si="4"/>
        <v>2.0249999999999995</v>
      </c>
      <c r="G24" s="18">
        <f t="shared" ca="1" si="5"/>
        <v>16</v>
      </c>
      <c r="H24" s="38">
        <f t="shared" ca="1" si="6"/>
        <v>1.7777777777777778E-2</v>
      </c>
      <c r="J24" s="38">
        <f t="shared" ca="1" si="7"/>
        <v>8.1177067478437337E-3</v>
      </c>
      <c r="K24" s="38">
        <f t="shared" ca="1" si="11"/>
        <v>20</v>
      </c>
      <c r="L24" s="38">
        <f t="shared" ca="1" si="12"/>
        <v>2.2222222222222223E-2</v>
      </c>
      <c r="N24" s="38">
        <f t="shared" ca="1" si="13"/>
        <v>3.599999999999999E-2</v>
      </c>
      <c r="O24" s="38">
        <f t="shared" ca="1" si="8"/>
        <v>1.0644736711111107</v>
      </c>
      <c r="P24" s="38">
        <f t="shared" ca="1" si="9"/>
        <v>-8.2368972670577723</v>
      </c>
      <c r="Q24" s="38">
        <f t="shared" ca="1" si="10"/>
        <v>63.737111052493042</v>
      </c>
      <c r="Z24" s="12">
        <f t="shared" ca="1" si="0"/>
        <v>-6.5500888888888911</v>
      </c>
      <c r="AA24" s="12">
        <f t="shared" ca="1" si="1"/>
        <v>-6.5500888888888911</v>
      </c>
    </row>
    <row r="25" spans="1:46" x14ac:dyDescent="0.25">
      <c r="A25" s="11">
        <v>3.23</v>
      </c>
      <c r="C25" s="17">
        <v>4</v>
      </c>
      <c r="D25" s="38">
        <f t="shared" ca="1" si="2"/>
        <v>3.12</v>
      </c>
      <c r="E25" s="38">
        <f t="shared" ca="1" si="3"/>
        <v>5.3100000000000005</v>
      </c>
      <c r="F25" s="38">
        <f t="shared" ca="1" si="4"/>
        <v>4.2149999999999999</v>
      </c>
      <c r="G25" s="18">
        <f t="shared" ca="1" si="5"/>
        <v>58</v>
      </c>
      <c r="H25" s="38">
        <f t="shared" ca="1" si="6"/>
        <v>6.4444444444444443E-2</v>
      </c>
      <c r="J25" s="38">
        <f t="shared" ca="1" si="7"/>
        <v>2.9426686960933535E-2</v>
      </c>
      <c r="K25" s="38">
        <f t="shared" ca="1" si="11"/>
        <v>78</v>
      </c>
      <c r="L25" s="38">
        <f t="shared" ca="1" si="12"/>
        <v>8.666666666666667E-2</v>
      </c>
      <c r="N25" s="38">
        <f t="shared" ca="1" si="13"/>
        <v>0.27163333333333334</v>
      </c>
      <c r="O25" s="38">
        <f t="shared" ca="1" si="8"/>
        <v>1.9836195911111099</v>
      </c>
      <c r="P25" s="38">
        <f t="shared" ca="1" si="9"/>
        <v>-11.005121491484433</v>
      </c>
      <c r="Q25" s="38">
        <f t="shared" ca="1" si="10"/>
        <v>61.056414034755612</v>
      </c>
      <c r="Z25" s="12">
        <f t="shared" ca="1" si="0"/>
        <v>-6.5200888888888908</v>
      </c>
      <c r="AA25" s="12">
        <f t="shared" ca="1" si="1"/>
        <v>-6.5200888888888908</v>
      </c>
    </row>
    <row r="26" spans="1:46" x14ac:dyDescent="0.25">
      <c r="A26" s="11">
        <v>3.26</v>
      </c>
      <c r="C26" s="17">
        <v>5</v>
      </c>
      <c r="D26" s="38">
        <f t="shared" ca="1" si="2"/>
        <v>5.31</v>
      </c>
      <c r="E26" s="38">
        <f t="shared" ca="1" si="3"/>
        <v>7.5</v>
      </c>
      <c r="F26" s="38">
        <f t="shared" ca="1" si="4"/>
        <v>6.4049999999999994</v>
      </c>
      <c r="G26" s="18">
        <f t="shared" ca="1" si="5"/>
        <v>136</v>
      </c>
      <c r="H26" s="38">
        <f t="shared" ca="1" si="6"/>
        <v>0.15111111111111111</v>
      </c>
      <c r="J26" s="38">
        <f t="shared" ca="1" si="7"/>
        <v>6.9000507356671736E-2</v>
      </c>
      <c r="K26" s="38">
        <f t="shared" ca="1" si="11"/>
        <v>214</v>
      </c>
      <c r="L26" s="38">
        <f t="shared" ca="1" si="12"/>
        <v>0.23777777777777778</v>
      </c>
      <c r="N26" s="38">
        <f t="shared" ca="1" si="13"/>
        <v>0.96786666666666654</v>
      </c>
      <c r="O26" s="38">
        <f t="shared" ca="1" si="8"/>
        <v>1.7039536711111101</v>
      </c>
      <c r="P26" s="38">
        <f t="shared" ca="1" si="9"/>
        <v>-5.7218764275911047</v>
      </c>
      <c r="Q26" s="38">
        <f t="shared" ca="1" si="10"/>
        <v>19.214061043850926</v>
      </c>
      <c r="Z26" s="12">
        <f t="shared" ca="1" si="0"/>
        <v>-6.4900888888888915</v>
      </c>
      <c r="AA26" s="12">
        <f t="shared" ca="1" si="1"/>
        <v>-6.4900888888888915</v>
      </c>
    </row>
    <row r="27" spans="1:46" x14ac:dyDescent="0.25">
      <c r="A27" s="11">
        <v>3.27</v>
      </c>
      <c r="C27" s="17">
        <v>6</v>
      </c>
      <c r="D27" s="38">
        <f t="shared" ca="1" si="2"/>
        <v>7.4999999999999991</v>
      </c>
      <c r="E27" s="38">
        <f t="shared" ca="1" si="3"/>
        <v>9.69</v>
      </c>
      <c r="F27" s="38">
        <f t="shared" ca="1" si="4"/>
        <v>8.5949999999999989</v>
      </c>
      <c r="G27" s="18">
        <f t="shared" ca="1" si="5"/>
        <v>216</v>
      </c>
      <c r="H27" s="38">
        <f t="shared" ca="1" si="6"/>
        <v>0.24</v>
      </c>
      <c r="J27" s="38">
        <f t="shared" ca="1" si="7"/>
        <v>0.1095890410958904</v>
      </c>
      <c r="K27" s="38">
        <f t="shared" ca="1" si="11"/>
        <v>430</v>
      </c>
      <c r="L27" s="38">
        <f t="shared" ca="1" si="12"/>
        <v>0.47777777777777775</v>
      </c>
      <c r="N27" s="38">
        <f t="shared" ca="1" si="13"/>
        <v>2.0627999999999997</v>
      </c>
      <c r="O27" s="38">
        <f t="shared" ca="1" si="8"/>
        <v>0.32741375999999961</v>
      </c>
      <c r="P27" s="38">
        <f t="shared" ca="1" si="9"/>
        <v>-0.38241927167999928</v>
      </c>
      <c r="Q27" s="38">
        <f t="shared" ca="1" si="10"/>
        <v>0.44666570932223887</v>
      </c>
      <c r="Z27" s="12">
        <f t="shared" ca="1" si="0"/>
        <v>-6.4800888888888917</v>
      </c>
      <c r="AA27" s="12">
        <f t="shared" ca="1" si="1"/>
        <v>-6.4800888888888917</v>
      </c>
    </row>
    <row r="28" spans="1:46" x14ac:dyDescent="0.25">
      <c r="A28" s="11">
        <v>3.29</v>
      </c>
      <c r="C28" s="17">
        <v>7</v>
      </c>
      <c r="D28" s="38">
        <f t="shared" ca="1" si="2"/>
        <v>9.6900000000000013</v>
      </c>
      <c r="E28" s="38">
        <f t="shared" ca="1" si="3"/>
        <v>11.88</v>
      </c>
      <c r="F28" s="38">
        <f t="shared" ca="1" si="4"/>
        <v>10.785</v>
      </c>
      <c r="G28" s="18">
        <f t="shared" ca="1" si="5"/>
        <v>249</v>
      </c>
      <c r="H28" s="38">
        <f t="shared" ca="1" si="6"/>
        <v>0.27666666666666667</v>
      </c>
      <c r="J28" s="38">
        <f t="shared" ca="1" si="7"/>
        <v>0.12633181126331811</v>
      </c>
      <c r="K28" s="38">
        <f t="shared" ca="1" si="11"/>
        <v>679</v>
      </c>
      <c r="L28" s="38">
        <f t="shared" ca="1" si="12"/>
        <v>0.75444444444444447</v>
      </c>
      <c r="N28" s="38">
        <f t="shared" ca="1" si="13"/>
        <v>2.9838499999999999</v>
      </c>
      <c r="O28" s="38">
        <f t="shared" ca="1" si="8"/>
        <v>0.28897390666666783</v>
      </c>
      <c r="P28" s="38">
        <f t="shared" ca="1" si="9"/>
        <v>0.29533133261333511</v>
      </c>
      <c r="Q28" s="38">
        <f t="shared" ca="1" si="10"/>
        <v>0.3018286219308291</v>
      </c>
      <c r="Z28" s="12">
        <f t="shared" ca="1" si="0"/>
        <v>-6.4600888888888912</v>
      </c>
      <c r="AA28" s="12">
        <f t="shared" ca="1" si="1"/>
        <v>-6.4600888888888912</v>
      </c>
    </row>
    <row r="29" spans="1:46" x14ac:dyDescent="0.25">
      <c r="A29" s="11">
        <v>3.31</v>
      </c>
      <c r="C29" s="17">
        <v>8</v>
      </c>
      <c r="D29" s="38">
        <f t="shared" ca="1" si="2"/>
        <v>11.879999999999999</v>
      </c>
      <c r="E29" s="38">
        <f t="shared" ca="1" si="3"/>
        <v>14.069999999999999</v>
      </c>
      <c r="F29" s="38">
        <f t="shared" ca="1" si="4"/>
        <v>12.974999999999998</v>
      </c>
      <c r="G29" s="18">
        <f t="shared" ca="1" si="5"/>
        <v>137</v>
      </c>
      <c r="H29" s="38">
        <f t="shared" ca="1" si="6"/>
        <v>0.15222222222222223</v>
      </c>
      <c r="J29" s="38">
        <f t="shared" ca="1" si="7"/>
        <v>6.9507864028411984E-2</v>
      </c>
      <c r="K29" s="38">
        <f t="shared" ca="1" si="11"/>
        <v>816</v>
      </c>
      <c r="L29" s="38">
        <f t="shared" ca="1" si="12"/>
        <v>0.90666666666666673</v>
      </c>
      <c r="N29" s="38">
        <f t="shared" ca="1" si="13"/>
        <v>1.9750833333333331</v>
      </c>
      <c r="O29" s="38">
        <f t="shared" ca="1" si="8"/>
        <v>1.570468142222222</v>
      </c>
      <c r="P29" s="38">
        <f t="shared" ca="1" si="9"/>
        <v>5.0443436728177771</v>
      </c>
      <c r="Q29" s="38">
        <f t="shared" ca="1" si="10"/>
        <v>16.202431877090696</v>
      </c>
      <c r="Z29" s="12">
        <f t="shared" ca="1" si="0"/>
        <v>-6.4400888888888908</v>
      </c>
      <c r="AA29" s="12">
        <f t="shared" ca="1" si="1"/>
        <v>-6.4400888888888908</v>
      </c>
    </row>
    <row r="30" spans="1:46" x14ac:dyDescent="0.25">
      <c r="A30" s="11">
        <v>3.45</v>
      </c>
      <c r="C30" s="17">
        <v>9</v>
      </c>
      <c r="D30" s="38">
        <f t="shared" ca="1" si="2"/>
        <v>14.07</v>
      </c>
      <c r="E30" s="38">
        <f t="shared" ca="1" si="3"/>
        <v>16.260000000000002</v>
      </c>
      <c r="F30" s="38">
        <f t="shared" ca="1" si="4"/>
        <v>15.165000000000001</v>
      </c>
      <c r="G30" s="18">
        <f t="shared" ca="1" si="5"/>
        <v>68</v>
      </c>
      <c r="H30" s="38">
        <f t="shared" ca="1" si="6"/>
        <v>7.5555555555555556E-2</v>
      </c>
      <c r="J30" s="38">
        <f t="shared" ca="1" si="7"/>
        <v>3.4500253678335868E-2</v>
      </c>
      <c r="K30" s="38">
        <f t="shared" ca="1" si="11"/>
        <v>884</v>
      </c>
      <c r="L30" s="38">
        <f t="shared" ca="1" si="12"/>
        <v>0.98222222222222233</v>
      </c>
      <c r="N30" s="38">
        <f t="shared" ca="1" si="13"/>
        <v>1.1458000000000002</v>
      </c>
      <c r="O30" s="38">
        <f t="shared" ca="1" si="8"/>
        <v>2.2048323022222243</v>
      </c>
      <c r="P30" s="38">
        <f t="shared" ca="1" si="9"/>
        <v>11.910504096604463</v>
      </c>
      <c r="Q30" s="38">
        <f t="shared" ca="1" si="10"/>
        <v>64.340543129857338</v>
      </c>
      <c r="Z30" s="12">
        <f t="shared" ca="1" si="0"/>
        <v>-6.3000888888888911</v>
      </c>
      <c r="AA30" s="12">
        <f t="shared" ca="1" si="1"/>
        <v>-6.3000888888888911</v>
      </c>
    </row>
    <row r="31" spans="1:46" x14ac:dyDescent="0.25">
      <c r="A31" s="11">
        <v>3.51</v>
      </c>
      <c r="C31" s="17">
        <v>10</v>
      </c>
      <c r="D31" s="38">
        <f t="shared" ca="1" si="2"/>
        <v>16.260000000000002</v>
      </c>
      <c r="E31" s="38">
        <f t="shared" ca="1" si="3"/>
        <v>18.450000000000003</v>
      </c>
      <c r="F31" s="38">
        <f t="shared" ca="1" si="4"/>
        <v>17.355000000000004</v>
      </c>
      <c r="G31" s="18">
        <f t="shared" ca="1" si="5"/>
        <v>10</v>
      </c>
      <c r="H31" s="38">
        <f t="shared" ca="1" si="6"/>
        <v>1.1111111111111112E-2</v>
      </c>
      <c r="J31" s="38">
        <f t="shared" ca="1" si="7"/>
        <v>5.0735667174023344E-3</v>
      </c>
      <c r="K31" s="38">
        <f t="shared" ca="1" si="11"/>
        <v>894</v>
      </c>
      <c r="L31" s="38">
        <f t="shared" ca="1" si="12"/>
        <v>0.9933333333333334</v>
      </c>
      <c r="N31" s="38">
        <f t="shared" ca="1" si="13"/>
        <v>0.19283333333333338</v>
      </c>
      <c r="O31" s="38">
        <f t="shared" ca="1" si="8"/>
        <v>0.64042737777777881</v>
      </c>
      <c r="P31" s="38">
        <f t="shared" ca="1" si="9"/>
        <v>4.8621246520889008</v>
      </c>
      <c r="Q31" s="38">
        <f t="shared" ca="1" si="10"/>
        <v>36.913250358658964</v>
      </c>
      <c r="Z31" s="12">
        <f t="shared" ca="1" si="0"/>
        <v>-6.2400888888888915</v>
      </c>
      <c r="AA31" s="12">
        <f t="shared" ca="1" si="1"/>
        <v>-6.2400888888888915</v>
      </c>
    </row>
    <row r="32" spans="1:46" x14ac:dyDescent="0.25">
      <c r="A32" s="11">
        <v>3.54</v>
      </c>
      <c r="C32" s="17">
        <v>11</v>
      </c>
      <c r="D32" s="38">
        <f t="shared" ca="1" si="2"/>
        <v>18.45</v>
      </c>
      <c r="E32" s="38">
        <f t="shared" ca="1" si="3"/>
        <v>20.64</v>
      </c>
      <c r="F32" s="38">
        <f t="shared" ca="1" si="4"/>
        <v>19.545000000000002</v>
      </c>
      <c r="G32" s="18">
        <f t="shared" ca="1" si="5"/>
        <v>6</v>
      </c>
      <c r="H32" s="38">
        <f t="shared" ca="1" si="6"/>
        <v>6.6666666666666671E-3</v>
      </c>
      <c r="J32" s="38">
        <f t="shared" ca="1" si="7"/>
        <v>3.0441400304414006E-3</v>
      </c>
      <c r="K32" s="38">
        <f t="shared" ca="1" si="11"/>
        <v>900</v>
      </c>
      <c r="L32" s="38">
        <f t="shared" ca="1" si="12"/>
        <v>1</v>
      </c>
      <c r="N32" s="38">
        <f t="shared" ca="1" si="13"/>
        <v>0.13030000000000003</v>
      </c>
      <c r="O32" s="38">
        <f t="shared" ca="1" si="8"/>
        <v>0.63791682666666716</v>
      </c>
      <c r="P32" s="38">
        <f t="shared" ca="1" si="9"/>
        <v>6.2401023984533399</v>
      </c>
      <c r="Q32" s="38">
        <f t="shared" ca="1" si="10"/>
        <v>61.040681661670597</v>
      </c>
      <c r="Z32" s="12">
        <f t="shared" ca="1" si="0"/>
        <v>-6.2100888888888912</v>
      </c>
      <c r="AA32" s="12">
        <f t="shared" ca="1" si="1"/>
        <v>-6.2100888888888912</v>
      </c>
      <c r="AT32" s="20"/>
    </row>
    <row r="33" spans="1:46" x14ac:dyDescent="0.25">
      <c r="A33" s="11">
        <v>3.58</v>
      </c>
      <c r="C33" s="16" t="s">
        <v>23</v>
      </c>
      <c r="D33" s="17"/>
      <c r="E33" s="17"/>
      <c r="F33" s="17"/>
      <c r="G33" s="43">
        <f ca="1">SUM(G22:G32)</f>
        <v>900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-6.1700888888888912</v>
      </c>
      <c r="AA33" s="12">
        <f t="shared" ca="1" si="1"/>
        <v>-6.1700888888888912</v>
      </c>
    </row>
    <row r="34" spans="1:46" x14ac:dyDescent="0.25">
      <c r="A34" s="11">
        <v>3.59</v>
      </c>
      <c r="Z34" s="12">
        <f t="shared" ca="1" si="0"/>
        <v>-6.1600888888888914</v>
      </c>
      <c r="AA34" s="12">
        <f t="shared" ca="1" si="1"/>
        <v>-6.1600888888888914</v>
      </c>
    </row>
    <row r="35" spans="1:46" x14ac:dyDescent="0.25">
      <c r="A35" s="11">
        <v>3.63</v>
      </c>
      <c r="Z35" s="12">
        <f t="shared" ca="1" si="0"/>
        <v>-6.1200888888888914</v>
      </c>
      <c r="AA35" s="12">
        <f t="shared" ca="1" si="1"/>
        <v>-6.1200888888888914</v>
      </c>
    </row>
    <row r="36" spans="1:46" x14ac:dyDescent="0.25">
      <c r="A36" s="11">
        <v>3.67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-6.0800888888888913</v>
      </c>
      <c r="AA36" s="12">
        <f t="shared" ca="1" si="1"/>
        <v>-6.0800888888888913</v>
      </c>
      <c r="AT36" s="20"/>
    </row>
    <row r="37" spans="1:46" x14ac:dyDescent="0.25">
      <c r="A37" s="11">
        <v>3.67</v>
      </c>
      <c r="Z37" s="12">
        <f t="shared" ca="1" si="0"/>
        <v>-6.0800888888888913</v>
      </c>
      <c r="AA37" s="12">
        <f t="shared" ca="1" si="1"/>
        <v>-6.0800888888888913</v>
      </c>
    </row>
    <row r="38" spans="1:46" x14ac:dyDescent="0.25">
      <c r="A38" s="11">
        <v>3.81</v>
      </c>
      <c r="Z38" s="12">
        <f t="shared" ca="1" si="0"/>
        <v>-5.9400888888888908</v>
      </c>
      <c r="AA38" s="12">
        <f t="shared" ca="1" si="1"/>
        <v>-5.9400888888888908</v>
      </c>
    </row>
    <row r="39" spans="1:46" x14ac:dyDescent="0.25">
      <c r="A39" s="11">
        <v>3.86</v>
      </c>
      <c r="Z39" s="12">
        <f t="shared" ca="1" si="0"/>
        <v>-5.8900888888888918</v>
      </c>
      <c r="AA39" s="12">
        <f t="shared" ca="1" si="1"/>
        <v>-5.8900888888888918</v>
      </c>
    </row>
    <row r="40" spans="1:46" x14ac:dyDescent="0.25">
      <c r="A40" s="11">
        <v>3.87</v>
      </c>
      <c r="Z40" s="12">
        <f t="shared" ca="1" si="0"/>
        <v>-5.8800888888888911</v>
      </c>
      <c r="AA40" s="12">
        <f t="shared" ca="1" si="1"/>
        <v>-5.8800888888888911</v>
      </c>
    </row>
    <row r="41" spans="1:46" x14ac:dyDescent="0.25">
      <c r="A41" s="11">
        <v>3.89</v>
      </c>
      <c r="Z41" s="12">
        <f t="shared" ca="1" si="0"/>
        <v>-5.8600888888888907</v>
      </c>
      <c r="AA41" s="12">
        <f t="shared" ca="1" si="1"/>
        <v>-5.8600888888888907</v>
      </c>
    </row>
    <row r="42" spans="1:46" x14ac:dyDescent="0.25">
      <c r="A42" s="11">
        <v>3.89</v>
      </c>
      <c r="Z42" s="12">
        <f t="shared" ca="1" si="0"/>
        <v>-5.8600888888888907</v>
      </c>
      <c r="AA42" s="12">
        <f t="shared" ca="1" si="1"/>
        <v>-5.8600888888888907</v>
      </c>
    </row>
    <row r="43" spans="1:46" x14ac:dyDescent="0.25">
      <c r="A43" s="11">
        <v>3.94</v>
      </c>
      <c r="Z43" s="12">
        <f t="shared" ca="1" si="0"/>
        <v>-5.8100888888888917</v>
      </c>
      <c r="AA43" s="12">
        <f t="shared" ca="1" si="1"/>
        <v>-5.8100888888888917</v>
      </c>
    </row>
    <row r="44" spans="1:46" x14ac:dyDescent="0.25">
      <c r="A44" s="11">
        <v>4.0599999999999996</v>
      </c>
      <c r="Z44" s="12">
        <f t="shared" ca="1" si="0"/>
        <v>-5.6900888888888916</v>
      </c>
      <c r="AA44" s="12">
        <f t="shared" ca="1" si="1"/>
        <v>-5.6900888888888916</v>
      </c>
    </row>
    <row r="45" spans="1:46" x14ac:dyDescent="0.25">
      <c r="A45" s="11">
        <v>4.0999999999999996</v>
      </c>
      <c r="Z45" s="12">
        <f t="shared" ca="1" si="0"/>
        <v>-5.6500888888888916</v>
      </c>
      <c r="AA45" s="12">
        <f t="shared" ca="1" si="1"/>
        <v>-5.6500888888888916</v>
      </c>
    </row>
    <row r="46" spans="1:46" x14ac:dyDescent="0.25">
      <c r="A46" s="11">
        <v>4.13</v>
      </c>
      <c r="Z46" s="12">
        <f t="shared" ca="1" si="0"/>
        <v>-5.6200888888888914</v>
      </c>
      <c r="AA46" s="12">
        <f t="shared" ca="1" si="1"/>
        <v>-5.6200888888888914</v>
      </c>
    </row>
    <row r="47" spans="1:46" x14ac:dyDescent="0.25">
      <c r="A47" s="11">
        <v>4.18</v>
      </c>
      <c r="Z47" s="12">
        <f t="shared" ca="1" si="0"/>
        <v>-5.5700888888888915</v>
      </c>
      <c r="AA47" s="12">
        <f t="shared" ca="1" si="1"/>
        <v>-5.5700888888888915</v>
      </c>
    </row>
    <row r="48" spans="1:46" x14ac:dyDescent="0.25">
      <c r="A48" s="11">
        <v>4.29</v>
      </c>
      <c r="Z48" s="12">
        <f t="shared" ca="1" si="0"/>
        <v>-5.4600888888888912</v>
      </c>
      <c r="AA48" s="12">
        <f t="shared" ca="1" si="1"/>
        <v>-5.4600888888888912</v>
      </c>
    </row>
    <row r="49" spans="1:27" x14ac:dyDescent="0.25">
      <c r="A49" s="11">
        <v>4.33</v>
      </c>
      <c r="Z49" s="12">
        <f t="shared" ca="1" si="0"/>
        <v>-5.4200888888888912</v>
      </c>
      <c r="AA49" s="12">
        <f t="shared" ca="1" si="1"/>
        <v>-5.4200888888888912</v>
      </c>
    </row>
    <row r="50" spans="1:27" x14ac:dyDescent="0.25">
      <c r="A50" s="11">
        <v>4.34</v>
      </c>
      <c r="Z50" s="12">
        <f t="shared" ca="1" si="0"/>
        <v>-5.4100888888888914</v>
      </c>
      <c r="AA50" s="12">
        <f t="shared" ca="1" si="1"/>
        <v>-5.4100888888888914</v>
      </c>
    </row>
    <row r="51" spans="1:27" x14ac:dyDescent="0.25">
      <c r="A51" s="11">
        <v>4.3899999999999997</v>
      </c>
      <c r="Z51" s="12">
        <f t="shared" ca="1" si="0"/>
        <v>-5.3600888888888916</v>
      </c>
      <c r="AA51" s="12">
        <f t="shared" ca="1" si="1"/>
        <v>-5.3600888888888916</v>
      </c>
    </row>
    <row r="52" spans="1:27" x14ac:dyDescent="0.25">
      <c r="A52" s="11">
        <v>4.42</v>
      </c>
      <c r="Z52" s="12">
        <f t="shared" ca="1" si="0"/>
        <v>-5.3300888888888913</v>
      </c>
      <c r="AA52" s="12">
        <f t="shared" ca="1" si="1"/>
        <v>-5.3300888888888913</v>
      </c>
    </row>
    <row r="53" spans="1:27" x14ac:dyDescent="0.25">
      <c r="A53" s="11">
        <v>4.46</v>
      </c>
      <c r="Z53" s="12">
        <f t="shared" ca="1" si="0"/>
        <v>-5.2900888888888913</v>
      </c>
      <c r="AA53" s="12">
        <f t="shared" ca="1" si="1"/>
        <v>-5.2900888888888913</v>
      </c>
    </row>
    <row r="54" spans="1:27" x14ac:dyDescent="0.25">
      <c r="A54" s="11">
        <v>4.46</v>
      </c>
      <c r="Z54" s="12">
        <f t="shared" ca="1" si="0"/>
        <v>-5.2900888888888913</v>
      </c>
      <c r="AA54" s="12">
        <f t="shared" ca="1" si="1"/>
        <v>-5.2900888888888913</v>
      </c>
    </row>
    <row r="55" spans="1:27" x14ac:dyDescent="0.25">
      <c r="A55" s="11">
        <v>4.46</v>
      </c>
      <c r="Z55" s="12">
        <f t="shared" ca="1" si="0"/>
        <v>-5.2900888888888913</v>
      </c>
      <c r="AA55" s="12">
        <f t="shared" ca="1" si="1"/>
        <v>-5.2900888888888913</v>
      </c>
    </row>
    <row r="56" spans="1:27" x14ac:dyDescent="0.25">
      <c r="A56" s="11">
        <v>4.47</v>
      </c>
      <c r="Z56" s="12">
        <f t="shared" ca="1" si="0"/>
        <v>-5.2800888888888915</v>
      </c>
      <c r="AA56" s="12">
        <f t="shared" ca="1" si="1"/>
        <v>-5.2800888888888915</v>
      </c>
    </row>
    <row r="57" spans="1:27" x14ac:dyDescent="0.25">
      <c r="A57" s="11">
        <v>4.5199999999999996</v>
      </c>
      <c r="Z57" s="12">
        <f t="shared" ca="1" si="0"/>
        <v>-5.2300888888888917</v>
      </c>
      <c r="AA57" s="12">
        <f t="shared" ca="1" si="1"/>
        <v>-5.2300888888888917</v>
      </c>
    </row>
    <row r="58" spans="1:27" x14ac:dyDescent="0.25">
      <c r="A58" s="11">
        <v>4.59</v>
      </c>
      <c r="Z58" s="12">
        <f t="shared" ca="1" si="0"/>
        <v>-5.1600888888888914</v>
      </c>
      <c r="AA58" s="12">
        <f t="shared" ca="1" si="1"/>
        <v>-5.1600888888888914</v>
      </c>
    </row>
    <row r="59" spans="1:27" x14ac:dyDescent="0.25">
      <c r="A59" s="11">
        <v>4.63</v>
      </c>
      <c r="Z59" s="12">
        <f t="shared" ca="1" si="0"/>
        <v>-5.1200888888888914</v>
      </c>
      <c r="AA59" s="12">
        <f t="shared" ca="1" si="1"/>
        <v>-5.1200888888888914</v>
      </c>
    </row>
    <row r="60" spans="1:27" x14ac:dyDescent="0.25">
      <c r="A60" s="11">
        <v>4.66</v>
      </c>
      <c r="Z60" s="12">
        <f t="shared" ca="1" si="0"/>
        <v>-5.0900888888888911</v>
      </c>
      <c r="AA60" s="12">
        <f t="shared" ca="1" si="1"/>
        <v>-5.0900888888888911</v>
      </c>
    </row>
    <row r="61" spans="1:27" x14ac:dyDescent="0.25">
      <c r="A61" s="11">
        <v>4.68</v>
      </c>
      <c r="Z61" s="12">
        <f t="shared" ca="1" si="0"/>
        <v>-5.0700888888888915</v>
      </c>
      <c r="AA61" s="12">
        <f t="shared" ca="1" si="1"/>
        <v>-5.0700888888888915</v>
      </c>
    </row>
    <row r="62" spans="1:27" x14ac:dyDescent="0.25">
      <c r="A62" s="11">
        <v>4.6900000000000004</v>
      </c>
      <c r="Z62" s="12">
        <f t="shared" ca="1" si="0"/>
        <v>-5.0600888888888909</v>
      </c>
      <c r="AA62" s="12">
        <f t="shared" ca="1" si="1"/>
        <v>-5.0600888888888909</v>
      </c>
    </row>
    <row r="63" spans="1:27" x14ac:dyDescent="0.25">
      <c r="A63" s="11">
        <v>4.7300000000000004</v>
      </c>
      <c r="Z63" s="12">
        <f t="shared" ca="1" si="0"/>
        <v>-5.0200888888888908</v>
      </c>
      <c r="AA63" s="12">
        <f t="shared" ca="1" si="1"/>
        <v>-5.0200888888888908</v>
      </c>
    </row>
    <row r="64" spans="1:27" x14ac:dyDescent="0.25">
      <c r="A64" s="11">
        <v>4.84</v>
      </c>
      <c r="Z64" s="12">
        <f t="shared" ca="1" si="0"/>
        <v>-4.9100888888888914</v>
      </c>
      <c r="AA64" s="12">
        <f t="shared" ca="1" si="1"/>
        <v>-4.9100888888888914</v>
      </c>
    </row>
    <row r="65" spans="1:27" x14ac:dyDescent="0.25">
      <c r="A65" s="11">
        <v>4.8499999999999996</v>
      </c>
      <c r="Z65" s="12">
        <f t="shared" ca="1" si="0"/>
        <v>-4.9000888888888916</v>
      </c>
      <c r="AA65" s="12">
        <f t="shared" ca="1" si="1"/>
        <v>-4.9000888888888916</v>
      </c>
    </row>
    <row r="66" spans="1:27" x14ac:dyDescent="0.25">
      <c r="A66" s="11">
        <v>4.8499999999999996</v>
      </c>
      <c r="Z66" s="12">
        <f t="shared" ref="Z66:Z129" ca="1" si="14">IF($A66&lt;&gt;"",($A66-$D$77),"")</f>
        <v>-4.9000888888888916</v>
      </c>
      <c r="AA66" s="12">
        <f t="shared" ref="AA66:AA129" ca="1" si="15">IF($A66&lt;&gt;"",($A66-$D$77+$J$118),"")</f>
        <v>-4.9000888888888916</v>
      </c>
    </row>
    <row r="67" spans="1:27" x14ac:dyDescent="0.25">
      <c r="A67" s="11">
        <v>4.87</v>
      </c>
      <c r="Z67" s="12">
        <f t="shared" ca="1" si="14"/>
        <v>-4.8800888888888911</v>
      </c>
      <c r="AA67" s="12">
        <f t="shared" ca="1" si="15"/>
        <v>-4.8800888888888911</v>
      </c>
    </row>
    <row r="68" spans="1:27" x14ac:dyDescent="0.25">
      <c r="A68" s="11">
        <v>4.93</v>
      </c>
      <c r="Z68" s="12">
        <f t="shared" ca="1" si="14"/>
        <v>-4.8200888888888915</v>
      </c>
      <c r="AA68" s="12">
        <f t="shared" ca="1" si="15"/>
        <v>-4.8200888888888915</v>
      </c>
    </row>
    <row r="69" spans="1:27" x14ac:dyDescent="0.25">
      <c r="A69" s="11">
        <v>5.04</v>
      </c>
      <c r="Z69" s="12">
        <f t="shared" ca="1" si="14"/>
        <v>-4.7100888888888912</v>
      </c>
      <c r="AA69" s="12">
        <f t="shared" ca="1" si="15"/>
        <v>-4.7100888888888912</v>
      </c>
    </row>
    <row r="70" spans="1:27" x14ac:dyDescent="0.25">
      <c r="A70" s="11">
        <v>5.07</v>
      </c>
      <c r="Z70" s="12">
        <f t="shared" ca="1" si="14"/>
        <v>-4.680088888888891</v>
      </c>
      <c r="AA70" s="12">
        <f t="shared" ca="1" si="15"/>
        <v>-4.680088888888891</v>
      </c>
    </row>
    <row r="71" spans="1:27" x14ac:dyDescent="0.25">
      <c r="A71" s="11">
        <v>5.08</v>
      </c>
      <c r="Z71" s="12">
        <f t="shared" ca="1" si="14"/>
        <v>-4.6700888888888912</v>
      </c>
      <c r="AA71" s="12">
        <f t="shared" ca="1" si="15"/>
        <v>-4.6700888888888912</v>
      </c>
    </row>
    <row r="72" spans="1:27" x14ac:dyDescent="0.25">
      <c r="A72" s="11">
        <v>5.0999999999999996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-4.6500888888888916</v>
      </c>
      <c r="AA72" s="12">
        <f t="shared" ca="1" si="15"/>
        <v>-4.6500888888888916</v>
      </c>
    </row>
    <row r="73" spans="1:27" x14ac:dyDescent="0.25">
      <c r="A73" s="11">
        <v>5.16</v>
      </c>
      <c r="Z73" s="12">
        <f t="shared" ca="1" si="14"/>
        <v>-4.5900888888888911</v>
      </c>
      <c r="AA73" s="12">
        <f t="shared" ca="1" si="15"/>
        <v>-4.5900888888888911</v>
      </c>
    </row>
    <row r="74" spans="1:27" x14ac:dyDescent="0.25">
      <c r="A74" s="11">
        <v>5.16</v>
      </c>
      <c r="Z74" s="12">
        <f t="shared" ca="1" si="14"/>
        <v>-4.5900888888888911</v>
      </c>
      <c r="AA74" s="12">
        <f t="shared" ca="1" si="15"/>
        <v>-4.5900888888888911</v>
      </c>
    </row>
    <row r="75" spans="1:27" x14ac:dyDescent="0.25">
      <c r="A75" s="11">
        <v>5.19</v>
      </c>
      <c r="C75" s="21" t="s">
        <v>25</v>
      </c>
      <c r="J75" s="21" t="s">
        <v>26</v>
      </c>
      <c r="Z75" s="12">
        <f t="shared" ca="1" si="14"/>
        <v>-4.5600888888888909</v>
      </c>
      <c r="AA75" s="12">
        <f t="shared" ca="1" si="15"/>
        <v>-4.5600888888888909</v>
      </c>
    </row>
    <row r="76" spans="1:27" x14ac:dyDescent="0.25">
      <c r="A76" s="11">
        <v>5.24</v>
      </c>
      <c r="Z76" s="12">
        <f t="shared" ca="1" si="14"/>
        <v>-4.510088888888891</v>
      </c>
      <c r="AA76" s="12">
        <f t="shared" ca="1" si="15"/>
        <v>-4.510088888888891</v>
      </c>
    </row>
    <row r="77" spans="1:27" x14ac:dyDescent="0.25">
      <c r="A77" s="11">
        <v>5.25</v>
      </c>
      <c r="C77" s="10" t="s">
        <v>27</v>
      </c>
      <c r="D77" s="15">
        <f ca="1">AVERAGE(INDIRECT($G$4))</f>
        <v>9.7500888888888912</v>
      </c>
      <c r="E77" s="9" t="s">
        <v>13</v>
      </c>
      <c r="J77" s="10" t="s">
        <v>27</v>
      </c>
      <c r="K77" s="15">
        <f ca="1">SUMPRODUCT(INDIRECT("$F$22:$F$"&amp;21+$D$15),INDIRECT("$H$22:$H$"&amp;21+$D$15))</f>
        <v>9.7629999999999981</v>
      </c>
      <c r="L77" s="9" t="s">
        <v>13</v>
      </c>
      <c r="Z77" s="12">
        <f t="shared" ca="1" si="14"/>
        <v>-4.5000888888888912</v>
      </c>
      <c r="AA77" s="12">
        <f t="shared" ca="1" si="15"/>
        <v>-4.5000888888888912</v>
      </c>
    </row>
    <row r="78" spans="1:27" x14ac:dyDescent="0.25">
      <c r="A78" s="11">
        <v>5.27</v>
      </c>
      <c r="C78" s="10" t="s">
        <v>28</v>
      </c>
      <c r="D78" s="15">
        <f ca="1">_xlfn.VAR.S(INDIRECT($G$4))</f>
        <v>10.608842706216766</v>
      </c>
      <c r="E78" s="9" t="s">
        <v>14</v>
      </c>
      <c r="J78" s="10" t="s">
        <v>28</v>
      </c>
      <c r="K78" s="15">
        <f ca="1">SUM(INDIRECT("$O$22:$O$"&amp;21+$D$15))</f>
        <v>10.913792000000001</v>
      </c>
      <c r="L78" s="9" t="s">
        <v>14</v>
      </c>
      <c r="Z78" s="12">
        <f t="shared" ca="1" si="14"/>
        <v>-4.4800888888888917</v>
      </c>
      <c r="AA78" s="12">
        <f t="shared" ca="1" si="15"/>
        <v>-4.4800888888888917</v>
      </c>
    </row>
    <row r="79" spans="1:27" x14ac:dyDescent="0.25">
      <c r="A79" s="11">
        <v>5.3</v>
      </c>
      <c r="C79" s="37" t="s">
        <v>140</v>
      </c>
      <c r="D79" s="15">
        <f ca="1">STDEVA(INDIRECT($G$4))</f>
        <v>3.2571218439316585</v>
      </c>
      <c r="E79" s="9" t="s">
        <v>15</v>
      </c>
      <c r="J79" s="37" t="s">
        <v>140</v>
      </c>
      <c r="K79" s="15">
        <f ca="1">SQRT($K$78)</f>
        <v>3.3036028817035503</v>
      </c>
      <c r="L79" s="9" t="s">
        <v>15</v>
      </c>
      <c r="Z79" s="12">
        <f t="shared" ca="1" si="14"/>
        <v>-4.4500888888888914</v>
      </c>
      <c r="AA79" s="12">
        <f t="shared" ca="1" si="15"/>
        <v>-4.4500888888888914</v>
      </c>
    </row>
    <row r="80" spans="1:27" x14ac:dyDescent="0.25">
      <c r="A80" s="11">
        <v>5.35</v>
      </c>
      <c r="Z80" s="12">
        <f t="shared" ca="1" si="14"/>
        <v>-4.4000888888888916</v>
      </c>
      <c r="AA80" s="12">
        <f t="shared" ca="1" si="15"/>
        <v>-4.4000888888888916</v>
      </c>
    </row>
    <row r="81" spans="1:27" x14ac:dyDescent="0.25">
      <c r="A81" s="11">
        <v>5.39</v>
      </c>
      <c r="C81" s="37" t="s">
        <v>124</v>
      </c>
      <c r="D81" s="19">
        <f ca="1">_xlfn.MODE.SNGL(INDIRECT($G$4))</f>
        <v>8.9499999999999993</v>
      </c>
      <c r="E81" s="9" t="s">
        <v>29</v>
      </c>
      <c r="Z81" s="12">
        <f t="shared" ca="1" si="14"/>
        <v>-4.3600888888888916</v>
      </c>
      <c r="AA81" s="12">
        <f t="shared" ca="1" si="15"/>
        <v>-4.3600888888888916</v>
      </c>
    </row>
    <row r="82" spans="1:27" x14ac:dyDescent="0.25">
      <c r="A82" s="11">
        <v>5.39</v>
      </c>
      <c r="C82" s="37" t="s">
        <v>125</v>
      </c>
      <c r="D82" s="15">
        <f ca="1">MEDIAN(INDIRECT($G$4))</f>
        <v>9.81</v>
      </c>
      <c r="E82" s="9" t="s">
        <v>30</v>
      </c>
      <c r="Z82" s="12">
        <f t="shared" ca="1" si="14"/>
        <v>-4.3600888888888916</v>
      </c>
      <c r="AA82" s="12">
        <f t="shared" ca="1" si="15"/>
        <v>-4.3600888888888916</v>
      </c>
    </row>
    <row r="83" spans="1:27" x14ac:dyDescent="0.25">
      <c r="A83" s="11">
        <v>5.43</v>
      </c>
      <c r="Z83" s="12">
        <f t="shared" ca="1" si="14"/>
        <v>-4.3200888888888915</v>
      </c>
      <c r="AA83" s="12">
        <f t="shared" ca="1" si="15"/>
        <v>-4.3200888888888915</v>
      </c>
    </row>
    <row r="84" spans="1:27" x14ac:dyDescent="0.25">
      <c r="A84" s="11">
        <v>5.45</v>
      </c>
      <c r="C84" s="37" t="s">
        <v>18</v>
      </c>
      <c r="D84" s="15">
        <f ca="1">$D$79/$D$77</f>
        <v>0.33406073329684649</v>
      </c>
      <c r="E84" s="9" t="s">
        <v>12</v>
      </c>
      <c r="J84" s="37" t="s">
        <v>18</v>
      </c>
      <c r="K84" s="15">
        <f ca="1">$K$79/$K$77</f>
        <v>0.33837989160130605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-4.3000888888888911</v>
      </c>
      <c r="AA84" s="12">
        <f t="shared" ca="1" si="15"/>
        <v>-4.3000888888888911</v>
      </c>
    </row>
    <row r="85" spans="1:27" x14ac:dyDescent="0.25">
      <c r="A85" s="11">
        <v>5.48</v>
      </c>
      <c r="Z85" s="12">
        <f t="shared" ca="1" si="14"/>
        <v>-4.2700888888888908</v>
      </c>
      <c r="AA85" s="12">
        <f t="shared" ca="1" si="15"/>
        <v>-4.2700888888888908</v>
      </c>
    </row>
    <row r="86" spans="1:27" ht="15" customHeight="1" x14ac:dyDescent="0.25">
      <c r="A86" s="11">
        <v>5.49</v>
      </c>
      <c r="C86" s="37" t="s">
        <v>16</v>
      </c>
      <c r="D86" s="15">
        <f ca="1">SUMPRODUCT(INDIRECT("$Z$2:$Z$"&amp;$D$5+1)^3)/$D$5</f>
        <v>-3.0531731591394564</v>
      </c>
      <c r="E86" s="9" t="s">
        <v>46</v>
      </c>
      <c r="I86" s="22"/>
      <c r="Z86" s="12">
        <f t="shared" ca="1" si="14"/>
        <v>-4.260088888888891</v>
      </c>
      <c r="AA86" s="12">
        <f t="shared" ca="1" si="15"/>
        <v>-4.260088888888891</v>
      </c>
    </row>
    <row r="87" spans="1:27" x14ac:dyDescent="0.25">
      <c r="A87" s="11">
        <v>5.54</v>
      </c>
      <c r="C87" s="37" t="s">
        <v>20</v>
      </c>
      <c r="D87" s="38">
        <f ca="1">KURT(INDIRECT($G$4))</f>
        <v>0.24639317039083908</v>
      </c>
      <c r="E87" s="9" t="s">
        <v>45</v>
      </c>
      <c r="Z87" s="12">
        <f t="shared" ca="1" si="14"/>
        <v>-4.2100888888888912</v>
      </c>
      <c r="AA87" s="12">
        <f t="shared" ca="1" si="15"/>
        <v>-4.2100888888888912</v>
      </c>
    </row>
    <row r="88" spans="1:27" ht="15" customHeight="1" x14ac:dyDescent="0.25">
      <c r="A88" s="11">
        <v>5.55</v>
      </c>
      <c r="Z88" s="12">
        <f t="shared" ca="1" si="14"/>
        <v>-4.2000888888888914</v>
      </c>
      <c r="AA88" s="12">
        <f t="shared" ca="1" si="15"/>
        <v>-4.2000888888888914</v>
      </c>
    </row>
    <row r="89" spans="1:27" ht="15" customHeight="1" x14ac:dyDescent="0.25">
      <c r="A89" s="11">
        <v>5.56</v>
      </c>
      <c r="C89" s="37" t="s">
        <v>19</v>
      </c>
      <c r="D89" s="15">
        <f ca="1">SKEW(INDIRECT($G$4))</f>
        <v>-8.8654015386494839E-2</v>
      </c>
      <c r="E89" s="9" t="s">
        <v>17</v>
      </c>
      <c r="Z89" s="12">
        <f t="shared" ca="1" si="14"/>
        <v>-4.1900888888888916</v>
      </c>
      <c r="AA89" s="12">
        <f t="shared" ca="1" si="15"/>
        <v>-4.1900888888888916</v>
      </c>
    </row>
    <row r="90" spans="1:27" x14ac:dyDescent="0.25">
      <c r="A90" s="11">
        <v>5.59</v>
      </c>
      <c r="D90" s="15">
        <f ca="1">$D$86/$D$79^3</f>
        <v>-8.8358720900680171E-2</v>
      </c>
      <c r="Z90" s="12">
        <f t="shared" ca="1" si="14"/>
        <v>-4.1600888888888914</v>
      </c>
      <c r="AA90" s="12">
        <f t="shared" ca="1" si="15"/>
        <v>-4.1600888888888914</v>
      </c>
    </row>
    <row r="91" spans="1:27" x14ac:dyDescent="0.25">
      <c r="A91" s="11">
        <v>5.62</v>
      </c>
      <c r="Z91" s="12">
        <f t="shared" ca="1" si="14"/>
        <v>-4.1300888888888911</v>
      </c>
      <c r="AA91" s="12">
        <f t="shared" ca="1" si="15"/>
        <v>-4.1300888888888911</v>
      </c>
    </row>
    <row r="92" spans="1:27" x14ac:dyDescent="0.25">
      <c r="A92" s="11">
        <v>5.62</v>
      </c>
      <c r="Z92" s="12">
        <f t="shared" ca="1" si="14"/>
        <v>-4.1300888888888911</v>
      </c>
      <c r="AA92" s="12">
        <f t="shared" ca="1" si="15"/>
        <v>-4.1300888888888911</v>
      </c>
    </row>
    <row r="93" spans="1:27" x14ac:dyDescent="0.25">
      <c r="A93" s="11">
        <v>5.63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-4.1200888888888914</v>
      </c>
      <c r="AA93" s="12">
        <f t="shared" ca="1" si="15"/>
        <v>-4.1200888888888914</v>
      </c>
    </row>
    <row r="94" spans="1:27" x14ac:dyDescent="0.25">
      <c r="A94" s="11">
        <v>5.63</v>
      </c>
      <c r="Z94" s="12">
        <f t="shared" ca="1" si="14"/>
        <v>-4.1200888888888914</v>
      </c>
      <c r="AA94" s="12">
        <f t="shared" ca="1" si="15"/>
        <v>-4.1200888888888914</v>
      </c>
    </row>
    <row r="95" spans="1:27" x14ac:dyDescent="0.25">
      <c r="A95" s="11">
        <v>5.65</v>
      </c>
      <c r="Z95" s="12">
        <f t="shared" ca="1" si="14"/>
        <v>-4.1000888888888909</v>
      </c>
      <c r="AA95" s="12">
        <f t="shared" ca="1" si="15"/>
        <v>-4.1000888888888909</v>
      </c>
    </row>
    <row r="96" spans="1:27" x14ac:dyDescent="0.25">
      <c r="A96" s="11">
        <v>5.66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-4.0900888888888911</v>
      </c>
      <c r="AA96" s="12">
        <f t="shared" ca="1" si="15"/>
        <v>-4.0900888888888911</v>
      </c>
    </row>
    <row r="97" spans="1:27" ht="15" customHeight="1" x14ac:dyDescent="0.25">
      <c r="A97" s="11">
        <v>5.66</v>
      </c>
      <c r="Z97" s="12">
        <f t="shared" ca="1" si="14"/>
        <v>-4.0900888888888911</v>
      </c>
      <c r="AA97" s="12">
        <f t="shared" ca="1" si="15"/>
        <v>-4.0900888888888911</v>
      </c>
    </row>
    <row r="98" spans="1:27" ht="15" customHeight="1" x14ac:dyDescent="0.25">
      <c r="A98" s="11">
        <v>5.7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-4.0500888888888911</v>
      </c>
      <c r="AA98" s="12">
        <f t="shared" ca="1" si="15"/>
        <v>-4.0500888888888911</v>
      </c>
    </row>
    <row r="99" spans="1:27" x14ac:dyDescent="0.25">
      <c r="A99" s="11">
        <v>5.72</v>
      </c>
      <c r="Z99" s="12">
        <f t="shared" ca="1" si="14"/>
        <v>-4.0300888888888915</v>
      </c>
      <c r="AA99" s="12">
        <f t="shared" ca="1" si="15"/>
        <v>-4.0300888888888915</v>
      </c>
    </row>
    <row r="100" spans="1:27" x14ac:dyDescent="0.25">
      <c r="A100" s="11">
        <v>5.73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-4.0200888888888908</v>
      </c>
      <c r="AA100" s="12">
        <f t="shared" ca="1" si="15"/>
        <v>-4.0200888888888908</v>
      </c>
    </row>
    <row r="101" spans="1:27" x14ac:dyDescent="0.25">
      <c r="A101" s="11">
        <v>5.76</v>
      </c>
      <c r="M101" s="37" t="s">
        <v>69</v>
      </c>
      <c r="N101" s="15">
        <v>2</v>
      </c>
      <c r="O101" s="9" t="s">
        <v>68</v>
      </c>
      <c r="Z101" s="12">
        <f t="shared" ca="1" si="14"/>
        <v>-3.9900888888888915</v>
      </c>
      <c r="AA101" s="12">
        <f t="shared" ca="1" si="15"/>
        <v>-3.9900888888888915</v>
      </c>
    </row>
    <row r="102" spans="1:27" x14ac:dyDescent="0.25">
      <c r="A102" s="11">
        <v>5.83</v>
      </c>
      <c r="C102" s="75" t="s">
        <v>38</v>
      </c>
      <c r="D102" s="76"/>
      <c r="E102" s="38">
        <f ca="1">$D$77-$D$79*SQRT(3)</f>
        <v>4.1085883687568314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-3.9200888888888912</v>
      </c>
      <c r="AA102" s="12">
        <f t="shared" ca="1" si="15"/>
        <v>-3.9200888888888912</v>
      </c>
    </row>
    <row r="103" spans="1:27" x14ac:dyDescent="0.25">
      <c r="A103" s="11">
        <v>5.94</v>
      </c>
      <c r="C103" s="75" t="s">
        <v>39</v>
      </c>
      <c r="D103" s="76"/>
      <c r="E103" s="38">
        <f ca="1">$D$77+$D$79*SQRT(3)</f>
        <v>15.391589409020952</v>
      </c>
      <c r="H103" s="37" t="s">
        <v>118</v>
      </c>
      <c r="Z103" s="12">
        <f t="shared" ca="1" si="14"/>
        <v>-3.8100888888888909</v>
      </c>
      <c r="AA103" s="12">
        <f t="shared" ca="1" si="15"/>
        <v>-3.8100888888888909</v>
      </c>
    </row>
    <row r="104" spans="1:27" x14ac:dyDescent="0.25">
      <c r="A104" s="11">
        <v>5.97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-3.7800888888888915</v>
      </c>
      <c r="AA104" s="12">
        <f t="shared" ca="1" si="15"/>
        <v>-3.7800888888888915</v>
      </c>
    </row>
    <row r="105" spans="1:27" x14ac:dyDescent="0.25">
      <c r="A105" s="11">
        <v>5.97</v>
      </c>
      <c r="C105" s="84" t="s">
        <v>116</v>
      </c>
      <c r="D105" s="85"/>
      <c r="E105" s="38">
        <f ca="1">($E$102+$E$103)/2</f>
        <v>9.7500888888888912</v>
      </c>
      <c r="Z105" s="12">
        <f t="shared" ca="1" si="14"/>
        <v>-3.7800888888888915</v>
      </c>
      <c r="AA105" s="12">
        <f t="shared" ca="1" si="15"/>
        <v>-3.7800888888888915</v>
      </c>
    </row>
    <row r="106" spans="1:27" ht="15" customHeight="1" x14ac:dyDescent="0.25">
      <c r="A106" s="11">
        <v>5.99</v>
      </c>
      <c r="C106" s="84" t="s">
        <v>117</v>
      </c>
      <c r="D106" s="85"/>
      <c r="E106" s="38">
        <f ca="1">($E$102-$E$103)^2/12</f>
        <v>10.608842706216771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-3.760088888888891</v>
      </c>
      <c r="AA106" s="12">
        <f t="shared" ca="1" si="15"/>
        <v>-3.760088888888891</v>
      </c>
    </row>
    <row r="107" spans="1:27" x14ac:dyDescent="0.25">
      <c r="A107" s="11">
        <v>6.01</v>
      </c>
      <c r="Z107" s="12">
        <f t="shared" ca="1" si="14"/>
        <v>-3.7400888888888915</v>
      </c>
      <c r="AA107" s="12">
        <f t="shared" ca="1" si="15"/>
        <v>-3.7400888888888915</v>
      </c>
    </row>
    <row r="108" spans="1:27" x14ac:dyDescent="0.25">
      <c r="A108" s="11">
        <v>6.01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-3.7400888888888915</v>
      </c>
      <c r="AA108" s="12">
        <f t="shared" ca="1" si="15"/>
        <v>-3.7400888888888915</v>
      </c>
    </row>
    <row r="109" spans="1:27" x14ac:dyDescent="0.25">
      <c r="A109" s="11">
        <v>6.01</v>
      </c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>
        <f t="shared" ca="1" si="14"/>
        <v>-3.7400888888888915</v>
      </c>
      <c r="AA109" s="12">
        <f t="shared" ca="1" si="15"/>
        <v>-3.7400888888888915</v>
      </c>
    </row>
    <row r="110" spans="1:27" x14ac:dyDescent="0.25">
      <c r="A110" s="11">
        <v>6.03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900.00000000000023</v>
      </c>
      <c r="P110" s="90">
        <f ca="1">SUM(INDIRECT(ADDRESS(ROW()+1,COLUMN())&amp;":"&amp;ADDRESS(ROW()+$D$15,COLUMN())))</f>
        <v>986.03555555555545</v>
      </c>
      <c r="Q110" s="91"/>
      <c r="S110" s="16" t="s">
        <v>23</v>
      </c>
      <c r="T110" s="17">
        <f ca="1">SUM(INDIRECT(ADDRESS(ROW()+1,COLUMN())&amp;":"&amp;ADDRESS(ROW()+$D$15,COLUMN())))</f>
        <v>1</v>
      </c>
      <c r="U110" s="17">
        <f ca="1">SUM(INDIRECT(ADDRESS(ROW()+1,COLUMN())&amp;":"&amp;ADDRESS(ROW()+$D$15,COLUMN())))</f>
        <v>900</v>
      </c>
      <c r="V110" s="90">
        <f ca="1">SUM(INDIRECT(ADDRESS(ROW()+1,COLUMN())&amp;":"&amp;ADDRESS(ROW()+$D$15,COLUMN())))</f>
        <v>10.58274191783647</v>
      </c>
      <c r="W110" s="91"/>
      <c r="Z110" s="12">
        <f t="shared" ca="1" si="14"/>
        <v>-3.720088888888891</v>
      </c>
      <c r="AA110" s="12">
        <f t="shared" ca="1" si="15"/>
        <v>-3.720088888888891</v>
      </c>
    </row>
    <row r="111" spans="1:27" x14ac:dyDescent="0.25">
      <c r="A111" s="11">
        <v>6.05</v>
      </c>
      <c r="M111" s="17">
        <v>1</v>
      </c>
      <c r="N111" s="38">
        <f>IF($C22&gt;$D$15,"-",1/$D$15)</f>
        <v>9.0909090909090912E-2</v>
      </c>
      <c r="O111" s="19">
        <f>IF($C22&gt;$D$15,"-",$D$5*N111)</f>
        <v>81.818181818181827</v>
      </c>
      <c r="P111" s="88">
        <f ca="1">IF($C22&gt;$D$15,"-",($G22-$O111)^2/$O111)</f>
        <v>79.830404040404048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3.6201760625166623E-4</v>
      </c>
      <c r="U111" s="38">
        <f ca="1">IF($C22&gt;$D$15,"-",$D$5*T111)</f>
        <v>0.32581584562649962</v>
      </c>
      <c r="V111" s="88">
        <f ca="1">IF($C22&gt;$D$15,"-",($G22-$U111)^2/$U111)</f>
        <v>1.3950342812036145</v>
      </c>
      <c r="W111" s="89"/>
      <c r="Z111" s="12">
        <f t="shared" ca="1" si="14"/>
        <v>-3.7000888888888914</v>
      </c>
      <c r="AA111" s="12">
        <f t="shared" ca="1" si="15"/>
        <v>-3.7000888888888914</v>
      </c>
    </row>
    <row r="112" spans="1:27" ht="15" customHeight="1" x14ac:dyDescent="0.25">
      <c r="A112" s="11">
        <v>6.07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81.818181818181827</v>
      </c>
      <c r="P112" s="88">
        <f t="shared" ref="P112:P121" ca="1" si="18">IF($C23&gt;$D$15,"-",($G23-$O112)^2/$O112)</f>
        <v>75.928181818181827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3.023100566455893E-3</v>
      </c>
      <c r="U112" s="38">
        <f t="shared" ref="U112:U121" ca="1" si="20">IF($C23&gt;$D$15,"-",$D$5*T112)</f>
        <v>2.7207905098103038</v>
      </c>
      <c r="V112" s="88">
        <f t="shared" ref="V112:V121" ca="1" si="21">IF($C23&gt;$D$15,"-",($G23-$U112)^2/$U112)</f>
        <v>2.8652679848337668E-2</v>
      </c>
      <c r="W112" s="89"/>
      <c r="Z112" s="12">
        <f t="shared" ca="1" si="14"/>
        <v>-3.680088888888891</v>
      </c>
      <c r="AA112" s="12">
        <f t="shared" ca="1" si="15"/>
        <v>-3.680088888888891</v>
      </c>
    </row>
    <row r="113" spans="1:27" x14ac:dyDescent="0.25">
      <c r="A113" s="11">
        <v>6.1</v>
      </c>
      <c r="M113" s="17">
        <v>3</v>
      </c>
      <c r="N113" s="38">
        <f t="shared" si="16"/>
        <v>9.0909090909090912E-2</v>
      </c>
      <c r="O113" s="19">
        <f t="shared" si="17"/>
        <v>81.818181818181827</v>
      </c>
      <c r="P113" s="88">
        <f t="shared" ca="1" si="18"/>
        <v>52.947070707070722</v>
      </c>
      <c r="Q113" s="89"/>
      <c r="S113" s="17">
        <v>3</v>
      </c>
      <c r="T113" s="38">
        <f t="shared" ca="1" si="19"/>
        <v>1.7511822127738823E-2</v>
      </c>
      <c r="U113" s="38">
        <f t="shared" ca="1" si="20"/>
        <v>15.760639914964941</v>
      </c>
      <c r="V113" s="88">
        <f t="shared" ca="1" si="21"/>
        <v>3.6352109189164445E-3</v>
      </c>
      <c r="W113" s="89"/>
      <c r="Z113" s="12">
        <f t="shared" ca="1" si="14"/>
        <v>-3.6500888888888916</v>
      </c>
      <c r="AA113" s="12">
        <f t="shared" ca="1" si="15"/>
        <v>-3.6500888888888916</v>
      </c>
    </row>
    <row r="114" spans="1:27" x14ac:dyDescent="0.25">
      <c r="A114" s="11">
        <v>6.11</v>
      </c>
      <c r="C114" s="75" t="s">
        <v>138</v>
      </c>
      <c r="D114" s="76"/>
      <c r="E114" s="38">
        <f ca="1">$D$11</f>
        <v>-3.45</v>
      </c>
      <c r="H114" s="92" t="s">
        <v>144</v>
      </c>
      <c r="I114" s="92"/>
      <c r="J114" s="92"/>
      <c r="K114" s="38">
        <f ca="1">SUM(INDIRECT("$AA$2:$AA$"&amp;$D$5+1))/$K$119</f>
        <v>-2.051122829413088E-12</v>
      </c>
      <c r="M114" s="17">
        <v>4</v>
      </c>
      <c r="N114" s="38">
        <f t="shared" si="16"/>
        <v>9.0909090909090912E-2</v>
      </c>
      <c r="O114" s="19">
        <f t="shared" si="17"/>
        <v>81.818181818181827</v>
      </c>
      <c r="P114" s="88">
        <f t="shared" ca="1" si="18"/>
        <v>6.9337373737373778</v>
      </c>
      <c r="Q114" s="89"/>
      <c r="S114" s="17">
        <v>4</v>
      </c>
      <c r="T114" s="38">
        <f t="shared" ca="1" si="19"/>
        <v>6.5513751751839516E-2</v>
      </c>
      <c r="U114" s="38">
        <f t="shared" ca="1" si="20"/>
        <v>58.962376576655565</v>
      </c>
      <c r="V114" s="88">
        <f t="shared" ca="1" si="21"/>
        <v>1.5707790782333798E-2</v>
      </c>
      <c r="W114" s="89"/>
      <c r="Z114" s="12">
        <f t="shared" ca="1" si="14"/>
        <v>-3.6400888888888909</v>
      </c>
      <c r="AA114" s="12">
        <f t="shared" ca="1" si="15"/>
        <v>-3.6400888888888909</v>
      </c>
    </row>
    <row r="115" spans="1:27" x14ac:dyDescent="0.25">
      <c r="A115" s="11">
        <v>6.13</v>
      </c>
      <c r="C115" s="75" t="s">
        <v>139</v>
      </c>
      <c r="D115" s="76"/>
      <c r="E115" s="38">
        <f ca="1">$D$12</f>
        <v>20.64</v>
      </c>
      <c r="H115" s="92" t="s">
        <v>145</v>
      </c>
      <c r="I115" s="92"/>
      <c r="J115" s="92"/>
      <c r="K115" s="38">
        <f ca="1">-$D$5/$K$119+SUMSQ(INDIRECT("$AA$2:$AA$"&amp;$D$5+1))/$K$119^3</f>
        <v>-0.17023948181537207</v>
      </c>
      <c r="M115" s="17">
        <v>5</v>
      </c>
      <c r="N115" s="38">
        <f t="shared" si="16"/>
        <v>9.0909090909090912E-2</v>
      </c>
      <c r="O115" s="19">
        <f t="shared" si="17"/>
        <v>81.818181818181827</v>
      </c>
      <c r="P115" s="88">
        <f t="shared" ca="1" si="18"/>
        <v>35.880404040404024</v>
      </c>
      <c r="Q115" s="89"/>
      <c r="S115" s="17">
        <v>5</v>
      </c>
      <c r="T115" s="38">
        <f t="shared" ca="1" si="19"/>
        <v>0.15842825694319773</v>
      </c>
      <c r="U115" s="38">
        <f t="shared" ca="1" si="20"/>
        <v>142.58543124887797</v>
      </c>
      <c r="V115" s="88">
        <f t="shared" ca="1" si="21"/>
        <v>0.30415382801628049</v>
      </c>
      <c r="W115" s="89"/>
      <c r="Z115" s="12">
        <f t="shared" ca="1" si="14"/>
        <v>-3.6200888888888914</v>
      </c>
      <c r="AA115" s="12">
        <f t="shared" ca="1" si="15"/>
        <v>-3.6200888888888914</v>
      </c>
    </row>
    <row r="116" spans="1:27" x14ac:dyDescent="0.25">
      <c r="A116" s="11">
        <v>6.14</v>
      </c>
      <c r="M116" s="17">
        <v>6</v>
      </c>
      <c r="N116" s="38">
        <f t="shared" si="16"/>
        <v>9.0909090909090912E-2</v>
      </c>
      <c r="O116" s="19">
        <f t="shared" si="17"/>
        <v>81.818181818181827</v>
      </c>
      <c r="P116" s="88">
        <f t="shared" ca="1" si="18"/>
        <v>220.05818181818179</v>
      </c>
      <c r="Q116" s="89"/>
      <c r="S116" s="17">
        <v>6</v>
      </c>
      <c r="T116" s="38">
        <f t="shared" ca="1" si="19"/>
        <v>0.24780159692712067</v>
      </c>
      <c r="U116" s="38">
        <f t="shared" ca="1" si="20"/>
        <v>223.02143723440861</v>
      </c>
      <c r="V116" s="88">
        <f t="shared" ca="1" si="21"/>
        <v>0.22105758732476383</v>
      </c>
      <c r="W116" s="89"/>
      <c r="Z116" s="12">
        <f t="shared" ca="1" si="14"/>
        <v>-3.6100888888888916</v>
      </c>
      <c r="AA116" s="12">
        <f t="shared" ca="1" si="15"/>
        <v>-3.6100888888888916</v>
      </c>
    </row>
    <row r="117" spans="1:27" x14ac:dyDescent="0.25">
      <c r="A117" s="11">
        <v>6.15</v>
      </c>
      <c r="C117" s="84" t="s">
        <v>116</v>
      </c>
      <c r="D117" s="85"/>
      <c r="E117" s="38">
        <f ca="1">($E$102+$E$103)/2</f>
        <v>9.7500888888888912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81.818181818181827</v>
      </c>
      <c r="P117" s="88">
        <f t="shared" ca="1" si="18"/>
        <v>341.60818181818178</v>
      </c>
      <c r="Q117" s="89"/>
      <c r="S117" s="17">
        <v>7</v>
      </c>
      <c r="T117" s="38">
        <f t="shared" ca="1" si="19"/>
        <v>0.25077916428093477</v>
      </c>
      <c r="U117" s="38">
        <f t="shared" ca="1" si="20"/>
        <v>225.70124785284131</v>
      </c>
      <c r="V117" s="88">
        <f t="shared" ca="1" si="21"/>
        <v>2.4050901657781787</v>
      </c>
      <c r="W117" s="89"/>
      <c r="Z117" s="12">
        <f t="shared" ca="1" si="14"/>
        <v>-3.6000888888888909</v>
      </c>
      <c r="AA117" s="12">
        <f t="shared" ca="1" si="15"/>
        <v>-3.6000888888888909</v>
      </c>
    </row>
    <row r="118" spans="1:27" x14ac:dyDescent="0.25">
      <c r="A118" s="11">
        <v>6.17</v>
      </c>
      <c r="C118" s="84" t="s">
        <v>117</v>
      </c>
      <c r="D118" s="85"/>
      <c r="E118" s="38">
        <f ca="1">($E$102-$E$103)^2/12</f>
        <v>10.608842706216771</v>
      </c>
      <c r="H118" s="37" t="s">
        <v>27</v>
      </c>
      <c r="I118" s="38">
        <f ca="1">D77</f>
        <v>9.7500888888888912</v>
      </c>
      <c r="J118" s="38">
        <v>0</v>
      </c>
      <c r="K118" s="38">
        <f ca="1">$I118+$J118</f>
        <v>9.7500888888888912</v>
      </c>
      <c r="M118" s="17">
        <v>8</v>
      </c>
      <c r="N118" s="38">
        <f t="shared" si="16"/>
        <v>9.0909090909090912E-2</v>
      </c>
      <c r="O118" s="19">
        <f t="shared" si="17"/>
        <v>81.818181818181827</v>
      </c>
      <c r="P118" s="88">
        <f t="shared" ca="1" si="18"/>
        <v>37.21707070707069</v>
      </c>
      <c r="Q118" s="89"/>
      <c r="S118" s="17">
        <v>8</v>
      </c>
      <c r="T118" s="38">
        <f t="shared" ca="1" si="19"/>
        <v>0.16420962890482127</v>
      </c>
      <c r="U118" s="38">
        <f t="shared" ca="1" si="20"/>
        <v>147.78866601433916</v>
      </c>
      <c r="V118" s="88">
        <f t="shared" ca="1" si="21"/>
        <v>0.78757943696212485</v>
      </c>
      <c r="W118" s="89"/>
      <c r="Z118" s="12">
        <f t="shared" ca="1" si="14"/>
        <v>-3.5800888888888913</v>
      </c>
      <c r="AA118" s="12">
        <f t="shared" ca="1" si="15"/>
        <v>-3.5800888888888913</v>
      </c>
    </row>
    <row r="119" spans="1:27" x14ac:dyDescent="0.25">
      <c r="A119" s="11">
        <v>6.18</v>
      </c>
      <c r="H119" s="37" t="s">
        <v>140</v>
      </c>
      <c r="I119" s="38">
        <f ca="1">D79</f>
        <v>3.2571218439316585</v>
      </c>
      <c r="J119" s="38">
        <v>-8.0699999999999999E-4</v>
      </c>
      <c r="K119" s="38">
        <f ca="1">$I119+$J119</f>
        <v>3.2563148439316585</v>
      </c>
      <c r="M119" s="17">
        <v>9</v>
      </c>
      <c r="N119" s="38">
        <f t="shared" si="16"/>
        <v>9.0909090909090912E-2</v>
      </c>
      <c r="O119" s="19">
        <f t="shared" si="17"/>
        <v>81.818181818181827</v>
      </c>
      <c r="P119" s="88">
        <f t="shared" ca="1" si="18"/>
        <v>2.3337373737373768</v>
      </c>
      <c r="Q119" s="89"/>
      <c r="S119" s="17">
        <v>9</v>
      </c>
      <c r="T119" s="38">
        <f t="shared" ca="1" si="19"/>
        <v>6.9548615339487863E-2</v>
      </c>
      <c r="U119" s="38">
        <f t="shared" ca="1" si="20"/>
        <v>62.593753805539073</v>
      </c>
      <c r="V119" s="88">
        <f t="shared" ca="1" si="21"/>
        <v>0.46693952891729013</v>
      </c>
      <c r="W119" s="89"/>
      <c r="Z119" s="12">
        <f t="shared" ca="1" si="14"/>
        <v>-3.5700888888888915</v>
      </c>
      <c r="AA119" s="12">
        <f t="shared" ca="1" si="15"/>
        <v>-3.5700888888888915</v>
      </c>
    </row>
    <row r="120" spans="1:27" x14ac:dyDescent="0.25">
      <c r="A120" s="11">
        <v>6.19</v>
      </c>
      <c r="M120" s="17">
        <v>10</v>
      </c>
      <c r="N120" s="38">
        <f t="shared" si="16"/>
        <v>9.0909090909090912E-2</v>
      </c>
      <c r="O120" s="19">
        <f t="shared" si="17"/>
        <v>81.818181818181827</v>
      </c>
      <c r="P120" s="88">
        <f t="shared" ca="1" si="18"/>
        <v>63.040404040404056</v>
      </c>
      <c r="Q120" s="89"/>
      <c r="S120" s="17">
        <v>10</v>
      </c>
      <c r="T120" s="38">
        <f t="shared" ca="1" si="19"/>
        <v>1.9041242768880862E-2</v>
      </c>
      <c r="U120" s="38">
        <f t="shared" ca="1" si="20"/>
        <v>17.137118491992776</v>
      </c>
      <c r="V120" s="88">
        <f t="shared" ca="1" si="21"/>
        <v>2.9724052145957884</v>
      </c>
      <c r="W120" s="89"/>
      <c r="Z120" s="12">
        <f t="shared" ca="1" si="14"/>
        <v>-3.5600888888888909</v>
      </c>
      <c r="AA120" s="12">
        <f t="shared" ca="1" si="15"/>
        <v>-3.5600888888888909</v>
      </c>
    </row>
    <row r="121" spans="1:27" ht="15" customHeight="1" x14ac:dyDescent="0.25">
      <c r="A121" s="11">
        <v>6.2</v>
      </c>
      <c r="H121" s="24" t="s">
        <v>146</v>
      </c>
      <c r="I121" s="38">
        <f ca="1">LN(2*PI())*D5/2-LN(K119)*D5-SUMSQ(INDIRECT("$AA$2:$AA$"&amp;$D$5+1))/(2*K119^2)</f>
        <v>-685.21466944418819</v>
      </c>
      <c r="M121" s="17">
        <v>11</v>
      </c>
      <c r="N121" s="38">
        <f t="shared" si="16"/>
        <v>9.0909090909090912E-2</v>
      </c>
      <c r="O121" s="19">
        <f t="shared" si="17"/>
        <v>81.818181818181827</v>
      </c>
      <c r="P121" s="88">
        <f t="shared" ca="1" si="18"/>
        <v>70.258181818181825</v>
      </c>
      <c r="Q121" s="89"/>
      <c r="S121" s="17">
        <v>11</v>
      </c>
      <c r="T121" s="38">
        <f t="shared" ca="1" si="19"/>
        <v>3.7808027832709756E-3</v>
      </c>
      <c r="U121" s="38">
        <f t="shared" ca="1" si="20"/>
        <v>3.4027225049438781</v>
      </c>
      <c r="V121" s="88">
        <f t="shared" ca="1" si="21"/>
        <v>1.9824861934888414</v>
      </c>
      <c r="W121" s="89"/>
      <c r="Z121" s="12">
        <f t="shared" ca="1" si="14"/>
        <v>-3.5500888888888911</v>
      </c>
      <c r="AA121" s="12">
        <f t="shared" ca="1" si="15"/>
        <v>-3.5500888888888911</v>
      </c>
    </row>
    <row r="122" spans="1:27" x14ac:dyDescent="0.25">
      <c r="A122" s="11">
        <v>6.21</v>
      </c>
      <c r="Z122" s="12">
        <f t="shared" ca="1" si="14"/>
        <v>-3.5400888888888913</v>
      </c>
      <c r="AA122" s="12">
        <f t="shared" ca="1" si="15"/>
        <v>-3.5400888888888913</v>
      </c>
    </row>
    <row r="123" spans="1:27" ht="15" customHeight="1" x14ac:dyDescent="0.25">
      <c r="A123" s="11">
        <v>6.24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-3.510088888888891</v>
      </c>
      <c r="AA123" s="12">
        <f t="shared" ca="1" si="15"/>
        <v>-3.510088888888891</v>
      </c>
    </row>
    <row r="124" spans="1:27" ht="15" customHeight="1" x14ac:dyDescent="0.25">
      <c r="A124" s="11">
        <v>6.25</v>
      </c>
      <c r="Z124" s="12">
        <f t="shared" ca="1" si="14"/>
        <v>-3.5000888888888912</v>
      </c>
      <c r="AA124" s="12">
        <f t="shared" ca="1" si="15"/>
        <v>-3.5000888888888912</v>
      </c>
    </row>
    <row r="125" spans="1:27" x14ac:dyDescent="0.25">
      <c r="A125" s="11">
        <v>6.27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-3.4800888888888917</v>
      </c>
      <c r="AA125" s="12">
        <f t="shared" ca="1" si="15"/>
        <v>-3.4800888888888917</v>
      </c>
    </row>
    <row r="126" spans="1:27" x14ac:dyDescent="0.25">
      <c r="A126" s="11">
        <v>6.28</v>
      </c>
      <c r="Z126" s="12">
        <f t="shared" ca="1" si="14"/>
        <v>-3.470088888888891</v>
      </c>
      <c r="AA126" s="12">
        <f t="shared" ca="1" si="15"/>
        <v>-3.470088888888891</v>
      </c>
    </row>
    <row r="127" spans="1:27" ht="15" customHeight="1" x14ac:dyDescent="0.25">
      <c r="A127" s="11">
        <v>6.31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-3.4400888888888916</v>
      </c>
      <c r="AA127" s="12">
        <f t="shared" ca="1" si="15"/>
        <v>-3.4400888888888916</v>
      </c>
    </row>
    <row r="128" spans="1:27" ht="15" customHeight="1" x14ac:dyDescent="0.25">
      <c r="A128" s="11">
        <v>6.31</v>
      </c>
      <c r="C128" s="25">
        <f ca="1">$D$77</f>
        <v>9.7500888888888912</v>
      </c>
      <c r="D128" s="25">
        <f ca="1">$D$82</f>
        <v>9.81</v>
      </c>
      <c r="E128" s="25">
        <f ca="1">$D$89</f>
        <v>-8.8654015386494839E-2</v>
      </c>
      <c r="F128" s="25">
        <f ca="1">$D$87</f>
        <v>0.24639317039083908</v>
      </c>
      <c r="H128" s="25">
        <f ca="1">$D$77</f>
        <v>9.7500888888888912</v>
      </c>
      <c r="I128" s="25">
        <f ca="1">$D$82</f>
        <v>9.81</v>
      </c>
      <c r="J128" s="25">
        <f ca="1">$D$89</f>
        <v>-8.8654015386494839E-2</v>
      </c>
      <c r="K128" s="25">
        <f ca="1">$D$87</f>
        <v>0.24639317039083908</v>
      </c>
      <c r="Z128" s="12">
        <f t="shared" ca="1" si="14"/>
        <v>-3.4400888888888916</v>
      </c>
      <c r="AA128" s="12">
        <f t="shared" ca="1" si="15"/>
        <v>-3.4400888888888916</v>
      </c>
    </row>
    <row r="129" spans="1:27" x14ac:dyDescent="0.25">
      <c r="A129" s="11">
        <v>6.32</v>
      </c>
      <c r="Z129" s="12">
        <f t="shared" ca="1" si="14"/>
        <v>-3.430088888888891</v>
      </c>
      <c r="AA129" s="12">
        <f t="shared" ca="1" si="15"/>
        <v>-3.430088888888891</v>
      </c>
    </row>
    <row r="130" spans="1:27" x14ac:dyDescent="0.25">
      <c r="A130" s="11">
        <v>6.34</v>
      </c>
      <c r="Z130" s="12">
        <f t="shared" ref="Z130:Z193" ca="1" si="22">IF($A130&lt;&gt;"",($A130-$D$77),"")</f>
        <v>-3.4100888888888914</v>
      </c>
      <c r="AA130" s="12">
        <f t="shared" ref="AA130:AA193" ca="1" si="23">IF($A130&lt;&gt;"",($A130-$D$77+$J$118),"")</f>
        <v>-3.4100888888888914</v>
      </c>
    </row>
    <row r="131" spans="1:27" x14ac:dyDescent="0.25">
      <c r="A131" s="11">
        <v>6.34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-3.4100888888888914</v>
      </c>
      <c r="AA131" s="12">
        <f t="shared" ca="1" si="23"/>
        <v>-3.4100888888888914</v>
      </c>
    </row>
    <row r="132" spans="1:27" x14ac:dyDescent="0.25">
      <c r="A132" s="11">
        <v>6.36</v>
      </c>
      <c r="Z132" s="12">
        <f t="shared" ca="1" si="22"/>
        <v>-3.3900888888888909</v>
      </c>
      <c r="AA132" s="12">
        <f t="shared" ca="1" si="23"/>
        <v>-3.3900888888888909</v>
      </c>
    </row>
    <row r="133" spans="1:27" x14ac:dyDescent="0.25">
      <c r="A133" s="11">
        <v>6.4</v>
      </c>
      <c r="Z133" s="12">
        <f t="shared" ca="1" si="22"/>
        <v>-3.3500888888888909</v>
      </c>
      <c r="AA133" s="12">
        <f t="shared" ca="1" si="23"/>
        <v>-3.3500888888888909</v>
      </c>
    </row>
    <row r="134" spans="1:27" x14ac:dyDescent="0.25">
      <c r="A134" s="11">
        <v>6.4</v>
      </c>
      <c r="I134" s="37" t="s">
        <v>121</v>
      </c>
      <c r="J134" s="15">
        <f ca="1">'Y 900'!$D$78</f>
        <v>10.608842706216766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-3.3500888888888909</v>
      </c>
      <c r="AA134" s="12">
        <f t="shared" ca="1" si="23"/>
        <v>-3.3500888888888909</v>
      </c>
    </row>
    <row r="135" spans="1:27" ht="15" customHeight="1" x14ac:dyDescent="0.25">
      <c r="A135" s="11">
        <v>6.41</v>
      </c>
      <c r="I135" s="37" t="s">
        <v>120</v>
      </c>
      <c r="J135" s="15">
        <f ca="1">SQRT($J$134/$D$5)</f>
        <v>0.10857072813105528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0.31673406073874821</v>
      </c>
      <c r="Q135" s="95"/>
      <c r="R135" s="95">
        <f ca="1">SQRT(2/($D$5-1)) * $D$78</f>
        <v>0.50038370941946997</v>
      </c>
      <c r="S135" s="95"/>
      <c r="Z135" s="12">
        <f t="shared" ca="1" si="22"/>
        <v>-3.3400888888888911</v>
      </c>
      <c r="AA135" s="12">
        <f t="shared" ca="1" si="23"/>
        <v>-3.3400888888888911</v>
      </c>
    </row>
    <row r="136" spans="1:27" ht="15" customHeight="1" x14ac:dyDescent="0.25">
      <c r="A136" s="11">
        <v>6.42</v>
      </c>
      <c r="Z136" s="12">
        <f t="shared" ca="1" si="22"/>
        <v>-3.3300888888888913</v>
      </c>
      <c r="AA136" s="12">
        <f t="shared" ca="1" si="23"/>
        <v>-3.3300888888888913</v>
      </c>
    </row>
    <row r="137" spans="1:27" x14ac:dyDescent="0.25">
      <c r="A137" s="11">
        <v>6.42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-3.3300888888888913</v>
      </c>
      <c r="AA137" s="12">
        <f t="shared" ca="1" si="23"/>
        <v>-3.3300888888888913</v>
      </c>
    </row>
    <row r="138" spans="1:27" x14ac:dyDescent="0.25">
      <c r="A138" s="11">
        <v>6.43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-3.3200888888888915</v>
      </c>
      <c r="AA138" s="12">
        <f t="shared" ca="1" si="23"/>
        <v>-3.3200888888888915</v>
      </c>
    </row>
    <row r="139" spans="1:27" x14ac:dyDescent="0.25">
      <c r="A139" s="11">
        <v>6.43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-3.3200888888888915</v>
      </c>
      <c r="AA139" s="12">
        <f t="shared" ca="1" si="23"/>
        <v>-3.3200888888888915</v>
      </c>
    </row>
    <row r="140" spans="1:27" x14ac:dyDescent="0.25">
      <c r="A140" s="11">
        <v>6.45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1.2824939683427357</v>
      </c>
      <c r="I140" s="38">
        <f ca="1">D140*$J$135</f>
        <v>0.13918767346401287</v>
      </c>
      <c r="J140" s="38">
        <f ca="1">G140*$J$135</f>
        <v>0.13924130396665738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0.64149191547576057</v>
      </c>
      <c r="Q140" s="89"/>
      <c r="S140" s="38">
        <f t="shared" ref="S140:T143" si="24">_xlfn.CHISQ.INV(M140,$D$5-1)</f>
        <v>953.75165158597395</v>
      </c>
      <c r="T140" s="38">
        <f t="shared" si="24"/>
        <v>845.10480814434391</v>
      </c>
      <c r="V140" s="38">
        <f>($D$5-1)/$S140</f>
        <v>0.9425933873929041</v>
      </c>
      <c r="W140" s="38">
        <f>($D$5-1)/$T140</f>
        <v>1.0637733821133943</v>
      </c>
      <c r="Z140" s="12">
        <f t="shared" ca="1" si="22"/>
        <v>-3.3000888888888911</v>
      </c>
      <c r="AA140" s="12">
        <f t="shared" ca="1" si="23"/>
        <v>-3.3000888888888911</v>
      </c>
    </row>
    <row r="141" spans="1:27" x14ac:dyDescent="0.25">
      <c r="A141" s="11">
        <v>6.47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1.6465503456644976</v>
      </c>
      <c r="I141" s="38">
        <f ca="1">D141*$J$135</f>
        <v>0.17859884777558593</v>
      </c>
      <c r="J141" s="38">
        <f ca="1">G141*$J$135</f>
        <v>0.17876716993323527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0.82313120199502809</v>
      </c>
      <c r="Q141" s="89"/>
      <c r="S141" s="38">
        <f t="shared" si="24"/>
        <v>969.86483419684009</v>
      </c>
      <c r="T141" s="38">
        <f t="shared" si="24"/>
        <v>830.40894995218423</v>
      </c>
      <c r="V141" s="38">
        <f>($D$5-1)/$S141</f>
        <v>0.92693328833236399</v>
      </c>
      <c r="W141" s="38">
        <f>($D$5-1)/$T141</f>
        <v>1.0825991218564845</v>
      </c>
      <c r="Z141" s="12">
        <f t="shared" ca="1" si="22"/>
        <v>-3.2800888888888915</v>
      </c>
      <c r="AA141" s="12">
        <f t="shared" ca="1" si="23"/>
        <v>-3.2800888888888915</v>
      </c>
    </row>
    <row r="142" spans="1:27" x14ac:dyDescent="0.25">
      <c r="A142" s="11">
        <v>6.48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1.9626062692929807</v>
      </c>
      <c r="I142" s="38">
        <f ca="1">D142*$J$135</f>
        <v>0.27967819566559843</v>
      </c>
      <c r="J142" s="38">
        <f ca="1">G142*$J$135</f>
        <v>0.21308159169171287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1.2889884354645547</v>
      </c>
      <c r="Q142" s="89"/>
      <c r="S142" s="38">
        <f t="shared" si="24"/>
        <v>983.9858079657206</v>
      </c>
      <c r="T142" s="38">
        <f t="shared" si="24"/>
        <v>817.80219730952251</v>
      </c>
      <c r="V142" s="38">
        <f>($D$5-1)/$S142</f>
        <v>0.91363106329610677</v>
      </c>
      <c r="W142" s="38">
        <f>($D$5-1)/$T142</f>
        <v>1.0992878265155182</v>
      </c>
      <c r="Z142" s="12">
        <f t="shared" ca="1" si="22"/>
        <v>-3.2700888888888908</v>
      </c>
      <c r="AA142" s="12">
        <f t="shared" ca="1" si="23"/>
        <v>-3.2700888888888908</v>
      </c>
    </row>
    <row r="143" spans="1:27" x14ac:dyDescent="0.25">
      <c r="A143" s="11">
        <v>6.5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2.5813091589027484</v>
      </c>
      <c r="I143" s="38">
        <f ca="1">D143*$J$135</f>
        <v>0.33548354992496082</v>
      </c>
      <c r="J143" s="38">
        <f ca="1">G143*$J$135</f>
        <v>0.28025461491343329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1.546185662106162</v>
      </c>
      <c r="Q143" s="89"/>
      <c r="S143" s="38">
        <f t="shared" si="24"/>
        <v>1011.9757155918837</v>
      </c>
      <c r="T143" s="38">
        <f t="shared" si="24"/>
        <v>793.53569337162367</v>
      </c>
      <c r="V143" s="38">
        <f>($D$5-1)/$S143</f>
        <v>0.88836123846528614</v>
      </c>
      <c r="W143" s="38">
        <f>($D$5-1)/$T143</f>
        <v>1.1329043009776574</v>
      </c>
      <c r="Z143" s="12">
        <f t="shared" ca="1" si="22"/>
        <v>-3.2500888888888912</v>
      </c>
      <c r="AA143" s="12">
        <f t="shared" ca="1" si="23"/>
        <v>-3.2500888888888912</v>
      </c>
    </row>
    <row r="144" spans="1:27" x14ac:dyDescent="0.25">
      <c r="A144" s="11">
        <v>6.52</v>
      </c>
      <c r="Z144" s="12">
        <f t="shared" ca="1" si="22"/>
        <v>-3.2300888888888917</v>
      </c>
      <c r="AA144" s="12">
        <f t="shared" ca="1" si="23"/>
        <v>-3.2300888888888917</v>
      </c>
    </row>
    <row r="145" spans="1:27" x14ac:dyDescent="0.25">
      <c r="A145" s="11">
        <v>6.54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-3.2100888888888912</v>
      </c>
      <c r="AA145" s="12">
        <f t="shared" ca="1" si="23"/>
        <v>-3.2100888888888912</v>
      </c>
    </row>
    <row r="146" spans="1:27" x14ac:dyDescent="0.25">
      <c r="A146" s="11">
        <v>6.54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-3.2100888888888912</v>
      </c>
      <c r="AA146" s="12">
        <f t="shared" ca="1" si="23"/>
        <v>-3.2100888888888912</v>
      </c>
    </row>
    <row r="147" spans="1:27" x14ac:dyDescent="0.25">
      <c r="A147" s="11">
        <v>6.55</v>
      </c>
      <c r="C147" s="38">
        <v>0.8</v>
      </c>
      <c r="D147" s="38">
        <f ca="1">$D$77-$I140</f>
        <v>9.6109012154248781</v>
      </c>
      <c r="E147" s="38">
        <f ca="1">$D$77+$I140</f>
        <v>9.8892765623529044</v>
      </c>
      <c r="F147" s="38">
        <f ca="1">$D$77-$J140</f>
        <v>9.610847584922233</v>
      </c>
      <c r="G147" s="38">
        <f ca="1">$D$77+$J140</f>
        <v>9.8893301928555495</v>
      </c>
      <c r="L147" s="38">
        <v>0.8</v>
      </c>
      <c r="M147" s="38">
        <f ca="1">$D$78-$P140</f>
        <v>9.9673507907410048</v>
      </c>
      <c r="N147" s="38">
        <f ca="1">$D$78+$P140</f>
        <v>11.250334621692527</v>
      </c>
      <c r="O147" s="38">
        <f ca="1">$D$78*$V140</f>
        <v>9.999824982771365</v>
      </c>
      <c r="P147" s="38">
        <f ca="1">$D$78*$W140</f>
        <v>11.285404485901225</v>
      </c>
      <c r="Z147" s="12">
        <f t="shared" ca="1" si="22"/>
        <v>-3.2000888888888914</v>
      </c>
      <c r="AA147" s="12">
        <f t="shared" ca="1" si="23"/>
        <v>-3.2000888888888914</v>
      </c>
    </row>
    <row r="148" spans="1:27" x14ac:dyDescent="0.25">
      <c r="A148" s="11">
        <v>6.55</v>
      </c>
      <c r="C148" s="38">
        <v>0.9</v>
      </c>
      <c r="D148" s="38">
        <f ca="1">$D$77-$I141</f>
        <v>9.5714900411133055</v>
      </c>
      <c r="E148" s="38">
        <f ca="1">$D$77+$I141</f>
        <v>9.928687736664477</v>
      </c>
      <c r="F148" s="38">
        <f ca="1">$D$77-$J141</f>
        <v>9.5713217189556552</v>
      </c>
      <c r="G148" s="38">
        <f ca="1">$D$77+$J141</f>
        <v>9.9288560588221273</v>
      </c>
      <c r="L148" s="38">
        <v>0.9</v>
      </c>
      <c r="M148" s="38">
        <f ca="1">$D$78-$P141</f>
        <v>9.7857115042217373</v>
      </c>
      <c r="N148" s="38">
        <f ca="1">$D$78+$P141</f>
        <v>11.431973908211795</v>
      </c>
      <c r="O148" s="38">
        <f ca="1">$D$78*$V141</f>
        <v>9.8336894550743228</v>
      </c>
      <c r="P148" s="38">
        <f ca="1">$D$78*$W141</f>
        <v>11.485123797663842</v>
      </c>
      <c r="Z148" s="12">
        <f t="shared" ca="1" si="22"/>
        <v>-3.2000888888888914</v>
      </c>
      <c r="AA148" s="12">
        <f t="shared" ca="1" si="23"/>
        <v>-3.2000888888888914</v>
      </c>
    </row>
    <row r="149" spans="1:27" x14ac:dyDescent="0.25">
      <c r="A149" s="11">
        <v>6.6</v>
      </c>
      <c r="C149" s="38">
        <v>0.95</v>
      </c>
      <c r="D149" s="38">
        <f ca="1">$D$77-$I142</f>
        <v>9.4704106932232932</v>
      </c>
      <c r="E149" s="38">
        <f ca="1">$D$77+$I142</f>
        <v>10.029767084554489</v>
      </c>
      <c r="F149" s="38">
        <f ca="1">$D$77-$J142</f>
        <v>9.537007297197178</v>
      </c>
      <c r="G149" s="38">
        <f ca="1">$D$77+$J142</f>
        <v>9.9631704805806045</v>
      </c>
      <c r="L149" s="38">
        <v>0.95</v>
      </c>
      <c r="M149" s="38">
        <f ca="1">$D$78-$P142</f>
        <v>9.3198542707522112</v>
      </c>
      <c r="N149" s="38">
        <f ca="1">$D$78+$P142</f>
        <v>11.897831141681321</v>
      </c>
      <c r="O149" s="38">
        <f ca="1">$D$78*$V142</f>
        <v>9.6925682420219701</v>
      </c>
      <c r="P149" s="38">
        <f ca="1">$D$78*$W142</f>
        <v>11.662171640362036</v>
      </c>
      <c r="Z149" s="12">
        <f t="shared" ca="1" si="22"/>
        <v>-3.1500888888888916</v>
      </c>
      <c r="AA149" s="12">
        <f t="shared" ca="1" si="23"/>
        <v>-3.1500888888888916</v>
      </c>
    </row>
    <row r="150" spans="1:27" x14ac:dyDescent="0.25">
      <c r="A150" s="11">
        <v>6.6</v>
      </c>
      <c r="C150" s="38">
        <v>0.99</v>
      </c>
      <c r="D150" s="38">
        <f ca="1">$D$77-$I143</f>
        <v>9.4146053389639306</v>
      </c>
      <c r="E150" s="38">
        <f ca="1">$D$77+$I143</f>
        <v>10.085572438813852</v>
      </c>
      <c r="F150" s="38">
        <f ca="1">$D$77-$J143</f>
        <v>9.469834273975458</v>
      </c>
      <c r="G150" s="38">
        <f ca="1">$D$77+$J143</f>
        <v>10.030343503802325</v>
      </c>
      <c r="L150" s="38">
        <v>0.99</v>
      </c>
      <c r="M150" s="38">
        <f ca="1">$D$78-$P143</f>
        <v>9.0626570441106047</v>
      </c>
      <c r="N150" s="38">
        <f ca="1">$D$78+$P143</f>
        <v>12.155028368322927</v>
      </c>
      <c r="O150" s="38">
        <f ca="1">$D$78*$V143</f>
        <v>9.4244846451781434</v>
      </c>
      <c r="P150" s="38">
        <f ca="1">$D$78*$W143</f>
        <v>12.018803530268425</v>
      </c>
      <c r="Z150" s="12">
        <f t="shared" ca="1" si="22"/>
        <v>-3.1500888888888916</v>
      </c>
      <c r="AA150" s="12">
        <f t="shared" ca="1" si="23"/>
        <v>-3.1500888888888916</v>
      </c>
    </row>
    <row r="151" spans="1:27" x14ac:dyDescent="0.25">
      <c r="A151" s="11">
        <v>6.65</v>
      </c>
      <c r="Z151" s="12">
        <f t="shared" ca="1" si="22"/>
        <v>-3.1000888888888909</v>
      </c>
      <c r="AA151" s="12">
        <f t="shared" ca="1" si="23"/>
        <v>-3.1000888888888909</v>
      </c>
    </row>
    <row r="152" spans="1:27" x14ac:dyDescent="0.25">
      <c r="A152" s="11">
        <v>6.65</v>
      </c>
      <c r="Z152" s="12">
        <f t="shared" ca="1" si="22"/>
        <v>-3.1000888888888909</v>
      </c>
      <c r="AA152" s="12">
        <f t="shared" ca="1" si="23"/>
        <v>-3.1000888888888909</v>
      </c>
    </row>
    <row r="153" spans="1:27" x14ac:dyDescent="0.25">
      <c r="A153" s="11">
        <v>6.67</v>
      </c>
      <c r="Z153" s="12">
        <f t="shared" ca="1" si="22"/>
        <v>-3.0800888888888913</v>
      </c>
      <c r="AA153" s="12">
        <f t="shared" ca="1" si="23"/>
        <v>-3.0800888888888913</v>
      </c>
    </row>
    <row r="154" spans="1:27" x14ac:dyDescent="0.25">
      <c r="A154" s="11">
        <v>6.68</v>
      </c>
      <c r="Z154" s="12">
        <f t="shared" ca="1" si="22"/>
        <v>-3.0700888888888915</v>
      </c>
      <c r="AA154" s="12">
        <f t="shared" ca="1" si="23"/>
        <v>-3.0700888888888915</v>
      </c>
    </row>
    <row r="155" spans="1:27" x14ac:dyDescent="0.25">
      <c r="A155" s="11">
        <v>6.7</v>
      </c>
      <c r="Z155" s="12">
        <f t="shared" ca="1" si="22"/>
        <v>-3.0500888888888911</v>
      </c>
      <c r="AA155" s="12">
        <f t="shared" ca="1" si="23"/>
        <v>-3.0500888888888911</v>
      </c>
    </row>
    <row r="156" spans="1:27" x14ac:dyDescent="0.25">
      <c r="A156" s="11">
        <v>6.7</v>
      </c>
      <c r="Z156" s="12">
        <f t="shared" ca="1" si="22"/>
        <v>-3.0500888888888911</v>
      </c>
      <c r="AA156" s="12">
        <f t="shared" ca="1" si="23"/>
        <v>-3.0500888888888911</v>
      </c>
    </row>
    <row r="157" spans="1:27" x14ac:dyDescent="0.25">
      <c r="A157" s="11">
        <v>6.71</v>
      </c>
      <c r="Z157" s="12">
        <f t="shared" ca="1" si="22"/>
        <v>-3.0400888888888913</v>
      </c>
      <c r="AA157" s="12">
        <f t="shared" ca="1" si="23"/>
        <v>-3.0400888888888913</v>
      </c>
    </row>
    <row r="158" spans="1:27" x14ac:dyDescent="0.25">
      <c r="A158" s="11">
        <v>6.72</v>
      </c>
      <c r="Z158" s="12">
        <f t="shared" ca="1" si="22"/>
        <v>-3.0300888888888915</v>
      </c>
      <c r="AA158" s="12">
        <f t="shared" ca="1" si="23"/>
        <v>-3.0300888888888915</v>
      </c>
    </row>
    <row r="159" spans="1:27" x14ac:dyDescent="0.25">
      <c r="A159" s="11">
        <v>6.72</v>
      </c>
      <c r="Z159" s="12">
        <f t="shared" ca="1" si="22"/>
        <v>-3.0300888888888915</v>
      </c>
      <c r="AA159" s="12">
        <f t="shared" ca="1" si="23"/>
        <v>-3.0300888888888915</v>
      </c>
    </row>
    <row r="160" spans="1:27" x14ac:dyDescent="0.25">
      <c r="A160" s="11">
        <v>6.72</v>
      </c>
      <c r="Z160" s="12">
        <f t="shared" ca="1" si="22"/>
        <v>-3.0300888888888915</v>
      </c>
      <c r="AA160" s="12">
        <f t="shared" ca="1" si="23"/>
        <v>-3.0300888888888915</v>
      </c>
    </row>
    <row r="161" spans="1:27" x14ac:dyDescent="0.25">
      <c r="A161" s="11">
        <v>6.72</v>
      </c>
      <c r="Z161" s="12">
        <f t="shared" ca="1" si="22"/>
        <v>-3.0300888888888915</v>
      </c>
      <c r="AA161" s="12">
        <f t="shared" ca="1" si="23"/>
        <v>-3.0300888888888915</v>
      </c>
    </row>
    <row r="162" spans="1:27" x14ac:dyDescent="0.25">
      <c r="A162" s="11">
        <v>6.72</v>
      </c>
      <c r="Z162" s="12">
        <f t="shared" ca="1" si="22"/>
        <v>-3.0300888888888915</v>
      </c>
      <c r="AA162" s="12">
        <f t="shared" ca="1" si="23"/>
        <v>-3.0300888888888915</v>
      </c>
    </row>
    <row r="163" spans="1:27" x14ac:dyDescent="0.25">
      <c r="A163" s="11">
        <v>6.74</v>
      </c>
      <c r="Z163" s="12">
        <f t="shared" ca="1" si="22"/>
        <v>-3.010088888888891</v>
      </c>
      <c r="AA163" s="12">
        <f t="shared" ca="1" si="23"/>
        <v>-3.010088888888891</v>
      </c>
    </row>
    <row r="164" spans="1:27" x14ac:dyDescent="0.25">
      <c r="A164" s="11">
        <v>6.75</v>
      </c>
      <c r="Z164" s="12">
        <f t="shared" ca="1" si="22"/>
        <v>-3.0000888888888912</v>
      </c>
      <c r="AA164" s="12">
        <f t="shared" ca="1" si="23"/>
        <v>-3.0000888888888912</v>
      </c>
    </row>
    <row r="165" spans="1:27" x14ac:dyDescent="0.25">
      <c r="A165" s="11">
        <v>6.76</v>
      </c>
      <c r="Z165" s="12">
        <f t="shared" ca="1" si="22"/>
        <v>-2.9900888888888915</v>
      </c>
      <c r="AA165" s="12">
        <f t="shared" ca="1" si="23"/>
        <v>-2.9900888888888915</v>
      </c>
    </row>
    <row r="166" spans="1:27" x14ac:dyDescent="0.25">
      <c r="A166" s="11">
        <v>6.77</v>
      </c>
      <c r="Z166" s="12">
        <f t="shared" ca="1" si="22"/>
        <v>-2.9800888888888917</v>
      </c>
      <c r="AA166" s="12">
        <f t="shared" ca="1" si="23"/>
        <v>-2.9800888888888917</v>
      </c>
    </row>
    <row r="167" spans="1:27" x14ac:dyDescent="0.25">
      <c r="A167" s="11">
        <v>6.79</v>
      </c>
      <c r="Z167" s="12">
        <f t="shared" ca="1" si="22"/>
        <v>-2.9600888888888912</v>
      </c>
      <c r="AA167" s="12">
        <f t="shared" ca="1" si="23"/>
        <v>-2.9600888888888912</v>
      </c>
    </row>
    <row r="168" spans="1:27" x14ac:dyDescent="0.25">
      <c r="A168" s="11">
        <v>6.81</v>
      </c>
      <c r="Z168" s="12">
        <f t="shared" ca="1" si="22"/>
        <v>-2.9400888888888916</v>
      </c>
      <c r="AA168" s="12">
        <f t="shared" ca="1" si="23"/>
        <v>-2.9400888888888916</v>
      </c>
    </row>
    <row r="169" spans="1:27" x14ac:dyDescent="0.25">
      <c r="A169" s="11">
        <v>6.81</v>
      </c>
      <c r="Z169" s="12">
        <f t="shared" ca="1" si="22"/>
        <v>-2.9400888888888916</v>
      </c>
      <c r="AA169" s="12">
        <f t="shared" ca="1" si="23"/>
        <v>-2.9400888888888916</v>
      </c>
    </row>
    <row r="170" spans="1:27" x14ac:dyDescent="0.25">
      <c r="A170" s="11">
        <v>6.81</v>
      </c>
      <c r="Z170" s="12">
        <f t="shared" ca="1" si="22"/>
        <v>-2.9400888888888916</v>
      </c>
      <c r="AA170" s="12">
        <f t="shared" ca="1" si="23"/>
        <v>-2.9400888888888916</v>
      </c>
    </row>
    <row r="171" spans="1:27" x14ac:dyDescent="0.25">
      <c r="A171" s="11">
        <v>6.82</v>
      </c>
      <c r="Z171" s="12">
        <f t="shared" ca="1" si="22"/>
        <v>-2.930088888888891</v>
      </c>
      <c r="AA171" s="12">
        <f t="shared" ca="1" si="23"/>
        <v>-2.930088888888891</v>
      </c>
    </row>
    <row r="172" spans="1:27" x14ac:dyDescent="0.25">
      <c r="A172" s="11">
        <v>6.83</v>
      </c>
      <c r="Z172" s="12">
        <f t="shared" ca="1" si="22"/>
        <v>-2.9200888888888912</v>
      </c>
      <c r="AA172" s="12">
        <f t="shared" ca="1" si="23"/>
        <v>-2.9200888888888912</v>
      </c>
    </row>
    <row r="173" spans="1:27" x14ac:dyDescent="0.25">
      <c r="A173" s="11">
        <v>6.84</v>
      </c>
      <c r="Z173" s="12">
        <f t="shared" ca="1" si="22"/>
        <v>-2.9100888888888914</v>
      </c>
      <c r="AA173" s="12">
        <f t="shared" ca="1" si="23"/>
        <v>-2.9100888888888914</v>
      </c>
    </row>
    <row r="174" spans="1:27" x14ac:dyDescent="0.25">
      <c r="A174" s="11">
        <v>6.85</v>
      </c>
      <c r="Z174" s="12">
        <f t="shared" ca="1" si="22"/>
        <v>-2.9000888888888916</v>
      </c>
      <c r="AA174" s="12">
        <f t="shared" ca="1" si="23"/>
        <v>-2.9000888888888916</v>
      </c>
    </row>
    <row r="175" spans="1:27" x14ac:dyDescent="0.25">
      <c r="A175" s="11">
        <v>6.88</v>
      </c>
      <c r="Z175" s="12">
        <f t="shared" ca="1" si="22"/>
        <v>-2.8700888888888914</v>
      </c>
      <c r="AA175" s="12">
        <f t="shared" ca="1" si="23"/>
        <v>-2.8700888888888914</v>
      </c>
    </row>
    <row r="176" spans="1:27" x14ac:dyDescent="0.25">
      <c r="A176" s="11">
        <v>6.9</v>
      </c>
      <c r="Z176" s="12">
        <f t="shared" ca="1" si="22"/>
        <v>-2.8500888888888909</v>
      </c>
      <c r="AA176" s="12">
        <f t="shared" ca="1" si="23"/>
        <v>-2.8500888888888909</v>
      </c>
    </row>
    <row r="177" spans="1:27" x14ac:dyDescent="0.25">
      <c r="A177" s="11">
        <v>6.91</v>
      </c>
      <c r="Z177" s="12">
        <f t="shared" ca="1" si="22"/>
        <v>-2.8400888888888911</v>
      </c>
      <c r="AA177" s="12">
        <f t="shared" ca="1" si="23"/>
        <v>-2.8400888888888911</v>
      </c>
    </row>
    <row r="178" spans="1:27" x14ac:dyDescent="0.25">
      <c r="A178" s="11">
        <v>6.91</v>
      </c>
      <c r="Z178" s="12">
        <f t="shared" ca="1" si="22"/>
        <v>-2.8400888888888911</v>
      </c>
      <c r="AA178" s="12">
        <f t="shared" ca="1" si="23"/>
        <v>-2.8400888888888911</v>
      </c>
    </row>
    <row r="179" spans="1:27" x14ac:dyDescent="0.25">
      <c r="A179" s="11">
        <v>6.97</v>
      </c>
      <c r="Z179" s="12">
        <f t="shared" ca="1" si="22"/>
        <v>-2.7800888888888915</v>
      </c>
      <c r="AA179" s="12">
        <f t="shared" ca="1" si="23"/>
        <v>-2.7800888888888915</v>
      </c>
    </row>
    <row r="180" spans="1:27" x14ac:dyDescent="0.25">
      <c r="A180" s="11">
        <v>6.98</v>
      </c>
      <c r="Z180" s="12">
        <f t="shared" ca="1" si="22"/>
        <v>-2.7700888888888908</v>
      </c>
      <c r="AA180" s="12">
        <f t="shared" ca="1" si="23"/>
        <v>-2.7700888888888908</v>
      </c>
    </row>
    <row r="181" spans="1:27" x14ac:dyDescent="0.25">
      <c r="A181" s="11">
        <v>7.01</v>
      </c>
      <c r="Z181" s="12">
        <f t="shared" ca="1" si="22"/>
        <v>-2.7400888888888915</v>
      </c>
      <c r="AA181" s="12">
        <f t="shared" ca="1" si="23"/>
        <v>-2.7400888888888915</v>
      </c>
    </row>
    <row r="182" spans="1:27" x14ac:dyDescent="0.25">
      <c r="A182" s="11">
        <v>7.06</v>
      </c>
      <c r="Z182" s="12">
        <f t="shared" ca="1" si="22"/>
        <v>-2.6900888888888916</v>
      </c>
      <c r="AA182" s="12">
        <f t="shared" ca="1" si="23"/>
        <v>-2.6900888888888916</v>
      </c>
    </row>
    <row r="183" spans="1:27" x14ac:dyDescent="0.25">
      <c r="A183" s="11">
        <v>7.06</v>
      </c>
      <c r="Z183" s="12">
        <f t="shared" ca="1" si="22"/>
        <v>-2.6900888888888916</v>
      </c>
      <c r="AA183" s="12">
        <f t="shared" ca="1" si="23"/>
        <v>-2.6900888888888916</v>
      </c>
    </row>
    <row r="184" spans="1:27" x14ac:dyDescent="0.25">
      <c r="A184" s="11">
        <v>7.07</v>
      </c>
      <c r="Z184" s="12">
        <f t="shared" ca="1" si="22"/>
        <v>-2.680088888888891</v>
      </c>
      <c r="AA184" s="12">
        <f t="shared" ca="1" si="23"/>
        <v>-2.680088888888891</v>
      </c>
    </row>
    <row r="185" spans="1:27" x14ac:dyDescent="0.25">
      <c r="A185" s="11">
        <v>7.08</v>
      </c>
      <c r="Z185" s="12">
        <f t="shared" ca="1" si="22"/>
        <v>-2.6700888888888912</v>
      </c>
      <c r="AA185" s="12">
        <f t="shared" ca="1" si="23"/>
        <v>-2.6700888888888912</v>
      </c>
    </row>
    <row r="186" spans="1:27" x14ac:dyDescent="0.25">
      <c r="A186" s="11">
        <v>7.1</v>
      </c>
      <c r="Z186" s="12">
        <f t="shared" ca="1" si="22"/>
        <v>-2.6500888888888916</v>
      </c>
      <c r="AA186" s="12">
        <f t="shared" ca="1" si="23"/>
        <v>-2.6500888888888916</v>
      </c>
    </row>
    <row r="187" spans="1:27" x14ac:dyDescent="0.25">
      <c r="A187" s="11">
        <v>7.11</v>
      </c>
      <c r="Z187" s="12">
        <f t="shared" ca="1" si="22"/>
        <v>-2.6400888888888909</v>
      </c>
      <c r="AA187" s="12">
        <f t="shared" ca="1" si="23"/>
        <v>-2.6400888888888909</v>
      </c>
    </row>
    <row r="188" spans="1:27" x14ac:dyDescent="0.25">
      <c r="A188" s="11">
        <v>7.11</v>
      </c>
      <c r="Z188" s="12">
        <f t="shared" ca="1" si="22"/>
        <v>-2.6400888888888909</v>
      </c>
      <c r="AA188" s="12">
        <f t="shared" ca="1" si="23"/>
        <v>-2.6400888888888909</v>
      </c>
    </row>
    <row r="189" spans="1:27" x14ac:dyDescent="0.25">
      <c r="A189" s="11">
        <v>7.13</v>
      </c>
      <c r="Z189" s="12">
        <f t="shared" ca="1" si="22"/>
        <v>-2.6200888888888914</v>
      </c>
      <c r="AA189" s="12">
        <f t="shared" ca="1" si="23"/>
        <v>-2.6200888888888914</v>
      </c>
    </row>
    <row r="190" spans="1:27" x14ac:dyDescent="0.25">
      <c r="A190" s="11">
        <v>7.14</v>
      </c>
      <c r="Z190" s="12">
        <f t="shared" ca="1" si="22"/>
        <v>-2.6100888888888916</v>
      </c>
      <c r="AA190" s="12">
        <f t="shared" ca="1" si="23"/>
        <v>-2.6100888888888916</v>
      </c>
    </row>
    <row r="191" spans="1:27" x14ac:dyDescent="0.25">
      <c r="A191" s="11">
        <v>7.16</v>
      </c>
      <c r="Z191" s="12">
        <f t="shared" ca="1" si="22"/>
        <v>-2.5900888888888911</v>
      </c>
      <c r="AA191" s="12">
        <f t="shared" ca="1" si="23"/>
        <v>-2.5900888888888911</v>
      </c>
    </row>
    <row r="192" spans="1:27" x14ac:dyDescent="0.25">
      <c r="A192" s="11">
        <v>7.16</v>
      </c>
      <c r="Z192" s="12">
        <f t="shared" ca="1" si="22"/>
        <v>-2.5900888888888911</v>
      </c>
      <c r="AA192" s="12">
        <f t="shared" ca="1" si="23"/>
        <v>-2.5900888888888911</v>
      </c>
    </row>
    <row r="193" spans="1:27" x14ac:dyDescent="0.25">
      <c r="A193" s="11">
        <v>7.17</v>
      </c>
      <c r="Z193" s="12">
        <f t="shared" ca="1" si="22"/>
        <v>-2.5800888888888913</v>
      </c>
      <c r="AA193" s="12">
        <f t="shared" ca="1" si="23"/>
        <v>-2.5800888888888913</v>
      </c>
    </row>
    <row r="194" spans="1:27" x14ac:dyDescent="0.25">
      <c r="A194" s="11">
        <v>7.19</v>
      </c>
      <c r="Z194" s="12">
        <f t="shared" ref="Z194:Z257" ca="1" si="25">IF($A194&lt;&gt;"",($A194-$D$77),"")</f>
        <v>-2.5600888888888909</v>
      </c>
      <c r="AA194" s="12">
        <f t="shared" ref="AA194:AA257" ca="1" si="26">IF($A194&lt;&gt;"",($A194-$D$77+$J$118),"")</f>
        <v>-2.5600888888888909</v>
      </c>
    </row>
    <row r="195" spans="1:27" x14ac:dyDescent="0.25">
      <c r="A195" s="11">
        <v>7.2</v>
      </c>
      <c r="Z195" s="12">
        <f t="shared" ca="1" si="25"/>
        <v>-2.5500888888888911</v>
      </c>
      <c r="AA195" s="12">
        <f t="shared" ca="1" si="26"/>
        <v>-2.5500888888888911</v>
      </c>
    </row>
    <row r="196" spans="1:27" x14ac:dyDescent="0.25">
      <c r="A196" s="11">
        <v>7.21</v>
      </c>
      <c r="Z196" s="12">
        <f t="shared" ca="1" si="25"/>
        <v>-2.5400888888888913</v>
      </c>
      <c r="AA196" s="12">
        <f t="shared" ca="1" si="26"/>
        <v>-2.5400888888888913</v>
      </c>
    </row>
    <row r="197" spans="1:27" x14ac:dyDescent="0.25">
      <c r="A197" s="11">
        <v>7.25</v>
      </c>
      <c r="Z197" s="12">
        <f t="shared" ca="1" si="25"/>
        <v>-2.5000888888888912</v>
      </c>
      <c r="AA197" s="12">
        <f t="shared" ca="1" si="26"/>
        <v>-2.5000888888888912</v>
      </c>
    </row>
    <row r="198" spans="1:27" x14ac:dyDescent="0.25">
      <c r="A198" s="11">
        <v>7.26</v>
      </c>
      <c r="Z198" s="12">
        <f t="shared" ca="1" si="25"/>
        <v>-2.4900888888888915</v>
      </c>
      <c r="AA198" s="12">
        <f t="shared" ca="1" si="26"/>
        <v>-2.4900888888888915</v>
      </c>
    </row>
    <row r="199" spans="1:27" x14ac:dyDescent="0.25">
      <c r="A199" s="11">
        <v>7.29</v>
      </c>
      <c r="Z199" s="12">
        <f t="shared" ca="1" si="25"/>
        <v>-2.4600888888888912</v>
      </c>
      <c r="AA199" s="12">
        <f t="shared" ca="1" si="26"/>
        <v>-2.4600888888888912</v>
      </c>
    </row>
    <row r="200" spans="1:27" x14ac:dyDescent="0.25">
      <c r="A200" s="11">
        <v>7.3</v>
      </c>
      <c r="Z200" s="12">
        <f t="shared" ca="1" si="25"/>
        <v>-2.4500888888888914</v>
      </c>
      <c r="AA200" s="12">
        <f t="shared" ca="1" si="26"/>
        <v>-2.4500888888888914</v>
      </c>
    </row>
    <row r="201" spans="1:27" x14ac:dyDescent="0.25">
      <c r="A201" s="11">
        <v>7.3</v>
      </c>
      <c r="Z201" s="12">
        <f t="shared" ca="1" si="25"/>
        <v>-2.4500888888888914</v>
      </c>
      <c r="AA201" s="12">
        <f t="shared" ca="1" si="26"/>
        <v>-2.4500888888888914</v>
      </c>
    </row>
    <row r="202" spans="1:27" x14ac:dyDescent="0.25">
      <c r="A202" s="11">
        <v>7.3</v>
      </c>
      <c r="Z202" s="12">
        <f t="shared" ca="1" si="25"/>
        <v>-2.4500888888888914</v>
      </c>
      <c r="AA202" s="12">
        <f t="shared" ca="1" si="26"/>
        <v>-2.4500888888888914</v>
      </c>
    </row>
    <row r="203" spans="1:27" x14ac:dyDescent="0.25">
      <c r="A203" s="11">
        <v>7.32</v>
      </c>
      <c r="Z203" s="12">
        <f t="shared" ca="1" si="25"/>
        <v>-2.430088888888891</v>
      </c>
      <c r="AA203" s="12">
        <f t="shared" ca="1" si="26"/>
        <v>-2.430088888888891</v>
      </c>
    </row>
    <row r="204" spans="1:27" x14ac:dyDescent="0.25">
      <c r="A204" s="11">
        <v>7.34</v>
      </c>
      <c r="Z204" s="12">
        <f t="shared" ca="1" si="25"/>
        <v>-2.4100888888888914</v>
      </c>
      <c r="AA204" s="12">
        <f t="shared" ca="1" si="26"/>
        <v>-2.4100888888888914</v>
      </c>
    </row>
    <row r="205" spans="1:27" x14ac:dyDescent="0.25">
      <c r="A205" s="11">
        <v>7.34</v>
      </c>
      <c r="Z205" s="12">
        <f t="shared" ca="1" si="25"/>
        <v>-2.4100888888888914</v>
      </c>
      <c r="AA205" s="12">
        <f t="shared" ca="1" si="26"/>
        <v>-2.4100888888888914</v>
      </c>
    </row>
    <row r="206" spans="1:27" x14ac:dyDescent="0.25">
      <c r="A206" s="11">
        <v>7.35</v>
      </c>
      <c r="Z206" s="12">
        <f t="shared" ca="1" si="25"/>
        <v>-2.4000888888888916</v>
      </c>
      <c r="AA206" s="12">
        <f t="shared" ca="1" si="26"/>
        <v>-2.4000888888888916</v>
      </c>
    </row>
    <row r="207" spans="1:27" x14ac:dyDescent="0.25">
      <c r="A207" s="11">
        <v>7.35</v>
      </c>
      <c r="Z207" s="12">
        <f t="shared" ca="1" si="25"/>
        <v>-2.4000888888888916</v>
      </c>
      <c r="AA207" s="12">
        <f t="shared" ca="1" si="26"/>
        <v>-2.4000888888888916</v>
      </c>
    </row>
    <row r="208" spans="1:27" x14ac:dyDescent="0.25">
      <c r="A208" s="11">
        <v>7.37</v>
      </c>
      <c r="Z208" s="12">
        <f t="shared" ca="1" si="25"/>
        <v>-2.3800888888888911</v>
      </c>
      <c r="AA208" s="12">
        <f t="shared" ca="1" si="26"/>
        <v>-2.3800888888888911</v>
      </c>
    </row>
    <row r="209" spans="1:27" x14ac:dyDescent="0.25">
      <c r="A209" s="11">
        <v>7.38</v>
      </c>
      <c r="Z209" s="12">
        <f t="shared" ca="1" si="25"/>
        <v>-2.3700888888888914</v>
      </c>
      <c r="AA209" s="12">
        <f t="shared" ca="1" si="26"/>
        <v>-2.3700888888888914</v>
      </c>
    </row>
    <row r="210" spans="1:27" x14ac:dyDescent="0.25">
      <c r="A210" s="11">
        <v>7.4</v>
      </c>
      <c r="Z210" s="12">
        <f t="shared" ca="1" si="25"/>
        <v>-2.3500888888888909</v>
      </c>
      <c r="AA210" s="12">
        <f t="shared" ca="1" si="26"/>
        <v>-2.3500888888888909</v>
      </c>
    </row>
    <row r="211" spans="1:27" x14ac:dyDescent="0.25">
      <c r="A211" s="11">
        <v>7.41</v>
      </c>
      <c r="Z211" s="12">
        <f t="shared" ca="1" si="25"/>
        <v>-2.3400888888888911</v>
      </c>
      <c r="AA211" s="12">
        <f t="shared" ca="1" si="26"/>
        <v>-2.3400888888888911</v>
      </c>
    </row>
    <row r="212" spans="1:27" x14ac:dyDescent="0.25">
      <c r="A212" s="11">
        <v>7.43</v>
      </c>
      <c r="Z212" s="12">
        <f t="shared" ca="1" si="25"/>
        <v>-2.3200888888888915</v>
      </c>
      <c r="AA212" s="12">
        <f t="shared" ca="1" si="26"/>
        <v>-2.3200888888888915</v>
      </c>
    </row>
    <row r="213" spans="1:27" x14ac:dyDescent="0.25">
      <c r="A213" s="11">
        <v>7.46</v>
      </c>
      <c r="Z213" s="12">
        <f t="shared" ca="1" si="25"/>
        <v>-2.2900888888888913</v>
      </c>
      <c r="AA213" s="12">
        <f t="shared" ca="1" si="26"/>
        <v>-2.2900888888888913</v>
      </c>
    </row>
    <row r="214" spans="1:27" x14ac:dyDescent="0.25">
      <c r="A214" s="11">
        <v>7.47</v>
      </c>
      <c r="Z214" s="12">
        <f t="shared" ca="1" si="25"/>
        <v>-2.2800888888888915</v>
      </c>
      <c r="AA214" s="12">
        <f t="shared" ca="1" si="26"/>
        <v>-2.2800888888888915</v>
      </c>
    </row>
    <row r="215" spans="1:27" x14ac:dyDescent="0.25">
      <c r="A215" s="11">
        <v>7.47</v>
      </c>
      <c r="Z215" s="12">
        <f t="shared" ca="1" si="25"/>
        <v>-2.2800888888888915</v>
      </c>
      <c r="AA215" s="12">
        <f t="shared" ca="1" si="26"/>
        <v>-2.2800888888888915</v>
      </c>
    </row>
    <row r="216" spans="1:27" x14ac:dyDescent="0.25">
      <c r="A216" s="11">
        <v>7.52</v>
      </c>
      <c r="Z216" s="12">
        <f t="shared" ca="1" si="25"/>
        <v>-2.2300888888888917</v>
      </c>
      <c r="AA216" s="12">
        <f t="shared" ca="1" si="26"/>
        <v>-2.2300888888888917</v>
      </c>
    </row>
    <row r="217" spans="1:27" x14ac:dyDescent="0.25">
      <c r="A217" s="11">
        <v>7.53</v>
      </c>
      <c r="Z217" s="12">
        <f t="shared" ca="1" si="25"/>
        <v>-2.220088888888891</v>
      </c>
      <c r="AA217" s="12">
        <f t="shared" ca="1" si="26"/>
        <v>-2.220088888888891</v>
      </c>
    </row>
    <row r="218" spans="1:27" x14ac:dyDescent="0.25">
      <c r="A218" s="11">
        <v>7.53</v>
      </c>
      <c r="Z218" s="12">
        <f t="shared" ca="1" si="25"/>
        <v>-2.220088888888891</v>
      </c>
      <c r="AA218" s="12">
        <f t="shared" ca="1" si="26"/>
        <v>-2.220088888888891</v>
      </c>
    </row>
    <row r="219" spans="1:27" x14ac:dyDescent="0.25">
      <c r="A219" s="11">
        <v>7.54</v>
      </c>
      <c r="Z219" s="12">
        <f t="shared" ca="1" si="25"/>
        <v>-2.2100888888888912</v>
      </c>
      <c r="AA219" s="12">
        <f t="shared" ca="1" si="26"/>
        <v>-2.2100888888888912</v>
      </c>
    </row>
    <row r="220" spans="1:27" x14ac:dyDescent="0.25">
      <c r="A220" s="11">
        <v>7.56</v>
      </c>
      <c r="Z220" s="12">
        <f t="shared" ca="1" si="25"/>
        <v>-2.1900888888888916</v>
      </c>
      <c r="AA220" s="12">
        <f t="shared" ca="1" si="26"/>
        <v>-2.1900888888888916</v>
      </c>
    </row>
    <row r="221" spans="1:27" x14ac:dyDescent="0.25">
      <c r="A221" s="11">
        <v>7.57</v>
      </c>
      <c r="Z221" s="12">
        <f t="shared" ca="1" si="25"/>
        <v>-2.180088888888891</v>
      </c>
      <c r="AA221" s="12">
        <f t="shared" ca="1" si="26"/>
        <v>-2.180088888888891</v>
      </c>
    </row>
    <row r="222" spans="1:27" x14ac:dyDescent="0.25">
      <c r="A222" s="11">
        <v>7.58</v>
      </c>
      <c r="Z222" s="12">
        <f t="shared" ca="1" si="25"/>
        <v>-2.1700888888888912</v>
      </c>
      <c r="AA222" s="12">
        <f t="shared" ca="1" si="26"/>
        <v>-2.1700888888888912</v>
      </c>
    </row>
    <row r="223" spans="1:27" x14ac:dyDescent="0.25">
      <c r="A223" s="11">
        <v>7.59</v>
      </c>
      <c r="Z223" s="12">
        <f t="shared" ca="1" si="25"/>
        <v>-2.1600888888888914</v>
      </c>
      <c r="AA223" s="12">
        <f t="shared" ca="1" si="26"/>
        <v>-2.1600888888888914</v>
      </c>
    </row>
    <row r="224" spans="1:27" x14ac:dyDescent="0.25">
      <c r="A224" s="11">
        <v>7.6</v>
      </c>
      <c r="Z224" s="12">
        <f t="shared" ca="1" si="25"/>
        <v>-2.1500888888888916</v>
      </c>
      <c r="AA224" s="12">
        <f t="shared" ca="1" si="26"/>
        <v>-2.1500888888888916</v>
      </c>
    </row>
    <row r="225" spans="1:27" x14ac:dyDescent="0.25">
      <c r="A225" s="11">
        <v>7.63</v>
      </c>
      <c r="Z225" s="12">
        <f t="shared" ca="1" si="25"/>
        <v>-2.1200888888888914</v>
      </c>
      <c r="AA225" s="12">
        <f t="shared" ca="1" si="26"/>
        <v>-2.1200888888888914</v>
      </c>
    </row>
    <row r="226" spans="1:27" x14ac:dyDescent="0.25">
      <c r="A226" s="11">
        <v>7.63</v>
      </c>
      <c r="Z226" s="12">
        <f t="shared" ca="1" si="25"/>
        <v>-2.1200888888888914</v>
      </c>
      <c r="AA226" s="12">
        <f t="shared" ca="1" si="26"/>
        <v>-2.1200888888888914</v>
      </c>
    </row>
    <row r="227" spans="1:27" x14ac:dyDescent="0.25">
      <c r="A227" s="11">
        <v>7.67</v>
      </c>
      <c r="Z227" s="12">
        <f t="shared" ca="1" si="25"/>
        <v>-2.0800888888888913</v>
      </c>
      <c r="AA227" s="12">
        <f t="shared" ca="1" si="26"/>
        <v>-2.0800888888888913</v>
      </c>
    </row>
    <row r="228" spans="1:27" x14ac:dyDescent="0.25">
      <c r="A228" s="11">
        <v>7.67</v>
      </c>
      <c r="Z228" s="12">
        <f t="shared" ca="1" si="25"/>
        <v>-2.0800888888888913</v>
      </c>
      <c r="AA228" s="12">
        <f t="shared" ca="1" si="26"/>
        <v>-2.0800888888888913</v>
      </c>
    </row>
    <row r="229" spans="1:27" x14ac:dyDescent="0.25">
      <c r="A229" s="11">
        <v>7.68</v>
      </c>
      <c r="Z229" s="12">
        <f t="shared" ca="1" si="25"/>
        <v>-2.0700888888888915</v>
      </c>
      <c r="AA229" s="12">
        <f t="shared" ca="1" si="26"/>
        <v>-2.0700888888888915</v>
      </c>
    </row>
    <row r="230" spans="1:27" x14ac:dyDescent="0.25">
      <c r="A230" s="11">
        <v>7.68</v>
      </c>
      <c r="Z230" s="12">
        <f t="shared" ca="1" si="25"/>
        <v>-2.0700888888888915</v>
      </c>
      <c r="AA230" s="12">
        <f t="shared" ca="1" si="26"/>
        <v>-2.0700888888888915</v>
      </c>
    </row>
    <row r="231" spans="1:27" x14ac:dyDescent="0.25">
      <c r="A231" s="11">
        <v>7.68</v>
      </c>
      <c r="Z231" s="12">
        <f t="shared" ca="1" si="25"/>
        <v>-2.0700888888888915</v>
      </c>
      <c r="AA231" s="12">
        <f t="shared" ca="1" si="26"/>
        <v>-2.0700888888888915</v>
      </c>
    </row>
    <row r="232" spans="1:27" x14ac:dyDescent="0.25">
      <c r="A232" s="11">
        <v>7.68</v>
      </c>
      <c r="Z232" s="12">
        <f t="shared" ca="1" si="25"/>
        <v>-2.0700888888888915</v>
      </c>
      <c r="AA232" s="12">
        <f t="shared" ca="1" si="26"/>
        <v>-2.0700888888888915</v>
      </c>
    </row>
    <row r="233" spans="1:27" x14ac:dyDescent="0.25">
      <c r="A233" s="11">
        <v>7.7</v>
      </c>
      <c r="Z233" s="12">
        <f t="shared" ca="1" si="25"/>
        <v>-2.0500888888888911</v>
      </c>
      <c r="AA233" s="12">
        <f t="shared" ca="1" si="26"/>
        <v>-2.0500888888888911</v>
      </c>
    </row>
    <row r="234" spans="1:27" x14ac:dyDescent="0.25">
      <c r="A234" s="11">
        <v>7.71</v>
      </c>
      <c r="Z234" s="12">
        <f t="shared" ca="1" si="25"/>
        <v>-2.0400888888888913</v>
      </c>
      <c r="AA234" s="12">
        <f t="shared" ca="1" si="26"/>
        <v>-2.0400888888888913</v>
      </c>
    </row>
    <row r="235" spans="1:27" x14ac:dyDescent="0.25">
      <c r="A235" s="11">
        <v>7.72</v>
      </c>
      <c r="Z235" s="12">
        <f t="shared" ca="1" si="25"/>
        <v>-2.0300888888888915</v>
      </c>
      <c r="AA235" s="12">
        <f t="shared" ca="1" si="26"/>
        <v>-2.0300888888888915</v>
      </c>
    </row>
    <row r="236" spans="1:27" x14ac:dyDescent="0.25">
      <c r="A236" s="11">
        <v>7.72</v>
      </c>
      <c r="Z236" s="12">
        <f t="shared" ca="1" si="25"/>
        <v>-2.0300888888888915</v>
      </c>
      <c r="AA236" s="12">
        <f t="shared" ca="1" si="26"/>
        <v>-2.0300888888888915</v>
      </c>
    </row>
    <row r="237" spans="1:27" x14ac:dyDescent="0.25">
      <c r="A237" s="11">
        <v>7.75</v>
      </c>
      <c r="Z237" s="12">
        <f t="shared" ca="1" si="25"/>
        <v>-2.0000888888888912</v>
      </c>
      <c r="AA237" s="12">
        <f t="shared" ca="1" si="26"/>
        <v>-2.0000888888888912</v>
      </c>
    </row>
    <row r="238" spans="1:27" x14ac:dyDescent="0.25">
      <c r="A238" s="11">
        <v>7.77</v>
      </c>
      <c r="Z238" s="12">
        <f t="shared" ca="1" si="25"/>
        <v>-1.9800888888888917</v>
      </c>
      <c r="AA238" s="12">
        <f t="shared" ca="1" si="26"/>
        <v>-1.9800888888888917</v>
      </c>
    </row>
    <row r="239" spans="1:27" x14ac:dyDescent="0.25">
      <c r="A239" s="11">
        <v>7.78</v>
      </c>
      <c r="Z239" s="12">
        <f t="shared" ca="1" si="25"/>
        <v>-1.970088888888891</v>
      </c>
      <c r="AA239" s="12">
        <f t="shared" ca="1" si="26"/>
        <v>-1.970088888888891</v>
      </c>
    </row>
    <row r="240" spans="1:27" x14ac:dyDescent="0.25">
      <c r="A240" s="11">
        <v>7.8</v>
      </c>
      <c r="Z240" s="12">
        <f t="shared" ca="1" si="25"/>
        <v>-1.9500888888888914</v>
      </c>
      <c r="AA240" s="12">
        <f t="shared" ca="1" si="26"/>
        <v>-1.9500888888888914</v>
      </c>
    </row>
    <row r="241" spans="1:27" x14ac:dyDescent="0.25">
      <c r="A241" s="11">
        <v>7.84</v>
      </c>
      <c r="Z241" s="12">
        <f t="shared" ca="1" si="25"/>
        <v>-1.9100888888888914</v>
      </c>
      <c r="AA241" s="12">
        <f t="shared" ca="1" si="26"/>
        <v>-1.9100888888888914</v>
      </c>
    </row>
    <row r="242" spans="1:27" x14ac:dyDescent="0.25">
      <c r="A242" s="11">
        <v>7.84</v>
      </c>
      <c r="Z242" s="12">
        <f t="shared" ca="1" si="25"/>
        <v>-1.9100888888888914</v>
      </c>
      <c r="AA242" s="12">
        <f t="shared" ca="1" si="26"/>
        <v>-1.9100888888888914</v>
      </c>
    </row>
    <row r="243" spans="1:27" x14ac:dyDescent="0.25">
      <c r="A243" s="11">
        <v>7.85</v>
      </c>
      <c r="Z243" s="12">
        <f t="shared" ca="1" si="25"/>
        <v>-1.9000888888888916</v>
      </c>
      <c r="AA243" s="12">
        <f t="shared" ca="1" si="26"/>
        <v>-1.9000888888888916</v>
      </c>
    </row>
    <row r="244" spans="1:27" x14ac:dyDescent="0.25">
      <c r="A244" s="11">
        <v>7.85</v>
      </c>
      <c r="Z244" s="12">
        <f t="shared" ca="1" si="25"/>
        <v>-1.9000888888888916</v>
      </c>
      <c r="AA244" s="12">
        <f t="shared" ca="1" si="26"/>
        <v>-1.9000888888888916</v>
      </c>
    </row>
    <row r="245" spans="1:27" x14ac:dyDescent="0.25">
      <c r="A245" s="11">
        <v>7.89</v>
      </c>
      <c r="Z245" s="12">
        <f t="shared" ca="1" si="25"/>
        <v>-1.8600888888888916</v>
      </c>
      <c r="AA245" s="12">
        <f t="shared" ca="1" si="26"/>
        <v>-1.8600888888888916</v>
      </c>
    </row>
    <row r="246" spans="1:27" x14ac:dyDescent="0.25">
      <c r="A246" s="11">
        <v>7.89</v>
      </c>
      <c r="Z246" s="12">
        <f t="shared" ca="1" si="25"/>
        <v>-1.8600888888888916</v>
      </c>
      <c r="AA246" s="12">
        <f t="shared" ca="1" si="26"/>
        <v>-1.8600888888888916</v>
      </c>
    </row>
    <row r="247" spans="1:27" x14ac:dyDescent="0.25">
      <c r="A247" s="11">
        <v>7.9</v>
      </c>
      <c r="Z247" s="12">
        <f t="shared" ca="1" si="25"/>
        <v>-1.8500888888888909</v>
      </c>
      <c r="AA247" s="12">
        <f t="shared" ca="1" si="26"/>
        <v>-1.8500888888888909</v>
      </c>
    </row>
    <row r="248" spans="1:27" x14ac:dyDescent="0.25">
      <c r="A248" s="11">
        <v>7.93</v>
      </c>
      <c r="Z248" s="12">
        <f t="shared" ca="1" si="25"/>
        <v>-1.8200888888888915</v>
      </c>
      <c r="AA248" s="12">
        <f t="shared" ca="1" si="26"/>
        <v>-1.8200888888888915</v>
      </c>
    </row>
    <row r="249" spans="1:27" x14ac:dyDescent="0.25">
      <c r="A249" s="11">
        <v>7.94</v>
      </c>
      <c r="Z249" s="12">
        <f t="shared" ca="1" si="25"/>
        <v>-1.8100888888888909</v>
      </c>
      <c r="AA249" s="12">
        <f t="shared" ca="1" si="26"/>
        <v>-1.8100888888888909</v>
      </c>
    </row>
    <row r="250" spans="1:27" x14ac:dyDescent="0.25">
      <c r="A250" s="11">
        <v>7.96</v>
      </c>
      <c r="Z250" s="12">
        <f t="shared" ca="1" si="25"/>
        <v>-1.7900888888888913</v>
      </c>
      <c r="AA250" s="12">
        <f t="shared" ca="1" si="26"/>
        <v>-1.7900888888888913</v>
      </c>
    </row>
    <row r="251" spans="1:27" x14ac:dyDescent="0.25">
      <c r="A251" s="11">
        <v>7.96</v>
      </c>
      <c r="Z251" s="12">
        <f t="shared" ca="1" si="25"/>
        <v>-1.7900888888888913</v>
      </c>
      <c r="AA251" s="12">
        <f t="shared" ca="1" si="26"/>
        <v>-1.7900888888888913</v>
      </c>
    </row>
    <row r="252" spans="1:27" x14ac:dyDescent="0.25">
      <c r="A252" s="11">
        <v>8</v>
      </c>
      <c r="Z252" s="12">
        <f t="shared" ca="1" si="25"/>
        <v>-1.7500888888888912</v>
      </c>
      <c r="AA252" s="12">
        <f t="shared" ca="1" si="26"/>
        <v>-1.7500888888888912</v>
      </c>
    </row>
    <row r="253" spans="1:27" x14ac:dyDescent="0.25">
      <c r="A253" s="11">
        <v>8.01</v>
      </c>
      <c r="Z253" s="12">
        <f t="shared" ca="1" si="25"/>
        <v>-1.7400888888888915</v>
      </c>
      <c r="AA253" s="12">
        <f t="shared" ca="1" si="26"/>
        <v>-1.7400888888888915</v>
      </c>
    </row>
    <row r="254" spans="1:27" x14ac:dyDescent="0.25">
      <c r="A254" s="11">
        <v>8.01</v>
      </c>
      <c r="Z254" s="12">
        <f t="shared" ca="1" si="25"/>
        <v>-1.7400888888888915</v>
      </c>
      <c r="AA254" s="12">
        <f t="shared" ca="1" si="26"/>
        <v>-1.7400888888888915</v>
      </c>
    </row>
    <row r="255" spans="1:27" x14ac:dyDescent="0.25">
      <c r="A255" s="11">
        <v>8.01</v>
      </c>
      <c r="Z255" s="12">
        <f t="shared" ca="1" si="25"/>
        <v>-1.7400888888888915</v>
      </c>
      <c r="AA255" s="12">
        <f t="shared" ca="1" si="26"/>
        <v>-1.7400888888888915</v>
      </c>
    </row>
    <row r="256" spans="1:27" x14ac:dyDescent="0.25">
      <c r="A256" s="11">
        <v>8.01</v>
      </c>
      <c r="Z256" s="12">
        <f t="shared" ca="1" si="25"/>
        <v>-1.7400888888888915</v>
      </c>
      <c r="AA256" s="12">
        <f t="shared" ca="1" si="26"/>
        <v>-1.7400888888888915</v>
      </c>
    </row>
    <row r="257" spans="1:27" x14ac:dyDescent="0.25">
      <c r="A257" s="11">
        <v>8.0299999999999994</v>
      </c>
      <c r="Z257" s="12">
        <f t="shared" ca="1" si="25"/>
        <v>-1.7200888888888919</v>
      </c>
      <c r="AA257" s="12">
        <f t="shared" ca="1" si="26"/>
        <v>-1.7200888888888919</v>
      </c>
    </row>
    <row r="258" spans="1:27" x14ac:dyDescent="0.25">
      <c r="A258" s="11">
        <v>8.0299999999999994</v>
      </c>
      <c r="Z258" s="12">
        <f t="shared" ref="Z258:Z321" ca="1" si="27">IF($A258&lt;&gt;"",($A258-$D$77),"")</f>
        <v>-1.7200888888888919</v>
      </c>
      <c r="AA258" s="12">
        <f t="shared" ref="AA258:AA321" ca="1" si="28">IF($A258&lt;&gt;"",($A258-$D$77+$J$118),"")</f>
        <v>-1.7200888888888919</v>
      </c>
    </row>
    <row r="259" spans="1:27" x14ac:dyDescent="0.25">
      <c r="A259" s="11">
        <v>8.0299999999999994</v>
      </c>
      <c r="Z259" s="12">
        <f t="shared" ca="1" si="27"/>
        <v>-1.7200888888888919</v>
      </c>
      <c r="AA259" s="12">
        <f t="shared" ca="1" si="28"/>
        <v>-1.7200888888888919</v>
      </c>
    </row>
    <row r="260" spans="1:27" x14ac:dyDescent="0.25">
      <c r="A260" s="11">
        <v>8.0399999999999991</v>
      </c>
      <c r="Z260" s="12">
        <f t="shared" ca="1" si="27"/>
        <v>-1.7100888888888921</v>
      </c>
      <c r="AA260" s="12">
        <f t="shared" ca="1" si="28"/>
        <v>-1.7100888888888921</v>
      </c>
    </row>
    <row r="261" spans="1:27" x14ac:dyDescent="0.25">
      <c r="A261" s="11">
        <v>8.0500000000000007</v>
      </c>
      <c r="Z261" s="12">
        <f t="shared" ca="1" si="27"/>
        <v>-1.7000888888888905</v>
      </c>
      <c r="AA261" s="12">
        <f t="shared" ca="1" si="28"/>
        <v>-1.7000888888888905</v>
      </c>
    </row>
    <row r="262" spans="1:27" x14ac:dyDescent="0.25">
      <c r="A262" s="11">
        <v>8.06</v>
      </c>
      <c r="Z262" s="12">
        <f t="shared" ca="1" si="27"/>
        <v>-1.6900888888888908</v>
      </c>
      <c r="AA262" s="12">
        <f t="shared" ca="1" si="28"/>
        <v>-1.6900888888888908</v>
      </c>
    </row>
    <row r="263" spans="1:27" x14ac:dyDescent="0.25">
      <c r="A263" s="11">
        <v>8.09</v>
      </c>
      <c r="Z263" s="12">
        <f t="shared" ca="1" si="27"/>
        <v>-1.6600888888888914</v>
      </c>
      <c r="AA263" s="12">
        <f t="shared" ca="1" si="28"/>
        <v>-1.6600888888888914</v>
      </c>
    </row>
    <row r="264" spans="1:27" x14ac:dyDescent="0.25">
      <c r="A264" s="11">
        <v>8.1</v>
      </c>
      <c r="Z264" s="12">
        <f t="shared" ca="1" si="27"/>
        <v>-1.6500888888888916</v>
      </c>
      <c r="AA264" s="12">
        <f t="shared" ca="1" si="28"/>
        <v>-1.6500888888888916</v>
      </c>
    </row>
    <row r="265" spans="1:27" x14ac:dyDescent="0.25">
      <c r="A265" s="11">
        <v>8.1</v>
      </c>
      <c r="Z265" s="12">
        <f t="shared" ca="1" si="27"/>
        <v>-1.6500888888888916</v>
      </c>
      <c r="AA265" s="12">
        <f t="shared" ca="1" si="28"/>
        <v>-1.6500888888888916</v>
      </c>
    </row>
    <row r="266" spans="1:27" x14ac:dyDescent="0.25">
      <c r="A266" s="11">
        <v>8.11</v>
      </c>
      <c r="Z266" s="12">
        <f t="shared" ca="1" si="27"/>
        <v>-1.6400888888888918</v>
      </c>
      <c r="AA266" s="12">
        <f t="shared" ca="1" si="28"/>
        <v>-1.6400888888888918</v>
      </c>
    </row>
    <row r="267" spans="1:27" x14ac:dyDescent="0.25">
      <c r="A267" s="11">
        <v>8.1300000000000008</v>
      </c>
      <c r="Z267" s="12">
        <f t="shared" ca="1" si="27"/>
        <v>-1.6200888888888905</v>
      </c>
      <c r="AA267" s="12">
        <f t="shared" ca="1" si="28"/>
        <v>-1.6200888888888905</v>
      </c>
    </row>
    <row r="268" spans="1:27" x14ac:dyDescent="0.25">
      <c r="A268" s="11">
        <v>8.14</v>
      </c>
      <c r="Z268" s="12">
        <f t="shared" ca="1" si="27"/>
        <v>-1.6100888888888907</v>
      </c>
      <c r="AA268" s="12">
        <f t="shared" ca="1" si="28"/>
        <v>-1.6100888888888907</v>
      </c>
    </row>
    <row r="269" spans="1:27" x14ac:dyDescent="0.25">
      <c r="A269" s="11">
        <v>8.16</v>
      </c>
      <c r="Z269" s="12">
        <f t="shared" ca="1" si="27"/>
        <v>-1.5900888888888911</v>
      </c>
      <c r="AA269" s="12">
        <f t="shared" ca="1" si="28"/>
        <v>-1.5900888888888911</v>
      </c>
    </row>
    <row r="270" spans="1:27" x14ac:dyDescent="0.25">
      <c r="A270" s="11">
        <v>8.19</v>
      </c>
      <c r="Z270" s="12">
        <f t="shared" ca="1" si="27"/>
        <v>-1.5600888888888917</v>
      </c>
      <c r="AA270" s="12">
        <f t="shared" ca="1" si="28"/>
        <v>-1.5600888888888917</v>
      </c>
    </row>
    <row r="271" spans="1:27" x14ac:dyDescent="0.25">
      <c r="A271" s="11">
        <v>8.19</v>
      </c>
      <c r="Z271" s="12">
        <f t="shared" ca="1" si="27"/>
        <v>-1.5600888888888917</v>
      </c>
      <c r="AA271" s="12">
        <f t="shared" ca="1" si="28"/>
        <v>-1.5600888888888917</v>
      </c>
    </row>
    <row r="272" spans="1:27" x14ac:dyDescent="0.25">
      <c r="A272" s="11">
        <v>8.2100000000000009</v>
      </c>
      <c r="Z272" s="12">
        <f t="shared" ca="1" si="27"/>
        <v>-1.5400888888888904</v>
      </c>
      <c r="AA272" s="12">
        <f t="shared" ca="1" si="28"/>
        <v>-1.5400888888888904</v>
      </c>
    </row>
    <row r="273" spans="1:27" x14ac:dyDescent="0.25">
      <c r="A273" s="11">
        <v>8.2100000000000009</v>
      </c>
      <c r="Z273" s="12">
        <f t="shared" ca="1" si="27"/>
        <v>-1.5400888888888904</v>
      </c>
      <c r="AA273" s="12">
        <f t="shared" ca="1" si="28"/>
        <v>-1.5400888888888904</v>
      </c>
    </row>
    <row r="274" spans="1:27" x14ac:dyDescent="0.25">
      <c r="A274" s="11">
        <v>8.2200000000000006</v>
      </c>
      <c r="Z274" s="12">
        <f t="shared" ca="1" si="27"/>
        <v>-1.5300888888888906</v>
      </c>
      <c r="AA274" s="12">
        <f t="shared" ca="1" si="28"/>
        <v>-1.5300888888888906</v>
      </c>
    </row>
    <row r="275" spans="1:27" x14ac:dyDescent="0.25">
      <c r="A275" s="11">
        <v>8.23</v>
      </c>
      <c r="Z275" s="12">
        <f t="shared" ca="1" si="27"/>
        <v>-1.5200888888888908</v>
      </c>
      <c r="AA275" s="12">
        <f t="shared" ca="1" si="28"/>
        <v>-1.5200888888888908</v>
      </c>
    </row>
    <row r="276" spans="1:27" x14ac:dyDescent="0.25">
      <c r="A276" s="11">
        <v>8.24</v>
      </c>
      <c r="Z276" s="12">
        <f t="shared" ca="1" si="27"/>
        <v>-1.510088888888891</v>
      </c>
      <c r="AA276" s="12">
        <f t="shared" ca="1" si="28"/>
        <v>-1.510088888888891</v>
      </c>
    </row>
    <row r="277" spans="1:27" x14ac:dyDescent="0.25">
      <c r="A277" s="11">
        <v>8.26</v>
      </c>
      <c r="Z277" s="12">
        <f t="shared" ca="1" si="27"/>
        <v>-1.4900888888888915</v>
      </c>
      <c r="AA277" s="12">
        <f t="shared" ca="1" si="28"/>
        <v>-1.4900888888888915</v>
      </c>
    </row>
    <row r="278" spans="1:27" x14ac:dyDescent="0.25">
      <c r="A278" s="11">
        <v>8.27</v>
      </c>
      <c r="Z278" s="12">
        <f t="shared" ca="1" si="27"/>
        <v>-1.4800888888888917</v>
      </c>
      <c r="AA278" s="12">
        <f t="shared" ca="1" si="28"/>
        <v>-1.4800888888888917</v>
      </c>
    </row>
    <row r="279" spans="1:27" x14ac:dyDescent="0.25">
      <c r="A279" s="11">
        <v>8.27</v>
      </c>
      <c r="Z279" s="12">
        <f t="shared" ca="1" si="27"/>
        <v>-1.4800888888888917</v>
      </c>
      <c r="AA279" s="12">
        <f t="shared" ca="1" si="28"/>
        <v>-1.4800888888888917</v>
      </c>
    </row>
    <row r="280" spans="1:27" x14ac:dyDescent="0.25">
      <c r="A280" s="11">
        <v>8.27</v>
      </c>
      <c r="Z280" s="12">
        <f t="shared" ca="1" si="27"/>
        <v>-1.4800888888888917</v>
      </c>
      <c r="AA280" s="12">
        <f t="shared" ca="1" si="28"/>
        <v>-1.4800888888888917</v>
      </c>
    </row>
    <row r="281" spans="1:27" x14ac:dyDescent="0.25">
      <c r="A281" s="11">
        <v>8.27</v>
      </c>
      <c r="Z281" s="12">
        <f t="shared" ca="1" si="27"/>
        <v>-1.4800888888888917</v>
      </c>
      <c r="AA281" s="12">
        <f t="shared" ca="1" si="28"/>
        <v>-1.4800888888888917</v>
      </c>
    </row>
    <row r="282" spans="1:27" x14ac:dyDescent="0.25">
      <c r="A282" s="11">
        <v>8.2799999999999994</v>
      </c>
      <c r="Z282" s="12">
        <f t="shared" ca="1" si="27"/>
        <v>-1.4700888888888919</v>
      </c>
      <c r="AA282" s="12">
        <f t="shared" ca="1" si="28"/>
        <v>-1.4700888888888919</v>
      </c>
    </row>
    <row r="283" spans="1:27" x14ac:dyDescent="0.25">
      <c r="A283" s="11">
        <v>8.2799999999999994</v>
      </c>
      <c r="Z283" s="12">
        <f t="shared" ca="1" si="27"/>
        <v>-1.4700888888888919</v>
      </c>
      <c r="AA283" s="12">
        <f t="shared" ca="1" si="28"/>
        <v>-1.4700888888888919</v>
      </c>
    </row>
    <row r="284" spans="1:27" x14ac:dyDescent="0.25">
      <c r="A284" s="11">
        <v>8.2899999999999991</v>
      </c>
      <c r="Z284" s="12">
        <f t="shared" ca="1" si="27"/>
        <v>-1.4600888888888921</v>
      </c>
      <c r="AA284" s="12">
        <f t="shared" ca="1" si="28"/>
        <v>-1.4600888888888921</v>
      </c>
    </row>
    <row r="285" spans="1:27" x14ac:dyDescent="0.25">
      <c r="A285" s="11">
        <v>8.3000000000000007</v>
      </c>
      <c r="Z285" s="12">
        <f t="shared" ca="1" si="27"/>
        <v>-1.4500888888888905</v>
      </c>
      <c r="AA285" s="12">
        <f t="shared" ca="1" si="28"/>
        <v>-1.4500888888888905</v>
      </c>
    </row>
    <row r="286" spans="1:27" x14ac:dyDescent="0.25">
      <c r="A286" s="11">
        <v>8.33</v>
      </c>
      <c r="Z286" s="12">
        <f t="shared" ca="1" si="27"/>
        <v>-1.4200888888888912</v>
      </c>
      <c r="AA286" s="12">
        <f t="shared" ca="1" si="28"/>
        <v>-1.4200888888888912</v>
      </c>
    </row>
    <row r="287" spans="1:27" x14ac:dyDescent="0.25">
      <c r="A287" s="11">
        <v>8.34</v>
      </c>
      <c r="Z287" s="12">
        <f t="shared" ca="1" si="27"/>
        <v>-1.4100888888888914</v>
      </c>
      <c r="AA287" s="12">
        <f t="shared" ca="1" si="28"/>
        <v>-1.4100888888888914</v>
      </c>
    </row>
    <row r="288" spans="1:27" x14ac:dyDescent="0.25">
      <c r="A288" s="11">
        <v>8.36</v>
      </c>
      <c r="Z288" s="12">
        <f t="shared" ca="1" si="27"/>
        <v>-1.3900888888888918</v>
      </c>
      <c r="AA288" s="12">
        <f t="shared" ca="1" si="28"/>
        <v>-1.3900888888888918</v>
      </c>
    </row>
    <row r="289" spans="1:27" x14ac:dyDescent="0.25">
      <c r="A289" s="11">
        <v>8.4</v>
      </c>
      <c r="Z289" s="12">
        <f t="shared" ca="1" si="27"/>
        <v>-1.3500888888888909</v>
      </c>
      <c r="AA289" s="12">
        <f t="shared" ca="1" si="28"/>
        <v>-1.3500888888888909</v>
      </c>
    </row>
    <row r="290" spans="1:27" x14ac:dyDescent="0.25">
      <c r="A290" s="11">
        <v>8.41</v>
      </c>
      <c r="Z290" s="12">
        <f t="shared" ca="1" si="27"/>
        <v>-1.3400888888888911</v>
      </c>
      <c r="AA290" s="12">
        <f t="shared" ca="1" si="28"/>
        <v>-1.3400888888888911</v>
      </c>
    </row>
    <row r="291" spans="1:27" x14ac:dyDescent="0.25">
      <c r="A291" s="11">
        <v>8.41</v>
      </c>
      <c r="Z291" s="12">
        <f t="shared" ca="1" si="27"/>
        <v>-1.3400888888888911</v>
      </c>
      <c r="AA291" s="12">
        <f t="shared" ca="1" si="28"/>
        <v>-1.3400888888888911</v>
      </c>
    </row>
    <row r="292" spans="1:27" x14ac:dyDescent="0.25">
      <c r="A292" s="11">
        <v>8.43</v>
      </c>
      <c r="Z292" s="12">
        <f t="shared" ca="1" si="27"/>
        <v>-1.3200888888888915</v>
      </c>
      <c r="AA292" s="12">
        <f t="shared" ca="1" si="28"/>
        <v>-1.3200888888888915</v>
      </c>
    </row>
    <row r="293" spans="1:27" x14ac:dyDescent="0.25">
      <c r="A293" s="11">
        <v>8.44</v>
      </c>
      <c r="Z293" s="12">
        <f t="shared" ca="1" si="27"/>
        <v>-1.3100888888888917</v>
      </c>
      <c r="AA293" s="12">
        <f t="shared" ca="1" si="28"/>
        <v>-1.3100888888888917</v>
      </c>
    </row>
    <row r="294" spans="1:27" x14ac:dyDescent="0.25">
      <c r="A294" s="11">
        <v>8.4499999999999993</v>
      </c>
      <c r="Z294" s="12">
        <f t="shared" ca="1" si="27"/>
        <v>-1.300088888888892</v>
      </c>
      <c r="AA294" s="12">
        <f t="shared" ca="1" si="28"/>
        <v>-1.300088888888892</v>
      </c>
    </row>
    <row r="295" spans="1:27" x14ac:dyDescent="0.25">
      <c r="A295" s="11">
        <v>8.4499999999999993</v>
      </c>
      <c r="Z295" s="12">
        <f t="shared" ca="1" si="27"/>
        <v>-1.300088888888892</v>
      </c>
      <c r="AA295" s="12">
        <f t="shared" ca="1" si="28"/>
        <v>-1.300088888888892</v>
      </c>
    </row>
    <row r="296" spans="1:27" x14ac:dyDescent="0.25">
      <c r="A296" s="11">
        <v>8.4499999999999993</v>
      </c>
      <c r="Z296" s="12">
        <f t="shared" ca="1" si="27"/>
        <v>-1.300088888888892</v>
      </c>
      <c r="AA296" s="12">
        <f t="shared" ca="1" si="28"/>
        <v>-1.300088888888892</v>
      </c>
    </row>
    <row r="297" spans="1:27" x14ac:dyDescent="0.25">
      <c r="A297" s="11">
        <v>8.4600000000000009</v>
      </c>
      <c r="Z297" s="12">
        <f t="shared" ca="1" si="27"/>
        <v>-1.2900888888888904</v>
      </c>
      <c r="AA297" s="12">
        <f t="shared" ca="1" si="28"/>
        <v>-1.2900888888888904</v>
      </c>
    </row>
    <row r="298" spans="1:27" x14ac:dyDescent="0.25">
      <c r="A298" s="11">
        <v>8.4600000000000009</v>
      </c>
      <c r="Z298" s="12">
        <f t="shared" ca="1" si="27"/>
        <v>-1.2900888888888904</v>
      </c>
      <c r="AA298" s="12">
        <f t="shared" ca="1" si="28"/>
        <v>-1.2900888888888904</v>
      </c>
    </row>
    <row r="299" spans="1:27" x14ac:dyDescent="0.25">
      <c r="A299" s="11">
        <v>8.4700000000000006</v>
      </c>
      <c r="Z299" s="12">
        <f t="shared" ca="1" si="27"/>
        <v>-1.2800888888888906</v>
      </c>
      <c r="AA299" s="12">
        <f t="shared" ca="1" si="28"/>
        <v>-1.2800888888888906</v>
      </c>
    </row>
    <row r="300" spans="1:27" x14ac:dyDescent="0.25">
      <c r="A300" s="11">
        <v>8.48</v>
      </c>
      <c r="Z300" s="12">
        <f t="shared" ca="1" si="27"/>
        <v>-1.2700888888888908</v>
      </c>
      <c r="AA300" s="12">
        <f t="shared" ca="1" si="28"/>
        <v>-1.2700888888888908</v>
      </c>
    </row>
    <row r="301" spans="1:27" x14ac:dyDescent="0.25">
      <c r="A301" s="11">
        <v>8.48</v>
      </c>
      <c r="Z301" s="12">
        <f t="shared" ca="1" si="27"/>
        <v>-1.2700888888888908</v>
      </c>
      <c r="AA301" s="12">
        <f t="shared" ca="1" si="28"/>
        <v>-1.2700888888888908</v>
      </c>
    </row>
    <row r="302" spans="1:27" x14ac:dyDescent="0.25">
      <c r="A302" s="11">
        <v>8.49</v>
      </c>
      <c r="Z302" s="12">
        <f t="shared" ca="1" si="27"/>
        <v>-1.260088888888891</v>
      </c>
      <c r="AA302" s="12">
        <f t="shared" ca="1" si="28"/>
        <v>-1.260088888888891</v>
      </c>
    </row>
    <row r="303" spans="1:27" x14ac:dyDescent="0.25">
      <c r="A303" s="11">
        <v>8.49</v>
      </c>
      <c r="Z303" s="12">
        <f t="shared" ca="1" si="27"/>
        <v>-1.260088888888891</v>
      </c>
      <c r="AA303" s="12">
        <f t="shared" ca="1" si="28"/>
        <v>-1.260088888888891</v>
      </c>
    </row>
    <row r="304" spans="1:27" x14ac:dyDescent="0.25">
      <c r="A304" s="11">
        <v>8.5</v>
      </c>
      <c r="Z304" s="12">
        <f t="shared" ca="1" si="27"/>
        <v>-1.2500888888888912</v>
      </c>
      <c r="AA304" s="12">
        <f t="shared" ca="1" si="28"/>
        <v>-1.2500888888888912</v>
      </c>
    </row>
    <row r="305" spans="1:27" x14ac:dyDescent="0.25">
      <c r="A305" s="11">
        <v>8.5</v>
      </c>
      <c r="Z305" s="12">
        <f t="shared" ca="1" si="27"/>
        <v>-1.2500888888888912</v>
      </c>
      <c r="AA305" s="12">
        <f t="shared" ca="1" si="28"/>
        <v>-1.2500888888888912</v>
      </c>
    </row>
    <row r="306" spans="1:27" x14ac:dyDescent="0.25">
      <c r="A306" s="11">
        <v>8.5</v>
      </c>
      <c r="Z306" s="12">
        <f t="shared" ca="1" si="27"/>
        <v>-1.2500888888888912</v>
      </c>
      <c r="AA306" s="12">
        <f t="shared" ca="1" si="28"/>
        <v>-1.2500888888888912</v>
      </c>
    </row>
    <row r="307" spans="1:27" x14ac:dyDescent="0.25">
      <c r="A307" s="11">
        <v>8.51</v>
      </c>
      <c r="Z307" s="12">
        <f t="shared" ca="1" si="27"/>
        <v>-1.2400888888888915</v>
      </c>
      <c r="AA307" s="12">
        <f t="shared" ca="1" si="28"/>
        <v>-1.2400888888888915</v>
      </c>
    </row>
    <row r="308" spans="1:27" x14ac:dyDescent="0.25">
      <c r="A308" s="11">
        <v>8.5299999999999994</v>
      </c>
      <c r="Z308" s="12">
        <f t="shared" ca="1" si="27"/>
        <v>-1.2200888888888919</v>
      </c>
      <c r="AA308" s="12">
        <f t="shared" ca="1" si="28"/>
        <v>-1.2200888888888919</v>
      </c>
    </row>
    <row r="309" spans="1:27" x14ac:dyDescent="0.25">
      <c r="A309" s="11">
        <v>8.5399999999999991</v>
      </c>
      <c r="Z309" s="12">
        <f t="shared" ca="1" si="27"/>
        <v>-1.2100888888888921</v>
      </c>
      <c r="AA309" s="12">
        <f t="shared" ca="1" si="28"/>
        <v>-1.2100888888888921</v>
      </c>
    </row>
    <row r="310" spans="1:27" x14ac:dyDescent="0.25">
      <c r="A310" s="11">
        <v>8.5399999999999991</v>
      </c>
      <c r="Z310" s="12">
        <f t="shared" ca="1" si="27"/>
        <v>-1.2100888888888921</v>
      </c>
      <c r="AA310" s="12">
        <f t="shared" ca="1" si="28"/>
        <v>-1.2100888888888921</v>
      </c>
    </row>
    <row r="311" spans="1:27" x14ac:dyDescent="0.25">
      <c r="A311" s="11">
        <v>8.56</v>
      </c>
      <c r="Z311" s="12">
        <f t="shared" ca="1" si="27"/>
        <v>-1.1900888888888908</v>
      </c>
      <c r="AA311" s="12">
        <f t="shared" ca="1" si="28"/>
        <v>-1.1900888888888908</v>
      </c>
    </row>
    <row r="312" spans="1:27" x14ac:dyDescent="0.25">
      <c r="A312" s="11">
        <v>8.56</v>
      </c>
      <c r="Z312" s="12">
        <f t="shared" ca="1" si="27"/>
        <v>-1.1900888888888908</v>
      </c>
      <c r="AA312" s="12">
        <f t="shared" ca="1" si="28"/>
        <v>-1.1900888888888908</v>
      </c>
    </row>
    <row r="313" spans="1:27" x14ac:dyDescent="0.25">
      <c r="A313" s="11">
        <v>8.58</v>
      </c>
      <c r="Z313" s="12">
        <f t="shared" ca="1" si="27"/>
        <v>-1.1700888888888912</v>
      </c>
      <c r="AA313" s="12">
        <f t="shared" ca="1" si="28"/>
        <v>-1.1700888888888912</v>
      </c>
    </row>
    <row r="314" spans="1:27" x14ac:dyDescent="0.25">
      <c r="A314" s="11">
        <v>8.59</v>
      </c>
      <c r="Z314" s="12">
        <f t="shared" ca="1" si="27"/>
        <v>-1.1600888888888914</v>
      </c>
      <c r="AA314" s="12">
        <f t="shared" ca="1" si="28"/>
        <v>-1.1600888888888914</v>
      </c>
    </row>
    <row r="315" spans="1:27" x14ac:dyDescent="0.25">
      <c r="A315" s="11">
        <v>8.59</v>
      </c>
      <c r="Z315" s="12">
        <f t="shared" ca="1" si="27"/>
        <v>-1.1600888888888914</v>
      </c>
      <c r="AA315" s="12">
        <f t="shared" ca="1" si="28"/>
        <v>-1.1600888888888914</v>
      </c>
    </row>
    <row r="316" spans="1:27" x14ac:dyDescent="0.25">
      <c r="A316" s="11">
        <v>8.6</v>
      </c>
      <c r="Z316" s="12">
        <f t="shared" ca="1" si="27"/>
        <v>-1.1500888888888916</v>
      </c>
      <c r="AA316" s="12">
        <f t="shared" ca="1" si="28"/>
        <v>-1.1500888888888916</v>
      </c>
    </row>
    <row r="317" spans="1:27" x14ac:dyDescent="0.25">
      <c r="A317" s="11">
        <v>8.6</v>
      </c>
      <c r="Z317" s="12">
        <f t="shared" ca="1" si="27"/>
        <v>-1.1500888888888916</v>
      </c>
      <c r="AA317" s="12">
        <f t="shared" ca="1" si="28"/>
        <v>-1.1500888888888916</v>
      </c>
    </row>
    <row r="318" spans="1:27" x14ac:dyDescent="0.25">
      <c r="A318" s="11">
        <v>8.6199999999999992</v>
      </c>
      <c r="Z318" s="12">
        <f t="shared" ca="1" si="27"/>
        <v>-1.130088888888892</v>
      </c>
      <c r="AA318" s="12">
        <f t="shared" ca="1" si="28"/>
        <v>-1.130088888888892</v>
      </c>
    </row>
    <row r="319" spans="1:27" x14ac:dyDescent="0.25">
      <c r="A319" s="11">
        <v>8.6199999999999992</v>
      </c>
      <c r="Z319" s="12">
        <f t="shared" ca="1" si="27"/>
        <v>-1.130088888888892</v>
      </c>
      <c r="AA319" s="12">
        <f t="shared" ca="1" si="28"/>
        <v>-1.130088888888892</v>
      </c>
    </row>
    <row r="320" spans="1:27" x14ac:dyDescent="0.25">
      <c r="A320" s="11">
        <v>8.6199999999999992</v>
      </c>
      <c r="Z320" s="12">
        <f t="shared" ca="1" si="27"/>
        <v>-1.130088888888892</v>
      </c>
      <c r="AA320" s="12">
        <f t="shared" ca="1" si="28"/>
        <v>-1.130088888888892</v>
      </c>
    </row>
    <row r="321" spans="1:27" x14ac:dyDescent="0.25">
      <c r="A321" s="11">
        <v>8.6300000000000008</v>
      </c>
      <c r="Z321" s="12">
        <f t="shared" ca="1" si="27"/>
        <v>-1.1200888888888905</v>
      </c>
      <c r="AA321" s="12">
        <f t="shared" ca="1" si="28"/>
        <v>-1.1200888888888905</v>
      </c>
    </row>
    <row r="322" spans="1:27" x14ac:dyDescent="0.25">
      <c r="A322" s="11">
        <v>8.64</v>
      </c>
      <c r="Z322" s="12">
        <f t="shared" ref="Z322:Z385" ca="1" si="29">IF($A322&lt;&gt;"",($A322-$D$77),"")</f>
        <v>-1.1100888888888907</v>
      </c>
      <c r="AA322" s="12">
        <f t="shared" ref="AA322:AA385" ca="1" si="30">IF($A322&lt;&gt;"",($A322-$D$77+$J$118),"")</f>
        <v>-1.1100888888888907</v>
      </c>
    </row>
    <row r="323" spans="1:27" x14ac:dyDescent="0.25">
      <c r="A323" s="11">
        <v>8.67</v>
      </c>
      <c r="Z323" s="12">
        <f t="shared" ca="1" si="29"/>
        <v>-1.0800888888888913</v>
      </c>
      <c r="AA323" s="12">
        <f t="shared" ca="1" si="30"/>
        <v>-1.0800888888888913</v>
      </c>
    </row>
    <row r="324" spans="1:27" x14ac:dyDescent="0.25">
      <c r="A324" s="11">
        <v>8.67</v>
      </c>
      <c r="Z324" s="12">
        <f t="shared" ca="1" si="29"/>
        <v>-1.0800888888888913</v>
      </c>
      <c r="AA324" s="12">
        <f t="shared" ca="1" si="30"/>
        <v>-1.0800888888888913</v>
      </c>
    </row>
    <row r="325" spans="1:27" x14ac:dyDescent="0.25">
      <c r="A325" s="11">
        <v>8.6999999999999993</v>
      </c>
      <c r="Z325" s="12">
        <f t="shared" ca="1" si="29"/>
        <v>-1.050088888888892</v>
      </c>
      <c r="AA325" s="12">
        <f t="shared" ca="1" si="30"/>
        <v>-1.050088888888892</v>
      </c>
    </row>
    <row r="326" spans="1:27" x14ac:dyDescent="0.25">
      <c r="A326" s="11">
        <v>8.6999999999999993</v>
      </c>
      <c r="Z326" s="12">
        <f t="shared" ca="1" si="29"/>
        <v>-1.050088888888892</v>
      </c>
      <c r="AA326" s="12">
        <f t="shared" ca="1" si="30"/>
        <v>-1.050088888888892</v>
      </c>
    </row>
    <row r="327" spans="1:27" x14ac:dyDescent="0.25">
      <c r="A327" s="11">
        <v>8.6999999999999993</v>
      </c>
      <c r="Z327" s="12">
        <f t="shared" ca="1" si="29"/>
        <v>-1.050088888888892</v>
      </c>
      <c r="AA327" s="12">
        <f t="shared" ca="1" si="30"/>
        <v>-1.050088888888892</v>
      </c>
    </row>
    <row r="328" spans="1:27" x14ac:dyDescent="0.25">
      <c r="A328" s="11">
        <v>8.7100000000000009</v>
      </c>
      <c r="Z328" s="12">
        <f t="shared" ca="1" si="29"/>
        <v>-1.0400888888888904</v>
      </c>
      <c r="AA328" s="12">
        <f t="shared" ca="1" si="30"/>
        <v>-1.0400888888888904</v>
      </c>
    </row>
    <row r="329" spans="1:27" x14ac:dyDescent="0.25">
      <c r="A329" s="11">
        <v>8.7100000000000009</v>
      </c>
      <c r="Z329" s="12">
        <f t="shared" ca="1" si="29"/>
        <v>-1.0400888888888904</v>
      </c>
      <c r="AA329" s="12">
        <f t="shared" ca="1" si="30"/>
        <v>-1.0400888888888904</v>
      </c>
    </row>
    <row r="330" spans="1:27" x14ac:dyDescent="0.25">
      <c r="A330" s="11">
        <v>8.7200000000000006</v>
      </c>
      <c r="Z330" s="12">
        <f t="shared" ca="1" si="29"/>
        <v>-1.0300888888888906</v>
      </c>
      <c r="AA330" s="12">
        <f t="shared" ca="1" si="30"/>
        <v>-1.0300888888888906</v>
      </c>
    </row>
    <row r="331" spans="1:27" x14ac:dyDescent="0.25">
      <c r="A331" s="11">
        <v>8.7200000000000006</v>
      </c>
      <c r="Z331" s="12">
        <f t="shared" ca="1" si="29"/>
        <v>-1.0300888888888906</v>
      </c>
      <c r="AA331" s="12">
        <f t="shared" ca="1" si="30"/>
        <v>-1.0300888888888906</v>
      </c>
    </row>
    <row r="332" spans="1:27" x14ac:dyDescent="0.25">
      <c r="A332" s="11">
        <v>8.73</v>
      </c>
      <c r="Z332" s="12">
        <f t="shared" ca="1" si="29"/>
        <v>-1.0200888888888908</v>
      </c>
      <c r="AA332" s="12">
        <f t="shared" ca="1" si="30"/>
        <v>-1.0200888888888908</v>
      </c>
    </row>
    <row r="333" spans="1:27" x14ac:dyDescent="0.25">
      <c r="A333" s="11">
        <v>8.73</v>
      </c>
      <c r="Z333" s="12">
        <f t="shared" ca="1" si="29"/>
        <v>-1.0200888888888908</v>
      </c>
      <c r="AA333" s="12">
        <f t="shared" ca="1" si="30"/>
        <v>-1.0200888888888908</v>
      </c>
    </row>
    <row r="334" spans="1:27" x14ac:dyDescent="0.25">
      <c r="A334" s="11">
        <v>8.73</v>
      </c>
      <c r="Z334" s="12">
        <f t="shared" ca="1" si="29"/>
        <v>-1.0200888888888908</v>
      </c>
      <c r="AA334" s="12">
        <f t="shared" ca="1" si="30"/>
        <v>-1.0200888888888908</v>
      </c>
    </row>
    <row r="335" spans="1:27" x14ac:dyDescent="0.25">
      <c r="A335" s="11">
        <v>8.75</v>
      </c>
      <c r="Z335" s="12">
        <f t="shared" ca="1" si="29"/>
        <v>-1.0000888888888912</v>
      </c>
      <c r="AA335" s="12">
        <f t="shared" ca="1" si="30"/>
        <v>-1.0000888888888912</v>
      </c>
    </row>
    <row r="336" spans="1:27" x14ac:dyDescent="0.25">
      <c r="A336" s="11">
        <v>8.77</v>
      </c>
      <c r="Z336" s="12">
        <f t="shared" ca="1" si="29"/>
        <v>-0.98008888888889167</v>
      </c>
      <c r="AA336" s="12">
        <f t="shared" ca="1" si="30"/>
        <v>-0.98008888888889167</v>
      </c>
    </row>
    <row r="337" spans="1:27" x14ac:dyDescent="0.25">
      <c r="A337" s="11">
        <v>8.77</v>
      </c>
      <c r="Z337" s="12">
        <f t="shared" ca="1" si="29"/>
        <v>-0.98008888888889167</v>
      </c>
      <c r="AA337" s="12">
        <f t="shared" ca="1" si="30"/>
        <v>-0.98008888888889167</v>
      </c>
    </row>
    <row r="338" spans="1:27" x14ac:dyDescent="0.25">
      <c r="A338" s="11">
        <v>8.7799999999999994</v>
      </c>
      <c r="Z338" s="12">
        <f t="shared" ca="1" si="29"/>
        <v>-0.97008888888889189</v>
      </c>
      <c r="AA338" s="12">
        <f t="shared" ca="1" si="30"/>
        <v>-0.97008888888889189</v>
      </c>
    </row>
    <row r="339" spans="1:27" x14ac:dyDescent="0.25">
      <c r="A339" s="11">
        <v>8.7899999999999991</v>
      </c>
      <c r="Z339" s="12">
        <f t="shared" ca="1" si="29"/>
        <v>-0.9600888888888921</v>
      </c>
      <c r="AA339" s="12">
        <f t="shared" ca="1" si="30"/>
        <v>-0.9600888888888921</v>
      </c>
    </row>
    <row r="340" spans="1:27" x14ac:dyDescent="0.25">
      <c r="A340" s="11">
        <v>8.7899999999999991</v>
      </c>
      <c r="Z340" s="12">
        <f t="shared" ca="1" si="29"/>
        <v>-0.9600888888888921</v>
      </c>
      <c r="AA340" s="12">
        <f t="shared" ca="1" si="30"/>
        <v>-0.9600888888888921</v>
      </c>
    </row>
    <row r="341" spans="1:27" x14ac:dyDescent="0.25">
      <c r="A341" s="11">
        <v>8.7899999999999991</v>
      </c>
      <c r="Z341" s="12">
        <f t="shared" ca="1" si="29"/>
        <v>-0.9600888888888921</v>
      </c>
      <c r="AA341" s="12">
        <f t="shared" ca="1" si="30"/>
        <v>-0.9600888888888921</v>
      </c>
    </row>
    <row r="342" spans="1:27" x14ac:dyDescent="0.25">
      <c r="A342" s="11">
        <v>8.8000000000000007</v>
      </c>
      <c r="Z342" s="12">
        <f t="shared" ca="1" si="29"/>
        <v>-0.95008888888889054</v>
      </c>
      <c r="AA342" s="12">
        <f t="shared" ca="1" si="30"/>
        <v>-0.95008888888889054</v>
      </c>
    </row>
    <row r="343" spans="1:27" x14ac:dyDescent="0.25">
      <c r="A343" s="11">
        <v>8.82</v>
      </c>
      <c r="Z343" s="12">
        <f t="shared" ca="1" si="29"/>
        <v>-0.93008888888889096</v>
      </c>
      <c r="AA343" s="12">
        <f t="shared" ca="1" si="30"/>
        <v>-0.93008888888889096</v>
      </c>
    </row>
    <row r="344" spans="1:27" x14ac:dyDescent="0.25">
      <c r="A344" s="11">
        <v>8.85</v>
      </c>
      <c r="Z344" s="12">
        <f t="shared" ca="1" si="29"/>
        <v>-0.9000888888888916</v>
      </c>
      <c r="AA344" s="12">
        <f t="shared" ca="1" si="30"/>
        <v>-0.9000888888888916</v>
      </c>
    </row>
    <row r="345" spans="1:27" x14ac:dyDescent="0.25">
      <c r="A345" s="11">
        <v>8.85</v>
      </c>
      <c r="Z345" s="12">
        <f t="shared" ca="1" si="29"/>
        <v>-0.9000888888888916</v>
      </c>
      <c r="AA345" s="12">
        <f t="shared" ca="1" si="30"/>
        <v>-0.9000888888888916</v>
      </c>
    </row>
    <row r="346" spans="1:27" x14ac:dyDescent="0.25">
      <c r="A346" s="11">
        <v>8.85</v>
      </c>
      <c r="Z346" s="12">
        <f t="shared" ca="1" si="29"/>
        <v>-0.9000888888888916</v>
      </c>
      <c r="AA346" s="12">
        <f t="shared" ca="1" si="30"/>
        <v>-0.9000888888888916</v>
      </c>
    </row>
    <row r="347" spans="1:27" x14ac:dyDescent="0.25">
      <c r="A347" s="11">
        <v>8.86</v>
      </c>
      <c r="Z347" s="12">
        <f t="shared" ca="1" si="29"/>
        <v>-0.89008888888889182</v>
      </c>
      <c r="AA347" s="12">
        <f t="shared" ca="1" si="30"/>
        <v>-0.89008888888889182</v>
      </c>
    </row>
    <row r="348" spans="1:27" x14ac:dyDescent="0.25">
      <c r="A348" s="11">
        <v>8.8800000000000008</v>
      </c>
      <c r="Z348" s="12">
        <f t="shared" ca="1" si="29"/>
        <v>-0.87008888888889047</v>
      </c>
      <c r="AA348" s="12">
        <f t="shared" ca="1" si="30"/>
        <v>-0.87008888888889047</v>
      </c>
    </row>
    <row r="349" spans="1:27" x14ac:dyDescent="0.25">
      <c r="A349" s="11">
        <v>8.8800000000000008</v>
      </c>
      <c r="Z349" s="12">
        <f t="shared" ca="1" si="29"/>
        <v>-0.87008888888889047</v>
      </c>
      <c r="AA349" s="12">
        <f t="shared" ca="1" si="30"/>
        <v>-0.87008888888889047</v>
      </c>
    </row>
    <row r="350" spans="1:27" x14ac:dyDescent="0.25">
      <c r="A350" s="11">
        <v>8.89</v>
      </c>
      <c r="Z350" s="12">
        <f t="shared" ca="1" si="29"/>
        <v>-0.86008888888889068</v>
      </c>
      <c r="AA350" s="12">
        <f t="shared" ca="1" si="30"/>
        <v>-0.86008888888889068</v>
      </c>
    </row>
    <row r="351" spans="1:27" x14ac:dyDescent="0.25">
      <c r="A351" s="11">
        <v>8.89</v>
      </c>
      <c r="Z351" s="12">
        <f t="shared" ca="1" si="29"/>
        <v>-0.86008888888889068</v>
      </c>
      <c r="AA351" s="12">
        <f t="shared" ca="1" si="30"/>
        <v>-0.86008888888889068</v>
      </c>
    </row>
    <row r="352" spans="1:27" x14ac:dyDescent="0.25">
      <c r="A352" s="11">
        <v>8.9</v>
      </c>
      <c r="Z352" s="12">
        <f t="shared" ca="1" si="29"/>
        <v>-0.85008888888889089</v>
      </c>
      <c r="AA352" s="12">
        <f t="shared" ca="1" si="30"/>
        <v>-0.85008888888889089</v>
      </c>
    </row>
    <row r="353" spans="1:27" x14ac:dyDescent="0.25">
      <c r="A353" s="11">
        <v>8.91</v>
      </c>
      <c r="Z353" s="12">
        <f t="shared" ca="1" si="29"/>
        <v>-0.84008888888889111</v>
      </c>
      <c r="AA353" s="12">
        <f t="shared" ca="1" si="30"/>
        <v>-0.84008888888889111</v>
      </c>
    </row>
    <row r="354" spans="1:27" x14ac:dyDescent="0.25">
      <c r="A354" s="11">
        <v>8.94</v>
      </c>
      <c r="Z354" s="12">
        <f t="shared" ca="1" si="29"/>
        <v>-0.81008888888889174</v>
      </c>
      <c r="AA354" s="12">
        <f t="shared" ca="1" si="30"/>
        <v>-0.81008888888889174</v>
      </c>
    </row>
    <row r="355" spans="1:27" x14ac:dyDescent="0.25">
      <c r="A355" s="11">
        <v>8.94</v>
      </c>
      <c r="Z355" s="12">
        <f t="shared" ca="1" si="29"/>
        <v>-0.81008888888889174</v>
      </c>
      <c r="AA355" s="12">
        <f t="shared" ca="1" si="30"/>
        <v>-0.81008888888889174</v>
      </c>
    </row>
    <row r="356" spans="1:27" x14ac:dyDescent="0.25">
      <c r="A356" s="11">
        <v>8.9499999999999993</v>
      </c>
      <c r="Z356" s="12">
        <f t="shared" ca="1" si="29"/>
        <v>-0.80008888888889196</v>
      </c>
      <c r="AA356" s="12">
        <f t="shared" ca="1" si="30"/>
        <v>-0.80008888888889196</v>
      </c>
    </row>
    <row r="357" spans="1:27" x14ac:dyDescent="0.25">
      <c r="A357" s="11">
        <v>8.9499999999999993</v>
      </c>
      <c r="Z357" s="12">
        <f t="shared" ca="1" si="29"/>
        <v>-0.80008888888889196</v>
      </c>
      <c r="AA357" s="12">
        <f t="shared" ca="1" si="30"/>
        <v>-0.80008888888889196</v>
      </c>
    </row>
    <row r="358" spans="1:27" x14ac:dyDescent="0.25">
      <c r="A358" s="11">
        <v>8.9499999999999993</v>
      </c>
      <c r="Z358" s="12">
        <f t="shared" ca="1" si="29"/>
        <v>-0.80008888888889196</v>
      </c>
      <c r="AA358" s="12">
        <f t="shared" ca="1" si="30"/>
        <v>-0.80008888888889196</v>
      </c>
    </row>
    <row r="359" spans="1:27" x14ac:dyDescent="0.25">
      <c r="A359" s="11">
        <v>8.9499999999999993</v>
      </c>
      <c r="Z359" s="12">
        <f t="shared" ca="1" si="29"/>
        <v>-0.80008888888889196</v>
      </c>
      <c r="AA359" s="12">
        <f t="shared" ca="1" si="30"/>
        <v>-0.80008888888889196</v>
      </c>
    </row>
    <row r="360" spans="1:27" x14ac:dyDescent="0.25">
      <c r="A360" s="11">
        <v>8.9499999999999993</v>
      </c>
      <c r="Z360" s="12">
        <f t="shared" ca="1" si="29"/>
        <v>-0.80008888888889196</v>
      </c>
      <c r="AA360" s="12">
        <f t="shared" ca="1" si="30"/>
        <v>-0.80008888888889196</v>
      </c>
    </row>
    <row r="361" spans="1:27" x14ac:dyDescent="0.25">
      <c r="A361" s="11">
        <v>8.9499999999999993</v>
      </c>
      <c r="Z361" s="12">
        <f t="shared" ca="1" si="29"/>
        <v>-0.80008888888889196</v>
      </c>
      <c r="AA361" s="12">
        <f t="shared" ca="1" si="30"/>
        <v>-0.80008888888889196</v>
      </c>
    </row>
    <row r="362" spans="1:27" x14ac:dyDescent="0.25">
      <c r="A362" s="11">
        <v>8.9600000000000009</v>
      </c>
      <c r="Z362" s="12">
        <f t="shared" ca="1" si="29"/>
        <v>-0.79008888888889039</v>
      </c>
      <c r="AA362" s="12">
        <f t="shared" ca="1" si="30"/>
        <v>-0.79008888888889039</v>
      </c>
    </row>
    <row r="363" spans="1:27" x14ac:dyDescent="0.25">
      <c r="A363" s="11">
        <v>8.9600000000000009</v>
      </c>
      <c r="Z363" s="12">
        <f t="shared" ca="1" si="29"/>
        <v>-0.79008888888889039</v>
      </c>
      <c r="AA363" s="12">
        <f t="shared" ca="1" si="30"/>
        <v>-0.79008888888889039</v>
      </c>
    </row>
    <row r="364" spans="1:27" x14ac:dyDescent="0.25">
      <c r="A364" s="11">
        <v>8.9600000000000009</v>
      </c>
      <c r="Z364" s="12">
        <f t="shared" ca="1" si="29"/>
        <v>-0.79008888888889039</v>
      </c>
      <c r="AA364" s="12">
        <f t="shared" ca="1" si="30"/>
        <v>-0.79008888888889039</v>
      </c>
    </row>
    <row r="365" spans="1:27" x14ac:dyDescent="0.25">
      <c r="A365" s="11">
        <v>8.98</v>
      </c>
      <c r="Z365" s="12">
        <f t="shared" ca="1" si="29"/>
        <v>-0.77008888888889082</v>
      </c>
      <c r="AA365" s="12">
        <f t="shared" ca="1" si="30"/>
        <v>-0.77008888888889082</v>
      </c>
    </row>
    <row r="366" spans="1:27" x14ac:dyDescent="0.25">
      <c r="A366" s="11">
        <v>8.99</v>
      </c>
      <c r="Z366" s="12">
        <f t="shared" ca="1" si="29"/>
        <v>-0.76008888888889103</v>
      </c>
      <c r="AA366" s="12">
        <f t="shared" ca="1" si="30"/>
        <v>-0.76008888888889103</v>
      </c>
    </row>
    <row r="367" spans="1:27" x14ac:dyDescent="0.25">
      <c r="A367" s="11">
        <v>9.02</v>
      </c>
      <c r="Z367" s="12">
        <f t="shared" ca="1" si="29"/>
        <v>-0.73008888888889167</v>
      </c>
      <c r="AA367" s="12">
        <f t="shared" ca="1" si="30"/>
        <v>-0.73008888888889167</v>
      </c>
    </row>
    <row r="368" spans="1:27" x14ac:dyDescent="0.25">
      <c r="A368" s="11">
        <v>9.0299999999999994</v>
      </c>
      <c r="Z368" s="12">
        <f t="shared" ca="1" si="29"/>
        <v>-0.72008888888889189</v>
      </c>
      <c r="AA368" s="12">
        <f t="shared" ca="1" si="30"/>
        <v>-0.72008888888889189</v>
      </c>
    </row>
    <row r="369" spans="1:27" x14ac:dyDescent="0.25">
      <c r="A369" s="11">
        <v>9.0399999999999991</v>
      </c>
      <c r="Z369" s="12">
        <f t="shared" ca="1" si="29"/>
        <v>-0.7100888888888921</v>
      </c>
      <c r="AA369" s="12">
        <f t="shared" ca="1" si="30"/>
        <v>-0.7100888888888921</v>
      </c>
    </row>
    <row r="370" spans="1:27" x14ac:dyDescent="0.25">
      <c r="A370" s="11">
        <v>9.0399999999999991</v>
      </c>
      <c r="Z370" s="12">
        <f t="shared" ca="1" si="29"/>
        <v>-0.7100888888888921</v>
      </c>
      <c r="AA370" s="12">
        <f t="shared" ca="1" si="30"/>
        <v>-0.7100888888888921</v>
      </c>
    </row>
    <row r="371" spans="1:27" x14ac:dyDescent="0.25">
      <c r="A371" s="11">
        <v>9.0500000000000007</v>
      </c>
      <c r="Z371" s="12">
        <f t="shared" ca="1" si="29"/>
        <v>-0.70008888888889054</v>
      </c>
      <c r="AA371" s="12">
        <f t="shared" ca="1" si="30"/>
        <v>-0.70008888888889054</v>
      </c>
    </row>
    <row r="372" spans="1:27" x14ac:dyDescent="0.25">
      <c r="A372" s="11">
        <v>9.0500000000000007</v>
      </c>
      <c r="Z372" s="12">
        <f t="shared" ca="1" si="29"/>
        <v>-0.70008888888889054</v>
      </c>
      <c r="AA372" s="12">
        <f t="shared" ca="1" si="30"/>
        <v>-0.70008888888889054</v>
      </c>
    </row>
    <row r="373" spans="1:27" x14ac:dyDescent="0.25">
      <c r="A373" s="11">
        <v>9.06</v>
      </c>
      <c r="Z373" s="12">
        <f t="shared" ca="1" si="29"/>
        <v>-0.69008888888889075</v>
      </c>
      <c r="AA373" s="12">
        <f t="shared" ca="1" si="30"/>
        <v>-0.69008888888889075</v>
      </c>
    </row>
    <row r="374" spans="1:27" x14ac:dyDescent="0.25">
      <c r="A374" s="11">
        <v>9.07</v>
      </c>
      <c r="Z374" s="12">
        <f t="shared" ca="1" si="29"/>
        <v>-0.68008888888889096</v>
      </c>
      <c r="AA374" s="12">
        <f t="shared" ca="1" si="30"/>
        <v>-0.68008888888889096</v>
      </c>
    </row>
    <row r="375" spans="1:27" x14ac:dyDescent="0.25">
      <c r="A375" s="11">
        <v>9.09</v>
      </c>
      <c r="Z375" s="12">
        <f t="shared" ca="1" si="29"/>
        <v>-0.66008888888889139</v>
      </c>
      <c r="AA375" s="12">
        <f t="shared" ca="1" si="30"/>
        <v>-0.66008888888889139</v>
      </c>
    </row>
    <row r="376" spans="1:27" x14ac:dyDescent="0.25">
      <c r="A376" s="11">
        <v>9.1</v>
      </c>
      <c r="Z376" s="12">
        <f t="shared" ca="1" si="29"/>
        <v>-0.6500888888888916</v>
      </c>
      <c r="AA376" s="12">
        <f t="shared" ca="1" si="30"/>
        <v>-0.6500888888888916</v>
      </c>
    </row>
    <row r="377" spans="1:27" x14ac:dyDescent="0.25">
      <c r="A377" s="11">
        <v>9.1</v>
      </c>
      <c r="Z377" s="12">
        <f t="shared" ca="1" si="29"/>
        <v>-0.6500888888888916</v>
      </c>
      <c r="AA377" s="12">
        <f t="shared" ca="1" si="30"/>
        <v>-0.6500888888888916</v>
      </c>
    </row>
    <row r="378" spans="1:27" x14ac:dyDescent="0.25">
      <c r="A378" s="11">
        <v>9.11</v>
      </c>
      <c r="Z378" s="12">
        <f t="shared" ca="1" si="29"/>
        <v>-0.64008888888889182</v>
      </c>
      <c r="AA378" s="12">
        <f t="shared" ca="1" si="30"/>
        <v>-0.64008888888889182</v>
      </c>
    </row>
    <row r="379" spans="1:27" x14ac:dyDescent="0.25">
      <c r="A379" s="11">
        <v>9.11</v>
      </c>
      <c r="Z379" s="12">
        <f t="shared" ca="1" si="29"/>
        <v>-0.64008888888889182</v>
      </c>
      <c r="AA379" s="12">
        <f t="shared" ca="1" si="30"/>
        <v>-0.64008888888889182</v>
      </c>
    </row>
    <row r="380" spans="1:27" x14ac:dyDescent="0.25">
      <c r="A380" s="11">
        <v>9.1199999999999992</v>
      </c>
      <c r="Z380" s="12">
        <f t="shared" ca="1" si="29"/>
        <v>-0.63008888888889203</v>
      </c>
      <c r="AA380" s="12">
        <f t="shared" ca="1" si="30"/>
        <v>-0.63008888888889203</v>
      </c>
    </row>
    <row r="381" spans="1:27" x14ac:dyDescent="0.25">
      <c r="A381" s="11">
        <v>9.1199999999999992</v>
      </c>
      <c r="Z381" s="12">
        <f t="shared" ca="1" si="29"/>
        <v>-0.63008888888889203</v>
      </c>
      <c r="AA381" s="12">
        <f t="shared" ca="1" si="30"/>
        <v>-0.63008888888889203</v>
      </c>
    </row>
    <row r="382" spans="1:27" x14ac:dyDescent="0.25">
      <c r="A382" s="11">
        <v>9.1300000000000008</v>
      </c>
      <c r="Z382" s="12">
        <f t="shared" ca="1" si="29"/>
        <v>-0.62008888888889047</v>
      </c>
      <c r="AA382" s="12">
        <f t="shared" ca="1" si="30"/>
        <v>-0.62008888888889047</v>
      </c>
    </row>
    <row r="383" spans="1:27" x14ac:dyDescent="0.25">
      <c r="A383" s="11">
        <v>9.15</v>
      </c>
      <c r="Z383" s="12">
        <f t="shared" ca="1" si="29"/>
        <v>-0.60008888888889089</v>
      </c>
      <c r="AA383" s="12">
        <f t="shared" ca="1" si="30"/>
        <v>-0.60008888888889089</v>
      </c>
    </row>
    <row r="384" spans="1:27" x14ac:dyDescent="0.25">
      <c r="A384" s="11">
        <v>9.16</v>
      </c>
      <c r="Z384" s="12">
        <f t="shared" ca="1" si="29"/>
        <v>-0.59008888888889111</v>
      </c>
      <c r="AA384" s="12">
        <f t="shared" ca="1" si="30"/>
        <v>-0.59008888888889111</v>
      </c>
    </row>
    <row r="385" spans="1:27" x14ac:dyDescent="0.25">
      <c r="A385" s="11">
        <v>9.17</v>
      </c>
      <c r="Z385" s="12">
        <f t="shared" ca="1" si="29"/>
        <v>-0.58008888888889132</v>
      </c>
      <c r="AA385" s="12">
        <f t="shared" ca="1" si="30"/>
        <v>-0.58008888888889132</v>
      </c>
    </row>
    <row r="386" spans="1:27" x14ac:dyDescent="0.25">
      <c r="A386" s="11">
        <v>9.18</v>
      </c>
      <c r="Z386" s="12">
        <f t="shared" ref="Z386:Z449" ca="1" si="31">IF($A386&lt;&gt;"",($A386-$D$77),"")</f>
        <v>-0.57008888888889153</v>
      </c>
      <c r="AA386" s="12">
        <f t="shared" ref="AA386:AA449" ca="1" si="32">IF($A386&lt;&gt;"",($A386-$D$77+$J$118),"")</f>
        <v>-0.57008888888889153</v>
      </c>
    </row>
    <row r="387" spans="1:27" x14ac:dyDescent="0.25">
      <c r="A387" s="11">
        <v>9.19</v>
      </c>
      <c r="Z387" s="12">
        <f t="shared" ca="1" si="31"/>
        <v>-0.56008888888889174</v>
      </c>
      <c r="AA387" s="12">
        <f t="shared" ca="1" si="32"/>
        <v>-0.56008888888889174</v>
      </c>
    </row>
    <row r="388" spans="1:27" x14ac:dyDescent="0.25">
      <c r="A388" s="11">
        <v>9.19</v>
      </c>
      <c r="Z388" s="12">
        <f t="shared" ca="1" si="31"/>
        <v>-0.56008888888889174</v>
      </c>
      <c r="AA388" s="12">
        <f t="shared" ca="1" si="32"/>
        <v>-0.56008888888889174</v>
      </c>
    </row>
    <row r="389" spans="1:27" x14ac:dyDescent="0.25">
      <c r="A389" s="11">
        <v>9.19</v>
      </c>
      <c r="Z389" s="12">
        <f t="shared" ca="1" si="31"/>
        <v>-0.56008888888889174</v>
      </c>
      <c r="AA389" s="12">
        <f t="shared" ca="1" si="32"/>
        <v>-0.56008888888889174</v>
      </c>
    </row>
    <row r="390" spans="1:27" x14ac:dyDescent="0.25">
      <c r="A390" s="11">
        <v>9.19</v>
      </c>
      <c r="Z390" s="12">
        <f t="shared" ca="1" si="31"/>
        <v>-0.56008888888889174</v>
      </c>
      <c r="AA390" s="12">
        <f t="shared" ca="1" si="32"/>
        <v>-0.56008888888889174</v>
      </c>
    </row>
    <row r="391" spans="1:27" x14ac:dyDescent="0.25">
      <c r="A391" s="11">
        <v>9.19</v>
      </c>
      <c r="Z391" s="12">
        <f t="shared" ca="1" si="31"/>
        <v>-0.56008888888889174</v>
      </c>
      <c r="AA391" s="12">
        <f t="shared" ca="1" si="32"/>
        <v>-0.56008888888889174</v>
      </c>
    </row>
    <row r="392" spans="1:27" x14ac:dyDescent="0.25">
      <c r="A392" s="11">
        <v>9.1999999999999993</v>
      </c>
      <c r="Z392" s="12">
        <f t="shared" ca="1" si="31"/>
        <v>-0.55008888888889196</v>
      </c>
      <c r="AA392" s="12">
        <f t="shared" ca="1" si="32"/>
        <v>-0.55008888888889196</v>
      </c>
    </row>
    <row r="393" spans="1:27" x14ac:dyDescent="0.25">
      <c r="A393" s="11">
        <v>9.2100000000000009</v>
      </c>
      <c r="Z393" s="12">
        <f t="shared" ca="1" si="31"/>
        <v>-0.54008888888889039</v>
      </c>
      <c r="AA393" s="12">
        <f t="shared" ca="1" si="32"/>
        <v>-0.54008888888889039</v>
      </c>
    </row>
    <row r="394" spans="1:27" x14ac:dyDescent="0.25">
      <c r="A394" s="11">
        <v>9.2100000000000009</v>
      </c>
      <c r="Z394" s="12">
        <f t="shared" ca="1" si="31"/>
        <v>-0.54008888888889039</v>
      </c>
      <c r="AA394" s="12">
        <f t="shared" ca="1" si="32"/>
        <v>-0.54008888888889039</v>
      </c>
    </row>
    <row r="395" spans="1:27" x14ac:dyDescent="0.25">
      <c r="A395" s="11">
        <v>9.2200000000000006</v>
      </c>
      <c r="Z395" s="12">
        <f t="shared" ca="1" si="31"/>
        <v>-0.53008888888889061</v>
      </c>
      <c r="AA395" s="12">
        <f t="shared" ca="1" si="32"/>
        <v>-0.53008888888889061</v>
      </c>
    </row>
    <row r="396" spans="1:27" x14ac:dyDescent="0.25">
      <c r="A396" s="11">
        <v>9.23</v>
      </c>
      <c r="Z396" s="12">
        <f t="shared" ca="1" si="31"/>
        <v>-0.52008888888889082</v>
      </c>
      <c r="AA396" s="12">
        <f t="shared" ca="1" si="32"/>
        <v>-0.52008888888889082</v>
      </c>
    </row>
    <row r="397" spans="1:27" x14ac:dyDescent="0.25">
      <c r="A397" s="11">
        <v>9.24</v>
      </c>
      <c r="Z397" s="12">
        <f t="shared" ca="1" si="31"/>
        <v>-0.51008888888889103</v>
      </c>
      <c r="AA397" s="12">
        <f t="shared" ca="1" si="32"/>
        <v>-0.51008888888889103</v>
      </c>
    </row>
    <row r="398" spans="1:27" x14ac:dyDescent="0.25">
      <c r="A398" s="11">
        <v>9.25</v>
      </c>
      <c r="Z398" s="12">
        <f t="shared" ca="1" si="31"/>
        <v>-0.50008888888889125</v>
      </c>
      <c r="AA398" s="12">
        <f t="shared" ca="1" si="32"/>
        <v>-0.50008888888889125</v>
      </c>
    </row>
    <row r="399" spans="1:27" x14ac:dyDescent="0.25">
      <c r="A399" s="11">
        <v>9.25</v>
      </c>
      <c r="Z399" s="12">
        <f t="shared" ca="1" si="31"/>
        <v>-0.50008888888889125</v>
      </c>
      <c r="AA399" s="12">
        <f t="shared" ca="1" si="32"/>
        <v>-0.50008888888889125</v>
      </c>
    </row>
    <row r="400" spans="1:27" x14ac:dyDescent="0.25">
      <c r="A400" s="11">
        <v>9.2799999999999994</v>
      </c>
      <c r="Z400" s="12">
        <f t="shared" ca="1" si="31"/>
        <v>-0.47008888888889189</v>
      </c>
      <c r="AA400" s="12">
        <f t="shared" ca="1" si="32"/>
        <v>-0.47008888888889189</v>
      </c>
    </row>
    <row r="401" spans="1:27" x14ac:dyDescent="0.25">
      <c r="A401" s="11">
        <v>9.2899999999999991</v>
      </c>
      <c r="Z401" s="12">
        <f t="shared" ca="1" si="31"/>
        <v>-0.4600888888888921</v>
      </c>
      <c r="AA401" s="12">
        <f t="shared" ca="1" si="32"/>
        <v>-0.4600888888888921</v>
      </c>
    </row>
    <row r="402" spans="1:27" x14ac:dyDescent="0.25">
      <c r="A402" s="11">
        <v>9.32</v>
      </c>
      <c r="Z402" s="12">
        <f t="shared" ca="1" si="31"/>
        <v>-0.43008888888889096</v>
      </c>
      <c r="AA402" s="12">
        <f t="shared" ca="1" si="32"/>
        <v>-0.43008888888889096</v>
      </c>
    </row>
    <row r="403" spans="1:27" x14ac:dyDescent="0.25">
      <c r="A403" s="11">
        <v>9.32</v>
      </c>
      <c r="Z403" s="12">
        <f t="shared" ca="1" si="31"/>
        <v>-0.43008888888889096</v>
      </c>
      <c r="AA403" s="12">
        <f t="shared" ca="1" si="32"/>
        <v>-0.43008888888889096</v>
      </c>
    </row>
    <row r="404" spans="1:27" x14ac:dyDescent="0.25">
      <c r="A404" s="11">
        <v>9.34</v>
      </c>
      <c r="Z404" s="12">
        <f t="shared" ca="1" si="31"/>
        <v>-0.41008888888889139</v>
      </c>
      <c r="AA404" s="12">
        <f t="shared" ca="1" si="32"/>
        <v>-0.41008888888889139</v>
      </c>
    </row>
    <row r="405" spans="1:27" x14ac:dyDescent="0.25">
      <c r="A405" s="11">
        <v>9.35</v>
      </c>
      <c r="Z405" s="12">
        <f t="shared" ca="1" si="31"/>
        <v>-0.4000888888888916</v>
      </c>
      <c r="AA405" s="12">
        <f t="shared" ca="1" si="32"/>
        <v>-0.4000888888888916</v>
      </c>
    </row>
    <row r="406" spans="1:27" x14ac:dyDescent="0.25">
      <c r="A406" s="11">
        <v>9.3699999999999992</v>
      </c>
      <c r="Z406" s="12">
        <f t="shared" ca="1" si="31"/>
        <v>-0.38008888888889203</v>
      </c>
      <c r="AA406" s="12">
        <f t="shared" ca="1" si="32"/>
        <v>-0.38008888888889203</v>
      </c>
    </row>
    <row r="407" spans="1:27" x14ac:dyDescent="0.25">
      <c r="A407" s="11">
        <v>9.39</v>
      </c>
      <c r="Z407" s="12">
        <f t="shared" ca="1" si="31"/>
        <v>-0.36008888888889068</v>
      </c>
      <c r="AA407" s="12">
        <f t="shared" ca="1" si="32"/>
        <v>-0.36008888888889068</v>
      </c>
    </row>
    <row r="408" spans="1:27" x14ac:dyDescent="0.25">
      <c r="A408" s="11">
        <v>9.4</v>
      </c>
      <c r="Z408" s="12">
        <f t="shared" ca="1" si="31"/>
        <v>-0.35008888888889089</v>
      </c>
      <c r="AA408" s="12">
        <f t="shared" ca="1" si="32"/>
        <v>-0.35008888888889089</v>
      </c>
    </row>
    <row r="409" spans="1:27" x14ac:dyDescent="0.25">
      <c r="A409" s="11">
        <v>9.41</v>
      </c>
      <c r="Z409" s="12">
        <f t="shared" ca="1" si="31"/>
        <v>-0.34008888888889111</v>
      </c>
      <c r="AA409" s="12">
        <f t="shared" ca="1" si="32"/>
        <v>-0.34008888888889111</v>
      </c>
    </row>
    <row r="410" spans="1:27" x14ac:dyDescent="0.25">
      <c r="A410" s="11">
        <v>9.42</v>
      </c>
      <c r="Z410" s="12">
        <f t="shared" ca="1" si="31"/>
        <v>-0.33008888888889132</v>
      </c>
      <c r="AA410" s="12">
        <f t="shared" ca="1" si="32"/>
        <v>-0.33008888888889132</v>
      </c>
    </row>
    <row r="411" spans="1:27" x14ac:dyDescent="0.25">
      <c r="A411" s="11">
        <v>9.44</v>
      </c>
      <c r="Z411" s="12">
        <f t="shared" ca="1" si="31"/>
        <v>-0.31008888888889174</v>
      </c>
      <c r="AA411" s="12">
        <f t="shared" ca="1" si="32"/>
        <v>-0.31008888888889174</v>
      </c>
    </row>
    <row r="412" spans="1:27" x14ac:dyDescent="0.25">
      <c r="A412" s="11">
        <v>9.44</v>
      </c>
      <c r="Z412" s="12">
        <f t="shared" ca="1" si="31"/>
        <v>-0.31008888888889174</v>
      </c>
      <c r="AA412" s="12">
        <f t="shared" ca="1" si="32"/>
        <v>-0.31008888888889174</v>
      </c>
    </row>
    <row r="413" spans="1:27" x14ac:dyDescent="0.25">
      <c r="A413" s="11">
        <v>9.4499999999999993</v>
      </c>
      <c r="Z413" s="12">
        <f t="shared" ca="1" si="31"/>
        <v>-0.30008888888889196</v>
      </c>
      <c r="AA413" s="12">
        <f t="shared" ca="1" si="32"/>
        <v>-0.30008888888889196</v>
      </c>
    </row>
    <row r="414" spans="1:27" x14ac:dyDescent="0.25">
      <c r="A414" s="11">
        <v>9.4600000000000009</v>
      </c>
      <c r="Z414" s="12">
        <f t="shared" ca="1" si="31"/>
        <v>-0.29008888888889039</v>
      </c>
      <c r="AA414" s="12">
        <f t="shared" ca="1" si="32"/>
        <v>-0.29008888888889039</v>
      </c>
    </row>
    <row r="415" spans="1:27" x14ac:dyDescent="0.25">
      <c r="A415" s="11">
        <v>9.4700000000000006</v>
      </c>
      <c r="Z415" s="12">
        <f t="shared" ca="1" si="31"/>
        <v>-0.28008888888889061</v>
      </c>
      <c r="AA415" s="12">
        <f t="shared" ca="1" si="32"/>
        <v>-0.28008888888889061</v>
      </c>
    </row>
    <row r="416" spans="1:27" x14ac:dyDescent="0.25">
      <c r="A416" s="11">
        <v>9.5</v>
      </c>
      <c r="Z416" s="12">
        <f t="shared" ca="1" si="31"/>
        <v>-0.25008888888889125</v>
      </c>
      <c r="AA416" s="12">
        <f t="shared" ca="1" si="32"/>
        <v>-0.25008888888889125</v>
      </c>
    </row>
    <row r="417" spans="1:27" x14ac:dyDescent="0.25">
      <c r="A417" s="11">
        <v>9.5</v>
      </c>
      <c r="Z417" s="12">
        <f t="shared" ca="1" si="31"/>
        <v>-0.25008888888889125</v>
      </c>
      <c r="AA417" s="12">
        <f t="shared" ca="1" si="32"/>
        <v>-0.25008888888889125</v>
      </c>
    </row>
    <row r="418" spans="1:27" x14ac:dyDescent="0.25">
      <c r="A418" s="11">
        <v>9.51</v>
      </c>
      <c r="Z418" s="12">
        <f t="shared" ca="1" si="31"/>
        <v>-0.24008888888889146</v>
      </c>
      <c r="AA418" s="12">
        <f t="shared" ca="1" si="32"/>
        <v>-0.24008888888889146</v>
      </c>
    </row>
    <row r="419" spans="1:27" x14ac:dyDescent="0.25">
      <c r="A419" s="11">
        <v>9.51</v>
      </c>
      <c r="Z419" s="12">
        <f t="shared" ca="1" si="31"/>
        <v>-0.24008888888889146</v>
      </c>
      <c r="AA419" s="12">
        <f t="shared" ca="1" si="32"/>
        <v>-0.24008888888889146</v>
      </c>
    </row>
    <row r="420" spans="1:27" x14ac:dyDescent="0.25">
      <c r="A420" s="11">
        <v>9.52</v>
      </c>
      <c r="Z420" s="12">
        <f t="shared" ca="1" si="31"/>
        <v>-0.23008888888889167</v>
      </c>
      <c r="AA420" s="12">
        <f t="shared" ca="1" si="32"/>
        <v>-0.23008888888889167</v>
      </c>
    </row>
    <row r="421" spans="1:27" x14ac:dyDescent="0.25">
      <c r="A421" s="11">
        <v>9.5399999999999991</v>
      </c>
      <c r="Z421" s="12">
        <f t="shared" ca="1" si="31"/>
        <v>-0.2100888888888921</v>
      </c>
      <c r="AA421" s="12">
        <f t="shared" ca="1" si="32"/>
        <v>-0.2100888888888921</v>
      </c>
    </row>
    <row r="422" spans="1:27" x14ac:dyDescent="0.25">
      <c r="A422" s="11">
        <v>9.5399999999999991</v>
      </c>
      <c r="Z422" s="12">
        <f t="shared" ca="1" si="31"/>
        <v>-0.2100888888888921</v>
      </c>
      <c r="AA422" s="12">
        <f t="shared" ca="1" si="32"/>
        <v>-0.2100888888888921</v>
      </c>
    </row>
    <row r="423" spans="1:27" x14ac:dyDescent="0.25">
      <c r="A423" s="11">
        <v>9.5399999999999991</v>
      </c>
      <c r="Z423" s="12">
        <f t="shared" ca="1" si="31"/>
        <v>-0.2100888888888921</v>
      </c>
      <c r="AA423" s="12">
        <f t="shared" ca="1" si="32"/>
        <v>-0.2100888888888921</v>
      </c>
    </row>
    <row r="424" spans="1:27" x14ac:dyDescent="0.25">
      <c r="A424" s="11">
        <v>9.57</v>
      </c>
      <c r="Z424" s="12">
        <f t="shared" ca="1" si="31"/>
        <v>-0.18008888888889096</v>
      </c>
      <c r="AA424" s="12">
        <f t="shared" ca="1" si="32"/>
        <v>-0.18008888888889096</v>
      </c>
    </row>
    <row r="425" spans="1:27" x14ac:dyDescent="0.25">
      <c r="A425" s="11">
        <v>9.59</v>
      </c>
      <c r="Z425" s="12">
        <f t="shared" ca="1" si="31"/>
        <v>-0.16008888888889139</v>
      </c>
      <c r="AA425" s="12">
        <f t="shared" ca="1" si="32"/>
        <v>-0.16008888888889139</v>
      </c>
    </row>
    <row r="426" spans="1:27" x14ac:dyDescent="0.25">
      <c r="A426" s="11">
        <v>9.61</v>
      </c>
      <c r="Z426" s="12">
        <f t="shared" ca="1" si="31"/>
        <v>-0.14008888888889182</v>
      </c>
      <c r="AA426" s="12">
        <f t="shared" ca="1" si="32"/>
        <v>-0.14008888888889182</v>
      </c>
    </row>
    <row r="427" spans="1:27" x14ac:dyDescent="0.25">
      <c r="A427" s="11">
        <v>9.61</v>
      </c>
      <c r="Z427" s="12">
        <f t="shared" ca="1" si="31"/>
        <v>-0.14008888888889182</v>
      </c>
      <c r="AA427" s="12">
        <f t="shared" ca="1" si="32"/>
        <v>-0.14008888888889182</v>
      </c>
    </row>
    <row r="428" spans="1:27" x14ac:dyDescent="0.25">
      <c r="A428" s="11">
        <v>9.6199999999999992</v>
      </c>
      <c r="Z428" s="12">
        <f t="shared" ca="1" si="31"/>
        <v>-0.13008888888889203</v>
      </c>
      <c r="AA428" s="12">
        <f t="shared" ca="1" si="32"/>
        <v>-0.13008888888889203</v>
      </c>
    </row>
    <row r="429" spans="1:27" x14ac:dyDescent="0.25">
      <c r="A429" s="11">
        <v>9.65</v>
      </c>
      <c r="Z429" s="12">
        <f t="shared" ca="1" si="31"/>
        <v>-0.10008888888889089</v>
      </c>
      <c r="AA429" s="12">
        <f t="shared" ca="1" si="32"/>
        <v>-0.10008888888889089</v>
      </c>
    </row>
    <row r="430" spans="1:27" x14ac:dyDescent="0.25">
      <c r="A430" s="11">
        <v>9.66</v>
      </c>
      <c r="Z430" s="12">
        <f t="shared" ca="1" si="31"/>
        <v>-9.0088888888891105E-2</v>
      </c>
      <c r="AA430" s="12">
        <f t="shared" ca="1" si="32"/>
        <v>-9.0088888888891105E-2</v>
      </c>
    </row>
    <row r="431" spans="1:27" x14ac:dyDescent="0.25">
      <c r="A431" s="11">
        <v>9.67</v>
      </c>
      <c r="Z431" s="12">
        <f t="shared" ca="1" si="31"/>
        <v>-8.0088888888891319E-2</v>
      </c>
      <c r="AA431" s="12">
        <f t="shared" ca="1" si="32"/>
        <v>-8.0088888888891319E-2</v>
      </c>
    </row>
    <row r="432" spans="1:27" x14ac:dyDescent="0.25">
      <c r="A432" s="11">
        <v>9.6999999999999993</v>
      </c>
      <c r="Z432" s="12">
        <f t="shared" ca="1" si="31"/>
        <v>-5.0088888888891958E-2</v>
      </c>
      <c r="AA432" s="12">
        <f t="shared" ca="1" si="32"/>
        <v>-5.0088888888891958E-2</v>
      </c>
    </row>
    <row r="433" spans="1:27" x14ac:dyDescent="0.25">
      <c r="A433" s="11">
        <v>9.6999999999999993</v>
      </c>
      <c r="Z433" s="12">
        <f t="shared" ca="1" si="31"/>
        <v>-5.0088888888891958E-2</v>
      </c>
      <c r="AA433" s="12">
        <f t="shared" ca="1" si="32"/>
        <v>-5.0088888888891958E-2</v>
      </c>
    </row>
    <row r="434" spans="1:27" x14ac:dyDescent="0.25">
      <c r="A434" s="11">
        <v>9.7100000000000009</v>
      </c>
      <c r="Z434" s="12">
        <f t="shared" ca="1" si="31"/>
        <v>-4.0088888888890395E-2</v>
      </c>
      <c r="AA434" s="12">
        <f t="shared" ca="1" si="32"/>
        <v>-4.0088888888890395E-2</v>
      </c>
    </row>
    <row r="435" spans="1:27" x14ac:dyDescent="0.25">
      <c r="A435" s="11">
        <v>9.7100000000000009</v>
      </c>
      <c r="Z435" s="12">
        <f t="shared" ca="1" si="31"/>
        <v>-4.0088888888890395E-2</v>
      </c>
      <c r="AA435" s="12">
        <f t="shared" ca="1" si="32"/>
        <v>-4.0088888888890395E-2</v>
      </c>
    </row>
    <row r="436" spans="1:27" x14ac:dyDescent="0.25">
      <c r="A436" s="11">
        <v>9.7100000000000009</v>
      </c>
      <c r="Z436" s="12">
        <f t="shared" ca="1" si="31"/>
        <v>-4.0088888888890395E-2</v>
      </c>
      <c r="AA436" s="12">
        <f t="shared" ca="1" si="32"/>
        <v>-4.0088888888890395E-2</v>
      </c>
    </row>
    <row r="437" spans="1:27" x14ac:dyDescent="0.25">
      <c r="A437" s="11">
        <v>9.7200000000000006</v>
      </c>
      <c r="Z437" s="12">
        <f t="shared" ca="1" si="31"/>
        <v>-3.0088888888890608E-2</v>
      </c>
      <c r="AA437" s="12">
        <f t="shared" ca="1" si="32"/>
        <v>-3.0088888888890608E-2</v>
      </c>
    </row>
    <row r="438" spans="1:27" x14ac:dyDescent="0.25">
      <c r="A438" s="11">
        <v>9.7200000000000006</v>
      </c>
      <c r="Z438" s="12">
        <f t="shared" ca="1" si="31"/>
        <v>-3.0088888888890608E-2</v>
      </c>
      <c r="AA438" s="12">
        <f t="shared" ca="1" si="32"/>
        <v>-3.0088888888890608E-2</v>
      </c>
    </row>
    <row r="439" spans="1:27" x14ac:dyDescent="0.25">
      <c r="A439" s="11">
        <v>9.73</v>
      </c>
      <c r="Z439" s="12">
        <f t="shared" ca="1" si="31"/>
        <v>-2.0088888888890821E-2</v>
      </c>
      <c r="AA439" s="12">
        <f t="shared" ca="1" si="32"/>
        <v>-2.0088888888890821E-2</v>
      </c>
    </row>
    <row r="440" spans="1:27" x14ac:dyDescent="0.25">
      <c r="A440" s="11">
        <v>9.74</v>
      </c>
      <c r="Z440" s="12">
        <f t="shared" ca="1" si="31"/>
        <v>-1.0088888888891034E-2</v>
      </c>
      <c r="AA440" s="12">
        <f t="shared" ca="1" si="32"/>
        <v>-1.0088888888891034E-2</v>
      </c>
    </row>
    <row r="441" spans="1:27" x14ac:dyDescent="0.25">
      <c r="A441" s="11">
        <v>9.76</v>
      </c>
      <c r="Z441" s="12">
        <f t="shared" ca="1" si="31"/>
        <v>9.9111111111085393E-3</v>
      </c>
      <c r="AA441" s="12">
        <f t="shared" ca="1" si="32"/>
        <v>9.9111111111085393E-3</v>
      </c>
    </row>
    <row r="442" spans="1:27" x14ac:dyDescent="0.25">
      <c r="A442" s="11">
        <v>9.76</v>
      </c>
      <c r="Z442" s="12">
        <f t="shared" ca="1" si="31"/>
        <v>9.9111111111085393E-3</v>
      </c>
      <c r="AA442" s="12">
        <f t="shared" ca="1" si="32"/>
        <v>9.9111111111085393E-3</v>
      </c>
    </row>
    <row r="443" spans="1:27" x14ac:dyDescent="0.25">
      <c r="A443" s="11">
        <v>9.76</v>
      </c>
      <c r="Z443" s="12">
        <f t="shared" ca="1" si="31"/>
        <v>9.9111111111085393E-3</v>
      </c>
      <c r="AA443" s="12">
        <f t="shared" ca="1" si="32"/>
        <v>9.9111111111085393E-3</v>
      </c>
    </row>
    <row r="444" spans="1:27" x14ac:dyDescent="0.25">
      <c r="A444" s="11">
        <v>9.76</v>
      </c>
      <c r="Z444" s="12">
        <f t="shared" ca="1" si="31"/>
        <v>9.9111111111085393E-3</v>
      </c>
      <c r="AA444" s="12">
        <f t="shared" ca="1" si="32"/>
        <v>9.9111111111085393E-3</v>
      </c>
    </row>
    <row r="445" spans="1:27" x14ac:dyDescent="0.25">
      <c r="A445" s="11">
        <v>9.7799999999999994</v>
      </c>
      <c r="Z445" s="12">
        <f t="shared" ca="1" si="31"/>
        <v>2.9911111111108113E-2</v>
      </c>
      <c r="AA445" s="12">
        <f t="shared" ca="1" si="32"/>
        <v>2.9911111111108113E-2</v>
      </c>
    </row>
    <row r="446" spans="1:27" x14ac:dyDescent="0.25">
      <c r="A446" s="11">
        <v>9.7799999999999994</v>
      </c>
      <c r="Z446" s="12">
        <f t="shared" ca="1" si="31"/>
        <v>2.9911111111108113E-2</v>
      </c>
      <c r="AA446" s="12">
        <f t="shared" ca="1" si="32"/>
        <v>2.9911111111108113E-2</v>
      </c>
    </row>
    <row r="447" spans="1:27" x14ac:dyDescent="0.25">
      <c r="A447" s="11">
        <v>9.7799999999999994</v>
      </c>
      <c r="Z447" s="12">
        <f t="shared" ca="1" si="31"/>
        <v>2.9911111111108113E-2</v>
      </c>
      <c r="AA447" s="12">
        <f t="shared" ca="1" si="32"/>
        <v>2.9911111111108113E-2</v>
      </c>
    </row>
    <row r="448" spans="1:27" x14ac:dyDescent="0.25">
      <c r="A448" s="11">
        <v>9.7899999999999991</v>
      </c>
      <c r="Z448" s="12">
        <f t="shared" ca="1" si="31"/>
        <v>3.99111111111079E-2</v>
      </c>
      <c r="AA448" s="12">
        <f t="shared" ca="1" si="32"/>
        <v>3.99111111111079E-2</v>
      </c>
    </row>
    <row r="449" spans="1:27" x14ac:dyDescent="0.25">
      <c r="A449" s="11">
        <v>9.7899999999999991</v>
      </c>
      <c r="Z449" s="12">
        <f t="shared" ca="1" si="31"/>
        <v>3.99111111111079E-2</v>
      </c>
      <c r="AA449" s="12">
        <f t="shared" ca="1" si="32"/>
        <v>3.99111111111079E-2</v>
      </c>
    </row>
    <row r="450" spans="1:27" x14ac:dyDescent="0.25">
      <c r="A450" s="11">
        <v>9.8000000000000007</v>
      </c>
      <c r="Z450" s="12">
        <f t="shared" ref="Z450:Z513" ca="1" si="33">IF($A450&lt;&gt;"",($A450-$D$77),"")</f>
        <v>4.9911111111109463E-2</v>
      </c>
      <c r="AA450" s="12">
        <f t="shared" ref="AA450:AA513" ca="1" si="34">IF($A450&lt;&gt;"",($A450-$D$77+$J$118),"")</f>
        <v>4.9911111111109463E-2</v>
      </c>
    </row>
    <row r="451" spans="1:27" x14ac:dyDescent="0.25">
      <c r="A451" s="11">
        <v>9.81</v>
      </c>
      <c r="Z451" s="12">
        <f t="shared" ca="1" si="33"/>
        <v>5.991111111110925E-2</v>
      </c>
      <c r="AA451" s="12">
        <f t="shared" ca="1" si="34"/>
        <v>5.991111111110925E-2</v>
      </c>
    </row>
    <row r="452" spans="1:27" x14ac:dyDescent="0.25">
      <c r="A452" s="11">
        <v>9.81</v>
      </c>
      <c r="Z452" s="12">
        <f t="shared" ca="1" si="33"/>
        <v>5.991111111110925E-2</v>
      </c>
      <c r="AA452" s="12">
        <f t="shared" ca="1" si="34"/>
        <v>5.991111111110925E-2</v>
      </c>
    </row>
    <row r="453" spans="1:27" x14ac:dyDescent="0.25">
      <c r="A453" s="11">
        <v>9.81</v>
      </c>
      <c r="Z453" s="12">
        <f t="shared" ca="1" si="33"/>
        <v>5.991111111110925E-2</v>
      </c>
      <c r="AA453" s="12">
        <f t="shared" ca="1" si="34"/>
        <v>5.991111111110925E-2</v>
      </c>
    </row>
    <row r="454" spans="1:27" x14ac:dyDescent="0.25">
      <c r="A454" s="11">
        <v>9.85</v>
      </c>
      <c r="Z454" s="12">
        <f t="shared" ca="1" si="33"/>
        <v>9.9911111111108397E-2</v>
      </c>
      <c r="AA454" s="12">
        <f t="shared" ca="1" si="34"/>
        <v>9.9911111111108397E-2</v>
      </c>
    </row>
    <row r="455" spans="1:27" x14ac:dyDescent="0.25">
      <c r="A455" s="11">
        <v>9.86</v>
      </c>
      <c r="Z455" s="12">
        <f t="shared" ca="1" si="33"/>
        <v>0.10991111111110818</v>
      </c>
      <c r="AA455" s="12">
        <f t="shared" ca="1" si="34"/>
        <v>0.10991111111110818</v>
      </c>
    </row>
    <row r="456" spans="1:27" x14ac:dyDescent="0.25">
      <c r="A456" s="11">
        <v>9.86</v>
      </c>
      <c r="Z456" s="12">
        <f t="shared" ca="1" si="33"/>
        <v>0.10991111111110818</v>
      </c>
      <c r="AA456" s="12">
        <f t="shared" ca="1" si="34"/>
        <v>0.10991111111110818</v>
      </c>
    </row>
    <row r="457" spans="1:27" x14ac:dyDescent="0.25">
      <c r="A457" s="11">
        <v>9.86</v>
      </c>
      <c r="Z457" s="12">
        <f t="shared" ca="1" si="33"/>
        <v>0.10991111111110818</v>
      </c>
      <c r="AA457" s="12">
        <f t="shared" ca="1" si="34"/>
        <v>0.10991111111110818</v>
      </c>
    </row>
    <row r="458" spans="1:27" x14ac:dyDescent="0.25">
      <c r="A458" s="11">
        <v>9.86</v>
      </c>
      <c r="Z458" s="12">
        <f t="shared" ca="1" si="33"/>
        <v>0.10991111111110818</v>
      </c>
      <c r="AA458" s="12">
        <f t="shared" ca="1" si="34"/>
        <v>0.10991111111110818</v>
      </c>
    </row>
    <row r="459" spans="1:27" x14ac:dyDescent="0.25">
      <c r="A459" s="11">
        <v>9.8699999999999992</v>
      </c>
      <c r="Z459" s="12">
        <f t="shared" ca="1" si="33"/>
        <v>0.11991111111110797</v>
      </c>
      <c r="AA459" s="12">
        <f t="shared" ca="1" si="34"/>
        <v>0.11991111111110797</v>
      </c>
    </row>
    <row r="460" spans="1:27" x14ac:dyDescent="0.25">
      <c r="A460" s="11">
        <v>9.8800000000000008</v>
      </c>
      <c r="Z460" s="12">
        <f t="shared" ca="1" si="33"/>
        <v>0.12991111111110953</v>
      </c>
      <c r="AA460" s="12">
        <f t="shared" ca="1" si="34"/>
        <v>0.12991111111110953</v>
      </c>
    </row>
    <row r="461" spans="1:27" x14ac:dyDescent="0.25">
      <c r="A461" s="11">
        <v>9.8800000000000008</v>
      </c>
      <c r="Z461" s="12">
        <f t="shared" ca="1" si="33"/>
        <v>0.12991111111110953</v>
      </c>
      <c r="AA461" s="12">
        <f t="shared" ca="1" si="34"/>
        <v>0.12991111111110953</v>
      </c>
    </row>
    <row r="462" spans="1:27" x14ac:dyDescent="0.25">
      <c r="A462" s="11">
        <v>9.89</v>
      </c>
      <c r="Z462" s="12">
        <f t="shared" ca="1" si="33"/>
        <v>0.13991111111110932</v>
      </c>
      <c r="AA462" s="12">
        <f t="shared" ca="1" si="34"/>
        <v>0.13991111111110932</v>
      </c>
    </row>
    <row r="463" spans="1:27" x14ac:dyDescent="0.25">
      <c r="A463" s="11">
        <v>9.9</v>
      </c>
      <c r="Z463" s="12">
        <f t="shared" ca="1" si="33"/>
        <v>0.14991111111110911</v>
      </c>
      <c r="AA463" s="12">
        <f t="shared" ca="1" si="34"/>
        <v>0.14991111111110911</v>
      </c>
    </row>
    <row r="464" spans="1:27" x14ac:dyDescent="0.25">
      <c r="A464" s="11">
        <v>9.9</v>
      </c>
      <c r="Z464" s="12">
        <f t="shared" ca="1" si="33"/>
        <v>0.14991111111110911</v>
      </c>
      <c r="AA464" s="12">
        <f t="shared" ca="1" si="34"/>
        <v>0.14991111111110911</v>
      </c>
    </row>
    <row r="465" spans="1:27" x14ac:dyDescent="0.25">
      <c r="A465" s="11">
        <v>9.91</v>
      </c>
      <c r="Z465" s="12">
        <f t="shared" ca="1" si="33"/>
        <v>0.15991111111110889</v>
      </c>
      <c r="AA465" s="12">
        <f t="shared" ca="1" si="34"/>
        <v>0.15991111111110889</v>
      </c>
    </row>
    <row r="466" spans="1:27" x14ac:dyDescent="0.25">
      <c r="A466" s="11">
        <v>9.91</v>
      </c>
      <c r="Z466" s="12">
        <f t="shared" ca="1" si="33"/>
        <v>0.15991111111110889</v>
      </c>
      <c r="AA466" s="12">
        <f t="shared" ca="1" si="34"/>
        <v>0.15991111111110889</v>
      </c>
    </row>
    <row r="467" spans="1:27" x14ac:dyDescent="0.25">
      <c r="A467" s="11">
        <v>9.93</v>
      </c>
      <c r="Z467" s="12">
        <f t="shared" ca="1" si="33"/>
        <v>0.17991111111110847</v>
      </c>
      <c r="AA467" s="12">
        <f t="shared" ca="1" si="34"/>
        <v>0.17991111111110847</v>
      </c>
    </row>
    <row r="468" spans="1:27" x14ac:dyDescent="0.25">
      <c r="A468" s="11">
        <v>9.93</v>
      </c>
      <c r="Z468" s="12">
        <f t="shared" ca="1" si="33"/>
        <v>0.17991111111110847</v>
      </c>
      <c r="AA468" s="12">
        <f t="shared" ca="1" si="34"/>
        <v>0.17991111111110847</v>
      </c>
    </row>
    <row r="469" spans="1:27" x14ac:dyDescent="0.25">
      <c r="A469" s="11">
        <v>9.94</v>
      </c>
      <c r="Z469" s="12">
        <f t="shared" ca="1" si="33"/>
        <v>0.18991111111110826</v>
      </c>
      <c r="AA469" s="12">
        <f t="shared" ca="1" si="34"/>
        <v>0.18991111111110826</v>
      </c>
    </row>
    <row r="470" spans="1:27" x14ac:dyDescent="0.25">
      <c r="A470" s="11">
        <v>9.9499999999999993</v>
      </c>
      <c r="Z470" s="12">
        <f t="shared" ca="1" si="33"/>
        <v>0.19991111111110804</v>
      </c>
      <c r="AA470" s="12">
        <f t="shared" ca="1" si="34"/>
        <v>0.19991111111110804</v>
      </c>
    </row>
    <row r="471" spans="1:27" x14ac:dyDescent="0.25">
      <c r="A471" s="11">
        <v>9.9600000000000009</v>
      </c>
      <c r="Z471" s="12">
        <f t="shared" ca="1" si="33"/>
        <v>0.20991111111110961</v>
      </c>
      <c r="AA471" s="12">
        <f t="shared" ca="1" si="34"/>
        <v>0.20991111111110961</v>
      </c>
    </row>
    <row r="472" spans="1:27" x14ac:dyDescent="0.25">
      <c r="A472" s="11">
        <v>9.9700000000000006</v>
      </c>
      <c r="Z472" s="12">
        <f t="shared" ca="1" si="33"/>
        <v>0.21991111111110939</v>
      </c>
      <c r="AA472" s="12">
        <f t="shared" ca="1" si="34"/>
        <v>0.21991111111110939</v>
      </c>
    </row>
    <row r="473" spans="1:27" x14ac:dyDescent="0.25">
      <c r="A473" s="11">
        <v>9.98</v>
      </c>
      <c r="Z473" s="12">
        <f t="shared" ca="1" si="33"/>
        <v>0.22991111111110918</v>
      </c>
      <c r="AA473" s="12">
        <f t="shared" ca="1" si="34"/>
        <v>0.22991111111110918</v>
      </c>
    </row>
    <row r="474" spans="1:27" x14ac:dyDescent="0.25">
      <c r="A474" s="11">
        <v>9.99</v>
      </c>
      <c r="Z474" s="12">
        <f t="shared" ca="1" si="33"/>
        <v>0.23991111111110897</v>
      </c>
      <c r="AA474" s="12">
        <f t="shared" ca="1" si="34"/>
        <v>0.23991111111110897</v>
      </c>
    </row>
    <row r="475" spans="1:27" x14ac:dyDescent="0.25">
      <c r="A475" s="11">
        <v>9.99</v>
      </c>
      <c r="Z475" s="12">
        <f t="shared" ca="1" si="33"/>
        <v>0.23991111111110897</v>
      </c>
      <c r="AA475" s="12">
        <f t="shared" ca="1" si="34"/>
        <v>0.23991111111110897</v>
      </c>
    </row>
    <row r="476" spans="1:27" x14ac:dyDescent="0.25">
      <c r="A476" s="11">
        <v>9.99</v>
      </c>
      <c r="Z476" s="12">
        <f t="shared" ca="1" si="33"/>
        <v>0.23991111111110897</v>
      </c>
      <c r="AA476" s="12">
        <f t="shared" ca="1" si="34"/>
        <v>0.23991111111110897</v>
      </c>
    </row>
    <row r="477" spans="1:27" x14ac:dyDescent="0.25">
      <c r="A477" s="11">
        <v>10</v>
      </c>
      <c r="Z477" s="12">
        <f t="shared" ca="1" si="33"/>
        <v>0.24991111111110875</v>
      </c>
      <c r="AA477" s="12">
        <f t="shared" ca="1" si="34"/>
        <v>0.24991111111110875</v>
      </c>
    </row>
    <row r="478" spans="1:27" x14ac:dyDescent="0.25">
      <c r="A478" s="11">
        <v>10.01</v>
      </c>
      <c r="Z478" s="12">
        <f t="shared" ca="1" si="33"/>
        <v>0.25991111111110854</v>
      </c>
      <c r="AA478" s="12">
        <f t="shared" ca="1" si="34"/>
        <v>0.25991111111110854</v>
      </c>
    </row>
    <row r="479" spans="1:27" x14ac:dyDescent="0.25">
      <c r="A479" s="11">
        <v>10.029999999999999</v>
      </c>
      <c r="Z479" s="12">
        <f t="shared" ca="1" si="33"/>
        <v>0.27991111111110811</v>
      </c>
      <c r="AA479" s="12">
        <f t="shared" ca="1" si="34"/>
        <v>0.27991111111110811</v>
      </c>
    </row>
    <row r="480" spans="1:27" x14ac:dyDescent="0.25">
      <c r="A480" s="11">
        <v>10.029999999999999</v>
      </c>
      <c r="Z480" s="12">
        <f t="shared" ca="1" si="33"/>
        <v>0.27991111111110811</v>
      </c>
      <c r="AA480" s="12">
        <f t="shared" ca="1" si="34"/>
        <v>0.27991111111110811</v>
      </c>
    </row>
    <row r="481" spans="1:27" x14ac:dyDescent="0.25">
      <c r="A481" s="11">
        <v>10.050000000000001</v>
      </c>
      <c r="Z481" s="12">
        <f t="shared" ca="1" si="33"/>
        <v>0.29991111111110946</v>
      </c>
      <c r="AA481" s="12">
        <f t="shared" ca="1" si="34"/>
        <v>0.29991111111110946</v>
      </c>
    </row>
    <row r="482" spans="1:27" x14ac:dyDescent="0.25">
      <c r="A482" s="11">
        <v>10.06</v>
      </c>
      <c r="Z482" s="12">
        <f t="shared" ca="1" si="33"/>
        <v>0.30991111111110925</v>
      </c>
      <c r="AA482" s="12">
        <f t="shared" ca="1" si="34"/>
        <v>0.30991111111110925</v>
      </c>
    </row>
    <row r="483" spans="1:27" x14ac:dyDescent="0.25">
      <c r="A483" s="11">
        <v>10.06</v>
      </c>
      <c r="Z483" s="12">
        <f t="shared" ca="1" si="33"/>
        <v>0.30991111111110925</v>
      </c>
      <c r="AA483" s="12">
        <f t="shared" ca="1" si="34"/>
        <v>0.30991111111110925</v>
      </c>
    </row>
    <row r="484" spans="1:27" x14ac:dyDescent="0.25">
      <c r="A484" s="11">
        <v>10.08</v>
      </c>
      <c r="Z484" s="12">
        <f t="shared" ca="1" si="33"/>
        <v>0.32991111111110882</v>
      </c>
      <c r="AA484" s="12">
        <f t="shared" ca="1" si="34"/>
        <v>0.32991111111110882</v>
      </c>
    </row>
    <row r="485" spans="1:27" x14ac:dyDescent="0.25">
      <c r="A485" s="11">
        <v>10.08</v>
      </c>
      <c r="Z485" s="12">
        <f t="shared" ca="1" si="33"/>
        <v>0.32991111111110882</v>
      </c>
      <c r="AA485" s="12">
        <f t="shared" ca="1" si="34"/>
        <v>0.32991111111110882</v>
      </c>
    </row>
    <row r="486" spans="1:27" x14ac:dyDescent="0.25">
      <c r="A486" s="11">
        <v>10.1</v>
      </c>
      <c r="Z486" s="12">
        <f t="shared" ca="1" si="33"/>
        <v>0.3499111111111084</v>
      </c>
      <c r="AA486" s="12">
        <f t="shared" ca="1" si="34"/>
        <v>0.3499111111111084</v>
      </c>
    </row>
    <row r="487" spans="1:27" x14ac:dyDescent="0.25">
      <c r="A487" s="11">
        <v>10.1</v>
      </c>
      <c r="Z487" s="12">
        <f t="shared" ca="1" si="33"/>
        <v>0.3499111111111084</v>
      </c>
      <c r="AA487" s="12">
        <f t="shared" ca="1" si="34"/>
        <v>0.3499111111111084</v>
      </c>
    </row>
    <row r="488" spans="1:27" x14ac:dyDescent="0.25">
      <c r="A488" s="11">
        <v>10.11</v>
      </c>
      <c r="Z488" s="12">
        <f t="shared" ca="1" si="33"/>
        <v>0.35991111111110818</v>
      </c>
      <c r="AA488" s="12">
        <f t="shared" ca="1" si="34"/>
        <v>0.35991111111110818</v>
      </c>
    </row>
    <row r="489" spans="1:27" x14ac:dyDescent="0.25">
      <c r="A489" s="11">
        <v>10.11</v>
      </c>
      <c r="Z489" s="12">
        <f t="shared" ca="1" si="33"/>
        <v>0.35991111111110818</v>
      </c>
      <c r="AA489" s="12">
        <f t="shared" ca="1" si="34"/>
        <v>0.35991111111110818</v>
      </c>
    </row>
    <row r="490" spans="1:27" x14ac:dyDescent="0.25">
      <c r="A490" s="11">
        <v>10.130000000000001</v>
      </c>
      <c r="Z490" s="12">
        <f t="shared" ca="1" si="33"/>
        <v>0.37991111111110953</v>
      </c>
      <c r="AA490" s="12">
        <f t="shared" ca="1" si="34"/>
        <v>0.37991111111110953</v>
      </c>
    </row>
    <row r="491" spans="1:27" x14ac:dyDescent="0.25">
      <c r="A491" s="11">
        <v>10.130000000000001</v>
      </c>
      <c r="Z491" s="12">
        <f t="shared" ca="1" si="33"/>
        <v>0.37991111111110953</v>
      </c>
      <c r="AA491" s="12">
        <f t="shared" ca="1" si="34"/>
        <v>0.37991111111110953</v>
      </c>
    </row>
    <row r="492" spans="1:27" x14ac:dyDescent="0.25">
      <c r="A492" s="11">
        <v>10.15</v>
      </c>
      <c r="Z492" s="12">
        <f t="shared" ca="1" si="33"/>
        <v>0.39991111111110911</v>
      </c>
      <c r="AA492" s="12">
        <f t="shared" ca="1" si="34"/>
        <v>0.39991111111110911</v>
      </c>
    </row>
    <row r="493" spans="1:27" x14ac:dyDescent="0.25">
      <c r="A493" s="11">
        <v>10.15</v>
      </c>
      <c r="Z493" s="12">
        <f t="shared" ca="1" si="33"/>
        <v>0.39991111111110911</v>
      </c>
      <c r="AA493" s="12">
        <f t="shared" ca="1" si="34"/>
        <v>0.39991111111110911</v>
      </c>
    </row>
    <row r="494" spans="1:27" x14ac:dyDescent="0.25">
      <c r="A494" s="11">
        <v>10.15</v>
      </c>
      <c r="Z494" s="12">
        <f t="shared" ca="1" si="33"/>
        <v>0.39991111111110911</v>
      </c>
      <c r="AA494" s="12">
        <f t="shared" ca="1" si="34"/>
        <v>0.39991111111110911</v>
      </c>
    </row>
    <row r="495" spans="1:27" x14ac:dyDescent="0.25">
      <c r="A495" s="11">
        <v>10.17</v>
      </c>
      <c r="Z495" s="12">
        <f t="shared" ca="1" si="33"/>
        <v>0.41991111111110868</v>
      </c>
      <c r="AA495" s="12">
        <f t="shared" ca="1" si="34"/>
        <v>0.41991111111110868</v>
      </c>
    </row>
    <row r="496" spans="1:27" x14ac:dyDescent="0.25">
      <c r="A496" s="11">
        <v>10.18</v>
      </c>
      <c r="Z496" s="12">
        <f t="shared" ca="1" si="33"/>
        <v>0.42991111111110847</v>
      </c>
      <c r="AA496" s="12">
        <f t="shared" ca="1" si="34"/>
        <v>0.42991111111110847</v>
      </c>
    </row>
    <row r="497" spans="1:27" x14ac:dyDescent="0.25">
      <c r="A497" s="11">
        <v>10.18</v>
      </c>
      <c r="Z497" s="12">
        <f t="shared" ca="1" si="33"/>
        <v>0.42991111111110847</v>
      </c>
      <c r="AA497" s="12">
        <f t="shared" ca="1" si="34"/>
        <v>0.42991111111110847</v>
      </c>
    </row>
    <row r="498" spans="1:27" x14ac:dyDescent="0.25">
      <c r="A498" s="11">
        <v>10.199999999999999</v>
      </c>
      <c r="Z498" s="12">
        <f t="shared" ca="1" si="33"/>
        <v>0.44991111111110804</v>
      </c>
      <c r="AA498" s="12">
        <f t="shared" ca="1" si="34"/>
        <v>0.44991111111110804</v>
      </c>
    </row>
    <row r="499" spans="1:27" x14ac:dyDescent="0.25">
      <c r="A499" s="11">
        <v>10.210000000000001</v>
      </c>
      <c r="Z499" s="12">
        <f t="shared" ca="1" si="33"/>
        <v>0.45991111111110961</v>
      </c>
      <c r="AA499" s="12">
        <f t="shared" ca="1" si="34"/>
        <v>0.45991111111110961</v>
      </c>
    </row>
    <row r="500" spans="1:27" x14ac:dyDescent="0.25">
      <c r="A500" s="11">
        <v>10.210000000000001</v>
      </c>
      <c r="Z500" s="12">
        <f t="shared" ca="1" si="33"/>
        <v>0.45991111111110961</v>
      </c>
      <c r="AA500" s="12">
        <f t="shared" ca="1" si="34"/>
        <v>0.45991111111110961</v>
      </c>
    </row>
    <row r="501" spans="1:27" x14ac:dyDescent="0.25">
      <c r="A501" s="11">
        <v>10.220000000000001</v>
      </c>
      <c r="Z501" s="12">
        <f t="shared" ca="1" si="33"/>
        <v>0.46991111111110939</v>
      </c>
      <c r="AA501" s="12">
        <f t="shared" ca="1" si="34"/>
        <v>0.46991111111110939</v>
      </c>
    </row>
    <row r="502" spans="1:27" x14ac:dyDescent="0.25">
      <c r="A502" s="11">
        <v>10.23</v>
      </c>
      <c r="Z502" s="12">
        <f t="shared" ca="1" si="33"/>
        <v>0.47991111111110918</v>
      </c>
      <c r="AA502" s="12">
        <f t="shared" ca="1" si="34"/>
        <v>0.47991111111110918</v>
      </c>
    </row>
    <row r="503" spans="1:27" x14ac:dyDescent="0.25">
      <c r="A503" s="11">
        <v>10.23</v>
      </c>
      <c r="Z503" s="12">
        <f t="shared" ca="1" si="33"/>
        <v>0.47991111111110918</v>
      </c>
      <c r="AA503" s="12">
        <f t="shared" ca="1" si="34"/>
        <v>0.47991111111110918</v>
      </c>
    </row>
    <row r="504" spans="1:27" x14ac:dyDescent="0.25">
      <c r="A504" s="11">
        <v>10.23</v>
      </c>
      <c r="Z504" s="12">
        <f t="shared" ca="1" si="33"/>
        <v>0.47991111111110918</v>
      </c>
      <c r="AA504" s="12">
        <f t="shared" ca="1" si="34"/>
        <v>0.47991111111110918</v>
      </c>
    </row>
    <row r="505" spans="1:27" x14ac:dyDescent="0.25">
      <c r="A505" s="11">
        <v>10.24</v>
      </c>
      <c r="Z505" s="12">
        <f t="shared" ca="1" si="33"/>
        <v>0.48991111111110897</v>
      </c>
      <c r="AA505" s="12">
        <f t="shared" ca="1" si="34"/>
        <v>0.48991111111110897</v>
      </c>
    </row>
    <row r="506" spans="1:27" x14ac:dyDescent="0.25">
      <c r="A506" s="11">
        <v>10.24</v>
      </c>
      <c r="Z506" s="12">
        <f t="shared" ca="1" si="33"/>
        <v>0.48991111111110897</v>
      </c>
      <c r="AA506" s="12">
        <f t="shared" ca="1" si="34"/>
        <v>0.48991111111110897</v>
      </c>
    </row>
    <row r="507" spans="1:27" x14ac:dyDescent="0.25">
      <c r="A507" s="11">
        <v>10.24</v>
      </c>
      <c r="Z507" s="12">
        <f t="shared" ca="1" si="33"/>
        <v>0.48991111111110897</v>
      </c>
      <c r="AA507" s="12">
        <f t="shared" ca="1" si="34"/>
        <v>0.48991111111110897</v>
      </c>
    </row>
    <row r="508" spans="1:27" x14ac:dyDescent="0.25">
      <c r="A508" s="11">
        <v>10.25</v>
      </c>
      <c r="Z508" s="12">
        <f t="shared" ca="1" si="33"/>
        <v>0.49991111111110875</v>
      </c>
      <c r="AA508" s="12">
        <f t="shared" ca="1" si="34"/>
        <v>0.49991111111110875</v>
      </c>
    </row>
    <row r="509" spans="1:27" x14ac:dyDescent="0.25">
      <c r="A509" s="11">
        <v>10.28</v>
      </c>
      <c r="Z509" s="12">
        <f t="shared" ca="1" si="33"/>
        <v>0.52991111111110811</v>
      </c>
      <c r="AA509" s="12">
        <f t="shared" ca="1" si="34"/>
        <v>0.52991111111110811</v>
      </c>
    </row>
    <row r="510" spans="1:27" x14ac:dyDescent="0.25">
      <c r="A510" s="11">
        <v>10.28</v>
      </c>
      <c r="Z510" s="12">
        <f t="shared" ca="1" si="33"/>
        <v>0.52991111111110811</v>
      </c>
      <c r="AA510" s="12">
        <f t="shared" ca="1" si="34"/>
        <v>0.52991111111110811</v>
      </c>
    </row>
    <row r="511" spans="1:27" x14ac:dyDescent="0.25">
      <c r="A511" s="11">
        <v>10.3</v>
      </c>
      <c r="Z511" s="12">
        <f t="shared" ca="1" si="33"/>
        <v>0.54991111111110946</v>
      </c>
      <c r="AA511" s="12">
        <f t="shared" ca="1" si="34"/>
        <v>0.54991111111110946</v>
      </c>
    </row>
    <row r="512" spans="1:27" x14ac:dyDescent="0.25">
      <c r="A512" s="11">
        <v>10.3</v>
      </c>
      <c r="Z512" s="12">
        <f t="shared" ca="1" si="33"/>
        <v>0.54991111111110946</v>
      </c>
      <c r="AA512" s="12">
        <f t="shared" ca="1" si="34"/>
        <v>0.54991111111110946</v>
      </c>
    </row>
    <row r="513" spans="1:27" x14ac:dyDescent="0.25">
      <c r="A513" s="11">
        <v>10.32</v>
      </c>
      <c r="Z513" s="12">
        <f t="shared" ca="1" si="33"/>
        <v>0.56991111111110904</v>
      </c>
      <c r="AA513" s="12">
        <f t="shared" ca="1" si="34"/>
        <v>0.56991111111110904</v>
      </c>
    </row>
    <row r="514" spans="1:27" x14ac:dyDescent="0.25">
      <c r="A514" s="11">
        <v>10.33</v>
      </c>
      <c r="Z514" s="12">
        <f t="shared" ref="Z514:Z577" ca="1" si="35">IF($A514&lt;&gt;"",($A514-$D$77),"")</f>
        <v>0.57991111111110882</v>
      </c>
      <c r="AA514" s="12">
        <f t="shared" ref="AA514:AA577" ca="1" si="36">IF($A514&lt;&gt;"",($A514-$D$77+$J$118),"")</f>
        <v>0.57991111111110882</v>
      </c>
    </row>
    <row r="515" spans="1:27" x14ac:dyDescent="0.25">
      <c r="A515" s="11">
        <v>10.34</v>
      </c>
      <c r="Z515" s="12">
        <f t="shared" ca="1" si="35"/>
        <v>0.58991111111110861</v>
      </c>
      <c r="AA515" s="12">
        <f t="shared" ca="1" si="36"/>
        <v>0.58991111111110861</v>
      </c>
    </row>
    <row r="516" spans="1:27" x14ac:dyDescent="0.25">
      <c r="A516" s="11">
        <v>10.41</v>
      </c>
      <c r="Z516" s="12">
        <f t="shared" ca="1" si="35"/>
        <v>0.65991111111110889</v>
      </c>
      <c r="AA516" s="12">
        <f t="shared" ca="1" si="36"/>
        <v>0.65991111111110889</v>
      </c>
    </row>
    <row r="517" spans="1:27" x14ac:dyDescent="0.25">
      <c r="A517" s="11">
        <v>10.43</v>
      </c>
      <c r="Z517" s="12">
        <f t="shared" ca="1" si="35"/>
        <v>0.67991111111110847</v>
      </c>
      <c r="AA517" s="12">
        <f t="shared" ca="1" si="36"/>
        <v>0.67991111111110847</v>
      </c>
    </row>
    <row r="518" spans="1:27" x14ac:dyDescent="0.25">
      <c r="A518" s="11">
        <v>10.43</v>
      </c>
      <c r="Z518" s="12">
        <f t="shared" ca="1" si="35"/>
        <v>0.67991111111110847</v>
      </c>
      <c r="AA518" s="12">
        <f t="shared" ca="1" si="36"/>
        <v>0.67991111111110847</v>
      </c>
    </row>
    <row r="519" spans="1:27" x14ac:dyDescent="0.25">
      <c r="A519" s="11">
        <v>10.44</v>
      </c>
      <c r="Z519" s="12">
        <f t="shared" ca="1" si="35"/>
        <v>0.68991111111110826</v>
      </c>
      <c r="AA519" s="12">
        <f t="shared" ca="1" si="36"/>
        <v>0.68991111111110826</v>
      </c>
    </row>
    <row r="520" spans="1:27" x14ac:dyDescent="0.25">
      <c r="A520" s="11">
        <v>10.45</v>
      </c>
      <c r="Z520" s="12">
        <f t="shared" ca="1" si="35"/>
        <v>0.69991111111110804</v>
      </c>
      <c r="AA520" s="12">
        <f t="shared" ca="1" si="36"/>
        <v>0.69991111111110804</v>
      </c>
    </row>
    <row r="521" spans="1:27" x14ac:dyDescent="0.25">
      <c r="A521" s="11">
        <v>10.46</v>
      </c>
      <c r="Z521" s="12">
        <f t="shared" ca="1" si="35"/>
        <v>0.70991111111110961</v>
      </c>
      <c r="AA521" s="12">
        <f t="shared" ca="1" si="36"/>
        <v>0.70991111111110961</v>
      </c>
    </row>
    <row r="522" spans="1:27" x14ac:dyDescent="0.25">
      <c r="A522" s="11">
        <v>10.48</v>
      </c>
      <c r="Z522" s="12">
        <f t="shared" ca="1" si="35"/>
        <v>0.72991111111110918</v>
      </c>
      <c r="AA522" s="12">
        <f t="shared" ca="1" si="36"/>
        <v>0.72991111111110918</v>
      </c>
    </row>
    <row r="523" spans="1:27" x14ac:dyDescent="0.25">
      <c r="A523" s="11">
        <v>10.48</v>
      </c>
      <c r="Z523" s="12">
        <f t="shared" ca="1" si="35"/>
        <v>0.72991111111110918</v>
      </c>
      <c r="AA523" s="12">
        <f t="shared" ca="1" si="36"/>
        <v>0.72991111111110918</v>
      </c>
    </row>
    <row r="524" spans="1:27" x14ac:dyDescent="0.25">
      <c r="A524" s="11">
        <v>10.48</v>
      </c>
      <c r="Z524" s="12">
        <f t="shared" ca="1" si="35"/>
        <v>0.72991111111110918</v>
      </c>
      <c r="AA524" s="12">
        <f t="shared" ca="1" si="36"/>
        <v>0.72991111111110918</v>
      </c>
    </row>
    <row r="525" spans="1:27" x14ac:dyDescent="0.25">
      <c r="A525" s="11">
        <v>10.5</v>
      </c>
      <c r="Z525" s="12">
        <f t="shared" ca="1" si="35"/>
        <v>0.74991111111110875</v>
      </c>
      <c r="AA525" s="12">
        <f t="shared" ca="1" si="36"/>
        <v>0.74991111111110875</v>
      </c>
    </row>
    <row r="526" spans="1:27" x14ac:dyDescent="0.25">
      <c r="A526" s="11">
        <v>10.52</v>
      </c>
      <c r="Z526" s="12">
        <f t="shared" ca="1" si="35"/>
        <v>0.76991111111110833</v>
      </c>
      <c r="AA526" s="12">
        <f t="shared" ca="1" si="36"/>
        <v>0.76991111111110833</v>
      </c>
    </row>
    <row r="527" spans="1:27" x14ac:dyDescent="0.25">
      <c r="A527" s="11">
        <v>10.52</v>
      </c>
      <c r="Z527" s="12">
        <f t="shared" ca="1" si="35"/>
        <v>0.76991111111110833</v>
      </c>
      <c r="AA527" s="12">
        <f t="shared" ca="1" si="36"/>
        <v>0.76991111111110833</v>
      </c>
    </row>
    <row r="528" spans="1:27" x14ac:dyDescent="0.25">
      <c r="A528" s="11">
        <v>10.52</v>
      </c>
      <c r="Z528" s="12">
        <f t="shared" ca="1" si="35"/>
        <v>0.76991111111110833</v>
      </c>
      <c r="AA528" s="12">
        <f t="shared" ca="1" si="36"/>
        <v>0.76991111111110833</v>
      </c>
    </row>
    <row r="529" spans="1:27" x14ac:dyDescent="0.25">
      <c r="A529" s="11">
        <v>10.52</v>
      </c>
      <c r="Z529" s="12">
        <f t="shared" ca="1" si="35"/>
        <v>0.76991111111110833</v>
      </c>
      <c r="AA529" s="12">
        <f t="shared" ca="1" si="36"/>
        <v>0.76991111111110833</v>
      </c>
    </row>
    <row r="530" spans="1:27" x14ac:dyDescent="0.25">
      <c r="A530" s="11">
        <v>10.52</v>
      </c>
      <c r="Z530" s="12">
        <f t="shared" ca="1" si="35"/>
        <v>0.76991111111110833</v>
      </c>
      <c r="AA530" s="12">
        <f t="shared" ca="1" si="36"/>
        <v>0.76991111111110833</v>
      </c>
    </row>
    <row r="531" spans="1:27" x14ac:dyDescent="0.25">
      <c r="A531" s="11">
        <v>10.53</v>
      </c>
      <c r="Z531" s="12">
        <f t="shared" ca="1" si="35"/>
        <v>0.77991111111110811</v>
      </c>
      <c r="AA531" s="12">
        <f t="shared" ca="1" si="36"/>
        <v>0.77991111111110811</v>
      </c>
    </row>
    <row r="532" spans="1:27" x14ac:dyDescent="0.25">
      <c r="A532" s="11">
        <v>10.55</v>
      </c>
      <c r="Z532" s="12">
        <f t="shared" ca="1" si="35"/>
        <v>0.79991111111110946</v>
      </c>
      <c r="AA532" s="12">
        <f t="shared" ca="1" si="36"/>
        <v>0.79991111111110946</v>
      </c>
    </row>
    <row r="533" spans="1:27" x14ac:dyDescent="0.25">
      <c r="A533" s="11">
        <v>10.56</v>
      </c>
      <c r="Z533" s="12">
        <f t="shared" ca="1" si="35"/>
        <v>0.80991111111110925</v>
      </c>
      <c r="AA533" s="12">
        <f t="shared" ca="1" si="36"/>
        <v>0.80991111111110925</v>
      </c>
    </row>
    <row r="534" spans="1:27" x14ac:dyDescent="0.25">
      <c r="A534" s="11">
        <v>10.57</v>
      </c>
      <c r="Z534" s="12">
        <f t="shared" ca="1" si="35"/>
        <v>0.81991111111110904</v>
      </c>
      <c r="AA534" s="12">
        <f t="shared" ca="1" si="36"/>
        <v>0.81991111111110904</v>
      </c>
    </row>
    <row r="535" spans="1:27" x14ac:dyDescent="0.25">
      <c r="A535" s="11">
        <v>10.59</v>
      </c>
      <c r="Z535" s="12">
        <f t="shared" ca="1" si="35"/>
        <v>0.83991111111110861</v>
      </c>
      <c r="AA535" s="12">
        <f t="shared" ca="1" si="36"/>
        <v>0.83991111111110861</v>
      </c>
    </row>
    <row r="536" spans="1:27" x14ac:dyDescent="0.25">
      <c r="A536" s="11">
        <v>10.59</v>
      </c>
      <c r="Z536" s="12">
        <f t="shared" ca="1" si="35"/>
        <v>0.83991111111110861</v>
      </c>
      <c r="AA536" s="12">
        <f t="shared" ca="1" si="36"/>
        <v>0.83991111111110861</v>
      </c>
    </row>
    <row r="537" spans="1:27" x14ac:dyDescent="0.25">
      <c r="A537" s="11">
        <v>10.6</v>
      </c>
      <c r="Z537" s="12">
        <f t="shared" ca="1" si="35"/>
        <v>0.8499111111111084</v>
      </c>
      <c r="AA537" s="12">
        <f t="shared" ca="1" si="36"/>
        <v>0.8499111111111084</v>
      </c>
    </row>
    <row r="538" spans="1:27" x14ac:dyDescent="0.25">
      <c r="A538" s="11">
        <v>10.61</v>
      </c>
      <c r="Z538" s="12">
        <f t="shared" ca="1" si="35"/>
        <v>0.85991111111110818</v>
      </c>
      <c r="AA538" s="12">
        <f t="shared" ca="1" si="36"/>
        <v>0.85991111111110818</v>
      </c>
    </row>
    <row r="539" spans="1:27" x14ac:dyDescent="0.25">
      <c r="A539" s="11">
        <v>10.61</v>
      </c>
      <c r="Z539" s="12">
        <f t="shared" ca="1" si="35"/>
        <v>0.85991111111110818</v>
      </c>
      <c r="AA539" s="12">
        <f t="shared" ca="1" si="36"/>
        <v>0.85991111111110818</v>
      </c>
    </row>
    <row r="540" spans="1:27" x14ac:dyDescent="0.25">
      <c r="A540" s="11">
        <v>10.62</v>
      </c>
      <c r="Z540" s="12">
        <f t="shared" ca="1" si="35"/>
        <v>0.86991111111110797</v>
      </c>
      <c r="AA540" s="12">
        <f t="shared" ca="1" si="36"/>
        <v>0.86991111111110797</v>
      </c>
    </row>
    <row r="541" spans="1:27" x14ac:dyDescent="0.25">
      <c r="A541" s="11">
        <v>10.63</v>
      </c>
      <c r="Z541" s="12">
        <f t="shared" ca="1" si="35"/>
        <v>0.87991111111110953</v>
      </c>
      <c r="AA541" s="12">
        <f t="shared" ca="1" si="36"/>
        <v>0.87991111111110953</v>
      </c>
    </row>
    <row r="542" spans="1:27" x14ac:dyDescent="0.25">
      <c r="A542" s="11">
        <v>10.63</v>
      </c>
      <c r="Z542" s="12">
        <f t="shared" ca="1" si="35"/>
        <v>0.87991111111110953</v>
      </c>
      <c r="AA542" s="12">
        <f t="shared" ca="1" si="36"/>
        <v>0.87991111111110953</v>
      </c>
    </row>
    <row r="543" spans="1:27" x14ac:dyDescent="0.25">
      <c r="A543" s="11">
        <v>10.63</v>
      </c>
      <c r="Z543" s="12">
        <f t="shared" ca="1" si="35"/>
        <v>0.87991111111110953</v>
      </c>
      <c r="AA543" s="12">
        <f t="shared" ca="1" si="36"/>
        <v>0.87991111111110953</v>
      </c>
    </row>
    <row r="544" spans="1:27" x14ac:dyDescent="0.25">
      <c r="A544" s="11">
        <v>10.64</v>
      </c>
      <c r="Z544" s="12">
        <f t="shared" ca="1" si="35"/>
        <v>0.88991111111110932</v>
      </c>
      <c r="AA544" s="12">
        <f t="shared" ca="1" si="36"/>
        <v>0.88991111111110932</v>
      </c>
    </row>
    <row r="545" spans="1:27" x14ac:dyDescent="0.25">
      <c r="A545" s="11">
        <v>10.65</v>
      </c>
      <c r="Z545" s="12">
        <f t="shared" ca="1" si="35"/>
        <v>0.89991111111110911</v>
      </c>
      <c r="AA545" s="12">
        <f t="shared" ca="1" si="36"/>
        <v>0.89991111111110911</v>
      </c>
    </row>
    <row r="546" spans="1:27" x14ac:dyDescent="0.25">
      <c r="A546" s="11">
        <v>10.65</v>
      </c>
      <c r="Z546" s="12">
        <f t="shared" ca="1" si="35"/>
        <v>0.89991111111110911</v>
      </c>
      <c r="AA546" s="12">
        <f t="shared" ca="1" si="36"/>
        <v>0.89991111111110911</v>
      </c>
    </row>
    <row r="547" spans="1:27" x14ac:dyDescent="0.25">
      <c r="A547" s="11">
        <v>10.65</v>
      </c>
      <c r="Z547" s="12">
        <f t="shared" ca="1" si="35"/>
        <v>0.89991111111110911</v>
      </c>
      <c r="AA547" s="12">
        <f t="shared" ca="1" si="36"/>
        <v>0.89991111111110911</v>
      </c>
    </row>
    <row r="548" spans="1:27" x14ac:dyDescent="0.25">
      <c r="A548" s="11">
        <v>10.66</v>
      </c>
      <c r="Z548" s="12">
        <f t="shared" ca="1" si="35"/>
        <v>0.90991111111110889</v>
      </c>
      <c r="AA548" s="12">
        <f t="shared" ca="1" si="36"/>
        <v>0.90991111111110889</v>
      </c>
    </row>
    <row r="549" spans="1:27" x14ac:dyDescent="0.25">
      <c r="A549" s="11">
        <v>10.66</v>
      </c>
      <c r="Z549" s="12">
        <f t="shared" ca="1" si="35"/>
        <v>0.90991111111110889</v>
      </c>
      <c r="AA549" s="12">
        <f t="shared" ca="1" si="36"/>
        <v>0.90991111111110889</v>
      </c>
    </row>
    <row r="550" spans="1:27" x14ac:dyDescent="0.25">
      <c r="A550" s="11">
        <v>10.67</v>
      </c>
      <c r="Z550" s="12">
        <f t="shared" ca="1" si="35"/>
        <v>0.91991111111110868</v>
      </c>
      <c r="AA550" s="12">
        <f t="shared" ca="1" si="36"/>
        <v>0.91991111111110868</v>
      </c>
    </row>
    <row r="551" spans="1:27" x14ac:dyDescent="0.25">
      <c r="A551" s="11">
        <v>10.67</v>
      </c>
      <c r="Z551" s="12">
        <f t="shared" ca="1" si="35"/>
        <v>0.91991111111110868</v>
      </c>
      <c r="AA551" s="12">
        <f t="shared" ca="1" si="36"/>
        <v>0.91991111111110868</v>
      </c>
    </row>
    <row r="552" spans="1:27" x14ac:dyDescent="0.25">
      <c r="A552" s="11">
        <v>10.68</v>
      </c>
      <c r="Z552" s="12">
        <f t="shared" ca="1" si="35"/>
        <v>0.92991111111110847</v>
      </c>
      <c r="AA552" s="12">
        <f t="shared" ca="1" si="36"/>
        <v>0.92991111111110847</v>
      </c>
    </row>
    <row r="553" spans="1:27" x14ac:dyDescent="0.25">
      <c r="A553" s="11">
        <v>10.69</v>
      </c>
      <c r="Z553" s="12">
        <f t="shared" ca="1" si="35"/>
        <v>0.93991111111110826</v>
      </c>
      <c r="AA553" s="12">
        <f t="shared" ca="1" si="36"/>
        <v>0.93991111111110826</v>
      </c>
    </row>
    <row r="554" spans="1:27" x14ac:dyDescent="0.25">
      <c r="A554" s="11">
        <v>10.7</v>
      </c>
      <c r="Z554" s="12">
        <f t="shared" ca="1" si="35"/>
        <v>0.94991111111110804</v>
      </c>
      <c r="AA554" s="12">
        <f t="shared" ca="1" si="36"/>
        <v>0.94991111111110804</v>
      </c>
    </row>
    <row r="555" spans="1:27" x14ac:dyDescent="0.25">
      <c r="A555" s="11">
        <v>10.71</v>
      </c>
      <c r="Z555" s="12">
        <f t="shared" ca="1" si="35"/>
        <v>0.95991111111110961</v>
      </c>
      <c r="AA555" s="12">
        <f t="shared" ca="1" si="36"/>
        <v>0.95991111111110961</v>
      </c>
    </row>
    <row r="556" spans="1:27" x14ac:dyDescent="0.25">
      <c r="A556" s="11">
        <v>10.72</v>
      </c>
      <c r="Z556" s="12">
        <f t="shared" ca="1" si="35"/>
        <v>0.96991111111110939</v>
      </c>
      <c r="AA556" s="12">
        <f t="shared" ca="1" si="36"/>
        <v>0.96991111111110939</v>
      </c>
    </row>
    <row r="557" spans="1:27" x14ac:dyDescent="0.25">
      <c r="A557" s="11">
        <v>10.72</v>
      </c>
      <c r="Z557" s="12">
        <f t="shared" ca="1" si="35"/>
        <v>0.96991111111110939</v>
      </c>
      <c r="AA557" s="12">
        <f t="shared" ca="1" si="36"/>
        <v>0.96991111111110939</v>
      </c>
    </row>
    <row r="558" spans="1:27" x14ac:dyDescent="0.25">
      <c r="A558" s="11">
        <v>10.74</v>
      </c>
      <c r="Z558" s="12">
        <f t="shared" ca="1" si="35"/>
        <v>0.98991111111110897</v>
      </c>
      <c r="AA558" s="12">
        <f t="shared" ca="1" si="36"/>
        <v>0.98991111111110897</v>
      </c>
    </row>
    <row r="559" spans="1:27" x14ac:dyDescent="0.25">
      <c r="A559" s="11">
        <v>10.74</v>
      </c>
      <c r="Z559" s="12">
        <f t="shared" ca="1" si="35"/>
        <v>0.98991111111110897</v>
      </c>
      <c r="AA559" s="12">
        <f t="shared" ca="1" si="36"/>
        <v>0.98991111111110897</v>
      </c>
    </row>
    <row r="560" spans="1:27" x14ac:dyDescent="0.25">
      <c r="A560" s="11">
        <v>10.75</v>
      </c>
      <c r="Z560" s="12">
        <f t="shared" ca="1" si="35"/>
        <v>0.99991111111110875</v>
      </c>
      <c r="AA560" s="12">
        <f t="shared" ca="1" si="36"/>
        <v>0.99991111111110875</v>
      </c>
    </row>
    <row r="561" spans="1:27" x14ac:dyDescent="0.25">
      <c r="A561" s="11">
        <v>10.75</v>
      </c>
      <c r="Z561" s="12">
        <f t="shared" ca="1" si="35"/>
        <v>0.99991111111110875</v>
      </c>
      <c r="AA561" s="12">
        <f t="shared" ca="1" si="36"/>
        <v>0.99991111111110875</v>
      </c>
    </row>
    <row r="562" spans="1:27" x14ac:dyDescent="0.25">
      <c r="A562" s="11">
        <v>10.78</v>
      </c>
      <c r="Z562" s="12">
        <f t="shared" ca="1" si="35"/>
        <v>1.0299111111111081</v>
      </c>
      <c r="AA562" s="12">
        <f t="shared" ca="1" si="36"/>
        <v>1.0299111111111081</v>
      </c>
    </row>
    <row r="563" spans="1:27" x14ac:dyDescent="0.25">
      <c r="A563" s="11">
        <v>10.79</v>
      </c>
      <c r="Z563" s="12">
        <f t="shared" ca="1" si="35"/>
        <v>1.0399111111111079</v>
      </c>
      <c r="AA563" s="12">
        <f t="shared" ca="1" si="36"/>
        <v>1.0399111111111079</v>
      </c>
    </row>
    <row r="564" spans="1:27" x14ac:dyDescent="0.25">
      <c r="A564" s="11">
        <v>10.8</v>
      </c>
      <c r="Z564" s="12">
        <f t="shared" ca="1" si="35"/>
        <v>1.0499111111111095</v>
      </c>
      <c r="AA564" s="12">
        <f t="shared" ca="1" si="36"/>
        <v>1.0499111111111095</v>
      </c>
    </row>
    <row r="565" spans="1:27" x14ac:dyDescent="0.25">
      <c r="A565" s="11">
        <v>10.81</v>
      </c>
      <c r="Z565" s="12">
        <f t="shared" ca="1" si="35"/>
        <v>1.0599111111111092</v>
      </c>
      <c r="AA565" s="12">
        <f t="shared" ca="1" si="36"/>
        <v>1.0599111111111092</v>
      </c>
    </row>
    <row r="566" spans="1:27" x14ac:dyDescent="0.25">
      <c r="A566" s="11">
        <v>10.84</v>
      </c>
      <c r="Z566" s="12">
        <f t="shared" ca="1" si="35"/>
        <v>1.0899111111111086</v>
      </c>
      <c r="AA566" s="12">
        <f t="shared" ca="1" si="36"/>
        <v>1.0899111111111086</v>
      </c>
    </row>
    <row r="567" spans="1:27" x14ac:dyDescent="0.25">
      <c r="A567" s="11">
        <v>10.84</v>
      </c>
      <c r="Z567" s="12">
        <f t="shared" ca="1" si="35"/>
        <v>1.0899111111111086</v>
      </c>
      <c r="AA567" s="12">
        <f t="shared" ca="1" si="36"/>
        <v>1.0899111111111086</v>
      </c>
    </row>
    <row r="568" spans="1:27" x14ac:dyDescent="0.25">
      <c r="A568" s="11">
        <v>10.85</v>
      </c>
      <c r="Z568" s="12">
        <f t="shared" ca="1" si="35"/>
        <v>1.0999111111111084</v>
      </c>
      <c r="AA568" s="12">
        <f t="shared" ca="1" si="36"/>
        <v>1.0999111111111084</v>
      </c>
    </row>
    <row r="569" spans="1:27" x14ac:dyDescent="0.25">
      <c r="A569" s="11">
        <v>10.87</v>
      </c>
      <c r="Z569" s="12">
        <f t="shared" ca="1" si="35"/>
        <v>1.119911111111108</v>
      </c>
      <c r="AA569" s="12">
        <f t="shared" ca="1" si="36"/>
        <v>1.119911111111108</v>
      </c>
    </row>
    <row r="570" spans="1:27" x14ac:dyDescent="0.25">
      <c r="A570" s="11">
        <v>10.88</v>
      </c>
      <c r="Z570" s="12">
        <f t="shared" ca="1" si="35"/>
        <v>1.1299111111111095</v>
      </c>
      <c r="AA570" s="12">
        <f t="shared" ca="1" si="36"/>
        <v>1.1299111111111095</v>
      </c>
    </row>
    <row r="571" spans="1:27" x14ac:dyDescent="0.25">
      <c r="A571" s="11">
        <v>10.88</v>
      </c>
      <c r="Z571" s="12">
        <f t="shared" ca="1" si="35"/>
        <v>1.1299111111111095</v>
      </c>
      <c r="AA571" s="12">
        <f t="shared" ca="1" si="36"/>
        <v>1.1299111111111095</v>
      </c>
    </row>
    <row r="572" spans="1:27" x14ac:dyDescent="0.25">
      <c r="A572" s="11">
        <v>10.89</v>
      </c>
      <c r="Z572" s="12">
        <f t="shared" ca="1" si="35"/>
        <v>1.1399111111111093</v>
      </c>
      <c r="AA572" s="12">
        <f t="shared" ca="1" si="36"/>
        <v>1.1399111111111093</v>
      </c>
    </row>
    <row r="573" spans="1:27" x14ac:dyDescent="0.25">
      <c r="A573" s="11">
        <v>10.89</v>
      </c>
      <c r="Z573" s="12">
        <f t="shared" ca="1" si="35"/>
        <v>1.1399111111111093</v>
      </c>
      <c r="AA573" s="12">
        <f t="shared" ca="1" si="36"/>
        <v>1.1399111111111093</v>
      </c>
    </row>
    <row r="574" spans="1:27" x14ac:dyDescent="0.25">
      <c r="A574" s="11">
        <v>10.89</v>
      </c>
      <c r="Z574" s="12">
        <f t="shared" ca="1" si="35"/>
        <v>1.1399111111111093</v>
      </c>
      <c r="AA574" s="12">
        <f t="shared" ca="1" si="36"/>
        <v>1.1399111111111093</v>
      </c>
    </row>
    <row r="575" spans="1:27" x14ac:dyDescent="0.25">
      <c r="A575" s="11">
        <v>10.9</v>
      </c>
      <c r="Z575" s="12">
        <f t="shared" ca="1" si="35"/>
        <v>1.1499111111111091</v>
      </c>
      <c r="AA575" s="12">
        <f t="shared" ca="1" si="36"/>
        <v>1.1499111111111091</v>
      </c>
    </row>
    <row r="576" spans="1:27" x14ac:dyDescent="0.25">
      <c r="A576" s="11">
        <v>10.9</v>
      </c>
      <c r="Z576" s="12">
        <f t="shared" ca="1" si="35"/>
        <v>1.1499111111111091</v>
      </c>
      <c r="AA576" s="12">
        <f t="shared" ca="1" si="36"/>
        <v>1.1499111111111091</v>
      </c>
    </row>
    <row r="577" spans="1:27" x14ac:dyDescent="0.25">
      <c r="A577" s="11">
        <v>10.91</v>
      </c>
      <c r="Z577" s="12">
        <f t="shared" ca="1" si="35"/>
        <v>1.1599111111111089</v>
      </c>
      <c r="AA577" s="12">
        <f t="shared" ca="1" si="36"/>
        <v>1.1599111111111089</v>
      </c>
    </row>
    <row r="578" spans="1:27" x14ac:dyDescent="0.25">
      <c r="A578" s="11">
        <v>10.92</v>
      </c>
      <c r="Z578" s="12">
        <f t="shared" ref="Z578:Z641" ca="1" si="37">IF($A578&lt;&gt;"",($A578-$D$77),"")</f>
        <v>1.1699111111111087</v>
      </c>
      <c r="AA578" s="12">
        <f t="shared" ref="AA578:AA641" ca="1" si="38">IF($A578&lt;&gt;"",($A578-$D$77+$J$118),"")</f>
        <v>1.1699111111111087</v>
      </c>
    </row>
    <row r="579" spans="1:27" x14ac:dyDescent="0.25">
      <c r="A579" s="11">
        <v>10.94</v>
      </c>
      <c r="Z579" s="12">
        <f t="shared" ca="1" si="37"/>
        <v>1.1899111111111083</v>
      </c>
      <c r="AA579" s="12">
        <f t="shared" ca="1" si="38"/>
        <v>1.1899111111111083</v>
      </c>
    </row>
    <row r="580" spans="1:27" x14ac:dyDescent="0.25">
      <c r="A580" s="11">
        <v>10.94</v>
      </c>
      <c r="Z580" s="12">
        <f t="shared" ca="1" si="37"/>
        <v>1.1899111111111083</v>
      </c>
      <c r="AA580" s="12">
        <f t="shared" ca="1" si="38"/>
        <v>1.1899111111111083</v>
      </c>
    </row>
    <row r="581" spans="1:27" x14ac:dyDescent="0.25">
      <c r="A581" s="11">
        <v>10.94</v>
      </c>
      <c r="Z581" s="12">
        <f t="shared" ca="1" si="37"/>
        <v>1.1899111111111083</v>
      </c>
      <c r="AA581" s="12">
        <f t="shared" ca="1" si="38"/>
        <v>1.1899111111111083</v>
      </c>
    </row>
    <row r="582" spans="1:27" x14ac:dyDescent="0.25">
      <c r="A582" s="11">
        <v>10.99</v>
      </c>
      <c r="Z582" s="12">
        <f t="shared" ca="1" si="37"/>
        <v>1.239911111111109</v>
      </c>
      <c r="AA582" s="12">
        <f t="shared" ca="1" si="38"/>
        <v>1.239911111111109</v>
      </c>
    </row>
    <row r="583" spans="1:27" x14ac:dyDescent="0.25">
      <c r="A583" s="11">
        <v>11</v>
      </c>
      <c r="Z583" s="12">
        <f t="shared" ca="1" si="37"/>
        <v>1.2499111111111088</v>
      </c>
      <c r="AA583" s="12">
        <f t="shared" ca="1" si="38"/>
        <v>1.2499111111111088</v>
      </c>
    </row>
    <row r="584" spans="1:27" x14ac:dyDescent="0.25">
      <c r="A584" s="11">
        <v>11.01</v>
      </c>
      <c r="Z584" s="12">
        <f t="shared" ca="1" si="37"/>
        <v>1.2599111111111085</v>
      </c>
      <c r="AA584" s="12">
        <f t="shared" ca="1" si="38"/>
        <v>1.2599111111111085</v>
      </c>
    </row>
    <row r="585" spans="1:27" x14ac:dyDescent="0.25">
      <c r="A585" s="11">
        <v>11.01</v>
      </c>
      <c r="Z585" s="12">
        <f t="shared" ca="1" si="37"/>
        <v>1.2599111111111085</v>
      </c>
      <c r="AA585" s="12">
        <f t="shared" ca="1" si="38"/>
        <v>1.2599111111111085</v>
      </c>
    </row>
    <row r="586" spans="1:27" x14ac:dyDescent="0.25">
      <c r="A586" s="11">
        <v>11.01</v>
      </c>
      <c r="Z586" s="12">
        <f t="shared" ca="1" si="37"/>
        <v>1.2599111111111085</v>
      </c>
      <c r="AA586" s="12">
        <f t="shared" ca="1" si="38"/>
        <v>1.2599111111111085</v>
      </c>
    </row>
    <row r="587" spans="1:27" x14ac:dyDescent="0.25">
      <c r="A587" s="11">
        <v>11.02</v>
      </c>
      <c r="Z587" s="12">
        <f t="shared" ca="1" si="37"/>
        <v>1.2699111111111083</v>
      </c>
      <c r="AA587" s="12">
        <f t="shared" ca="1" si="38"/>
        <v>1.2699111111111083</v>
      </c>
    </row>
    <row r="588" spans="1:27" x14ac:dyDescent="0.25">
      <c r="A588" s="11">
        <v>11.03</v>
      </c>
      <c r="Z588" s="12">
        <f t="shared" ca="1" si="37"/>
        <v>1.2799111111111081</v>
      </c>
      <c r="AA588" s="12">
        <f t="shared" ca="1" si="38"/>
        <v>1.2799111111111081</v>
      </c>
    </row>
    <row r="589" spans="1:27" x14ac:dyDescent="0.25">
      <c r="A589" s="11">
        <v>11.03</v>
      </c>
      <c r="Z589" s="12">
        <f t="shared" ca="1" si="37"/>
        <v>1.2799111111111081</v>
      </c>
      <c r="AA589" s="12">
        <f t="shared" ca="1" si="38"/>
        <v>1.2799111111111081</v>
      </c>
    </row>
    <row r="590" spans="1:27" x14ac:dyDescent="0.25">
      <c r="A590" s="11">
        <v>11.04</v>
      </c>
      <c r="Z590" s="12">
        <f t="shared" ca="1" si="37"/>
        <v>1.2899111111111079</v>
      </c>
      <c r="AA590" s="12">
        <f t="shared" ca="1" si="38"/>
        <v>1.2899111111111079</v>
      </c>
    </row>
    <row r="591" spans="1:27" x14ac:dyDescent="0.25">
      <c r="A591" s="11">
        <v>11.07</v>
      </c>
      <c r="Z591" s="12">
        <f t="shared" ca="1" si="37"/>
        <v>1.319911111111109</v>
      </c>
      <c r="AA591" s="12">
        <f t="shared" ca="1" si="38"/>
        <v>1.319911111111109</v>
      </c>
    </row>
    <row r="592" spans="1:27" x14ac:dyDescent="0.25">
      <c r="A592" s="11">
        <v>11.09</v>
      </c>
      <c r="Z592" s="12">
        <f t="shared" ca="1" si="37"/>
        <v>1.3399111111111086</v>
      </c>
      <c r="AA592" s="12">
        <f t="shared" ca="1" si="38"/>
        <v>1.3399111111111086</v>
      </c>
    </row>
    <row r="593" spans="1:27" x14ac:dyDescent="0.25">
      <c r="A593" s="11">
        <v>11.09</v>
      </c>
      <c r="Z593" s="12">
        <f t="shared" ca="1" si="37"/>
        <v>1.3399111111111086</v>
      </c>
      <c r="AA593" s="12">
        <f t="shared" ca="1" si="38"/>
        <v>1.3399111111111086</v>
      </c>
    </row>
    <row r="594" spans="1:27" x14ac:dyDescent="0.25">
      <c r="A594" s="11">
        <v>11.11</v>
      </c>
      <c r="Z594" s="12">
        <f t="shared" ca="1" si="37"/>
        <v>1.3599111111111082</v>
      </c>
      <c r="AA594" s="12">
        <f t="shared" ca="1" si="38"/>
        <v>1.3599111111111082</v>
      </c>
    </row>
    <row r="595" spans="1:27" x14ac:dyDescent="0.25">
      <c r="A595" s="11">
        <v>11.12</v>
      </c>
      <c r="Z595" s="12">
        <f t="shared" ca="1" si="37"/>
        <v>1.369911111111108</v>
      </c>
      <c r="AA595" s="12">
        <f t="shared" ca="1" si="38"/>
        <v>1.369911111111108</v>
      </c>
    </row>
    <row r="596" spans="1:27" x14ac:dyDescent="0.25">
      <c r="A596" s="11">
        <v>11.13</v>
      </c>
      <c r="Z596" s="12">
        <f t="shared" ca="1" si="37"/>
        <v>1.3799111111111095</v>
      </c>
      <c r="AA596" s="12">
        <f t="shared" ca="1" si="38"/>
        <v>1.3799111111111095</v>
      </c>
    </row>
    <row r="597" spans="1:27" x14ac:dyDescent="0.25">
      <c r="A597" s="11">
        <v>11.14</v>
      </c>
      <c r="Z597" s="12">
        <f t="shared" ca="1" si="37"/>
        <v>1.3899111111111093</v>
      </c>
      <c r="AA597" s="12">
        <f t="shared" ca="1" si="38"/>
        <v>1.3899111111111093</v>
      </c>
    </row>
    <row r="598" spans="1:27" x14ac:dyDescent="0.25">
      <c r="A598" s="11">
        <v>11.15</v>
      </c>
      <c r="Z598" s="12">
        <f t="shared" ca="1" si="37"/>
        <v>1.3999111111111091</v>
      </c>
      <c r="AA598" s="12">
        <f t="shared" ca="1" si="38"/>
        <v>1.3999111111111091</v>
      </c>
    </row>
    <row r="599" spans="1:27" x14ac:dyDescent="0.25">
      <c r="A599" s="11">
        <v>11.16</v>
      </c>
      <c r="Z599" s="12">
        <f t="shared" ca="1" si="37"/>
        <v>1.4099111111111089</v>
      </c>
      <c r="AA599" s="12">
        <f t="shared" ca="1" si="38"/>
        <v>1.4099111111111089</v>
      </c>
    </row>
    <row r="600" spans="1:27" x14ac:dyDescent="0.25">
      <c r="A600" s="11">
        <v>11.16</v>
      </c>
      <c r="Z600" s="12">
        <f t="shared" ca="1" si="37"/>
        <v>1.4099111111111089</v>
      </c>
      <c r="AA600" s="12">
        <f t="shared" ca="1" si="38"/>
        <v>1.4099111111111089</v>
      </c>
    </row>
    <row r="601" spans="1:27" x14ac:dyDescent="0.25">
      <c r="A601" s="11">
        <v>11.17</v>
      </c>
      <c r="Z601" s="12">
        <f t="shared" ca="1" si="37"/>
        <v>1.4199111111111087</v>
      </c>
      <c r="AA601" s="12">
        <f t="shared" ca="1" si="38"/>
        <v>1.4199111111111087</v>
      </c>
    </row>
    <row r="602" spans="1:27" x14ac:dyDescent="0.25">
      <c r="A602" s="11">
        <v>11.2</v>
      </c>
      <c r="Z602" s="12">
        <f t="shared" ca="1" si="37"/>
        <v>1.449911111111108</v>
      </c>
      <c r="AA602" s="12">
        <f t="shared" ca="1" si="38"/>
        <v>1.449911111111108</v>
      </c>
    </row>
    <row r="603" spans="1:27" x14ac:dyDescent="0.25">
      <c r="A603" s="11">
        <v>11.2</v>
      </c>
      <c r="Z603" s="12">
        <f t="shared" ca="1" si="37"/>
        <v>1.449911111111108</v>
      </c>
      <c r="AA603" s="12">
        <f t="shared" ca="1" si="38"/>
        <v>1.449911111111108</v>
      </c>
    </row>
    <row r="604" spans="1:27" x14ac:dyDescent="0.25">
      <c r="A604" s="11">
        <v>11.2</v>
      </c>
      <c r="Z604" s="12">
        <f t="shared" ca="1" si="37"/>
        <v>1.449911111111108</v>
      </c>
      <c r="AA604" s="12">
        <f t="shared" ca="1" si="38"/>
        <v>1.449911111111108</v>
      </c>
    </row>
    <row r="605" spans="1:27" x14ac:dyDescent="0.25">
      <c r="A605" s="11">
        <v>11.2</v>
      </c>
      <c r="Z605" s="12">
        <f t="shared" ca="1" si="37"/>
        <v>1.449911111111108</v>
      </c>
      <c r="AA605" s="12">
        <f t="shared" ca="1" si="38"/>
        <v>1.449911111111108</v>
      </c>
    </row>
    <row r="606" spans="1:27" x14ac:dyDescent="0.25">
      <c r="A606" s="11">
        <v>11.22</v>
      </c>
      <c r="Z606" s="12">
        <f t="shared" ca="1" si="37"/>
        <v>1.4699111111111094</v>
      </c>
      <c r="AA606" s="12">
        <f t="shared" ca="1" si="38"/>
        <v>1.4699111111111094</v>
      </c>
    </row>
    <row r="607" spans="1:27" x14ac:dyDescent="0.25">
      <c r="A607" s="11">
        <v>11.24</v>
      </c>
      <c r="Z607" s="12">
        <f t="shared" ca="1" si="37"/>
        <v>1.489911111111109</v>
      </c>
      <c r="AA607" s="12">
        <f t="shared" ca="1" si="38"/>
        <v>1.489911111111109</v>
      </c>
    </row>
    <row r="608" spans="1:27" x14ac:dyDescent="0.25">
      <c r="A608" s="11">
        <v>11.28</v>
      </c>
      <c r="Z608" s="12">
        <f t="shared" ca="1" si="37"/>
        <v>1.5299111111111081</v>
      </c>
      <c r="AA608" s="12">
        <f t="shared" ca="1" si="38"/>
        <v>1.5299111111111081</v>
      </c>
    </row>
    <row r="609" spans="1:27" x14ac:dyDescent="0.25">
      <c r="A609" s="11">
        <v>11.29</v>
      </c>
      <c r="Z609" s="12">
        <f t="shared" ca="1" si="37"/>
        <v>1.5399111111111079</v>
      </c>
      <c r="AA609" s="12">
        <f t="shared" ca="1" si="38"/>
        <v>1.5399111111111079</v>
      </c>
    </row>
    <row r="610" spans="1:27" x14ac:dyDescent="0.25">
      <c r="A610" s="11">
        <v>11.29</v>
      </c>
      <c r="Z610" s="12">
        <f t="shared" ca="1" si="37"/>
        <v>1.5399111111111079</v>
      </c>
      <c r="AA610" s="12">
        <f t="shared" ca="1" si="38"/>
        <v>1.5399111111111079</v>
      </c>
    </row>
    <row r="611" spans="1:27" x14ac:dyDescent="0.25">
      <c r="A611" s="11">
        <v>11.3</v>
      </c>
      <c r="Z611" s="12">
        <f t="shared" ca="1" si="37"/>
        <v>1.5499111111111095</v>
      </c>
      <c r="AA611" s="12">
        <f t="shared" ca="1" si="38"/>
        <v>1.5499111111111095</v>
      </c>
    </row>
    <row r="612" spans="1:27" x14ac:dyDescent="0.25">
      <c r="A612" s="11">
        <v>11.3</v>
      </c>
      <c r="Z612" s="12">
        <f t="shared" ca="1" si="37"/>
        <v>1.5499111111111095</v>
      </c>
      <c r="AA612" s="12">
        <f t="shared" ca="1" si="38"/>
        <v>1.5499111111111095</v>
      </c>
    </row>
    <row r="613" spans="1:27" x14ac:dyDescent="0.25">
      <c r="A613" s="11">
        <v>11.32</v>
      </c>
      <c r="Z613" s="12">
        <f t="shared" ca="1" si="37"/>
        <v>1.569911111111109</v>
      </c>
      <c r="AA613" s="12">
        <f t="shared" ca="1" si="38"/>
        <v>1.569911111111109</v>
      </c>
    </row>
    <row r="614" spans="1:27" x14ac:dyDescent="0.25">
      <c r="A614" s="11">
        <v>11.32</v>
      </c>
      <c r="Z614" s="12">
        <f t="shared" ca="1" si="37"/>
        <v>1.569911111111109</v>
      </c>
      <c r="AA614" s="12">
        <f t="shared" ca="1" si="38"/>
        <v>1.569911111111109</v>
      </c>
    </row>
    <row r="615" spans="1:27" x14ac:dyDescent="0.25">
      <c r="A615" s="11">
        <v>11.33</v>
      </c>
      <c r="Z615" s="12">
        <f t="shared" ca="1" si="37"/>
        <v>1.5799111111111088</v>
      </c>
      <c r="AA615" s="12">
        <f t="shared" ca="1" si="38"/>
        <v>1.5799111111111088</v>
      </c>
    </row>
    <row r="616" spans="1:27" x14ac:dyDescent="0.25">
      <c r="A616" s="11">
        <v>11.37</v>
      </c>
      <c r="Z616" s="12">
        <f t="shared" ca="1" si="37"/>
        <v>1.619911111111108</v>
      </c>
      <c r="AA616" s="12">
        <f t="shared" ca="1" si="38"/>
        <v>1.619911111111108</v>
      </c>
    </row>
    <row r="617" spans="1:27" x14ac:dyDescent="0.25">
      <c r="A617" s="11">
        <v>11.38</v>
      </c>
      <c r="Z617" s="12">
        <f t="shared" ca="1" si="37"/>
        <v>1.6299111111111095</v>
      </c>
      <c r="AA617" s="12">
        <f t="shared" ca="1" si="38"/>
        <v>1.6299111111111095</v>
      </c>
    </row>
    <row r="618" spans="1:27" x14ac:dyDescent="0.25">
      <c r="A618" s="11">
        <v>11.39</v>
      </c>
      <c r="Z618" s="12">
        <f t="shared" ca="1" si="37"/>
        <v>1.6399111111111093</v>
      </c>
      <c r="AA618" s="12">
        <f t="shared" ca="1" si="38"/>
        <v>1.6399111111111093</v>
      </c>
    </row>
    <row r="619" spans="1:27" x14ac:dyDescent="0.25">
      <c r="A619" s="11">
        <v>11.39</v>
      </c>
      <c r="Z619" s="12">
        <f t="shared" ca="1" si="37"/>
        <v>1.6399111111111093</v>
      </c>
      <c r="AA619" s="12">
        <f t="shared" ca="1" si="38"/>
        <v>1.6399111111111093</v>
      </c>
    </row>
    <row r="620" spans="1:27" x14ac:dyDescent="0.25">
      <c r="A620" s="11">
        <v>11.4</v>
      </c>
      <c r="Z620" s="12">
        <f t="shared" ca="1" si="37"/>
        <v>1.6499111111111091</v>
      </c>
      <c r="AA620" s="12">
        <f t="shared" ca="1" si="38"/>
        <v>1.6499111111111091</v>
      </c>
    </row>
    <row r="621" spans="1:27" x14ac:dyDescent="0.25">
      <c r="A621" s="11">
        <v>11.4</v>
      </c>
      <c r="Z621" s="12">
        <f t="shared" ca="1" si="37"/>
        <v>1.6499111111111091</v>
      </c>
      <c r="AA621" s="12">
        <f t="shared" ca="1" si="38"/>
        <v>1.6499111111111091</v>
      </c>
    </row>
    <row r="622" spans="1:27" x14ac:dyDescent="0.25">
      <c r="A622" s="11">
        <v>11.45</v>
      </c>
      <c r="Z622" s="12">
        <f t="shared" ca="1" si="37"/>
        <v>1.699911111111108</v>
      </c>
      <c r="AA622" s="12">
        <f t="shared" ca="1" si="38"/>
        <v>1.699911111111108</v>
      </c>
    </row>
    <row r="623" spans="1:27" x14ac:dyDescent="0.25">
      <c r="A623" s="11">
        <v>11.45</v>
      </c>
      <c r="Z623" s="12">
        <f t="shared" ca="1" si="37"/>
        <v>1.699911111111108</v>
      </c>
      <c r="AA623" s="12">
        <f t="shared" ca="1" si="38"/>
        <v>1.699911111111108</v>
      </c>
    </row>
    <row r="624" spans="1:27" x14ac:dyDescent="0.25">
      <c r="A624" s="11">
        <v>11.47</v>
      </c>
      <c r="Z624" s="12">
        <f t="shared" ca="1" si="37"/>
        <v>1.7199111111111094</v>
      </c>
      <c r="AA624" s="12">
        <f t="shared" ca="1" si="38"/>
        <v>1.7199111111111094</v>
      </c>
    </row>
    <row r="625" spans="1:27" x14ac:dyDescent="0.25">
      <c r="A625" s="11">
        <v>11.48</v>
      </c>
      <c r="Z625" s="12">
        <f t="shared" ca="1" si="37"/>
        <v>1.7299111111111092</v>
      </c>
      <c r="AA625" s="12">
        <f t="shared" ca="1" si="38"/>
        <v>1.7299111111111092</v>
      </c>
    </row>
    <row r="626" spans="1:27" x14ac:dyDescent="0.25">
      <c r="A626" s="11">
        <v>11.48</v>
      </c>
      <c r="Z626" s="12">
        <f t="shared" ca="1" si="37"/>
        <v>1.7299111111111092</v>
      </c>
      <c r="AA626" s="12">
        <f t="shared" ca="1" si="38"/>
        <v>1.7299111111111092</v>
      </c>
    </row>
    <row r="627" spans="1:27" x14ac:dyDescent="0.25">
      <c r="A627" s="11">
        <v>11.49</v>
      </c>
      <c r="Z627" s="12">
        <f t="shared" ca="1" si="37"/>
        <v>1.739911111111109</v>
      </c>
      <c r="AA627" s="12">
        <f t="shared" ca="1" si="38"/>
        <v>1.739911111111109</v>
      </c>
    </row>
    <row r="628" spans="1:27" x14ac:dyDescent="0.25">
      <c r="A628" s="11">
        <v>11.49</v>
      </c>
      <c r="Z628" s="12">
        <f t="shared" ca="1" si="37"/>
        <v>1.739911111111109</v>
      </c>
      <c r="AA628" s="12">
        <f t="shared" ca="1" si="38"/>
        <v>1.739911111111109</v>
      </c>
    </row>
    <row r="629" spans="1:27" x14ac:dyDescent="0.25">
      <c r="A629" s="11">
        <v>11.49</v>
      </c>
      <c r="Z629" s="12">
        <f t="shared" ca="1" si="37"/>
        <v>1.739911111111109</v>
      </c>
      <c r="AA629" s="12">
        <f t="shared" ca="1" si="38"/>
        <v>1.739911111111109</v>
      </c>
    </row>
    <row r="630" spans="1:27" x14ac:dyDescent="0.25">
      <c r="A630" s="11">
        <v>11.5</v>
      </c>
      <c r="Z630" s="12">
        <f t="shared" ca="1" si="37"/>
        <v>1.7499111111111088</v>
      </c>
      <c r="AA630" s="12">
        <f t="shared" ca="1" si="38"/>
        <v>1.7499111111111088</v>
      </c>
    </row>
    <row r="631" spans="1:27" x14ac:dyDescent="0.25">
      <c r="A631" s="11">
        <v>11.5</v>
      </c>
      <c r="Z631" s="12">
        <f t="shared" ca="1" si="37"/>
        <v>1.7499111111111088</v>
      </c>
      <c r="AA631" s="12">
        <f t="shared" ca="1" si="38"/>
        <v>1.7499111111111088</v>
      </c>
    </row>
    <row r="632" spans="1:27" x14ac:dyDescent="0.25">
      <c r="A632" s="11">
        <v>11.5</v>
      </c>
      <c r="Z632" s="12">
        <f t="shared" ca="1" si="37"/>
        <v>1.7499111111111088</v>
      </c>
      <c r="AA632" s="12">
        <f t="shared" ca="1" si="38"/>
        <v>1.7499111111111088</v>
      </c>
    </row>
    <row r="633" spans="1:27" x14ac:dyDescent="0.25">
      <c r="A633" s="11">
        <v>11.51</v>
      </c>
      <c r="Z633" s="12">
        <f t="shared" ca="1" si="37"/>
        <v>1.7599111111111085</v>
      </c>
      <c r="AA633" s="12">
        <f t="shared" ca="1" si="38"/>
        <v>1.7599111111111085</v>
      </c>
    </row>
    <row r="634" spans="1:27" x14ac:dyDescent="0.25">
      <c r="A634" s="11">
        <v>11.51</v>
      </c>
      <c r="Z634" s="12">
        <f t="shared" ca="1" si="37"/>
        <v>1.7599111111111085</v>
      </c>
      <c r="AA634" s="12">
        <f t="shared" ca="1" si="38"/>
        <v>1.7599111111111085</v>
      </c>
    </row>
    <row r="635" spans="1:27" x14ac:dyDescent="0.25">
      <c r="A635" s="11">
        <v>11.52</v>
      </c>
      <c r="Z635" s="12">
        <f t="shared" ca="1" si="37"/>
        <v>1.7699111111111083</v>
      </c>
      <c r="AA635" s="12">
        <f t="shared" ca="1" si="38"/>
        <v>1.7699111111111083</v>
      </c>
    </row>
    <row r="636" spans="1:27" x14ac:dyDescent="0.25">
      <c r="A636" s="11">
        <v>11.52</v>
      </c>
      <c r="Z636" s="12">
        <f t="shared" ca="1" si="37"/>
        <v>1.7699111111111083</v>
      </c>
      <c r="AA636" s="12">
        <f t="shared" ca="1" si="38"/>
        <v>1.7699111111111083</v>
      </c>
    </row>
    <row r="637" spans="1:27" x14ac:dyDescent="0.25">
      <c r="A637" s="11">
        <v>11.54</v>
      </c>
      <c r="Z637" s="12">
        <f t="shared" ca="1" si="37"/>
        <v>1.7899111111111079</v>
      </c>
      <c r="AA637" s="12">
        <f t="shared" ca="1" si="38"/>
        <v>1.7899111111111079</v>
      </c>
    </row>
    <row r="638" spans="1:27" x14ac:dyDescent="0.25">
      <c r="A638" s="11">
        <v>11.54</v>
      </c>
      <c r="Z638" s="12">
        <f t="shared" ca="1" si="37"/>
        <v>1.7899111111111079</v>
      </c>
      <c r="AA638" s="12">
        <f t="shared" ca="1" si="38"/>
        <v>1.7899111111111079</v>
      </c>
    </row>
    <row r="639" spans="1:27" x14ac:dyDescent="0.25">
      <c r="A639" s="11">
        <v>11.55</v>
      </c>
      <c r="Z639" s="12">
        <f t="shared" ca="1" si="37"/>
        <v>1.7999111111111095</v>
      </c>
      <c r="AA639" s="12">
        <f t="shared" ca="1" si="38"/>
        <v>1.7999111111111095</v>
      </c>
    </row>
    <row r="640" spans="1:27" x14ac:dyDescent="0.25">
      <c r="A640" s="11">
        <v>11.55</v>
      </c>
      <c r="Z640" s="12">
        <f t="shared" ca="1" si="37"/>
        <v>1.7999111111111095</v>
      </c>
      <c r="AA640" s="12">
        <f t="shared" ca="1" si="38"/>
        <v>1.7999111111111095</v>
      </c>
    </row>
    <row r="641" spans="1:27" x14ac:dyDescent="0.25">
      <c r="A641" s="11">
        <v>11.55</v>
      </c>
      <c r="Z641" s="12">
        <f t="shared" ca="1" si="37"/>
        <v>1.7999111111111095</v>
      </c>
      <c r="AA641" s="12">
        <f t="shared" ca="1" si="38"/>
        <v>1.7999111111111095</v>
      </c>
    </row>
    <row r="642" spans="1:27" x14ac:dyDescent="0.25">
      <c r="A642" s="11">
        <v>11.57</v>
      </c>
      <c r="Z642" s="12">
        <f t="shared" ref="Z642:Z705" ca="1" si="39">IF($A642&lt;&gt;"",($A642-$D$77),"")</f>
        <v>1.819911111111109</v>
      </c>
      <c r="AA642" s="12">
        <f t="shared" ref="AA642:AA705" ca="1" si="40">IF($A642&lt;&gt;"",($A642-$D$77+$J$118),"")</f>
        <v>1.819911111111109</v>
      </c>
    </row>
    <row r="643" spans="1:27" x14ac:dyDescent="0.25">
      <c r="A643" s="11">
        <v>11.57</v>
      </c>
      <c r="Z643" s="12">
        <f t="shared" ca="1" si="39"/>
        <v>1.819911111111109</v>
      </c>
      <c r="AA643" s="12">
        <f t="shared" ca="1" si="40"/>
        <v>1.819911111111109</v>
      </c>
    </row>
    <row r="644" spans="1:27" x14ac:dyDescent="0.25">
      <c r="A644" s="11">
        <v>11.6</v>
      </c>
      <c r="Z644" s="12">
        <f t="shared" ca="1" si="39"/>
        <v>1.8499111111111084</v>
      </c>
      <c r="AA644" s="12">
        <f t="shared" ca="1" si="40"/>
        <v>1.8499111111111084</v>
      </c>
    </row>
    <row r="645" spans="1:27" x14ac:dyDescent="0.25">
      <c r="A645" s="11">
        <v>11.61</v>
      </c>
      <c r="Z645" s="12">
        <f t="shared" ca="1" si="39"/>
        <v>1.8599111111111082</v>
      </c>
      <c r="AA645" s="12">
        <f t="shared" ca="1" si="40"/>
        <v>1.8599111111111082</v>
      </c>
    </row>
    <row r="646" spans="1:27" x14ac:dyDescent="0.25">
      <c r="A646" s="11">
        <v>11.62</v>
      </c>
      <c r="Z646" s="12">
        <f t="shared" ca="1" si="39"/>
        <v>1.869911111111108</v>
      </c>
      <c r="AA646" s="12">
        <f t="shared" ca="1" si="40"/>
        <v>1.869911111111108</v>
      </c>
    </row>
    <row r="647" spans="1:27" x14ac:dyDescent="0.25">
      <c r="A647" s="11">
        <v>11.62</v>
      </c>
      <c r="Z647" s="12">
        <f t="shared" ca="1" si="39"/>
        <v>1.869911111111108</v>
      </c>
      <c r="AA647" s="12">
        <f t="shared" ca="1" si="40"/>
        <v>1.869911111111108</v>
      </c>
    </row>
    <row r="648" spans="1:27" x14ac:dyDescent="0.25">
      <c r="A648" s="11">
        <v>11.63</v>
      </c>
      <c r="Z648" s="12">
        <f t="shared" ca="1" si="39"/>
        <v>1.8799111111111095</v>
      </c>
      <c r="AA648" s="12">
        <f t="shared" ca="1" si="40"/>
        <v>1.8799111111111095</v>
      </c>
    </row>
    <row r="649" spans="1:27" x14ac:dyDescent="0.25">
      <c r="A649" s="11">
        <v>11.64</v>
      </c>
      <c r="Z649" s="12">
        <f t="shared" ca="1" si="39"/>
        <v>1.8899111111111093</v>
      </c>
      <c r="AA649" s="12">
        <f t="shared" ca="1" si="40"/>
        <v>1.8899111111111093</v>
      </c>
    </row>
    <row r="650" spans="1:27" x14ac:dyDescent="0.25">
      <c r="A650" s="11">
        <v>11.64</v>
      </c>
      <c r="Z650" s="12">
        <f t="shared" ca="1" si="39"/>
        <v>1.8899111111111093</v>
      </c>
      <c r="AA650" s="12">
        <f t="shared" ca="1" si="40"/>
        <v>1.8899111111111093</v>
      </c>
    </row>
    <row r="651" spans="1:27" x14ac:dyDescent="0.25">
      <c r="A651" s="11">
        <v>11.64</v>
      </c>
      <c r="Z651" s="12">
        <f t="shared" ca="1" si="39"/>
        <v>1.8899111111111093</v>
      </c>
      <c r="AA651" s="12">
        <f t="shared" ca="1" si="40"/>
        <v>1.8899111111111093</v>
      </c>
    </row>
    <row r="652" spans="1:27" x14ac:dyDescent="0.25">
      <c r="A652" s="11">
        <v>11.65</v>
      </c>
      <c r="Z652" s="12">
        <f t="shared" ca="1" si="39"/>
        <v>1.8999111111111091</v>
      </c>
      <c r="AA652" s="12">
        <f t="shared" ca="1" si="40"/>
        <v>1.8999111111111091</v>
      </c>
    </row>
    <row r="653" spans="1:27" x14ac:dyDescent="0.25">
      <c r="A653" s="11">
        <v>11.66</v>
      </c>
      <c r="Z653" s="12">
        <f t="shared" ca="1" si="39"/>
        <v>1.9099111111111089</v>
      </c>
      <c r="AA653" s="12">
        <f t="shared" ca="1" si="40"/>
        <v>1.9099111111111089</v>
      </c>
    </row>
    <row r="654" spans="1:27" x14ac:dyDescent="0.25">
      <c r="A654" s="11">
        <v>11.68</v>
      </c>
      <c r="Z654" s="12">
        <f t="shared" ca="1" si="39"/>
        <v>1.9299111111111085</v>
      </c>
      <c r="AA654" s="12">
        <f t="shared" ca="1" si="40"/>
        <v>1.9299111111111085</v>
      </c>
    </row>
    <row r="655" spans="1:27" x14ac:dyDescent="0.25">
      <c r="A655" s="11">
        <v>11.68</v>
      </c>
      <c r="Z655" s="12">
        <f t="shared" ca="1" si="39"/>
        <v>1.9299111111111085</v>
      </c>
      <c r="AA655" s="12">
        <f t="shared" ca="1" si="40"/>
        <v>1.9299111111111085</v>
      </c>
    </row>
    <row r="656" spans="1:27" x14ac:dyDescent="0.25">
      <c r="A656" s="11">
        <v>11.69</v>
      </c>
      <c r="Z656" s="12">
        <f t="shared" ca="1" si="39"/>
        <v>1.9399111111111083</v>
      </c>
      <c r="AA656" s="12">
        <f t="shared" ca="1" si="40"/>
        <v>1.9399111111111083</v>
      </c>
    </row>
    <row r="657" spans="1:27" x14ac:dyDescent="0.25">
      <c r="A657" s="11">
        <v>11.7</v>
      </c>
      <c r="Z657" s="12">
        <f t="shared" ca="1" si="39"/>
        <v>1.949911111111108</v>
      </c>
      <c r="AA657" s="12">
        <f t="shared" ca="1" si="40"/>
        <v>1.949911111111108</v>
      </c>
    </row>
    <row r="658" spans="1:27" x14ac:dyDescent="0.25">
      <c r="A658" s="11">
        <v>11.72</v>
      </c>
      <c r="Z658" s="12">
        <f t="shared" ca="1" si="39"/>
        <v>1.9699111111111094</v>
      </c>
      <c r="AA658" s="12">
        <f t="shared" ca="1" si="40"/>
        <v>1.9699111111111094</v>
      </c>
    </row>
    <row r="659" spans="1:27" x14ac:dyDescent="0.25">
      <c r="A659" s="11">
        <v>11.73</v>
      </c>
      <c r="Z659" s="12">
        <f t="shared" ca="1" si="39"/>
        <v>1.9799111111111092</v>
      </c>
      <c r="AA659" s="12">
        <f t="shared" ca="1" si="40"/>
        <v>1.9799111111111092</v>
      </c>
    </row>
    <row r="660" spans="1:27" x14ac:dyDescent="0.25">
      <c r="A660" s="11">
        <v>11.73</v>
      </c>
      <c r="Z660" s="12">
        <f t="shared" ca="1" si="39"/>
        <v>1.9799111111111092</v>
      </c>
      <c r="AA660" s="12">
        <f t="shared" ca="1" si="40"/>
        <v>1.9799111111111092</v>
      </c>
    </row>
    <row r="661" spans="1:27" x14ac:dyDescent="0.25">
      <c r="A661" s="11">
        <v>11.75</v>
      </c>
      <c r="Z661" s="12">
        <f t="shared" ca="1" si="39"/>
        <v>1.9999111111111088</v>
      </c>
      <c r="AA661" s="12">
        <f t="shared" ca="1" si="40"/>
        <v>1.9999111111111088</v>
      </c>
    </row>
    <row r="662" spans="1:27" x14ac:dyDescent="0.25">
      <c r="A662" s="11">
        <v>11.76</v>
      </c>
      <c r="Z662" s="12">
        <f t="shared" ca="1" si="39"/>
        <v>2.0099111111111085</v>
      </c>
      <c r="AA662" s="12">
        <f t="shared" ca="1" si="40"/>
        <v>2.0099111111111085</v>
      </c>
    </row>
    <row r="663" spans="1:27" x14ac:dyDescent="0.25">
      <c r="A663" s="11">
        <v>11.77</v>
      </c>
      <c r="Z663" s="12">
        <f t="shared" ca="1" si="39"/>
        <v>2.0199111111111083</v>
      </c>
      <c r="AA663" s="12">
        <f t="shared" ca="1" si="40"/>
        <v>2.0199111111111083</v>
      </c>
    </row>
    <row r="664" spans="1:27" x14ac:dyDescent="0.25">
      <c r="A664" s="11">
        <v>11.77</v>
      </c>
      <c r="Z664" s="12">
        <f t="shared" ca="1" si="39"/>
        <v>2.0199111111111083</v>
      </c>
      <c r="AA664" s="12">
        <f t="shared" ca="1" si="40"/>
        <v>2.0199111111111083</v>
      </c>
    </row>
    <row r="665" spans="1:27" x14ac:dyDescent="0.25">
      <c r="A665" s="11">
        <v>11.79</v>
      </c>
      <c r="Z665" s="12">
        <f t="shared" ca="1" si="39"/>
        <v>2.0399111111111079</v>
      </c>
      <c r="AA665" s="12">
        <f t="shared" ca="1" si="40"/>
        <v>2.0399111111111079</v>
      </c>
    </row>
    <row r="666" spans="1:27" x14ac:dyDescent="0.25">
      <c r="A666" s="11">
        <v>11.79</v>
      </c>
      <c r="Z666" s="12">
        <f t="shared" ca="1" si="39"/>
        <v>2.0399111111111079</v>
      </c>
      <c r="AA666" s="12">
        <f t="shared" ca="1" si="40"/>
        <v>2.0399111111111079</v>
      </c>
    </row>
    <row r="667" spans="1:27" x14ac:dyDescent="0.25">
      <c r="A667" s="11">
        <v>11.8</v>
      </c>
      <c r="Z667" s="12">
        <f t="shared" ca="1" si="39"/>
        <v>2.0499111111111095</v>
      </c>
      <c r="AA667" s="12">
        <f t="shared" ca="1" si="40"/>
        <v>2.0499111111111095</v>
      </c>
    </row>
    <row r="668" spans="1:27" x14ac:dyDescent="0.25">
      <c r="A668" s="11">
        <v>11.81</v>
      </c>
      <c r="Z668" s="12">
        <f t="shared" ca="1" si="39"/>
        <v>2.0599111111111092</v>
      </c>
      <c r="AA668" s="12">
        <f t="shared" ca="1" si="40"/>
        <v>2.0599111111111092</v>
      </c>
    </row>
    <row r="669" spans="1:27" x14ac:dyDescent="0.25">
      <c r="A669" s="11">
        <v>11.82</v>
      </c>
      <c r="Z669" s="12">
        <f t="shared" ca="1" si="39"/>
        <v>2.069911111111109</v>
      </c>
      <c r="AA669" s="12">
        <f t="shared" ca="1" si="40"/>
        <v>2.069911111111109</v>
      </c>
    </row>
    <row r="670" spans="1:27" x14ac:dyDescent="0.25">
      <c r="A670" s="11">
        <v>11.82</v>
      </c>
      <c r="Z670" s="12">
        <f t="shared" ca="1" si="39"/>
        <v>2.069911111111109</v>
      </c>
      <c r="AA670" s="12">
        <f t="shared" ca="1" si="40"/>
        <v>2.069911111111109</v>
      </c>
    </row>
    <row r="671" spans="1:27" x14ac:dyDescent="0.25">
      <c r="A671" s="11">
        <v>11.82</v>
      </c>
      <c r="Z671" s="12">
        <f t="shared" ca="1" si="39"/>
        <v>2.069911111111109</v>
      </c>
      <c r="AA671" s="12">
        <f t="shared" ca="1" si="40"/>
        <v>2.069911111111109</v>
      </c>
    </row>
    <row r="672" spans="1:27" x14ac:dyDescent="0.25">
      <c r="A672" s="11">
        <v>11.82</v>
      </c>
      <c r="Z672" s="12">
        <f t="shared" ca="1" si="39"/>
        <v>2.069911111111109</v>
      </c>
      <c r="AA672" s="12">
        <f t="shared" ca="1" si="40"/>
        <v>2.069911111111109</v>
      </c>
    </row>
    <row r="673" spans="1:27" x14ac:dyDescent="0.25">
      <c r="A673" s="11">
        <v>11.83</v>
      </c>
      <c r="Z673" s="12">
        <f t="shared" ca="1" si="39"/>
        <v>2.0799111111111088</v>
      </c>
      <c r="AA673" s="12">
        <f t="shared" ca="1" si="40"/>
        <v>2.0799111111111088</v>
      </c>
    </row>
    <row r="674" spans="1:27" x14ac:dyDescent="0.25">
      <c r="A674" s="11">
        <v>11.83</v>
      </c>
      <c r="Z674" s="12">
        <f t="shared" ca="1" si="39"/>
        <v>2.0799111111111088</v>
      </c>
      <c r="AA674" s="12">
        <f t="shared" ca="1" si="40"/>
        <v>2.0799111111111088</v>
      </c>
    </row>
    <row r="675" spans="1:27" x14ac:dyDescent="0.25">
      <c r="A675" s="11">
        <v>11.83</v>
      </c>
      <c r="Z675" s="12">
        <f t="shared" ca="1" si="39"/>
        <v>2.0799111111111088</v>
      </c>
      <c r="AA675" s="12">
        <f t="shared" ca="1" si="40"/>
        <v>2.0799111111111088</v>
      </c>
    </row>
    <row r="676" spans="1:27" x14ac:dyDescent="0.25">
      <c r="A676" s="11">
        <v>11.83</v>
      </c>
      <c r="Z676" s="12">
        <f t="shared" ca="1" si="39"/>
        <v>2.0799111111111088</v>
      </c>
      <c r="AA676" s="12">
        <f t="shared" ca="1" si="40"/>
        <v>2.0799111111111088</v>
      </c>
    </row>
    <row r="677" spans="1:27" x14ac:dyDescent="0.25">
      <c r="A677" s="11">
        <v>11.85</v>
      </c>
      <c r="Z677" s="12">
        <f t="shared" ca="1" si="39"/>
        <v>2.0999111111111084</v>
      </c>
      <c r="AA677" s="12">
        <f t="shared" ca="1" si="40"/>
        <v>2.0999111111111084</v>
      </c>
    </row>
    <row r="678" spans="1:27" x14ac:dyDescent="0.25">
      <c r="A678" s="11">
        <v>11.86</v>
      </c>
      <c r="Z678" s="12">
        <f t="shared" ca="1" si="39"/>
        <v>2.1099111111111082</v>
      </c>
      <c r="AA678" s="12">
        <f t="shared" ca="1" si="40"/>
        <v>2.1099111111111082</v>
      </c>
    </row>
    <row r="679" spans="1:27" x14ac:dyDescent="0.25">
      <c r="A679" s="11">
        <v>11.86</v>
      </c>
      <c r="Z679" s="12">
        <f t="shared" ca="1" si="39"/>
        <v>2.1099111111111082</v>
      </c>
      <c r="AA679" s="12">
        <f t="shared" ca="1" si="40"/>
        <v>2.1099111111111082</v>
      </c>
    </row>
    <row r="680" spans="1:27" x14ac:dyDescent="0.25">
      <c r="A680" s="11">
        <v>11.87</v>
      </c>
      <c r="Z680" s="12">
        <f t="shared" ca="1" si="39"/>
        <v>2.119911111111108</v>
      </c>
      <c r="AA680" s="12">
        <f t="shared" ca="1" si="40"/>
        <v>2.119911111111108</v>
      </c>
    </row>
    <row r="681" spans="1:27" x14ac:dyDescent="0.25">
      <c r="A681" s="11">
        <v>11.89</v>
      </c>
      <c r="Z681" s="12">
        <f t="shared" ca="1" si="39"/>
        <v>2.1399111111111093</v>
      </c>
      <c r="AA681" s="12">
        <f t="shared" ca="1" si="40"/>
        <v>2.1399111111111093</v>
      </c>
    </row>
    <row r="682" spans="1:27" x14ac:dyDescent="0.25">
      <c r="A682" s="11">
        <v>11.89</v>
      </c>
      <c r="Z682" s="12">
        <f t="shared" ca="1" si="39"/>
        <v>2.1399111111111093</v>
      </c>
      <c r="AA682" s="12">
        <f t="shared" ca="1" si="40"/>
        <v>2.1399111111111093</v>
      </c>
    </row>
    <row r="683" spans="1:27" x14ac:dyDescent="0.25">
      <c r="A683" s="11">
        <v>11.91</v>
      </c>
      <c r="Z683" s="12">
        <f t="shared" ca="1" si="39"/>
        <v>2.1599111111111089</v>
      </c>
      <c r="AA683" s="12">
        <f t="shared" ca="1" si="40"/>
        <v>2.1599111111111089</v>
      </c>
    </row>
    <row r="684" spans="1:27" x14ac:dyDescent="0.25">
      <c r="A684" s="11">
        <v>11.91</v>
      </c>
      <c r="Z684" s="12">
        <f t="shared" ca="1" si="39"/>
        <v>2.1599111111111089</v>
      </c>
      <c r="AA684" s="12">
        <f t="shared" ca="1" si="40"/>
        <v>2.1599111111111089</v>
      </c>
    </row>
    <row r="685" spans="1:27" x14ac:dyDescent="0.25">
      <c r="A685" s="11">
        <v>11.92</v>
      </c>
      <c r="Z685" s="12">
        <f t="shared" ca="1" si="39"/>
        <v>2.1699111111111087</v>
      </c>
      <c r="AA685" s="12">
        <f t="shared" ca="1" si="40"/>
        <v>2.1699111111111087</v>
      </c>
    </row>
    <row r="686" spans="1:27" x14ac:dyDescent="0.25">
      <c r="A686" s="11">
        <v>11.92</v>
      </c>
      <c r="Z686" s="12">
        <f t="shared" ca="1" si="39"/>
        <v>2.1699111111111087</v>
      </c>
      <c r="AA686" s="12">
        <f t="shared" ca="1" si="40"/>
        <v>2.1699111111111087</v>
      </c>
    </row>
    <row r="687" spans="1:27" x14ac:dyDescent="0.25">
      <c r="A687" s="11">
        <v>11.94</v>
      </c>
      <c r="Z687" s="12">
        <f t="shared" ca="1" si="39"/>
        <v>2.1899111111111083</v>
      </c>
      <c r="AA687" s="12">
        <f t="shared" ca="1" si="40"/>
        <v>2.1899111111111083</v>
      </c>
    </row>
    <row r="688" spans="1:27" x14ac:dyDescent="0.25">
      <c r="A688" s="11">
        <v>11.95</v>
      </c>
      <c r="Z688" s="12">
        <f t="shared" ca="1" si="39"/>
        <v>2.199911111111108</v>
      </c>
      <c r="AA688" s="12">
        <f t="shared" ca="1" si="40"/>
        <v>2.199911111111108</v>
      </c>
    </row>
    <row r="689" spans="1:27" x14ac:dyDescent="0.25">
      <c r="A689" s="11">
        <v>11.98</v>
      </c>
      <c r="Z689" s="12">
        <f t="shared" ca="1" si="39"/>
        <v>2.2299111111111092</v>
      </c>
      <c r="AA689" s="12">
        <f t="shared" ca="1" si="40"/>
        <v>2.2299111111111092</v>
      </c>
    </row>
    <row r="690" spans="1:27" x14ac:dyDescent="0.25">
      <c r="A690" s="11">
        <v>11.98</v>
      </c>
      <c r="Z690" s="12">
        <f t="shared" ca="1" si="39"/>
        <v>2.2299111111111092</v>
      </c>
      <c r="AA690" s="12">
        <f t="shared" ca="1" si="40"/>
        <v>2.2299111111111092</v>
      </c>
    </row>
    <row r="691" spans="1:27" x14ac:dyDescent="0.25">
      <c r="A691" s="11">
        <v>12.01</v>
      </c>
      <c r="Z691" s="12">
        <f t="shared" ca="1" si="39"/>
        <v>2.2599111111111085</v>
      </c>
      <c r="AA691" s="12">
        <f t="shared" ca="1" si="40"/>
        <v>2.2599111111111085</v>
      </c>
    </row>
    <row r="692" spans="1:27" x14ac:dyDescent="0.25">
      <c r="A692" s="11">
        <v>12.02</v>
      </c>
      <c r="Z692" s="12">
        <f t="shared" ca="1" si="39"/>
        <v>2.2699111111111083</v>
      </c>
      <c r="AA692" s="12">
        <f t="shared" ca="1" si="40"/>
        <v>2.2699111111111083</v>
      </c>
    </row>
    <row r="693" spans="1:27" x14ac:dyDescent="0.25">
      <c r="A693" s="11">
        <v>12.03</v>
      </c>
      <c r="Z693" s="12">
        <f t="shared" ca="1" si="39"/>
        <v>2.2799111111111081</v>
      </c>
      <c r="AA693" s="12">
        <f t="shared" ca="1" si="40"/>
        <v>2.2799111111111081</v>
      </c>
    </row>
    <row r="694" spans="1:27" x14ac:dyDescent="0.25">
      <c r="A694" s="11">
        <v>12.05</v>
      </c>
      <c r="Z694" s="12">
        <f t="shared" ca="1" si="39"/>
        <v>2.2999111111111095</v>
      </c>
      <c r="AA694" s="12">
        <f t="shared" ca="1" si="40"/>
        <v>2.2999111111111095</v>
      </c>
    </row>
    <row r="695" spans="1:27" x14ac:dyDescent="0.25">
      <c r="A695" s="11">
        <v>12.05</v>
      </c>
      <c r="Z695" s="12">
        <f t="shared" ca="1" si="39"/>
        <v>2.2999111111111095</v>
      </c>
      <c r="AA695" s="12">
        <f t="shared" ca="1" si="40"/>
        <v>2.2999111111111095</v>
      </c>
    </row>
    <row r="696" spans="1:27" x14ac:dyDescent="0.25">
      <c r="A696" s="11">
        <v>12.05</v>
      </c>
      <c r="Z696" s="12">
        <f t="shared" ca="1" si="39"/>
        <v>2.2999111111111095</v>
      </c>
      <c r="AA696" s="12">
        <f t="shared" ca="1" si="40"/>
        <v>2.2999111111111095</v>
      </c>
    </row>
    <row r="697" spans="1:27" x14ac:dyDescent="0.25">
      <c r="A697" s="11">
        <v>12.06</v>
      </c>
      <c r="Z697" s="12">
        <f t="shared" ca="1" si="39"/>
        <v>2.3099111111111092</v>
      </c>
      <c r="AA697" s="12">
        <f t="shared" ca="1" si="40"/>
        <v>2.3099111111111092</v>
      </c>
    </row>
    <row r="698" spans="1:27" x14ac:dyDescent="0.25">
      <c r="A698" s="11">
        <v>12.08</v>
      </c>
      <c r="Z698" s="12">
        <f t="shared" ca="1" si="39"/>
        <v>2.3299111111111088</v>
      </c>
      <c r="AA698" s="12">
        <f t="shared" ca="1" si="40"/>
        <v>2.3299111111111088</v>
      </c>
    </row>
    <row r="699" spans="1:27" x14ac:dyDescent="0.25">
      <c r="A699" s="11">
        <v>12.09</v>
      </c>
      <c r="Z699" s="12">
        <f t="shared" ca="1" si="39"/>
        <v>2.3399111111111086</v>
      </c>
      <c r="AA699" s="12">
        <f t="shared" ca="1" si="40"/>
        <v>2.3399111111111086</v>
      </c>
    </row>
    <row r="700" spans="1:27" x14ac:dyDescent="0.25">
      <c r="A700" s="11">
        <v>12.09</v>
      </c>
      <c r="Z700" s="12">
        <f t="shared" ca="1" si="39"/>
        <v>2.3399111111111086</v>
      </c>
      <c r="AA700" s="12">
        <f t="shared" ca="1" si="40"/>
        <v>2.3399111111111086</v>
      </c>
    </row>
    <row r="701" spans="1:27" x14ac:dyDescent="0.25">
      <c r="A701" s="11">
        <v>12.13</v>
      </c>
      <c r="Z701" s="12">
        <f t="shared" ca="1" si="39"/>
        <v>2.3799111111111095</v>
      </c>
      <c r="AA701" s="12">
        <f t="shared" ca="1" si="40"/>
        <v>2.3799111111111095</v>
      </c>
    </row>
    <row r="702" spans="1:27" x14ac:dyDescent="0.25">
      <c r="A702" s="11">
        <v>12.16</v>
      </c>
      <c r="Z702" s="12">
        <f t="shared" ca="1" si="39"/>
        <v>2.4099111111111089</v>
      </c>
      <c r="AA702" s="12">
        <f t="shared" ca="1" si="40"/>
        <v>2.4099111111111089</v>
      </c>
    </row>
    <row r="703" spans="1:27" x14ac:dyDescent="0.25">
      <c r="A703" s="11">
        <v>12.2</v>
      </c>
      <c r="Z703" s="12">
        <f t="shared" ca="1" si="39"/>
        <v>2.449911111111108</v>
      </c>
      <c r="AA703" s="12">
        <f t="shared" ca="1" si="40"/>
        <v>2.449911111111108</v>
      </c>
    </row>
    <row r="704" spans="1:27" x14ac:dyDescent="0.25">
      <c r="A704" s="11">
        <v>12.24</v>
      </c>
      <c r="Z704" s="12">
        <f t="shared" ca="1" si="39"/>
        <v>2.489911111111109</v>
      </c>
      <c r="AA704" s="12">
        <f t="shared" ca="1" si="40"/>
        <v>2.489911111111109</v>
      </c>
    </row>
    <row r="705" spans="1:27" x14ac:dyDescent="0.25">
      <c r="A705" s="11">
        <v>12.26</v>
      </c>
      <c r="Z705" s="12">
        <f t="shared" ca="1" si="39"/>
        <v>2.5099111111111085</v>
      </c>
      <c r="AA705" s="12">
        <f t="shared" ca="1" si="40"/>
        <v>2.5099111111111085</v>
      </c>
    </row>
    <row r="706" spans="1:27" x14ac:dyDescent="0.25">
      <c r="A706" s="11">
        <v>12.27</v>
      </c>
      <c r="Z706" s="12">
        <f t="shared" ref="Z706:Z769" ca="1" si="41">IF($A706&lt;&gt;"",($A706-$D$77),"")</f>
        <v>2.5199111111111083</v>
      </c>
      <c r="AA706" s="12">
        <f t="shared" ref="AA706:AA769" ca="1" si="42">IF($A706&lt;&gt;"",($A706-$D$77+$J$118),"")</f>
        <v>2.5199111111111083</v>
      </c>
    </row>
    <row r="707" spans="1:27" x14ac:dyDescent="0.25">
      <c r="A707" s="11">
        <v>12.28</v>
      </c>
      <c r="Z707" s="12">
        <f t="shared" ca="1" si="41"/>
        <v>2.5299111111111081</v>
      </c>
      <c r="AA707" s="12">
        <f t="shared" ca="1" si="42"/>
        <v>2.5299111111111081</v>
      </c>
    </row>
    <row r="708" spans="1:27" x14ac:dyDescent="0.25">
      <c r="A708" s="11">
        <v>12.29</v>
      </c>
      <c r="Z708" s="12">
        <f t="shared" ca="1" si="41"/>
        <v>2.5399111111111079</v>
      </c>
      <c r="AA708" s="12">
        <f t="shared" ca="1" si="42"/>
        <v>2.5399111111111079</v>
      </c>
    </row>
    <row r="709" spans="1:27" x14ac:dyDescent="0.25">
      <c r="A709" s="11">
        <v>12.31</v>
      </c>
      <c r="Z709" s="12">
        <f t="shared" ca="1" si="41"/>
        <v>2.5599111111111092</v>
      </c>
      <c r="AA709" s="12">
        <f t="shared" ca="1" si="42"/>
        <v>2.5599111111111092</v>
      </c>
    </row>
    <row r="710" spans="1:27" x14ac:dyDescent="0.25">
      <c r="A710" s="11">
        <v>12.34</v>
      </c>
      <c r="Z710" s="12">
        <f t="shared" ca="1" si="41"/>
        <v>2.5899111111111086</v>
      </c>
      <c r="AA710" s="12">
        <f t="shared" ca="1" si="42"/>
        <v>2.5899111111111086</v>
      </c>
    </row>
    <row r="711" spans="1:27" x14ac:dyDescent="0.25">
      <c r="A711" s="11">
        <v>12.35</v>
      </c>
      <c r="Z711" s="12">
        <f t="shared" ca="1" si="41"/>
        <v>2.5999111111111084</v>
      </c>
      <c r="AA711" s="12">
        <f t="shared" ca="1" si="42"/>
        <v>2.5999111111111084</v>
      </c>
    </row>
    <row r="712" spans="1:27" x14ac:dyDescent="0.25">
      <c r="A712" s="11">
        <v>12.36</v>
      </c>
      <c r="Z712" s="12">
        <f t="shared" ca="1" si="41"/>
        <v>2.6099111111111082</v>
      </c>
      <c r="AA712" s="12">
        <f t="shared" ca="1" si="42"/>
        <v>2.6099111111111082</v>
      </c>
    </row>
    <row r="713" spans="1:27" x14ac:dyDescent="0.25">
      <c r="A713" s="11">
        <v>12.36</v>
      </c>
      <c r="Z713" s="12">
        <f t="shared" ca="1" si="41"/>
        <v>2.6099111111111082</v>
      </c>
      <c r="AA713" s="12">
        <f t="shared" ca="1" si="42"/>
        <v>2.6099111111111082</v>
      </c>
    </row>
    <row r="714" spans="1:27" x14ac:dyDescent="0.25">
      <c r="A714" s="11">
        <v>12.37</v>
      </c>
      <c r="Z714" s="12">
        <f t="shared" ca="1" si="41"/>
        <v>2.619911111111108</v>
      </c>
      <c r="AA714" s="12">
        <f t="shared" ca="1" si="42"/>
        <v>2.619911111111108</v>
      </c>
    </row>
    <row r="715" spans="1:27" x14ac:dyDescent="0.25">
      <c r="A715" s="11">
        <v>12.37</v>
      </c>
      <c r="Z715" s="12">
        <f t="shared" ca="1" si="41"/>
        <v>2.619911111111108</v>
      </c>
      <c r="AA715" s="12">
        <f t="shared" ca="1" si="42"/>
        <v>2.619911111111108</v>
      </c>
    </row>
    <row r="716" spans="1:27" x14ac:dyDescent="0.25">
      <c r="A716" s="11">
        <v>12.37</v>
      </c>
      <c r="Z716" s="12">
        <f t="shared" ca="1" si="41"/>
        <v>2.619911111111108</v>
      </c>
      <c r="AA716" s="12">
        <f t="shared" ca="1" si="42"/>
        <v>2.619911111111108</v>
      </c>
    </row>
    <row r="717" spans="1:27" x14ac:dyDescent="0.25">
      <c r="A717" s="11">
        <v>12.38</v>
      </c>
      <c r="Z717" s="12">
        <f t="shared" ca="1" si="41"/>
        <v>2.6299111111111095</v>
      </c>
      <c r="AA717" s="12">
        <f t="shared" ca="1" si="42"/>
        <v>2.6299111111111095</v>
      </c>
    </row>
    <row r="718" spans="1:27" x14ac:dyDescent="0.25">
      <c r="A718" s="11">
        <v>12.39</v>
      </c>
      <c r="Z718" s="12">
        <f t="shared" ca="1" si="41"/>
        <v>2.6399111111111093</v>
      </c>
      <c r="AA718" s="12">
        <f t="shared" ca="1" si="42"/>
        <v>2.6399111111111093</v>
      </c>
    </row>
    <row r="719" spans="1:27" x14ac:dyDescent="0.25">
      <c r="A719" s="11">
        <v>12.42</v>
      </c>
      <c r="Z719" s="12">
        <f t="shared" ca="1" si="41"/>
        <v>2.6699111111111087</v>
      </c>
      <c r="AA719" s="12">
        <f t="shared" ca="1" si="42"/>
        <v>2.6699111111111087</v>
      </c>
    </row>
    <row r="720" spans="1:27" x14ac:dyDescent="0.25">
      <c r="A720" s="11">
        <v>12.43</v>
      </c>
      <c r="Z720" s="12">
        <f t="shared" ca="1" si="41"/>
        <v>2.6799111111111085</v>
      </c>
      <c r="AA720" s="12">
        <f t="shared" ca="1" si="42"/>
        <v>2.6799111111111085</v>
      </c>
    </row>
    <row r="721" spans="1:27" x14ac:dyDescent="0.25">
      <c r="A721" s="11">
        <v>12.43</v>
      </c>
      <c r="Z721" s="12">
        <f t="shared" ca="1" si="41"/>
        <v>2.6799111111111085</v>
      </c>
      <c r="AA721" s="12">
        <f t="shared" ca="1" si="42"/>
        <v>2.6799111111111085</v>
      </c>
    </row>
    <row r="722" spans="1:27" x14ac:dyDescent="0.25">
      <c r="A722" s="11">
        <v>12.44</v>
      </c>
      <c r="Z722" s="12">
        <f t="shared" ca="1" si="41"/>
        <v>2.6899111111111083</v>
      </c>
      <c r="AA722" s="12">
        <f t="shared" ca="1" si="42"/>
        <v>2.6899111111111083</v>
      </c>
    </row>
    <row r="723" spans="1:27" x14ac:dyDescent="0.25">
      <c r="A723" s="11">
        <v>12.45</v>
      </c>
      <c r="Z723" s="12">
        <f t="shared" ca="1" si="41"/>
        <v>2.699911111111108</v>
      </c>
      <c r="AA723" s="12">
        <f t="shared" ca="1" si="42"/>
        <v>2.699911111111108</v>
      </c>
    </row>
    <row r="724" spans="1:27" x14ac:dyDescent="0.25">
      <c r="A724" s="11">
        <v>12.45</v>
      </c>
      <c r="Z724" s="12">
        <f t="shared" ca="1" si="41"/>
        <v>2.699911111111108</v>
      </c>
      <c r="AA724" s="12">
        <f t="shared" ca="1" si="42"/>
        <v>2.699911111111108</v>
      </c>
    </row>
    <row r="725" spans="1:27" x14ac:dyDescent="0.25">
      <c r="A725" s="11">
        <v>12.49</v>
      </c>
      <c r="Z725" s="12">
        <f t="shared" ca="1" si="41"/>
        <v>2.739911111111109</v>
      </c>
      <c r="AA725" s="12">
        <f t="shared" ca="1" si="42"/>
        <v>2.739911111111109</v>
      </c>
    </row>
    <row r="726" spans="1:27" x14ac:dyDescent="0.25">
      <c r="A726" s="11">
        <v>12.49</v>
      </c>
      <c r="Z726" s="12">
        <f t="shared" ca="1" si="41"/>
        <v>2.739911111111109</v>
      </c>
      <c r="AA726" s="12">
        <f t="shared" ca="1" si="42"/>
        <v>2.739911111111109</v>
      </c>
    </row>
    <row r="727" spans="1:27" x14ac:dyDescent="0.25">
      <c r="A727" s="11">
        <v>12.5</v>
      </c>
      <c r="Z727" s="12">
        <f t="shared" ca="1" si="41"/>
        <v>2.7499111111111088</v>
      </c>
      <c r="AA727" s="12">
        <f t="shared" ca="1" si="42"/>
        <v>2.7499111111111088</v>
      </c>
    </row>
    <row r="728" spans="1:27" x14ac:dyDescent="0.25">
      <c r="A728" s="11">
        <v>12.5</v>
      </c>
      <c r="Z728" s="12">
        <f t="shared" ca="1" si="41"/>
        <v>2.7499111111111088</v>
      </c>
      <c r="AA728" s="12">
        <f t="shared" ca="1" si="42"/>
        <v>2.7499111111111088</v>
      </c>
    </row>
    <row r="729" spans="1:27" x14ac:dyDescent="0.25">
      <c r="A729" s="11">
        <v>12.5</v>
      </c>
      <c r="Z729" s="12">
        <f t="shared" ca="1" si="41"/>
        <v>2.7499111111111088</v>
      </c>
      <c r="AA729" s="12">
        <f t="shared" ca="1" si="42"/>
        <v>2.7499111111111088</v>
      </c>
    </row>
    <row r="730" spans="1:27" x14ac:dyDescent="0.25">
      <c r="A730" s="11">
        <v>12.51</v>
      </c>
      <c r="Z730" s="12">
        <f t="shared" ca="1" si="41"/>
        <v>2.7599111111111085</v>
      </c>
      <c r="AA730" s="12">
        <f t="shared" ca="1" si="42"/>
        <v>2.7599111111111085</v>
      </c>
    </row>
    <row r="731" spans="1:27" x14ac:dyDescent="0.25">
      <c r="A731" s="11">
        <v>12.52</v>
      </c>
      <c r="Z731" s="12">
        <f t="shared" ca="1" si="41"/>
        <v>2.7699111111111083</v>
      </c>
      <c r="AA731" s="12">
        <f t="shared" ca="1" si="42"/>
        <v>2.7699111111111083</v>
      </c>
    </row>
    <row r="732" spans="1:27" x14ac:dyDescent="0.25">
      <c r="A732" s="11">
        <v>12.53</v>
      </c>
      <c r="Z732" s="12">
        <f t="shared" ca="1" si="41"/>
        <v>2.7799111111111081</v>
      </c>
      <c r="AA732" s="12">
        <f t="shared" ca="1" si="42"/>
        <v>2.7799111111111081</v>
      </c>
    </row>
    <row r="733" spans="1:27" x14ac:dyDescent="0.25">
      <c r="A733" s="11">
        <v>12.57</v>
      </c>
      <c r="Z733" s="12">
        <f t="shared" ca="1" si="41"/>
        <v>2.819911111111109</v>
      </c>
      <c r="AA733" s="12">
        <f t="shared" ca="1" si="42"/>
        <v>2.819911111111109</v>
      </c>
    </row>
    <row r="734" spans="1:27" x14ac:dyDescent="0.25">
      <c r="A734" s="11">
        <v>12.58</v>
      </c>
      <c r="Z734" s="12">
        <f t="shared" ca="1" si="41"/>
        <v>2.8299111111111088</v>
      </c>
      <c r="AA734" s="12">
        <f t="shared" ca="1" si="42"/>
        <v>2.8299111111111088</v>
      </c>
    </row>
    <row r="735" spans="1:27" x14ac:dyDescent="0.25">
      <c r="A735" s="11">
        <v>12.6</v>
      </c>
      <c r="Z735" s="12">
        <f t="shared" ca="1" si="41"/>
        <v>2.8499111111111084</v>
      </c>
      <c r="AA735" s="12">
        <f t="shared" ca="1" si="42"/>
        <v>2.8499111111111084</v>
      </c>
    </row>
    <row r="736" spans="1:27" x14ac:dyDescent="0.25">
      <c r="A736" s="11">
        <v>12.61</v>
      </c>
      <c r="Z736" s="12">
        <f t="shared" ca="1" si="41"/>
        <v>2.8599111111111082</v>
      </c>
      <c r="AA736" s="12">
        <f t="shared" ca="1" si="42"/>
        <v>2.8599111111111082</v>
      </c>
    </row>
    <row r="737" spans="1:27" x14ac:dyDescent="0.25">
      <c r="A737" s="11">
        <v>12.61</v>
      </c>
      <c r="Z737" s="12">
        <f t="shared" ca="1" si="41"/>
        <v>2.8599111111111082</v>
      </c>
      <c r="AA737" s="12">
        <f t="shared" ca="1" si="42"/>
        <v>2.8599111111111082</v>
      </c>
    </row>
    <row r="738" spans="1:27" x14ac:dyDescent="0.25">
      <c r="A738" s="11">
        <v>12.61</v>
      </c>
      <c r="Z738" s="12">
        <f t="shared" ca="1" si="41"/>
        <v>2.8599111111111082</v>
      </c>
      <c r="AA738" s="12">
        <f t="shared" ca="1" si="42"/>
        <v>2.8599111111111082</v>
      </c>
    </row>
    <row r="739" spans="1:27" x14ac:dyDescent="0.25">
      <c r="A739" s="11">
        <v>12.62</v>
      </c>
      <c r="Z739" s="12">
        <f t="shared" ca="1" si="41"/>
        <v>2.869911111111108</v>
      </c>
      <c r="AA739" s="12">
        <f t="shared" ca="1" si="42"/>
        <v>2.869911111111108</v>
      </c>
    </row>
    <row r="740" spans="1:27" x14ac:dyDescent="0.25">
      <c r="A740" s="11">
        <v>12.62</v>
      </c>
      <c r="Z740" s="12">
        <f t="shared" ca="1" si="41"/>
        <v>2.869911111111108</v>
      </c>
      <c r="AA740" s="12">
        <f t="shared" ca="1" si="42"/>
        <v>2.869911111111108</v>
      </c>
    </row>
    <row r="741" spans="1:27" x14ac:dyDescent="0.25">
      <c r="A741" s="11">
        <v>12.64</v>
      </c>
      <c r="Z741" s="12">
        <f t="shared" ca="1" si="41"/>
        <v>2.8899111111111093</v>
      </c>
      <c r="AA741" s="12">
        <f t="shared" ca="1" si="42"/>
        <v>2.8899111111111093</v>
      </c>
    </row>
    <row r="742" spans="1:27" x14ac:dyDescent="0.25">
      <c r="A742" s="11">
        <v>12.66</v>
      </c>
      <c r="Z742" s="12">
        <f t="shared" ca="1" si="41"/>
        <v>2.9099111111111089</v>
      </c>
      <c r="AA742" s="12">
        <f t="shared" ca="1" si="42"/>
        <v>2.9099111111111089</v>
      </c>
    </row>
    <row r="743" spans="1:27" x14ac:dyDescent="0.25">
      <c r="A743" s="11">
        <v>12.73</v>
      </c>
      <c r="Z743" s="12">
        <f t="shared" ca="1" si="41"/>
        <v>2.9799111111111092</v>
      </c>
      <c r="AA743" s="12">
        <f t="shared" ca="1" si="42"/>
        <v>2.9799111111111092</v>
      </c>
    </row>
    <row r="744" spans="1:27" x14ac:dyDescent="0.25">
      <c r="A744" s="11">
        <v>12.74</v>
      </c>
      <c r="Z744" s="12">
        <f t="shared" ca="1" si="41"/>
        <v>2.989911111111109</v>
      </c>
      <c r="AA744" s="12">
        <f t="shared" ca="1" si="42"/>
        <v>2.989911111111109</v>
      </c>
    </row>
    <row r="745" spans="1:27" x14ac:dyDescent="0.25">
      <c r="A745" s="11">
        <v>12.74</v>
      </c>
      <c r="Z745" s="12">
        <f t="shared" ca="1" si="41"/>
        <v>2.989911111111109</v>
      </c>
      <c r="AA745" s="12">
        <f t="shared" ca="1" si="42"/>
        <v>2.989911111111109</v>
      </c>
    </row>
    <row r="746" spans="1:27" x14ac:dyDescent="0.25">
      <c r="A746" s="11">
        <v>12.75</v>
      </c>
      <c r="Z746" s="12">
        <f t="shared" ca="1" si="41"/>
        <v>2.9999111111111088</v>
      </c>
      <c r="AA746" s="12">
        <f t="shared" ca="1" si="42"/>
        <v>2.9999111111111088</v>
      </c>
    </row>
    <row r="747" spans="1:27" x14ac:dyDescent="0.25">
      <c r="A747" s="11">
        <v>12.77</v>
      </c>
      <c r="Z747" s="12">
        <f t="shared" ca="1" si="41"/>
        <v>3.0199111111111083</v>
      </c>
      <c r="AA747" s="12">
        <f t="shared" ca="1" si="42"/>
        <v>3.0199111111111083</v>
      </c>
    </row>
    <row r="748" spans="1:27" x14ac:dyDescent="0.25">
      <c r="A748" s="11">
        <v>12.79</v>
      </c>
      <c r="Z748" s="12">
        <f t="shared" ca="1" si="41"/>
        <v>3.0399111111111079</v>
      </c>
      <c r="AA748" s="12">
        <f t="shared" ca="1" si="42"/>
        <v>3.0399111111111079</v>
      </c>
    </row>
    <row r="749" spans="1:27" x14ac:dyDescent="0.25">
      <c r="A749" s="11">
        <v>12.8</v>
      </c>
      <c r="Z749" s="12">
        <f t="shared" ca="1" si="41"/>
        <v>3.0499111111111095</v>
      </c>
      <c r="AA749" s="12">
        <f t="shared" ca="1" si="42"/>
        <v>3.0499111111111095</v>
      </c>
    </row>
    <row r="750" spans="1:27" x14ac:dyDescent="0.25">
      <c r="A750" s="11">
        <v>12.81</v>
      </c>
      <c r="Z750" s="12">
        <f t="shared" ca="1" si="41"/>
        <v>3.0599111111111092</v>
      </c>
      <c r="AA750" s="12">
        <f t="shared" ca="1" si="42"/>
        <v>3.0599111111111092</v>
      </c>
    </row>
    <row r="751" spans="1:27" x14ac:dyDescent="0.25">
      <c r="A751" s="11">
        <v>12.82</v>
      </c>
      <c r="Z751" s="12">
        <f t="shared" ca="1" si="41"/>
        <v>3.069911111111109</v>
      </c>
      <c r="AA751" s="12">
        <f t="shared" ca="1" si="42"/>
        <v>3.069911111111109</v>
      </c>
    </row>
    <row r="752" spans="1:27" x14ac:dyDescent="0.25">
      <c r="A752" s="11">
        <v>12.83</v>
      </c>
      <c r="Z752" s="12">
        <f t="shared" ca="1" si="41"/>
        <v>3.0799111111111088</v>
      </c>
      <c r="AA752" s="12">
        <f t="shared" ca="1" si="42"/>
        <v>3.0799111111111088</v>
      </c>
    </row>
    <row r="753" spans="1:27" x14ac:dyDescent="0.25">
      <c r="A753" s="11">
        <v>12.84</v>
      </c>
      <c r="Z753" s="12">
        <f t="shared" ca="1" si="41"/>
        <v>3.0899111111111086</v>
      </c>
      <c r="AA753" s="12">
        <f t="shared" ca="1" si="42"/>
        <v>3.0899111111111086</v>
      </c>
    </row>
    <row r="754" spans="1:27" x14ac:dyDescent="0.25">
      <c r="A754" s="11">
        <v>12.87</v>
      </c>
      <c r="Z754" s="12">
        <f t="shared" ca="1" si="41"/>
        <v>3.119911111111108</v>
      </c>
      <c r="AA754" s="12">
        <f t="shared" ca="1" si="42"/>
        <v>3.119911111111108</v>
      </c>
    </row>
    <row r="755" spans="1:27" x14ac:dyDescent="0.25">
      <c r="A755" s="11">
        <v>12.87</v>
      </c>
      <c r="Z755" s="12">
        <f t="shared" ca="1" si="41"/>
        <v>3.119911111111108</v>
      </c>
      <c r="AA755" s="12">
        <f t="shared" ca="1" si="42"/>
        <v>3.119911111111108</v>
      </c>
    </row>
    <row r="756" spans="1:27" x14ac:dyDescent="0.25">
      <c r="A756" s="11">
        <v>12.88</v>
      </c>
      <c r="Z756" s="12">
        <f t="shared" ca="1" si="41"/>
        <v>3.1299111111111095</v>
      </c>
      <c r="AA756" s="12">
        <f t="shared" ca="1" si="42"/>
        <v>3.1299111111111095</v>
      </c>
    </row>
    <row r="757" spans="1:27" x14ac:dyDescent="0.25">
      <c r="A757" s="11">
        <v>12.88</v>
      </c>
      <c r="Z757" s="12">
        <f t="shared" ca="1" si="41"/>
        <v>3.1299111111111095</v>
      </c>
      <c r="AA757" s="12">
        <f t="shared" ca="1" si="42"/>
        <v>3.1299111111111095</v>
      </c>
    </row>
    <row r="758" spans="1:27" x14ac:dyDescent="0.25">
      <c r="A758" s="11">
        <v>12.93</v>
      </c>
      <c r="Z758" s="12">
        <f t="shared" ca="1" si="41"/>
        <v>3.1799111111111085</v>
      </c>
      <c r="AA758" s="12">
        <f t="shared" ca="1" si="42"/>
        <v>3.1799111111111085</v>
      </c>
    </row>
    <row r="759" spans="1:27" x14ac:dyDescent="0.25">
      <c r="A759" s="11">
        <v>12.93</v>
      </c>
      <c r="Z759" s="12">
        <f t="shared" ca="1" si="41"/>
        <v>3.1799111111111085</v>
      </c>
      <c r="AA759" s="12">
        <f t="shared" ca="1" si="42"/>
        <v>3.1799111111111085</v>
      </c>
    </row>
    <row r="760" spans="1:27" x14ac:dyDescent="0.25">
      <c r="A760" s="11">
        <v>12.94</v>
      </c>
      <c r="Z760" s="12">
        <f t="shared" ca="1" si="41"/>
        <v>3.1899111111111083</v>
      </c>
      <c r="AA760" s="12">
        <f t="shared" ca="1" si="42"/>
        <v>3.1899111111111083</v>
      </c>
    </row>
    <row r="761" spans="1:27" x14ac:dyDescent="0.25">
      <c r="A761" s="11">
        <v>12.95</v>
      </c>
      <c r="Z761" s="12">
        <f t="shared" ca="1" si="41"/>
        <v>3.199911111111108</v>
      </c>
      <c r="AA761" s="12">
        <f t="shared" ca="1" si="42"/>
        <v>3.199911111111108</v>
      </c>
    </row>
    <row r="762" spans="1:27" x14ac:dyDescent="0.25">
      <c r="A762" s="11">
        <v>12.95</v>
      </c>
      <c r="Z762" s="12">
        <f t="shared" ca="1" si="41"/>
        <v>3.199911111111108</v>
      </c>
      <c r="AA762" s="12">
        <f t="shared" ca="1" si="42"/>
        <v>3.199911111111108</v>
      </c>
    </row>
    <row r="763" spans="1:27" x14ac:dyDescent="0.25">
      <c r="A763" s="11">
        <v>12.96</v>
      </c>
      <c r="Z763" s="12">
        <f t="shared" ca="1" si="41"/>
        <v>3.2099111111111096</v>
      </c>
      <c r="AA763" s="12">
        <f t="shared" ca="1" si="42"/>
        <v>3.2099111111111096</v>
      </c>
    </row>
    <row r="764" spans="1:27" x14ac:dyDescent="0.25">
      <c r="A764" s="11">
        <v>12.97</v>
      </c>
      <c r="Z764" s="12">
        <f t="shared" ca="1" si="41"/>
        <v>3.2199111111111094</v>
      </c>
      <c r="AA764" s="12">
        <f t="shared" ca="1" si="42"/>
        <v>3.2199111111111094</v>
      </c>
    </row>
    <row r="765" spans="1:27" x14ac:dyDescent="0.25">
      <c r="A765" s="11">
        <v>13.02</v>
      </c>
      <c r="Z765" s="12">
        <f t="shared" ca="1" si="41"/>
        <v>3.2699111111111083</v>
      </c>
      <c r="AA765" s="12">
        <f t="shared" ca="1" si="42"/>
        <v>3.2699111111111083</v>
      </c>
    </row>
    <row r="766" spans="1:27" x14ac:dyDescent="0.25">
      <c r="A766" s="11">
        <v>13.05</v>
      </c>
      <c r="Z766" s="12">
        <f t="shared" ca="1" si="41"/>
        <v>3.2999111111111095</v>
      </c>
      <c r="AA766" s="12">
        <f t="shared" ca="1" si="42"/>
        <v>3.2999111111111095</v>
      </c>
    </row>
    <row r="767" spans="1:27" x14ac:dyDescent="0.25">
      <c r="A767" s="11">
        <v>13.06</v>
      </c>
      <c r="Z767" s="12">
        <f t="shared" ca="1" si="41"/>
        <v>3.3099111111111092</v>
      </c>
      <c r="AA767" s="12">
        <f t="shared" ca="1" si="42"/>
        <v>3.3099111111111092</v>
      </c>
    </row>
    <row r="768" spans="1:27" x14ac:dyDescent="0.25">
      <c r="A768" s="11">
        <v>13.08</v>
      </c>
      <c r="Z768" s="12">
        <f t="shared" ca="1" si="41"/>
        <v>3.3299111111111088</v>
      </c>
      <c r="AA768" s="12">
        <f t="shared" ca="1" si="42"/>
        <v>3.3299111111111088</v>
      </c>
    </row>
    <row r="769" spans="1:27" x14ac:dyDescent="0.25">
      <c r="A769" s="11">
        <v>13.1</v>
      </c>
      <c r="Z769" s="12">
        <f t="shared" ca="1" si="41"/>
        <v>3.3499111111111084</v>
      </c>
      <c r="AA769" s="12">
        <f t="shared" ca="1" si="42"/>
        <v>3.3499111111111084</v>
      </c>
    </row>
    <row r="770" spans="1:27" x14ac:dyDescent="0.25">
      <c r="A770" s="11">
        <v>13.11</v>
      </c>
      <c r="Z770" s="12">
        <f t="shared" ref="Z770:Z833" ca="1" si="43">IF($A770&lt;&gt;"",($A770-$D$77),"")</f>
        <v>3.3599111111111082</v>
      </c>
      <c r="AA770" s="12">
        <f t="shared" ref="AA770:AA833" ca="1" si="44">IF($A770&lt;&gt;"",($A770-$D$77+$J$118),"")</f>
        <v>3.3599111111111082</v>
      </c>
    </row>
    <row r="771" spans="1:27" x14ac:dyDescent="0.25">
      <c r="A771" s="11">
        <v>13.11</v>
      </c>
      <c r="Z771" s="12">
        <f t="shared" ca="1" si="43"/>
        <v>3.3599111111111082</v>
      </c>
      <c r="AA771" s="12">
        <f t="shared" ca="1" si="44"/>
        <v>3.3599111111111082</v>
      </c>
    </row>
    <row r="772" spans="1:27" x14ac:dyDescent="0.25">
      <c r="A772" s="11">
        <v>13.12</v>
      </c>
      <c r="Z772" s="12">
        <f t="shared" ca="1" si="43"/>
        <v>3.369911111111108</v>
      </c>
      <c r="AA772" s="12">
        <f t="shared" ca="1" si="44"/>
        <v>3.369911111111108</v>
      </c>
    </row>
    <row r="773" spans="1:27" x14ac:dyDescent="0.25">
      <c r="A773" s="11">
        <v>13.16</v>
      </c>
      <c r="Z773" s="12">
        <f t="shared" ca="1" si="43"/>
        <v>3.4099111111111089</v>
      </c>
      <c r="AA773" s="12">
        <f t="shared" ca="1" si="44"/>
        <v>3.4099111111111089</v>
      </c>
    </row>
    <row r="774" spans="1:27" x14ac:dyDescent="0.25">
      <c r="A774" s="11">
        <v>13.16</v>
      </c>
      <c r="Z774" s="12">
        <f t="shared" ca="1" si="43"/>
        <v>3.4099111111111089</v>
      </c>
      <c r="AA774" s="12">
        <f t="shared" ca="1" si="44"/>
        <v>3.4099111111111089</v>
      </c>
    </row>
    <row r="775" spans="1:27" x14ac:dyDescent="0.25">
      <c r="A775" s="11">
        <v>13.18</v>
      </c>
      <c r="Z775" s="12">
        <f t="shared" ca="1" si="43"/>
        <v>3.4299111111111085</v>
      </c>
      <c r="AA775" s="12">
        <f t="shared" ca="1" si="44"/>
        <v>3.4299111111111085</v>
      </c>
    </row>
    <row r="776" spans="1:27" x14ac:dyDescent="0.25">
      <c r="A776" s="11">
        <v>13.18</v>
      </c>
      <c r="Z776" s="12">
        <f t="shared" ca="1" si="43"/>
        <v>3.4299111111111085</v>
      </c>
      <c r="AA776" s="12">
        <f t="shared" ca="1" si="44"/>
        <v>3.4299111111111085</v>
      </c>
    </row>
    <row r="777" spans="1:27" x14ac:dyDescent="0.25">
      <c r="A777" s="11">
        <v>13.2</v>
      </c>
      <c r="Z777" s="12">
        <f t="shared" ca="1" si="43"/>
        <v>3.449911111111108</v>
      </c>
      <c r="AA777" s="12">
        <f t="shared" ca="1" si="44"/>
        <v>3.449911111111108</v>
      </c>
    </row>
    <row r="778" spans="1:27" x14ac:dyDescent="0.25">
      <c r="A778" s="11">
        <v>13.22</v>
      </c>
      <c r="Z778" s="12">
        <f t="shared" ca="1" si="43"/>
        <v>3.4699111111111094</v>
      </c>
      <c r="AA778" s="12">
        <f t="shared" ca="1" si="44"/>
        <v>3.4699111111111094</v>
      </c>
    </row>
    <row r="779" spans="1:27" x14ac:dyDescent="0.25">
      <c r="A779" s="11">
        <v>13.23</v>
      </c>
      <c r="Z779" s="12">
        <f t="shared" ca="1" si="43"/>
        <v>3.4799111111111092</v>
      </c>
      <c r="AA779" s="12">
        <f t="shared" ca="1" si="44"/>
        <v>3.4799111111111092</v>
      </c>
    </row>
    <row r="780" spans="1:27" x14ac:dyDescent="0.25">
      <c r="A780" s="11">
        <v>13.27</v>
      </c>
      <c r="Z780" s="12">
        <f t="shared" ca="1" si="43"/>
        <v>3.5199111111111083</v>
      </c>
      <c r="AA780" s="12">
        <f t="shared" ca="1" si="44"/>
        <v>3.5199111111111083</v>
      </c>
    </row>
    <row r="781" spans="1:27" x14ac:dyDescent="0.25">
      <c r="A781" s="11">
        <v>13.3</v>
      </c>
      <c r="Z781" s="12">
        <f t="shared" ca="1" si="43"/>
        <v>3.5499111111111095</v>
      </c>
      <c r="AA781" s="12">
        <f t="shared" ca="1" si="44"/>
        <v>3.5499111111111095</v>
      </c>
    </row>
    <row r="782" spans="1:27" x14ac:dyDescent="0.25">
      <c r="A782" s="11">
        <v>13.32</v>
      </c>
      <c r="Z782" s="12">
        <f t="shared" ca="1" si="43"/>
        <v>3.569911111111109</v>
      </c>
      <c r="AA782" s="12">
        <f t="shared" ca="1" si="44"/>
        <v>3.569911111111109</v>
      </c>
    </row>
    <row r="783" spans="1:27" x14ac:dyDescent="0.25">
      <c r="A783" s="11">
        <v>13.33</v>
      </c>
      <c r="Z783" s="12">
        <f t="shared" ca="1" si="43"/>
        <v>3.5799111111111088</v>
      </c>
      <c r="AA783" s="12">
        <f t="shared" ca="1" si="44"/>
        <v>3.5799111111111088</v>
      </c>
    </row>
    <row r="784" spans="1:27" x14ac:dyDescent="0.25">
      <c r="A784" s="11">
        <v>13.34</v>
      </c>
      <c r="Z784" s="12">
        <f t="shared" ca="1" si="43"/>
        <v>3.5899111111111086</v>
      </c>
      <c r="AA784" s="12">
        <f t="shared" ca="1" si="44"/>
        <v>3.5899111111111086</v>
      </c>
    </row>
    <row r="785" spans="1:27" x14ac:dyDescent="0.25">
      <c r="A785" s="11">
        <v>13.35</v>
      </c>
      <c r="Z785" s="12">
        <f t="shared" ca="1" si="43"/>
        <v>3.5999111111111084</v>
      </c>
      <c r="AA785" s="12">
        <f t="shared" ca="1" si="44"/>
        <v>3.5999111111111084</v>
      </c>
    </row>
    <row r="786" spans="1:27" x14ac:dyDescent="0.25">
      <c r="A786" s="11">
        <v>13.35</v>
      </c>
      <c r="Z786" s="12">
        <f t="shared" ca="1" si="43"/>
        <v>3.5999111111111084</v>
      </c>
      <c r="AA786" s="12">
        <f t="shared" ca="1" si="44"/>
        <v>3.5999111111111084</v>
      </c>
    </row>
    <row r="787" spans="1:27" x14ac:dyDescent="0.25">
      <c r="A787" s="11">
        <v>13.35</v>
      </c>
      <c r="Z787" s="12">
        <f t="shared" ca="1" si="43"/>
        <v>3.5999111111111084</v>
      </c>
      <c r="AA787" s="12">
        <f t="shared" ca="1" si="44"/>
        <v>3.5999111111111084</v>
      </c>
    </row>
    <row r="788" spans="1:27" x14ac:dyDescent="0.25">
      <c r="A788" s="11">
        <v>13.36</v>
      </c>
      <c r="Z788" s="12">
        <f t="shared" ca="1" si="43"/>
        <v>3.6099111111111082</v>
      </c>
      <c r="AA788" s="12">
        <f t="shared" ca="1" si="44"/>
        <v>3.6099111111111082</v>
      </c>
    </row>
    <row r="789" spans="1:27" x14ac:dyDescent="0.25">
      <c r="A789" s="11">
        <v>13.36</v>
      </c>
      <c r="Z789" s="12">
        <f t="shared" ca="1" si="43"/>
        <v>3.6099111111111082</v>
      </c>
      <c r="AA789" s="12">
        <f t="shared" ca="1" si="44"/>
        <v>3.6099111111111082</v>
      </c>
    </row>
    <row r="790" spans="1:27" x14ac:dyDescent="0.25">
      <c r="A790" s="11">
        <v>13.36</v>
      </c>
      <c r="Z790" s="12">
        <f t="shared" ca="1" si="43"/>
        <v>3.6099111111111082</v>
      </c>
      <c r="AA790" s="12">
        <f t="shared" ca="1" si="44"/>
        <v>3.6099111111111082</v>
      </c>
    </row>
    <row r="791" spans="1:27" x14ac:dyDescent="0.25">
      <c r="A791" s="11">
        <v>13.41</v>
      </c>
      <c r="Z791" s="12">
        <f t="shared" ca="1" si="43"/>
        <v>3.6599111111111089</v>
      </c>
      <c r="AA791" s="12">
        <f t="shared" ca="1" si="44"/>
        <v>3.6599111111111089</v>
      </c>
    </row>
    <row r="792" spans="1:27" x14ac:dyDescent="0.25">
      <c r="A792" s="11">
        <v>13.45</v>
      </c>
      <c r="Z792" s="12">
        <f t="shared" ca="1" si="43"/>
        <v>3.699911111111108</v>
      </c>
      <c r="AA792" s="12">
        <f t="shared" ca="1" si="44"/>
        <v>3.699911111111108</v>
      </c>
    </row>
    <row r="793" spans="1:27" x14ac:dyDescent="0.25">
      <c r="A793" s="11">
        <v>13.5</v>
      </c>
      <c r="Z793" s="12">
        <f t="shared" ca="1" si="43"/>
        <v>3.7499111111111088</v>
      </c>
      <c r="AA793" s="12">
        <f t="shared" ca="1" si="44"/>
        <v>3.7499111111111088</v>
      </c>
    </row>
    <row r="794" spans="1:27" x14ac:dyDescent="0.25">
      <c r="A794" s="11">
        <v>13.51</v>
      </c>
      <c r="Z794" s="12">
        <f t="shared" ca="1" si="43"/>
        <v>3.7599111111111085</v>
      </c>
      <c r="AA794" s="12">
        <f t="shared" ca="1" si="44"/>
        <v>3.7599111111111085</v>
      </c>
    </row>
    <row r="795" spans="1:27" x14ac:dyDescent="0.25">
      <c r="A795" s="11">
        <v>13.55</v>
      </c>
      <c r="Z795" s="12">
        <f t="shared" ca="1" si="43"/>
        <v>3.7999111111111095</v>
      </c>
      <c r="AA795" s="12">
        <f t="shared" ca="1" si="44"/>
        <v>3.7999111111111095</v>
      </c>
    </row>
    <row r="796" spans="1:27" x14ac:dyDescent="0.25">
      <c r="A796" s="11">
        <v>13.55</v>
      </c>
      <c r="Z796" s="12">
        <f t="shared" ca="1" si="43"/>
        <v>3.7999111111111095</v>
      </c>
      <c r="AA796" s="12">
        <f t="shared" ca="1" si="44"/>
        <v>3.7999111111111095</v>
      </c>
    </row>
    <row r="797" spans="1:27" x14ac:dyDescent="0.25">
      <c r="A797" s="11">
        <v>13.58</v>
      </c>
      <c r="Z797" s="12">
        <f t="shared" ca="1" si="43"/>
        <v>3.8299111111111088</v>
      </c>
      <c r="AA797" s="12">
        <f t="shared" ca="1" si="44"/>
        <v>3.8299111111111088</v>
      </c>
    </row>
    <row r="798" spans="1:27" x14ac:dyDescent="0.25">
      <c r="A798" s="11">
        <v>13.59</v>
      </c>
      <c r="Z798" s="12">
        <f t="shared" ca="1" si="43"/>
        <v>3.8399111111111086</v>
      </c>
      <c r="AA798" s="12">
        <f t="shared" ca="1" si="44"/>
        <v>3.8399111111111086</v>
      </c>
    </row>
    <row r="799" spans="1:27" x14ac:dyDescent="0.25">
      <c r="A799" s="11">
        <v>13.59</v>
      </c>
      <c r="Z799" s="12">
        <f t="shared" ca="1" si="43"/>
        <v>3.8399111111111086</v>
      </c>
      <c r="AA799" s="12">
        <f t="shared" ca="1" si="44"/>
        <v>3.8399111111111086</v>
      </c>
    </row>
    <row r="800" spans="1:27" x14ac:dyDescent="0.25">
      <c r="A800" s="11">
        <v>13.64</v>
      </c>
      <c r="Z800" s="12">
        <f t="shared" ca="1" si="43"/>
        <v>3.8899111111111093</v>
      </c>
      <c r="AA800" s="12">
        <f t="shared" ca="1" si="44"/>
        <v>3.8899111111111093</v>
      </c>
    </row>
    <row r="801" spans="1:27" x14ac:dyDescent="0.25">
      <c r="A801" s="11">
        <v>13.67</v>
      </c>
      <c r="Z801" s="12">
        <f t="shared" ca="1" si="43"/>
        <v>3.9199111111111087</v>
      </c>
      <c r="AA801" s="12">
        <f t="shared" ca="1" si="44"/>
        <v>3.9199111111111087</v>
      </c>
    </row>
    <row r="802" spans="1:27" x14ac:dyDescent="0.25">
      <c r="A802" s="11">
        <v>13.7</v>
      </c>
      <c r="Z802" s="12">
        <f t="shared" ca="1" si="43"/>
        <v>3.949911111111108</v>
      </c>
      <c r="AA802" s="12">
        <f t="shared" ca="1" si="44"/>
        <v>3.949911111111108</v>
      </c>
    </row>
    <row r="803" spans="1:27" x14ac:dyDescent="0.25">
      <c r="A803" s="11">
        <v>13.72</v>
      </c>
      <c r="Z803" s="12">
        <f t="shared" ca="1" si="43"/>
        <v>3.9699111111111094</v>
      </c>
      <c r="AA803" s="12">
        <f t="shared" ca="1" si="44"/>
        <v>3.9699111111111094</v>
      </c>
    </row>
    <row r="804" spans="1:27" x14ac:dyDescent="0.25">
      <c r="A804" s="11">
        <v>13.73</v>
      </c>
      <c r="Z804" s="12">
        <f t="shared" ca="1" si="43"/>
        <v>3.9799111111111092</v>
      </c>
      <c r="AA804" s="12">
        <f t="shared" ca="1" si="44"/>
        <v>3.9799111111111092</v>
      </c>
    </row>
    <row r="805" spans="1:27" x14ac:dyDescent="0.25">
      <c r="A805" s="11">
        <v>13.73</v>
      </c>
      <c r="Z805" s="12">
        <f t="shared" ca="1" si="43"/>
        <v>3.9799111111111092</v>
      </c>
      <c r="AA805" s="12">
        <f t="shared" ca="1" si="44"/>
        <v>3.9799111111111092</v>
      </c>
    </row>
    <row r="806" spans="1:27" x14ac:dyDescent="0.25">
      <c r="A806" s="11">
        <v>13.75</v>
      </c>
      <c r="Z806" s="12">
        <f t="shared" ca="1" si="43"/>
        <v>3.9999111111111088</v>
      </c>
      <c r="AA806" s="12">
        <f t="shared" ca="1" si="44"/>
        <v>3.9999111111111088</v>
      </c>
    </row>
    <row r="807" spans="1:27" x14ac:dyDescent="0.25">
      <c r="A807" s="11">
        <v>13.77</v>
      </c>
      <c r="Z807" s="12">
        <f t="shared" ca="1" si="43"/>
        <v>4.0199111111111083</v>
      </c>
      <c r="AA807" s="12">
        <f t="shared" ca="1" si="44"/>
        <v>4.0199111111111083</v>
      </c>
    </row>
    <row r="808" spans="1:27" x14ac:dyDescent="0.25">
      <c r="A808" s="11">
        <v>13.81</v>
      </c>
      <c r="Z808" s="12">
        <f t="shared" ca="1" si="43"/>
        <v>4.0599111111111092</v>
      </c>
      <c r="AA808" s="12">
        <f t="shared" ca="1" si="44"/>
        <v>4.0599111111111092</v>
      </c>
    </row>
    <row r="809" spans="1:27" x14ac:dyDescent="0.25">
      <c r="A809" s="11">
        <v>13.82</v>
      </c>
      <c r="Z809" s="12">
        <f t="shared" ca="1" si="43"/>
        <v>4.069911111111109</v>
      </c>
      <c r="AA809" s="12">
        <f t="shared" ca="1" si="44"/>
        <v>4.069911111111109</v>
      </c>
    </row>
    <row r="810" spans="1:27" x14ac:dyDescent="0.25">
      <c r="A810" s="11">
        <v>13.82</v>
      </c>
      <c r="Z810" s="12">
        <f t="shared" ca="1" si="43"/>
        <v>4.069911111111109</v>
      </c>
      <c r="AA810" s="12">
        <f t="shared" ca="1" si="44"/>
        <v>4.069911111111109</v>
      </c>
    </row>
    <row r="811" spans="1:27" x14ac:dyDescent="0.25">
      <c r="A811" s="11">
        <v>13.84</v>
      </c>
      <c r="Z811" s="12">
        <f t="shared" ca="1" si="43"/>
        <v>4.0899111111111086</v>
      </c>
      <c r="AA811" s="12">
        <f t="shared" ca="1" si="44"/>
        <v>4.0899111111111086</v>
      </c>
    </row>
    <row r="812" spans="1:27" x14ac:dyDescent="0.25">
      <c r="A812" s="11">
        <v>13.84</v>
      </c>
      <c r="Z812" s="12">
        <f t="shared" ca="1" si="43"/>
        <v>4.0899111111111086</v>
      </c>
      <c r="AA812" s="12">
        <f t="shared" ca="1" si="44"/>
        <v>4.0899111111111086</v>
      </c>
    </row>
    <row r="813" spans="1:27" x14ac:dyDescent="0.25">
      <c r="A813" s="11">
        <v>13.86</v>
      </c>
      <c r="Z813" s="12">
        <f t="shared" ca="1" si="43"/>
        <v>4.1099111111111082</v>
      </c>
      <c r="AA813" s="12">
        <f t="shared" ca="1" si="44"/>
        <v>4.1099111111111082</v>
      </c>
    </row>
    <row r="814" spans="1:27" x14ac:dyDescent="0.25">
      <c r="A814" s="11">
        <v>13.86</v>
      </c>
      <c r="Z814" s="12">
        <f t="shared" ca="1" si="43"/>
        <v>4.1099111111111082</v>
      </c>
      <c r="AA814" s="12">
        <f t="shared" ca="1" si="44"/>
        <v>4.1099111111111082</v>
      </c>
    </row>
    <row r="815" spans="1:27" x14ac:dyDescent="0.25">
      <c r="A815" s="11">
        <v>13.89</v>
      </c>
      <c r="Z815" s="12">
        <f t="shared" ca="1" si="43"/>
        <v>4.1399111111111093</v>
      </c>
      <c r="AA815" s="12">
        <f t="shared" ca="1" si="44"/>
        <v>4.1399111111111093</v>
      </c>
    </row>
    <row r="816" spans="1:27" x14ac:dyDescent="0.25">
      <c r="A816" s="11">
        <v>13.91</v>
      </c>
      <c r="Z816" s="12">
        <f t="shared" ca="1" si="43"/>
        <v>4.1599111111111089</v>
      </c>
      <c r="AA816" s="12">
        <f t="shared" ca="1" si="44"/>
        <v>4.1599111111111089</v>
      </c>
    </row>
    <row r="817" spans="1:27" x14ac:dyDescent="0.25">
      <c r="A817" s="11">
        <v>13.97</v>
      </c>
      <c r="Z817" s="12">
        <f t="shared" ca="1" si="43"/>
        <v>4.2199111111111094</v>
      </c>
      <c r="AA817" s="12">
        <f t="shared" ca="1" si="44"/>
        <v>4.2199111111111094</v>
      </c>
    </row>
    <row r="818" spans="1:27" x14ac:dyDescent="0.25">
      <c r="A818" s="11">
        <v>14.09</v>
      </c>
      <c r="Z818" s="12">
        <f t="shared" ca="1" si="43"/>
        <v>4.3399111111111086</v>
      </c>
      <c r="AA818" s="12">
        <f t="shared" ca="1" si="44"/>
        <v>4.3399111111111086</v>
      </c>
    </row>
    <row r="819" spans="1:27" x14ac:dyDescent="0.25">
      <c r="A819" s="11">
        <v>14.1</v>
      </c>
      <c r="Z819" s="12">
        <f t="shared" ca="1" si="43"/>
        <v>4.3499111111111084</v>
      </c>
      <c r="AA819" s="12">
        <f t="shared" ca="1" si="44"/>
        <v>4.3499111111111084</v>
      </c>
    </row>
    <row r="820" spans="1:27" x14ac:dyDescent="0.25">
      <c r="A820" s="11">
        <v>14.12</v>
      </c>
      <c r="Z820" s="12">
        <f t="shared" ca="1" si="43"/>
        <v>4.369911111111108</v>
      </c>
      <c r="AA820" s="12">
        <f t="shared" ca="1" si="44"/>
        <v>4.369911111111108</v>
      </c>
    </row>
    <row r="821" spans="1:27" x14ac:dyDescent="0.25">
      <c r="A821" s="11">
        <v>14.14</v>
      </c>
      <c r="Z821" s="12">
        <f t="shared" ca="1" si="43"/>
        <v>4.3899111111111093</v>
      </c>
      <c r="AA821" s="12">
        <f t="shared" ca="1" si="44"/>
        <v>4.3899111111111093</v>
      </c>
    </row>
    <row r="822" spans="1:27" x14ac:dyDescent="0.25">
      <c r="A822" s="11">
        <v>14.18</v>
      </c>
      <c r="Z822" s="12">
        <f t="shared" ca="1" si="43"/>
        <v>4.4299111111111085</v>
      </c>
      <c r="AA822" s="12">
        <f t="shared" ca="1" si="44"/>
        <v>4.4299111111111085</v>
      </c>
    </row>
    <row r="823" spans="1:27" x14ac:dyDescent="0.25">
      <c r="A823" s="11">
        <v>14.19</v>
      </c>
      <c r="Z823" s="12">
        <f t="shared" ca="1" si="43"/>
        <v>4.4399111111111083</v>
      </c>
      <c r="AA823" s="12">
        <f t="shared" ca="1" si="44"/>
        <v>4.4399111111111083</v>
      </c>
    </row>
    <row r="824" spans="1:27" x14ac:dyDescent="0.25">
      <c r="A824" s="11">
        <v>14.22</v>
      </c>
      <c r="Z824" s="12">
        <f t="shared" ca="1" si="43"/>
        <v>4.4699111111111094</v>
      </c>
      <c r="AA824" s="12">
        <f t="shared" ca="1" si="44"/>
        <v>4.4699111111111094</v>
      </c>
    </row>
    <row r="825" spans="1:27" x14ac:dyDescent="0.25">
      <c r="A825" s="11">
        <v>14.25</v>
      </c>
      <c r="Z825" s="12">
        <f t="shared" ca="1" si="43"/>
        <v>4.4999111111111088</v>
      </c>
      <c r="AA825" s="12">
        <f t="shared" ca="1" si="44"/>
        <v>4.4999111111111088</v>
      </c>
    </row>
    <row r="826" spans="1:27" x14ac:dyDescent="0.25">
      <c r="A826" s="11">
        <v>14.25</v>
      </c>
      <c r="Z826" s="12">
        <f t="shared" ca="1" si="43"/>
        <v>4.4999111111111088</v>
      </c>
      <c r="AA826" s="12">
        <f t="shared" ca="1" si="44"/>
        <v>4.4999111111111088</v>
      </c>
    </row>
    <row r="827" spans="1:27" x14ac:dyDescent="0.25">
      <c r="A827" s="11">
        <v>14.27</v>
      </c>
      <c r="Z827" s="12">
        <f t="shared" ca="1" si="43"/>
        <v>4.5199111111111083</v>
      </c>
      <c r="AA827" s="12">
        <f t="shared" ca="1" si="44"/>
        <v>4.5199111111111083</v>
      </c>
    </row>
    <row r="828" spans="1:27" x14ac:dyDescent="0.25">
      <c r="A828" s="11">
        <v>14.31</v>
      </c>
      <c r="Z828" s="12">
        <f t="shared" ca="1" si="43"/>
        <v>4.5599111111111092</v>
      </c>
      <c r="AA828" s="12">
        <f t="shared" ca="1" si="44"/>
        <v>4.5599111111111092</v>
      </c>
    </row>
    <row r="829" spans="1:27" x14ac:dyDescent="0.25">
      <c r="A829" s="11">
        <v>14.33</v>
      </c>
      <c r="Z829" s="12">
        <f t="shared" ca="1" si="43"/>
        <v>4.5799111111111088</v>
      </c>
      <c r="AA829" s="12">
        <f t="shared" ca="1" si="44"/>
        <v>4.5799111111111088</v>
      </c>
    </row>
    <row r="830" spans="1:27" x14ac:dyDescent="0.25">
      <c r="A830" s="11">
        <v>14.36</v>
      </c>
      <c r="Z830" s="12">
        <f t="shared" ca="1" si="43"/>
        <v>4.6099111111111082</v>
      </c>
      <c r="AA830" s="12">
        <f t="shared" ca="1" si="44"/>
        <v>4.6099111111111082</v>
      </c>
    </row>
    <row r="831" spans="1:27" x14ac:dyDescent="0.25">
      <c r="A831" s="11">
        <v>14.47</v>
      </c>
      <c r="Z831" s="12">
        <f t="shared" ca="1" si="43"/>
        <v>4.7199111111111094</v>
      </c>
      <c r="AA831" s="12">
        <f t="shared" ca="1" si="44"/>
        <v>4.7199111111111094</v>
      </c>
    </row>
    <row r="832" spans="1:27" x14ac:dyDescent="0.25">
      <c r="A832" s="11">
        <v>14.47</v>
      </c>
      <c r="Z832" s="12">
        <f t="shared" ca="1" si="43"/>
        <v>4.7199111111111094</v>
      </c>
      <c r="AA832" s="12">
        <f t="shared" ca="1" si="44"/>
        <v>4.7199111111111094</v>
      </c>
    </row>
    <row r="833" spans="1:27" x14ac:dyDescent="0.25">
      <c r="A833" s="11">
        <v>14.57</v>
      </c>
      <c r="Z833" s="12">
        <f t="shared" ca="1" si="43"/>
        <v>4.819911111111109</v>
      </c>
      <c r="AA833" s="12">
        <f t="shared" ca="1" si="44"/>
        <v>4.819911111111109</v>
      </c>
    </row>
    <row r="834" spans="1:27" x14ac:dyDescent="0.25">
      <c r="A834" s="11">
        <v>14.59</v>
      </c>
      <c r="Z834" s="12">
        <f t="shared" ref="Z834:Z897" ca="1" si="45">IF($A834&lt;&gt;"",($A834-$D$77),"")</f>
        <v>4.8399111111111086</v>
      </c>
      <c r="AA834" s="12">
        <f t="shared" ref="AA834:AA897" ca="1" si="46">IF($A834&lt;&gt;"",($A834-$D$77+$J$118),"")</f>
        <v>4.8399111111111086</v>
      </c>
    </row>
    <row r="835" spans="1:27" x14ac:dyDescent="0.25">
      <c r="A835" s="11">
        <v>14.59</v>
      </c>
      <c r="Z835" s="12">
        <f t="shared" ca="1" si="45"/>
        <v>4.8399111111111086</v>
      </c>
      <c r="AA835" s="12">
        <f t="shared" ca="1" si="46"/>
        <v>4.8399111111111086</v>
      </c>
    </row>
    <row r="836" spans="1:27" x14ac:dyDescent="0.25">
      <c r="A836" s="11">
        <v>14.63</v>
      </c>
      <c r="Z836" s="12">
        <f t="shared" ca="1" si="45"/>
        <v>4.8799111111111095</v>
      </c>
      <c r="AA836" s="12">
        <f t="shared" ca="1" si="46"/>
        <v>4.8799111111111095</v>
      </c>
    </row>
    <row r="837" spans="1:27" x14ac:dyDescent="0.25">
      <c r="A837" s="11">
        <v>14.66</v>
      </c>
      <c r="Z837" s="12">
        <f t="shared" ca="1" si="45"/>
        <v>4.9099111111111089</v>
      </c>
      <c r="AA837" s="12">
        <f t="shared" ca="1" si="46"/>
        <v>4.9099111111111089</v>
      </c>
    </row>
    <row r="838" spans="1:27" x14ac:dyDescent="0.25">
      <c r="A838" s="11">
        <v>14.72</v>
      </c>
      <c r="Z838" s="12">
        <f t="shared" ca="1" si="45"/>
        <v>4.9699111111111094</v>
      </c>
      <c r="AA838" s="12">
        <f t="shared" ca="1" si="46"/>
        <v>4.9699111111111094</v>
      </c>
    </row>
    <row r="839" spans="1:27" x14ac:dyDescent="0.25">
      <c r="A839" s="11">
        <v>14.74</v>
      </c>
      <c r="Z839" s="12">
        <f t="shared" ca="1" si="45"/>
        <v>4.989911111111109</v>
      </c>
      <c r="AA839" s="12">
        <f t="shared" ca="1" si="46"/>
        <v>4.989911111111109</v>
      </c>
    </row>
    <row r="840" spans="1:27" x14ac:dyDescent="0.25">
      <c r="A840" s="11">
        <v>14.75</v>
      </c>
      <c r="Z840" s="12">
        <f t="shared" ca="1" si="45"/>
        <v>4.9999111111111088</v>
      </c>
      <c r="AA840" s="12">
        <f t="shared" ca="1" si="46"/>
        <v>4.9999111111111088</v>
      </c>
    </row>
    <row r="841" spans="1:27" x14ac:dyDescent="0.25">
      <c r="A841" s="11">
        <v>14.76</v>
      </c>
      <c r="Z841" s="12">
        <f t="shared" ca="1" si="45"/>
        <v>5.0099111111111085</v>
      </c>
      <c r="AA841" s="12">
        <f t="shared" ca="1" si="46"/>
        <v>5.0099111111111085</v>
      </c>
    </row>
    <row r="842" spans="1:27" x14ac:dyDescent="0.25">
      <c r="A842" s="11">
        <v>14.79</v>
      </c>
      <c r="Z842" s="12">
        <f t="shared" ca="1" si="45"/>
        <v>5.0399111111111079</v>
      </c>
      <c r="AA842" s="12">
        <f t="shared" ca="1" si="46"/>
        <v>5.0399111111111079</v>
      </c>
    </row>
    <row r="843" spans="1:27" x14ac:dyDescent="0.25">
      <c r="A843" s="11">
        <v>14.8</v>
      </c>
      <c r="Z843" s="12">
        <f t="shared" ca="1" si="45"/>
        <v>5.0499111111111095</v>
      </c>
      <c r="AA843" s="12">
        <f t="shared" ca="1" si="46"/>
        <v>5.0499111111111095</v>
      </c>
    </row>
    <row r="844" spans="1:27" x14ac:dyDescent="0.25">
      <c r="A844" s="11">
        <v>14.82</v>
      </c>
      <c r="Z844" s="12">
        <f t="shared" ca="1" si="45"/>
        <v>5.069911111111109</v>
      </c>
      <c r="AA844" s="12">
        <f t="shared" ca="1" si="46"/>
        <v>5.069911111111109</v>
      </c>
    </row>
    <row r="845" spans="1:27" x14ac:dyDescent="0.25">
      <c r="A845" s="11">
        <v>14.84</v>
      </c>
      <c r="Z845" s="12">
        <f t="shared" ca="1" si="45"/>
        <v>5.0899111111111086</v>
      </c>
      <c r="AA845" s="12">
        <f t="shared" ca="1" si="46"/>
        <v>5.0899111111111086</v>
      </c>
    </row>
    <row r="846" spans="1:27" x14ac:dyDescent="0.25">
      <c r="A846" s="11">
        <v>14.86</v>
      </c>
      <c r="Z846" s="12">
        <f t="shared" ca="1" si="45"/>
        <v>5.1099111111111082</v>
      </c>
      <c r="AA846" s="12">
        <f t="shared" ca="1" si="46"/>
        <v>5.1099111111111082</v>
      </c>
    </row>
    <row r="847" spans="1:27" x14ac:dyDescent="0.25">
      <c r="A847" s="11">
        <v>14.88</v>
      </c>
      <c r="Z847" s="12">
        <f t="shared" ca="1" si="45"/>
        <v>5.1299111111111095</v>
      </c>
      <c r="AA847" s="12">
        <f t="shared" ca="1" si="46"/>
        <v>5.1299111111111095</v>
      </c>
    </row>
    <row r="848" spans="1:27" x14ac:dyDescent="0.25">
      <c r="A848" s="11">
        <v>14.88</v>
      </c>
      <c r="Z848" s="12">
        <f t="shared" ca="1" si="45"/>
        <v>5.1299111111111095</v>
      </c>
      <c r="AA848" s="12">
        <f t="shared" ca="1" si="46"/>
        <v>5.1299111111111095</v>
      </c>
    </row>
    <row r="849" spans="1:27" x14ac:dyDescent="0.25">
      <c r="A849" s="11">
        <v>14.88</v>
      </c>
      <c r="Z849" s="12">
        <f t="shared" ca="1" si="45"/>
        <v>5.1299111111111095</v>
      </c>
      <c r="AA849" s="12">
        <f t="shared" ca="1" si="46"/>
        <v>5.1299111111111095</v>
      </c>
    </row>
    <row r="850" spans="1:27" x14ac:dyDescent="0.25">
      <c r="A850" s="11">
        <v>14.89</v>
      </c>
      <c r="Z850" s="12">
        <f t="shared" ca="1" si="45"/>
        <v>5.1399111111111093</v>
      </c>
      <c r="AA850" s="12">
        <f t="shared" ca="1" si="46"/>
        <v>5.1399111111111093</v>
      </c>
    </row>
    <row r="851" spans="1:27" x14ac:dyDescent="0.25">
      <c r="A851" s="11">
        <v>14.89</v>
      </c>
      <c r="Z851" s="12">
        <f t="shared" ca="1" si="45"/>
        <v>5.1399111111111093</v>
      </c>
      <c r="AA851" s="12">
        <f t="shared" ca="1" si="46"/>
        <v>5.1399111111111093</v>
      </c>
    </row>
    <row r="852" spans="1:27" x14ac:dyDescent="0.25">
      <c r="A852" s="11">
        <v>14.92</v>
      </c>
      <c r="Z852" s="12">
        <f t="shared" ca="1" si="45"/>
        <v>5.1699111111111087</v>
      </c>
      <c r="AA852" s="12">
        <f t="shared" ca="1" si="46"/>
        <v>5.1699111111111087</v>
      </c>
    </row>
    <row r="853" spans="1:27" x14ac:dyDescent="0.25">
      <c r="A853" s="11">
        <v>14.92</v>
      </c>
      <c r="Z853" s="12">
        <f t="shared" ca="1" si="45"/>
        <v>5.1699111111111087</v>
      </c>
      <c r="AA853" s="12">
        <f t="shared" ca="1" si="46"/>
        <v>5.1699111111111087</v>
      </c>
    </row>
    <row r="854" spans="1:27" x14ac:dyDescent="0.25">
      <c r="A854" s="11">
        <v>14.94</v>
      </c>
      <c r="Z854" s="12">
        <f t="shared" ca="1" si="45"/>
        <v>5.1899111111111083</v>
      </c>
      <c r="AA854" s="12">
        <f t="shared" ca="1" si="46"/>
        <v>5.1899111111111083</v>
      </c>
    </row>
    <row r="855" spans="1:27" x14ac:dyDescent="0.25">
      <c r="A855" s="11">
        <v>14.96</v>
      </c>
      <c r="Z855" s="12">
        <f t="shared" ca="1" si="45"/>
        <v>5.2099111111111096</v>
      </c>
      <c r="AA855" s="12">
        <f t="shared" ca="1" si="46"/>
        <v>5.2099111111111096</v>
      </c>
    </row>
    <row r="856" spans="1:27" x14ac:dyDescent="0.25">
      <c r="A856" s="11">
        <v>14.99</v>
      </c>
      <c r="Z856" s="12">
        <f t="shared" ca="1" si="45"/>
        <v>5.239911111111109</v>
      </c>
      <c r="AA856" s="12">
        <f t="shared" ca="1" si="46"/>
        <v>5.239911111111109</v>
      </c>
    </row>
    <row r="857" spans="1:27" x14ac:dyDescent="0.25">
      <c r="A857" s="11">
        <v>15.02</v>
      </c>
      <c r="Z857" s="12">
        <f t="shared" ca="1" si="45"/>
        <v>5.2699111111111083</v>
      </c>
      <c r="AA857" s="12">
        <f t="shared" ca="1" si="46"/>
        <v>5.2699111111111083</v>
      </c>
    </row>
    <row r="858" spans="1:27" x14ac:dyDescent="0.25">
      <c r="A858" s="11">
        <v>15.03</v>
      </c>
      <c r="Z858" s="12">
        <f t="shared" ca="1" si="45"/>
        <v>5.2799111111111081</v>
      </c>
      <c r="AA858" s="12">
        <f t="shared" ca="1" si="46"/>
        <v>5.2799111111111081</v>
      </c>
    </row>
    <row r="859" spans="1:27" x14ac:dyDescent="0.25">
      <c r="A859" s="11">
        <v>15.06</v>
      </c>
      <c r="Z859" s="12">
        <f t="shared" ca="1" si="45"/>
        <v>5.3099111111111092</v>
      </c>
      <c r="AA859" s="12">
        <f t="shared" ca="1" si="46"/>
        <v>5.3099111111111092</v>
      </c>
    </row>
    <row r="860" spans="1:27" x14ac:dyDescent="0.25">
      <c r="A860" s="11">
        <v>15.08</v>
      </c>
      <c r="Z860" s="12">
        <f t="shared" ca="1" si="45"/>
        <v>5.3299111111111088</v>
      </c>
      <c r="AA860" s="12">
        <f t="shared" ca="1" si="46"/>
        <v>5.3299111111111088</v>
      </c>
    </row>
    <row r="861" spans="1:27" x14ac:dyDescent="0.25">
      <c r="A861" s="11">
        <v>15.16</v>
      </c>
      <c r="Z861" s="12">
        <f t="shared" ca="1" si="45"/>
        <v>5.4099111111111089</v>
      </c>
      <c r="AA861" s="12">
        <f t="shared" ca="1" si="46"/>
        <v>5.4099111111111089</v>
      </c>
    </row>
    <row r="862" spans="1:27" x14ac:dyDescent="0.25">
      <c r="A862" s="11">
        <v>15.18</v>
      </c>
      <c r="Z862" s="12">
        <f t="shared" ca="1" si="45"/>
        <v>5.4299111111111085</v>
      </c>
      <c r="AA862" s="12">
        <f t="shared" ca="1" si="46"/>
        <v>5.4299111111111085</v>
      </c>
    </row>
    <row r="863" spans="1:27" x14ac:dyDescent="0.25">
      <c r="A863" s="11">
        <v>15.2</v>
      </c>
      <c r="Z863" s="12">
        <f t="shared" ca="1" si="45"/>
        <v>5.449911111111108</v>
      </c>
      <c r="AA863" s="12">
        <f t="shared" ca="1" si="46"/>
        <v>5.449911111111108</v>
      </c>
    </row>
    <row r="864" spans="1:27" x14ac:dyDescent="0.25">
      <c r="A864" s="11">
        <v>15.22</v>
      </c>
      <c r="Z864" s="12">
        <f t="shared" ca="1" si="45"/>
        <v>5.4699111111111094</v>
      </c>
      <c r="AA864" s="12">
        <f t="shared" ca="1" si="46"/>
        <v>5.4699111111111094</v>
      </c>
    </row>
    <row r="865" spans="1:27" x14ac:dyDescent="0.25">
      <c r="A865" s="11">
        <v>15.24</v>
      </c>
      <c r="Z865" s="12">
        <f t="shared" ca="1" si="45"/>
        <v>5.489911111111109</v>
      </c>
      <c r="AA865" s="12">
        <f t="shared" ca="1" si="46"/>
        <v>5.489911111111109</v>
      </c>
    </row>
    <row r="866" spans="1:27" x14ac:dyDescent="0.25">
      <c r="A866" s="11">
        <v>15.25</v>
      </c>
      <c r="Z866" s="12">
        <f t="shared" ca="1" si="45"/>
        <v>5.4999111111111088</v>
      </c>
      <c r="AA866" s="12">
        <f t="shared" ca="1" si="46"/>
        <v>5.4999111111111088</v>
      </c>
    </row>
    <row r="867" spans="1:27" x14ac:dyDescent="0.25">
      <c r="A867" s="11">
        <v>15.26</v>
      </c>
      <c r="Z867" s="12">
        <f t="shared" ca="1" si="45"/>
        <v>5.5099111111111085</v>
      </c>
      <c r="AA867" s="12">
        <f t="shared" ca="1" si="46"/>
        <v>5.5099111111111085</v>
      </c>
    </row>
    <row r="868" spans="1:27" x14ac:dyDescent="0.25">
      <c r="A868" s="11">
        <v>15.27</v>
      </c>
      <c r="Z868" s="12">
        <f t="shared" ca="1" si="45"/>
        <v>5.5199111111111083</v>
      </c>
      <c r="AA868" s="12">
        <f t="shared" ca="1" si="46"/>
        <v>5.5199111111111083</v>
      </c>
    </row>
    <row r="869" spans="1:27" x14ac:dyDescent="0.25">
      <c r="A869" s="11">
        <v>15.28</v>
      </c>
      <c r="Z869" s="12">
        <f t="shared" ca="1" si="45"/>
        <v>5.5299111111111081</v>
      </c>
      <c r="AA869" s="12">
        <f t="shared" ca="1" si="46"/>
        <v>5.5299111111111081</v>
      </c>
    </row>
    <row r="870" spans="1:27" x14ac:dyDescent="0.25">
      <c r="A870" s="11">
        <v>15.35</v>
      </c>
      <c r="Z870" s="12">
        <f t="shared" ca="1" si="45"/>
        <v>5.5999111111111084</v>
      </c>
      <c r="AA870" s="12">
        <f t="shared" ca="1" si="46"/>
        <v>5.5999111111111084</v>
      </c>
    </row>
    <row r="871" spans="1:27" x14ac:dyDescent="0.25">
      <c r="A871" s="11">
        <v>15.41</v>
      </c>
      <c r="Z871" s="12">
        <f t="shared" ca="1" si="45"/>
        <v>5.6599111111111089</v>
      </c>
      <c r="AA871" s="12">
        <f t="shared" ca="1" si="46"/>
        <v>5.6599111111111089</v>
      </c>
    </row>
    <row r="872" spans="1:27" x14ac:dyDescent="0.25">
      <c r="A872" s="11">
        <v>15.41</v>
      </c>
      <c r="Z872" s="12">
        <f t="shared" ca="1" si="45"/>
        <v>5.6599111111111089</v>
      </c>
      <c r="AA872" s="12">
        <f t="shared" ca="1" si="46"/>
        <v>5.6599111111111089</v>
      </c>
    </row>
    <row r="873" spans="1:27" x14ac:dyDescent="0.25">
      <c r="A873" s="11">
        <v>15.43</v>
      </c>
      <c r="Z873" s="12">
        <f t="shared" ca="1" si="45"/>
        <v>5.6799111111111085</v>
      </c>
      <c r="AA873" s="12">
        <f t="shared" ca="1" si="46"/>
        <v>5.6799111111111085</v>
      </c>
    </row>
    <row r="874" spans="1:27" x14ac:dyDescent="0.25">
      <c r="A874" s="11">
        <v>15.43</v>
      </c>
      <c r="Z874" s="12">
        <f t="shared" ca="1" si="45"/>
        <v>5.6799111111111085</v>
      </c>
      <c r="AA874" s="12">
        <f t="shared" ca="1" si="46"/>
        <v>5.6799111111111085</v>
      </c>
    </row>
    <row r="875" spans="1:27" x14ac:dyDescent="0.25">
      <c r="A875" s="11">
        <v>15.52</v>
      </c>
      <c r="Z875" s="12">
        <f t="shared" ca="1" si="45"/>
        <v>5.7699111111111083</v>
      </c>
      <c r="AA875" s="12">
        <f t="shared" ca="1" si="46"/>
        <v>5.7699111111111083</v>
      </c>
    </row>
    <row r="876" spans="1:27" x14ac:dyDescent="0.25">
      <c r="A876" s="11">
        <v>15.55</v>
      </c>
      <c r="Z876" s="12">
        <f t="shared" ca="1" si="45"/>
        <v>5.7999111111111095</v>
      </c>
      <c r="AA876" s="12">
        <f t="shared" ca="1" si="46"/>
        <v>5.7999111111111095</v>
      </c>
    </row>
    <row r="877" spans="1:27" x14ac:dyDescent="0.25">
      <c r="A877" s="11">
        <v>15.61</v>
      </c>
      <c r="Z877" s="12">
        <f t="shared" ca="1" si="45"/>
        <v>5.8599111111111082</v>
      </c>
      <c r="AA877" s="12">
        <f t="shared" ca="1" si="46"/>
        <v>5.8599111111111082</v>
      </c>
    </row>
    <row r="878" spans="1:27" x14ac:dyDescent="0.25">
      <c r="A878" s="11">
        <v>15.7</v>
      </c>
      <c r="Z878" s="12">
        <f t="shared" ca="1" si="45"/>
        <v>5.949911111111108</v>
      </c>
      <c r="AA878" s="12">
        <f t="shared" ca="1" si="46"/>
        <v>5.949911111111108</v>
      </c>
    </row>
    <row r="879" spans="1:27" x14ac:dyDescent="0.25">
      <c r="A879" s="11">
        <v>15.81</v>
      </c>
      <c r="Z879" s="12">
        <f t="shared" ca="1" si="45"/>
        <v>6.0599111111111092</v>
      </c>
      <c r="AA879" s="12">
        <f t="shared" ca="1" si="46"/>
        <v>6.0599111111111092</v>
      </c>
    </row>
    <row r="880" spans="1:27" x14ac:dyDescent="0.25">
      <c r="A880" s="11">
        <v>15.83</v>
      </c>
      <c r="Z880" s="12">
        <f t="shared" ca="1" si="45"/>
        <v>6.0799111111111088</v>
      </c>
      <c r="AA880" s="12">
        <f t="shared" ca="1" si="46"/>
        <v>6.0799111111111088</v>
      </c>
    </row>
    <row r="881" spans="1:27" x14ac:dyDescent="0.25">
      <c r="A881" s="11">
        <v>15.86</v>
      </c>
      <c r="Z881" s="12">
        <f t="shared" ca="1" si="45"/>
        <v>6.1099111111111082</v>
      </c>
      <c r="AA881" s="12">
        <f t="shared" ca="1" si="46"/>
        <v>6.1099111111111082</v>
      </c>
    </row>
    <row r="882" spans="1:27" x14ac:dyDescent="0.25">
      <c r="A882" s="11">
        <v>15.86</v>
      </c>
      <c r="Z882" s="12">
        <f t="shared" ca="1" si="45"/>
        <v>6.1099111111111082</v>
      </c>
      <c r="AA882" s="12">
        <f t="shared" ca="1" si="46"/>
        <v>6.1099111111111082</v>
      </c>
    </row>
    <row r="883" spans="1:27" x14ac:dyDescent="0.25">
      <c r="A883" s="11">
        <v>15.9</v>
      </c>
      <c r="Z883" s="12">
        <f t="shared" ca="1" si="45"/>
        <v>6.1499111111111091</v>
      </c>
      <c r="AA883" s="12">
        <f t="shared" ca="1" si="46"/>
        <v>6.1499111111111091</v>
      </c>
    </row>
    <row r="884" spans="1:27" x14ac:dyDescent="0.25">
      <c r="A884" s="11">
        <v>16.05</v>
      </c>
      <c r="Z884" s="12">
        <f t="shared" ca="1" si="45"/>
        <v>6.2999111111111095</v>
      </c>
      <c r="AA884" s="12">
        <f t="shared" ca="1" si="46"/>
        <v>6.2999111111111095</v>
      </c>
    </row>
    <row r="885" spans="1:27" x14ac:dyDescent="0.25">
      <c r="A885" s="11">
        <v>16.14</v>
      </c>
      <c r="Z885" s="12">
        <f t="shared" ca="1" si="45"/>
        <v>6.3899111111111093</v>
      </c>
      <c r="AA885" s="12">
        <f t="shared" ca="1" si="46"/>
        <v>6.3899111111111093</v>
      </c>
    </row>
    <row r="886" spans="1:27" x14ac:dyDescent="0.25">
      <c r="A886" s="11">
        <v>16.34</v>
      </c>
      <c r="Z886" s="12">
        <f t="shared" ca="1" si="45"/>
        <v>6.5899111111111086</v>
      </c>
      <c r="AA886" s="12">
        <f t="shared" ca="1" si="46"/>
        <v>6.5899111111111086</v>
      </c>
    </row>
    <row r="887" spans="1:27" x14ac:dyDescent="0.25">
      <c r="A887" s="11">
        <v>16.37</v>
      </c>
      <c r="Z887" s="12">
        <f t="shared" ca="1" si="45"/>
        <v>6.6199111111111097</v>
      </c>
      <c r="AA887" s="12">
        <f t="shared" ca="1" si="46"/>
        <v>6.6199111111111097</v>
      </c>
    </row>
    <row r="888" spans="1:27" x14ac:dyDescent="0.25">
      <c r="A888" s="11">
        <v>16.420000000000002</v>
      </c>
      <c r="Z888" s="12">
        <f t="shared" ca="1" si="45"/>
        <v>6.6699111111111105</v>
      </c>
      <c r="AA888" s="12">
        <f t="shared" ca="1" si="46"/>
        <v>6.6699111111111105</v>
      </c>
    </row>
    <row r="889" spans="1:27" x14ac:dyDescent="0.25">
      <c r="A889" s="11">
        <v>16.96</v>
      </c>
      <c r="Z889" s="12">
        <f t="shared" ca="1" si="45"/>
        <v>7.2099111111111096</v>
      </c>
      <c r="AA889" s="12">
        <f t="shared" ca="1" si="46"/>
        <v>7.2099111111111096</v>
      </c>
    </row>
    <row r="890" spans="1:27" x14ac:dyDescent="0.25">
      <c r="A890" s="11">
        <v>16.989999999999998</v>
      </c>
      <c r="Z890" s="12">
        <f t="shared" ca="1" si="45"/>
        <v>7.2399111111111072</v>
      </c>
      <c r="AA890" s="12">
        <f t="shared" ca="1" si="46"/>
        <v>7.2399111111111072</v>
      </c>
    </row>
    <row r="891" spans="1:27" x14ac:dyDescent="0.25">
      <c r="A891" s="11">
        <v>17.010000000000002</v>
      </c>
      <c r="Z891" s="12">
        <f t="shared" ca="1" si="45"/>
        <v>7.2599111111111103</v>
      </c>
      <c r="AA891" s="12">
        <f t="shared" ca="1" si="46"/>
        <v>7.2599111111111103</v>
      </c>
    </row>
    <row r="892" spans="1:27" x14ac:dyDescent="0.25">
      <c r="A892" s="11">
        <v>17.12</v>
      </c>
      <c r="Z892" s="12">
        <f t="shared" ca="1" si="45"/>
        <v>7.3699111111111097</v>
      </c>
      <c r="AA892" s="12">
        <f t="shared" ca="1" si="46"/>
        <v>7.3699111111111097</v>
      </c>
    </row>
    <row r="893" spans="1:27" x14ac:dyDescent="0.25">
      <c r="A893" s="11">
        <v>17.22</v>
      </c>
      <c r="Z893" s="12">
        <f t="shared" ca="1" si="45"/>
        <v>7.4699111111111076</v>
      </c>
      <c r="AA893" s="12">
        <f t="shared" ca="1" si="46"/>
        <v>7.4699111111111076</v>
      </c>
    </row>
    <row r="894" spans="1:27" x14ac:dyDescent="0.25">
      <c r="A894" s="11">
        <v>17.420000000000002</v>
      </c>
      <c r="Z894" s="12">
        <f t="shared" ca="1" si="45"/>
        <v>7.6699111111111105</v>
      </c>
      <c r="AA894" s="12">
        <f t="shared" ca="1" si="46"/>
        <v>7.6699111111111105</v>
      </c>
    </row>
    <row r="895" spans="1:27" x14ac:dyDescent="0.25">
      <c r="A895" s="11">
        <v>17.86</v>
      </c>
      <c r="Z895" s="12">
        <f t="shared" ca="1" si="45"/>
        <v>8.1099111111111082</v>
      </c>
      <c r="AA895" s="12">
        <f t="shared" ca="1" si="46"/>
        <v>8.1099111111111082</v>
      </c>
    </row>
    <row r="896" spans="1:27" x14ac:dyDescent="0.25">
      <c r="A896" s="11">
        <v>18.54</v>
      </c>
      <c r="Z896" s="12">
        <f t="shared" ca="1" si="45"/>
        <v>8.7899111111111079</v>
      </c>
      <c r="AA896" s="12">
        <f t="shared" ca="1" si="46"/>
        <v>8.7899111111111079</v>
      </c>
    </row>
    <row r="897" spans="1:27" x14ac:dyDescent="0.25">
      <c r="A897" s="11">
        <v>18.8</v>
      </c>
      <c r="Z897" s="12">
        <f t="shared" ca="1" si="45"/>
        <v>9.0499111111111095</v>
      </c>
      <c r="AA897" s="12">
        <f t="shared" ca="1" si="46"/>
        <v>9.0499111111111095</v>
      </c>
    </row>
    <row r="898" spans="1:27" x14ac:dyDescent="0.25">
      <c r="A898" s="11">
        <v>18.89</v>
      </c>
      <c r="Z898" s="12">
        <f t="shared" ref="Z898:Z961" ca="1" si="47">IF($A898&lt;&gt;"",($A898-$D$77),"")</f>
        <v>9.1399111111111093</v>
      </c>
      <c r="AA898" s="12">
        <f t="shared" ref="AA898:AA961" ca="1" si="48">IF($A898&lt;&gt;"",($A898-$D$77+$J$118),"")</f>
        <v>9.1399111111111093</v>
      </c>
    </row>
    <row r="899" spans="1:27" x14ac:dyDescent="0.25">
      <c r="A899" s="11">
        <v>19.059999999999999</v>
      </c>
      <c r="Z899" s="12">
        <f t="shared" ca="1" si="47"/>
        <v>9.3099111111111075</v>
      </c>
      <c r="AA899" s="12">
        <f t="shared" ca="1" si="48"/>
        <v>9.3099111111111075</v>
      </c>
    </row>
    <row r="900" spans="1:27" x14ac:dyDescent="0.25">
      <c r="A900" s="11">
        <v>19.84</v>
      </c>
      <c r="Z900" s="12">
        <f t="shared" ca="1" si="47"/>
        <v>10.089911111111109</v>
      </c>
      <c r="AA900" s="12">
        <f t="shared" ca="1" si="48"/>
        <v>10.089911111111109</v>
      </c>
    </row>
    <row r="901" spans="1:27" x14ac:dyDescent="0.25">
      <c r="A901" s="11">
        <v>20.64</v>
      </c>
      <c r="Z901" s="12">
        <f t="shared" ca="1" si="47"/>
        <v>10.889911111111109</v>
      </c>
      <c r="AA901" s="12">
        <f t="shared" ca="1" si="48"/>
        <v>10.889911111111109</v>
      </c>
    </row>
    <row r="902" spans="1:27" x14ac:dyDescent="0.25">
      <c r="Z902" s="12" t="str">
        <f t="shared" si="47"/>
        <v/>
      </c>
      <c r="AA902" s="12" t="str">
        <f t="shared" si="48"/>
        <v/>
      </c>
    </row>
    <row r="903" spans="1:27" x14ac:dyDescent="0.25">
      <c r="Z903" s="12" t="str">
        <f t="shared" si="47"/>
        <v/>
      </c>
      <c r="AA903" s="12" t="str">
        <f t="shared" si="48"/>
        <v/>
      </c>
    </row>
    <row r="904" spans="1:27" x14ac:dyDescent="0.25">
      <c r="Z904" s="12" t="str">
        <f t="shared" si="47"/>
        <v/>
      </c>
      <c r="AA904" s="12" t="str">
        <f t="shared" si="48"/>
        <v/>
      </c>
    </row>
    <row r="905" spans="1:27" x14ac:dyDescent="0.25">
      <c r="Z905" s="12" t="str">
        <f t="shared" si="47"/>
        <v/>
      </c>
      <c r="AA905" s="12" t="str">
        <f t="shared" si="48"/>
        <v/>
      </c>
    </row>
    <row r="906" spans="1:27" x14ac:dyDescent="0.25">
      <c r="Z906" s="12" t="str">
        <f t="shared" si="47"/>
        <v/>
      </c>
      <c r="AA906" s="12" t="str">
        <f t="shared" si="48"/>
        <v/>
      </c>
    </row>
    <row r="907" spans="1:27" x14ac:dyDescent="0.25">
      <c r="Z907" s="12" t="str">
        <f t="shared" si="47"/>
        <v/>
      </c>
      <c r="AA907" s="12" t="str">
        <f t="shared" si="48"/>
        <v/>
      </c>
    </row>
    <row r="908" spans="1:27" x14ac:dyDescent="0.25">
      <c r="Z908" s="12" t="str">
        <f t="shared" si="47"/>
        <v/>
      </c>
      <c r="AA908" s="12" t="str">
        <f t="shared" si="48"/>
        <v/>
      </c>
    </row>
    <row r="909" spans="1:27" x14ac:dyDescent="0.25">
      <c r="Z909" s="12" t="str">
        <f t="shared" si="47"/>
        <v/>
      </c>
      <c r="AA909" s="12" t="str">
        <f t="shared" si="48"/>
        <v/>
      </c>
    </row>
    <row r="910" spans="1:27" x14ac:dyDescent="0.25">
      <c r="Z910" s="12" t="str">
        <f t="shared" si="47"/>
        <v/>
      </c>
      <c r="AA910" s="12" t="str">
        <f t="shared" si="48"/>
        <v/>
      </c>
    </row>
    <row r="911" spans="1:27" x14ac:dyDescent="0.25">
      <c r="Z911" s="12" t="str">
        <f t="shared" si="47"/>
        <v/>
      </c>
      <c r="AA911" s="12" t="str">
        <f t="shared" si="48"/>
        <v/>
      </c>
    </row>
    <row r="912" spans="1:27" x14ac:dyDescent="0.25">
      <c r="Z912" s="12" t="str">
        <f t="shared" si="47"/>
        <v/>
      </c>
      <c r="AA912" s="12" t="str">
        <f t="shared" si="48"/>
        <v/>
      </c>
    </row>
    <row r="913" spans="26:27" x14ac:dyDescent="0.25">
      <c r="Z913" s="12" t="str">
        <f t="shared" si="47"/>
        <v/>
      </c>
      <c r="AA913" s="12" t="str">
        <f t="shared" si="48"/>
        <v/>
      </c>
    </row>
    <row r="914" spans="26:27" x14ac:dyDescent="0.25">
      <c r="Z914" s="12" t="str">
        <f t="shared" si="47"/>
        <v/>
      </c>
      <c r="AA914" s="12" t="str">
        <f t="shared" si="48"/>
        <v/>
      </c>
    </row>
    <row r="915" spans="26:27" x14ac:dyDescent="0.25">
      <c r="Z915" s="12" t="str">
        <f t="shared" si="47"/>
        <v/>
      </c>
      <c r="AA915" s="12" t="str">
        <f t="shared" si="48"/>
        <v/>
      </c>
    </row>
    <row r="916" spans="26:27" x14ac:dyDescent="0.25">
      <c r="Z916" s="12" t="str">
        <f t="shared" si="47"/>
        <v/>
      </c>
      <c r="AA916" s="12" t="str">
        <f t="shared" si="48"/>
        <v/>
      </c>
    </row>
    <row r="917" spans="26:27" x14ac:dyDescent="0.25">
      <c r="Z917" s="12" t="str">
        <f t="shared" si="47"/>
        <v/>
      </c>
      <c r="AA917" s="12" t="str">
        <f t="shared" si="48"/>
        <v/>
      </c>
    </row>
    <row r="918" spans="26:27" x14ac:dyDescent="0.25">
      <c r="Z918" s="12" t="str">
        <f t="shared" si="47"/>
        <v/>
      </c>
      <c r="AA918" s="12" t="str">
        <f t="shared" si="48"/>
        <v/>
      </c>
    </row>
    <row r="919" spans="26:27" x14ac:dyDescent="0.25">
      <c r="Z919" s="12" t="str">
        <f t="shared" si="47"/>
        <v/>
      </c>
      <c r="AA919" s="12" t="str">
        <f t="shared" si="48"/>
        <v/>
      </c>
    </row>
    <row r="920" spans="26:27" x14ac:dyDescent="0.25">
      <c r="Z920" s="12" t="str">
        <f t="shared" si="47"/>
        <v/>
      </c>
      <c r="AA920" s="12" t="str">
        <f t="shared" si="48"/>
        <v/>
      </c>
    </row>
    <row r="921" spans="26:27" x14ac:dyDescent="0.25">
      <c r="Z921" s="12" t="str">
        <f t="shared" si="47"/>
        <v/>
      </c>
      <c r="AA921" s="12" t="str">
        <f t="shared" si="48"/>
        <v/>
      </c>
    </row>
    <row r="922" spans="26:27" x14ac:dyDescent="0.25">
      <c r="Z922" s="12" t="str">
        <f t="shared" si="47"/>
        <v/>
      </c>
      <c r="AA922" s="12" t="str">
        <f t="shared" si="48"/>
        <v/>
      </c>
    </row>
    <row r="923" spans="26:27" x14ac:dyDescent="0.25">
      <c r="Z923" s="12" t="str">
        <f t="shared" si="47"/>
        <v/>
      </c>
      <c r="AA923" s="12" t="str">
        <f t="shared" si="48"/>
        <v/>
      </c>
    </row>
    <row r="924" spans="26:27" x14ac:dyDescent="0.25">
      <c r="Z924" s="12" t="str">
        <f t="shared" si="47"/>
        <v/>
      </c>
      <c r="AA924" s="12" t="str">
        <f t="shared" si="48"/>
        <v/>
      </c>
    </row>
    <row r="925" spans="26:27" x14ac:dyDescent="0.25">
      <c r="Z925" s="12" t="str">
        <f t="shared" si="47"/>
        <v/>
      </c>
      <c r="AA925" s="12" t="str">
        <f t="shared" si="48"/>
        <v/>
      </c>
    </row>
    <row r="926" spans="26:27" x14ac:dyDescent="0.25">
      <c r="Z926" s="12" t="str">
        <f t="shared" si="47"/>
        <v/>
      </c>
      <c r="AA926" s="12" t="str">
        <f t="shared" si="48"/>
        <v/>
      </c>
    </row>
    <row r="927" spans="26:27" x14ac:dyDescent="0.25">
      <c r="Z927" s="12" t="str">
        <f t="shared" si="47"/>
        <v/>
      </c>
      <c r="AA927" s="12" t="str">
        <f t="shared" si="48"/>
        <v/>
      </c>
    </row>
    <row r="928" spans="26:27" x14ac:dyDescent="0.25">
      <c r="Z928" s="12" t="str">
        <f t="shared" si="47"/>
        <v/>
      </c>
      <c r="AA928" s="12" t="str">
        <f t="shared" si="48"/>
        <v/>
      </c>
    </row>
    <row r="929" spans="26:27" x14ac:dyDescent="0.25">
      <c r="Z929" s="12" t="str">
        <f t="shared" si="47"/>
        <v/>
      </c>
      <c r="AA929" s="12" t="str">
        <f t="shared" si="48"/>
        <v/>
      </c>
    </row>
    <row r="930" spans="26:27" x14ac:dyDescent="0.25">
      <c r="Z930" s="12" t="str">
        <f t="shared" si="47"/>
        <v/>
      </c>
      <c r="AA930" s="12" t="str">
        <f t="shared" si="48"/>
        <v/>
      </c>
    </row>
    <row r="931" spans="26:27" x14ac:dyDescent="0.25">
      <c r="Z931" s="12" t="str">
        <f t="shared" si="47"/>
        <v/>
      </c>
      <c r="AA931" s="12" t="str">
        <f t="shared" si="48"/>
        <v/>
      </c>
    </row>
    <row r="932" spans="26:27" x14ac:dyDescent="0.25">
      <c r="Z932" s="12" t="str">
        <f t="shared" si="47"/>
        <v/>
      </c>
      <c r="AA932" s="12" t="str">
        <f t="shared" si="48"/>
        <v/>
      </c>
    </row>
    <row r="933" spans="26:27" x14ac:dyDescent="0.25">
      <c r="Z933" s="12" t="str">
        <f t="shared" si="47"/>
        <v/>
      </c>
      <c r="AA933" s="12" t="str">
        <f t="shared" si="48"/>
        <v/>
      </c>
    </row>
    <row r="934" spans="26:27" x14ac:dyDescent="0.25">
      <c r="Z934" s="12" t="str">
        <f t="shared" si="47"/>
        <v/>
      </c>
      <c r="AA934" s="12" t="str">
        <f t="shared" si="48"/>
        <v/>
      </c>
    </row>
    <row r="935" spans="26:27" x14ac:dyDescent="0.25">
      <c r="Z935" s="12" t="str">
        <f t="shared" si="47"/>
        <v/>
      </c>
      <c r="AA935" s="12" t="str">
        <f t="shared" si="48"/>
        <v/>
      </c>
    </row>
    <row r="936" spans="26:27" x14ac:dyDescent="0.25">
      <c r="Z936" s="12" t="str">
        <f t="shared" si="47"/>
        <v/>
      </c>
      <c r="AA936" s="12" t="str">
        <f t="shared" si="48"/>
        <v/>
      </c>
    </row>
    <row r="937" spans="26:27" x14ac:dyDescent="0.25">
      <c r="Z937" s="12" t="str">
        <f t="shared" si="47"/>
        <v/>
      </c>
      <c r="AA937" s="12" t="str">
        <f t="shared" si="48"/>
        <v/>
      </c>
    </row>
    <row r="938" spans="26:27" x14ac:dyDescent="0.25">
      <c r="Z938" s="12" t="str">
        <f t="shared" si="47"/>
        <v/>
      </c>
      <c r="AA938" s="12" t="str">
        <f t="shared" si="48"/>
        <v/>
      </c>
    </row>
    <row r="939" spans="26:27" x14ac:dyDescent="0.25">
      <c r="Z939" s="12" t="str">
        <f t="shared" si="47"/>
        <v/>
      </c>
      <c r="AA939" s="12" t="str">
        <f t="shared" si="48"/>
        <v/>
      </c>
    </row>
    <row r="940" spans="26:27" x14ac:dyDescent="0.25">
      <c r="Z940" s="12" t="str">
        <f t="shared" si="47"/>
        <v/>
      </c>
      <c r="AA940" s="12" t="str">
        <f t="shared" si="48"/>
        <v/>
      </c>
    </row>
    <row r="941" spans="26:27" x14ac:dyDescent="0.25">
      <c r="Z941" s="12" t="str">
        <f t="shared" si="47"/>
        <v/>
      </c>
      <c r="AA941" s="12" t="str">
        <f t="shared" si="48"/>
        <v/>
      </c>
    </row>
    <row r="942" spans="26:27" x14ac:dyDescent="0.25">
      <c r="Z942" s="12" t="str">
        <f t="shared" si="47"/>
        <v/>
      </c>
      <c r="AA942" s="12" t="str">
        <f t="shared" si="48"/>
        <v/>
      </c>
    </row>
    <row r="943" spans="26:27" x14ac:dyDescent="0.25">
      <c r="Z943" s="12" t="str">
        <f t="shared" si="47"/>
        <v/>
      </c>
      <c r="AA943" s="12" t="str">
        <f t="shared" si="48"/>
        <v/>
      </c>
    </row>
    <row r="944" spans="26:27" x14ac:dyDescent="0.25">
      <c r="Z944" s="12" t="str">
        <f t="shared" si="47"/>
        <v/>
      </c>
      <c r="AA944" s="12" t="str">
        <f t="shared" si="48"/>
        <v/>
      </c>
    </row>
    <row r="945" spans="26:27" x14ac:dyDescent="0.25">
      <c r="Z945" s="12" t="str">
        <f t="shared" si="47"/>
        <v/>
      </c>
      <c r="AA945" s="12" t="str">
        <f t="shared" si="48"/>
        <v/>
      </c>
    </row>
    <row r="946" spans="26:27" x14ac:dyDescent="0.25">
      <c r="Z946" s="12" t="str">
        <f t="shared" si="47"/>
        <v/>
      </c>
      <c r="AA946" s="12" t="str">
        <f t="shared" si="48"/>
        <v/>
      </c>
    </row>
    <row r="947" spans="26:27" x14ac:dyDescent="0.25">
      <c r="Z947" s="12" t="str">
        <f t="shared" si="47"/>
        <v/>
      </c>
      <c r="AA947" s="12" t="str">
        <f t="shared" si="48"/>
        <v/>
      </c>
    </row>
    <row r="948" spans="26:27" x14ac:dyDescent="0.25">
      <c r="Z948" s="12" t="str">
        <f t="shared" si="47"/>
        <v/>
      </c>
      <c r="AA948" s="12" t="str">
        <f t="shared" si="48"/>
        <v/>
      </c>
    </row>
    <row r="949" spans="26:27" x14ac:dyDescent="0.25">
      <c r="Z949" s="12" t="str">
        <f t="shared" si="47"/>
        <v/>
      </c>
      <c r="AA949" s="12" t="str">
        <f t="shared" si="48"/>
        <v/>
      </c>
    </row>
    <row r="950" spans="26:27" x14ac:dyDescent="0.25">
      <c r="Z950" s="12" t="str">
        <f t="shared" si="47"/>
        <v/>
      </c>
      <c r="AA950" s="12" t="str">
        <f t="shared" si="48"/>
        <v/>
      </c>
    </row>
    <row r="951" spans="26:27" x14ac:dyDescent="0.25">
      <c r="Z951" s="12" t="str">
        <f t="shared" si="47"/>
        <v/>
      </c>
      <c r="AA951" s="12" t="str">
        <f t="shared" si="48"/>
        <v/>
      </c>
    </row>
    <row r="952" spans="26:27" x14ac:dyDescent="0.25">
      <c r="Z952" s="12" t="str">
        <f t="shared" si="47"/>
        <v/>
      </c>
      <c r="AA952" s="12" t="str">
        <f t="shared" si="48"/>
        <v/>
      </c>
    </row>
    <row r="953" spans="26:27" x14ac:dyDescent="0.25">
      <c r="Z953" s="12" t="str">
        <f t="shared" si="47"/>
        <v/>
      </c>
      <c r="AA953" s="12" t="str">
        <f t="shared" si="48"/>
        <v/>
      </c>
    </row>
    <row r="954" spans="26:27" x14ac:dyDescent="0.25">
      <c r="Z954" s="12" t="str">
        <f t="shared" si="47"/>
        <v/>
      </c>
      <c r="AA954" s="12" t="str">
        <f t="shared" si="48"/>
        <v/>
      </c>
    </row>
    <row r="955" spans="26:27" x14ac:dyDescent="0.25">
      <c r="Z955" s="12" t="str">
        <f t="shared" si="47"/>
        <v/>
      </c>
      <c r="AA955" s="12" t="str">
        <f t="shared" si="48"/>
        <v/>
      </c>
    </row>
    <row r="956" spans="26:27" x14ac:dyDescent="0.25">
      <c r="Z956" s="12" t="str">
        <f t="shared" si="47"/>
        <v/>
      </c>
      <c r="AA956" s="12" t="str">
        <f t="shared" si="48"/>
        <v/>
      </c>
    </row>
    <row r="957" spans="26:27" x14ac:dyDescent="0.25">
      <c r="Z957" s="12" t="str">
        <f t="shared" si="47"/>
        <v/>
      </c>
      <c r="AA957" s="12" t="str">
        <f t="shared" si="48"/>
        <v/>
      </c>
    </row>
    <row r="958" spans="26:27" x14ac:dyDescent="0.25">
      <c r="Z958" s="12" t="str">
        <f t="shared" si="47"/>
        <v/>
      </c>
      <c r="AA958" s="12" t="str">
        <f t="shared" si="48"/>
        <v/>
      </c>
    </row>
    <row r="959" spans="26:27" x14ac:dyDescent="0.25">
      <c r="Z959" s="12" t="str">
        <f t="shared" si="47"/>
        <v/>
      </c>
      <c r="AA959" s="12" t="str">
        <f t="shared" si="48"/>
        <v/>
      </c>
    </row>
    <row r="960" spans="26:27" x14ac:dyDescent="0.25">
      <c r="Z960" s="12" t="str">
        <f t="shared" si="47"/>
        <v/>
      </c>
      <c r="AA960" s="12" t="str">
        <f t="shared" si="48"/>
        <v/>
      </c>
    </row>
    <row r="961" spans="26:27" x14ac:dyDescent="0.25">
      <c r="Z961" s="12" t="str">
        <f t="shared" si="47"/>
        <v/>
      </c>
      <c r="AA961" s="12" t="str">
        <f t="shared" si="48"/>
        <v/>
      </c>
    </row>
    <row r="962" spans="26:27" x14ac:dyDescent="0.25">
      <c r="Z962" s="12" t="str">
        <f t="shared" ref="Z962:Z1001" si="49">IF($A962&lt;&gt;"",($A962-$D$77),"")</f>
        <v/>
      </c>
      <c r="AA962" s="12" t="str">
        <f t="shared" ref="AA962:AA1001" si="50">IF($A962&lt;&gt;"",($A962-$D$77+$J$118),"")</f>
        <v/>
      </c>
    </row>
    <row r="963" spans="26:27" x14ac:dyDescent="0.25">
      <c r="Z963" s="12" t="str">
        <f t="shared" si="49"/>
        <v/>
      </c>
      <c r="AA963" s="12" t="str">
        <f t="shared" si="50"/>
        <v/>
      </c>
    </row>
    <row r="964" spans="26:27" x14ac:dyDescent="0.25">
      <c r="Z964" s="12" t="str">
        <f t="shared" si="49"/>
        <v/>
      </c>
      <c r="AA964" s="12" t="str">
        <f t="shared" si="50"/>
        <v/>
      </c>
    </row>
    <row r="965" spans="26:27" x14ac:dyDescent="0.25">
      <c r="Z965" s="12" t="str">
        <f t="shared" si="49"/>
        <v/>
      </c>
      <c r="AA965" s="12" t="str">
        <f t="shared" si="50"/>
        <v/>
      </c>
    </row>
    <row r="966" spans="26:27" x14ac:dyDescent="0.25">
      <c r="Z966" s="12" t="str">
        <f t="shared" si="49"/>
        <v/>
      </c>
      <c r="AA966" s="12" t="str">
        <f t="shared" si="50"/>
        <v/>
      </c>
    </row>
    <row r="967" spans="26:27" x14ac:dyDescent="0.25">
      <c r="Z967" s="12" t="str">
        <f t="shared" si="49"/>
        <v/>
      </c>
      <c r="AA967" s="12" t="str">
        <f t="shared" si="50"/>
        <v/>
      </c>
    </row>
    <row r="968" spans="26:27" x14ac:dyDescent="0.25">
      <c r="Z968" s="12" t="str">
        <f t="shared" si="49"/>
        <v/>
      </c>
      <c r="AA968" s="12" t="str">
        <f t="shared" si="50"/>
        <v/>
      </c>
    </row>
    <row r="969" spans="26:27" x14ac:dyDescent="0.25">
      <c r="Z969" s="12" t="str">
        <f t="shared" si="49"/>
        <v/>
      </c>
      <c r="AA969" s="12" t="str">
        <f t="shared" si="50"/>
        <v/>
      </c>
    </row>
    <row r="970" spans="26:27" x14ac:dyDescent="0.25">
      <c r="Z970" s="12" t="str">
        <f t="shared" si="49"/>
        <v/>
      </c>
      <c r="AA970" s="12" t="str">
        <f t="shared" si="50"/>
        <v/>
      </c>
    </row>
    <row r="971" spans="26:27" x14ac:dyDescent="0.25">
      <c r="Z971" s="12" t="str">
        <f t="shared" si="49"/>
        <v/>
      </c>
      <c r="AA971" s="12" t="str">
        <f t="shared" si="50"/>
        <v/>
      </c>
    </row>
    <row r="972" spans="26:27" x14ac:dyDescent="0.25">
      <c r="Z972" s="12" t="str">
        <f t="shared" si="49"/>
        <v/>
      </c>
      <c r="AA972" s="12" t="str">
        <f t="shared" si="50"/>
        <v/>
      </c>
    </row>
    <row r="973" spans="26:27" x14ac:dyDescent="0.25">
      <c r="Z973" s="12" t="str">
        <f t="shared" si="49"/>
        <v/>
      </c>
      <c r="AA973" s="12" t="str">
        <f t="shared" si="50"/>
        <v/>
      </c>
    </row>
    <row r="974" spans="26:27" x14ac:dyDescent="0.25">
      <c r="Z974" s="12" t="str">
        <f t="shared" si="49"/>
        <v/>
      </c>
      <c r="AA974" s="12" t="str">
        <f t="shared" si="50"/>
        <v/>
      </c>
    </row>
    <row r="975" spans="26:27" x14ac:dyDescent="0.25">
      <c r="Z975" s="12" t="str">
        <f t="shared" si="49"/>
        <v/>
      </c>
      <c r="AA975" s="12" t="str">
        <f t="shared" si="50"/>
        <v/>
      </c>
    </row>
    <row r="976" spans="26:27" x14ac:dyDescent="0.25">
      <c r="Z976" s="12" t="str">
        <f t="shared" si="49"/>
        <v/>
      </c>
      <c r="AA976" s="12" t="str">
        <f t="shared" si="50"/>
        <v/>
      </c>
    </row>
    <row r="977" spans="26:27" x14ac:dyDescent="0.25">
      <c r="Z977" s="12" t="str">
        <f t="shared" si="49"/>
        <v/>
      </c>
      <c r="AA977" s="12" t="str">
        <f t="shared" si="50"/>
        <v/>
      </c>
    </row>
    <row r="978" spans="26:27" x14ac:dyDescent="0.25">
      <c r="Z978" s="12" t="str">
        <f t="shared" si="49"/>
        <v/>
      </c>
      <c r="AA978" s="12" t="str">
        <f t="shared" si="50"/>
        <v/>
      </c>
    </row>
    <row r="979" spans="26:27" x14ac:dyDescent="0.25">
      <c r="Z979" s="12" t="str">
        <f t="shared" si="49"/>
        <v/>
      </c>
      <c r="AA979" s="12" t="str">
        <f t="shared" si="50"/>
        <v/>
      </c>
    </row>
    <row r="980" spans="26:27" x14ac:dyDescent="0.25">
      <c r="Z980" s="12" t="str">
        <f t="shared" si="49"/>
        <v/>
      </c>
      <c r="AA980" s="12" t="str">
        <f t="shared" si="50"/>
        <v/>
      </c>
    </row>
    <row r="981" spans="26:27" x14ac:dyDescent="0.25">
      <c r="Z981" s="12" t="str">
        <f t="shared" si="49"/>
        <v/>
      </c>
      <c r="AA981" s="12" t="str">
        <f t="shared" si="50"/>
        <v/>
      </c>
    </row>
    <row r="982" spans="26:27" x14ac:dyDescent="0.25">
      <c r="Z982" s="12" t="str">
        <f t="shared" si="49"/>
        <v/>
      </c>
      <c r="AA982" s="12" t="str">
        <f t="shared" si="50"/>
        <v/>
      </c>
    </row>
    <row r="983" spans="26:27" x14ac:dyDescent="0.25">
      <c r="Z983" s="12" t="str">
        <f t="shared" si="49"/>
        <v/>
      </c>
      <c r="AA983" s="12" t="str">
        <f t="shared" si="50"/>
        <v/>
      </c>
    </row>
    <row r="984" spans="26:27" x14ac:dyDescent="0.25">
      <c r="Z984" s="12" t="str">
        <f t="shared" si="49"/>
        <v/>
      </c>
      <c r="AA984" s="12" t="str">
        <f t="shared" si="50"/>
        <v/>
      </c>
    </row>
    <row r="985" spans="26:27" x14ac:dyDescent="0.25">
      <c r="Z985" s="12" t="str">
        <f t="shared" si="49"/>
        <v/>
      </c>
      <c r="AA985" s="12" t="str">
        <f t="shared" si="50"/>
        <v/>
      </c>
    </row>
    <row r="986" spans="26:27" x14ac:dyDescent="0.25">
      <c r="Z986" s="12" t="str">
        <f t="shared" si="49"/>
        <v/>
      </c>
      <c r="AA986" s="12" t="str">
        <f t="shared" si="50"/>
        <v/>
      </c>
    </row>
    <row r="987" spans="26:27" x14ac:dyDescent="0.25">
      <c r="Z987" s="12" t="str">
        <f t="shared" si="49"/>
        <v/>
      </c>
      <c r="AA987" s="12" t="str">
        <f t="shared" si="50"/>
        <v/>
      </c>
    </row>
    <row r="988" spans="26:27" x14ac:dyDescent="0.25">
      <c r="Z988" s="12" t="str">
        <f t="shared" si="49"/>
        <v/>
      </c>
      <c r="AA988" s="12" t="str">
        <f t="shared" si="50"/>
        <v/>
      </c>
    </row>
    <row r="989" spans="26:27" x14ac:dyDescent="0.25">
      <c r="Z989" s="12" t="str">
        <f t="shared" si="49"/>
        <v/>
      </c>
      <c r="AA989" s="12" t="str">
        <f t="shared" si="50"/>
        <v/>
      </c>
    </row>
    <row r="990" spans="26:27" x14ac:dyDescent="0.25">
      <c r="Z990" s="12" t="str">
        <f t="shared" si="49"/>
        <v/>
      </c>
      <c r="AA990" s="12" t="str">
        <f t="shared" si="50"/>
        <v/>
      </c>
    </row>
    <row r="991" spans="26:27" x14ac:dyDescent="0.25">
      <c r="Z991" s="12" t="str">
        <f t="shared" si="49"/>
        <v/>
      </c>
      <c r="AA991" s="12" t="str">
        <f t="shared" si="50"/>
        <v/>
      </c>
    </row>
    <row r="992" spans="26:27" x14ac:dyDescent="0.25">
      <c r="Z992" s="12" t="str">
        <f t="shared" si="49"/>
        <v/>
      </c>
      <c r="AA992" s="12" t="str">
        <f t="shared" si="50"/>
        <v/>
      </c>
    </row>
    <row r="993" spans="26:27" x14ac:dyDescent="0.25">
      <c r="Z993" s="12" t="str">
        <f t="shared" si="49"/>
        <v/>
      </c>
      <c r="AA993" s="12" t="str">
        <f t="shared" si="50"/>
        <v/>
      </c>
    </row>
    <row r="994" spans="26:27" x14ac:dyDescent="0.25">
      <c r="Z994" s="12" t="str">
        <f t="shared" si="49"/>
        <v/>
      </c>
      <c r="AA994" s="12" t="str">
        <f t="shared" si="50"/>
        <v/>
      </c>
    </row>
    <row r="995" spans="26:27" x14ac:dyDescent="0.25">
      <c r="Z995" s="12" t="str">
        <f t="shared" si="49"/>
        <v/>
      </c>
      <c r="AA995" s="12" t="str">
        <f t="shared" si="50"/>
        <v/>
      </c>
    </row>
    <row r="996" spans="26:27" x14ac:dyDescent="0.25">
      <c r="Z996" s="12" t="str">
        <f t="shared" si="49"/>
        <v/>
      </c>
      <c r="AA996" s="12" t="str">
        <f t="shared" si="50"/>
        <v/>
      </c>
    </row>
    <row r="997" spans="26:27" x14ac:dyDescent="0.25">
      <c r="Z997" s="12" t="str">
        <f t="shared" si="49"/>
        <v/>
      </c>
      <c r="AA997" s="12" t="str">
        <f t="shared" si="50"/>
        <v/>
      </c>
    </row>
    <row r="998" spans="26:27" x14ac:dyDescent="0.25">
      <c r="Z998" s="12" t="str">
        <f t="shared" si="49"/>
        <v/>
      </c>
      <c r="AA998" s="12" t="str">
        <f t="shared" si="50"/>
        <v/>
      </c>
    </row>
    <row r="999" spans="26:27" x14ac:dyDescent="0.25">
      <c r="Z999" s="12" t="str">
        <f t="shared" si="49"/>
        <v/>
      </c>
      <c r="AA999" s="12" t="str">
        <f t="shared" si="50"/>
        <v/>
      </c>
    </row>
    <row r="1000" spans="26:27" x14ac:dyDescent="0.25">
      <c r="Z1000" s="12" t="str">
        <f t="shared" si="49"/>
        <v/>
      </c>
      <c r="AA1000" s="12" t="str">
        <f t="shared" si="50"/>
        <v/>
      </c>
    </row>
    <row r="1001" spans="26:27" x14ac:dyDescent="0.25">
      <c r="Z1001" s="12" t="str">
        <f t="shared" si="49"/>
        <v/>
      </c>
      <c r="AA1001" s="12" t="str">
        <f t="shared" si="50"/>
        <v/>
      </c>
    </row>
  </sheetData>
  <sortState ref="A2:A9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T1001"/>
  <sheetViews>
    <sheetView tabSelected="1" topLeftCell="Q96" zoomScale="139" zoomScaleNormal="68" workbookViewId="0">
      <selection activeCell="V110" sqref="V110:W110"/>
    </sheetView>
  </sheetViews>
  <sheetFormatPr defaultRowHeight="15" x14ac:dyDescent="0.25"/>
  <cols>
    <col min="1" max="1" width="9.140625" style="11"/>
    <col min="2" max="24" width="9.140625" style="9"/>
    <col min="25" max="25" width="12.42578125" style="9" bestFit="1" customWidth="1"/>
    <col min="26" max="16384" width="9.140625" style="9"/>
  </cols>
  <sheetData>
    <row r="1" spans="1:27" x14ac:dyDescent="0.25">
      <c r="A1" s="32" t="s">
        <v>151</v>
      </c>
      <c r="Z1" s="10" t="str">
        <f>""&amp;$A$1&amp;"-m*"</f>
        <v>Yi-m*</v>
      </c>
      <c r="AA1" s="10" t="str">
        <f>""&amp;$A$1&amp;"-m*+Δ"</f>
        <v>Yi-m*+Δ</v>
      </c>
    </row>
    <row r="2" spans="1:27" x14ac:dyDescent="0.25">
      <c r="A2" s="11">
        <v>-0.09</v>
      </c>
      <c r="Z2" s="12">
        <f t="shared" ref="Z2:Z65" ca="1" si="0">IF($A2&lt;&gt;"",($A2-$D$77),"")</f>
        <v>-10.088579999999999</v>
      </c>
      <c r="AA2" s="12">
        <f t="shared" ref="AA2:AA65" ca="1" si="1">IF($A2&lt;&gt;"",($A2-$D$77+$J$118),"")</f>
        <v>-10.088579999999999</v>
      </c>
    </row>
    <row r="3" spans="1:27" x14ac:dyDescent="0.25">
      <c r="A3" s="11">
        <v>0.48</v>
      </c>
      <c r="Z3" s="12">
        <f t="shared" ca="1" si="0"/>
        <v>-9.5185799999999983</v>
      </c>
      <c r="AA3" s="12">
        <f t="shared" ca="1" si="1"/>
        <v>-9.5185799999999983</v>
      </c>
    </row>
    <row r="4" spans="1:27" x14ac:dyDescent="0.25">
      <c r="A4" s="11">
        <v>1.1100000000000001</v>
      </c>
      <c r="C4" s="10" t="s">
        <v>0</v>
      </c>
      <c r="D4" s="13">
        <v>10</v>
      </c>
      <c r="F4" s="30" t="str">
        <f>"A["&amp;A1&amp;"]"</f>
        <v>A[Yi]</v>
      </c>
      <c r="G4" s="31" t="str">
        <f>"A2:A"&amp;$D$5+1</f>
        <v>A2:A1001</v>
      </c>
      <c r="Z4" s="12">
        <f t="shared" ca="1" si="0"/>
        <v>-8.8885799999999993</v>
      </c>
      <c r="AA4" s="12">
        <f t="shared" ca="1" si="1"/>
        <v>-8.8885799999999993</v>
      </c>
    </row>
    <row r="5" spans="1:27" x14ac:dyDescent="0.25">
      <c r="A5" s="11">
        <v>1.6</v>
      </c>
      <c r="C5" s="10" t="s">
        <v>1</v>
      </c>
      <c r="D5" s="13">
        <v>1000</v>
      </c>
      <c r="Z5" s="12">
        <f t="shared" ca="1" si="0"/>
        <v>-8.398579999999999</v>
      </c>
      <c r="AA5" s="12">
        <f t="shared" ca="1" si="1"/>
        <v>-8.398579999999999</v>
      </c>
    </row>
    <row r="6" spans="1:27" x14ac:dyDescent="0.25">
      <c r="A6" s="11">
        <v>1.71</v>
      </c>
      <c r="D6" s="29"/>
      <c r="Z6" s="12">
        <f t="shared" ca="1" si="0"/>
        <v>-8.2885799999999996</v>
      </c>
      <c r="AA6" s="12">
        <f t="shared" ca="1" si="1"/>
        <v>-8.2885799999999996</v>
      </c>
    </row>
    <row r="7" spans="1:27" x14ac:dyDescent="0.25">
      <c r="A7" s="11">
        <v>2.0499999999999998</v>
      </c>
      <c r="Z7" s="12">
        <f t="shared" ca="1" si="0"/>
        <v>-7.9485799999999989</v>
      </c>
      <c r="AA7" s="12">
        <f t="shared" ca="1" si="1"/>
        <v>-7.9485799999999989</v>
      </c>
    </row>
    <row r="8" spans="1:27" x14ac:dyDescent="0.25">
      <c r="A8" s="11">
        <v>2.09</v>
      </c>
      <c r="C8" s="68" t="s">
        <v>21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Z8" s="12">
        <f t="shared" ca="1" si="0"/>
        <v>-7.9085799999999988</v>
      </c>
      <c r="AA8" s="12">
        <f t="shared" ca="1" si="1"/>
        <v>-7.9085799999999988</v>
      </c>
    </row>
    <row r="9" spans="1:27" x14ac:dyDescent="0.25">
      <c r="A9" s="11">
        <v>2.09</v>
      </c>
      <c r="Z9" s="12">
        <f t="shared" ca="1" si="0"/>
        <v>-7.9085799999999988</v>
      </c>
      <c r="AA9" s="12">
        <f t="shared" ca="1" si="1"/>
        <v>-7.9085799999999988</v>
      </c>
    </row>
    <row r="10" spans="1:27" ht="15" customHeight="1" x14ac:dyDescent="0.25">
      <c r="A10" s="11">
        <v>2.21</v>
      </c>
      <c r="Z10" s="12">
        <f t="shared" ca="1" si="0"/>
        <v>-7.7885799999999987</v>
      </c>
      <c r="AA10" s="12">
        <f t="shared" ca="1" si="1"/>
        <v>-7.7885799999999987</v>
      </c>
    </row>
    <row r="11" spans="1:27" x14ac:dyDescent="0.25">
      <c r="A11" s="11">
        <v>2.25</v>
      </c>
      <c r="C11" s="10" t="s">
        <v>2</v>
      </c>
      <c r="D11" s="15">
        <f ca="1">MIN(INDIRECT($G$4))</f>
        <v>-0.09</v>
      </c>
      <c r="E11" s="9" t="s">
        <v>7</v>
      </c>
      <c r="Z11" s="12">
        <f t="shared" ca="1" si="0"/>
        <v>-7.7485799999999987</v>
      </c>
      <c r="AA11" s="12">
        <f t="shared" ca="1" si="1"/>
        <v>-7.7485799999999987</v>
      </c>
    </row>
    <row r="12" spans="1:27" x14ac:dyDescent="0.25">
      <c r="A12" s="11">
        <v>2.2799999999999998</v>
      </c>
      <c r="C12" s="10" t="s">
        <v>3</v>
      </c>
      <c r="D12" s="15">
        <f ca="1">MAX(INDIRECT($G$4))</f>
        <v>21.53</v>
      </c>
      <c r="E12" s="9" t="s">
        <v>8</v>
      </c>
      <c r="Z12" s="12">
        <f t="shared" ca="1" si="0"/>
        <v>-7.7185799999999993</v>
      </c>
      <c r="AA12" s="12">
        <f t="shared" ca="1" si="1"/>
        <v>-7.7185799999999993</v>
      </c>
    </row>
    <row r="13" spans="1:27" x14ac:dyDescent="0.25">
      <c r="A13" s="11">
        <v>2.37</v>
      </c>
      <c r="Z13" s="12">
        <f t="shared" ca="1" si="0"/>
        <v>-7.6285799999999986</v>
      </c>
      <c r="AA13" s="12">
        <f t="shared" ca="1" si="1"/>
        <v>-7.6285799999999986</v>
      </c>
    </row>
    <row r="14" spans="1:27" x14ac:dyDescent="0.25">
      <c r="A14" s="11">
        <v>2.75</v>
      </c>
      <c r="C14" s="10" t="s">
        <v>4</v>
      </c>
      <c r="D14" s="38">
        <f ca="1">D12-D11</f>
        <v>21.62</v>
      </c>
      <c r="E14" s="9" t="s">
        <v>9</v>
      </c>
      <c r="Z14" s="12">
        <f t="shared" ca="1" si="0"/>
        <v>-7.2485799999999987</v>
      </c>
      <c r="AA14" s="12">
        <f t="shared" ca="1" si="1"/>
        <v>-7.2485799999999987</v>
      </c>
    </row>
    <row r="15" spans="1:27" x14ac:dyDescent="0.25">
      <c r="A15" s="11">
        <v>2.83</v>
      </c>
      <c r="C15" s="10" t="s">
        <v>5</v>
      </c>
      <c r="D15" s="19">
        <f>ROUNDUP((3.322*LOG10($D$5)),0) + 1</f>
        <v>11</v>
      </c>
      <c r="E15" s="9" t="s">
        <v>10</v>
      </c>
      <c r="Z15" s="12">
        <f t="shared" ca="1" si="0"/>
        <v>-7.1685799999999986</v>
      </c>
      <c r="AA15" s="12">
        <f t="shared" ca="1" si="1"/>
        <v>-7.1685799999999986</v>
      </c>
    </row>
    <row r="16" spans="1:27" x14ac:dyDescent="0.25">
      <c r="A16" s="11">
        <v>2.87</v>
      </c>
      <c r="C16" s="10" t="s">
        <v>6</v>
      </c>
      <c r="D16" s="15">
        <f ca="1">$D$14/$D$15</f>
        <v>1.9654545454545456</v>
      </c>
      <c r="E16" s="9" t="s">
        <v>11</v>
      </c>
      <c r="Z16" s="12">
        <f t="shared" ca="1" si="0"/>
        <v>-7.1285799999999986</v>
      </c>
      <c r="AA16" s="12">
        <f t="shared" ca="1" si="1"/>
        <v>-7.1285799999999986</v>
      </c>
    </row>
    <row r="17" spans="1:46" x14ac:dyDescent="0.25">
      <c r="A17" s="11">
        <v>2.96</v>
      </c>
      <c r="Z17" s="12">
        <f t="shared" ca="1" si="0"/>
        <v>-7.0385799999999987</v>
      </c>
      <c r="AA17" s="12">
        <f t="shared" ca="1" si="1"/>
        <v>-7.0385799999999987</v>
      </c>
    </row>
    <row r="18" spans="1:46" x14ac:dyDescent="0.25">
      <c r="A18" s="11">
        <v>3.01</v>
      </c>
      <c r="Z18" s="12">
        <f t="shared" ca="1" si="0"/>
        <v>-6.9885799999999989</v>
      </c>
      <c r="AA18" s="12">
        <f t="shared" ca="1" si="1"/>
        <v>-6.9885799999999989</v>
      </c>
    </row>
    <row r="19" spans="1:46" x14ac:dyDescent="0.25">
      <c r="A19" s="11">
        <v>3.14</v>
      </c>
      <c r="C19" s="69" t="s">
        <v>22</v>
      </c>
      <c r="D19" s="69" t="s">
        <v>32</v>
      </c>
      <c r="E19" s="69" t="s">
        <v>33</v>
      </c>
      <c r="F19" s="69" t="s">
        <v>36</v>
      </c>
      <c r="G19" s="69" t="s">
        <v>35</v>
      </c>
      <c r="H19" s="69" t="s">
        <v>34</v>
      </c>
      <c r="I19" s="14"/>
      <c r="J19" s="69" t="s">
        <v>134</v>
      </c>
      <c r="K19" s="69" t="s">
        <v>135</v>
      </c>
      <c r="L19" s="69" t="s">
        <v>136</v>
      </c>
      <c r="M19" s="14"/>
      <c r="N19" s="69" t="s">
        <v>37</v>
      </c>
      <c r="O19" s="69" t="s">
        <v>42</v>
      </c>
      <c r="P19" s="69" t="s">
        <v>43</v>
      </c>
      <c r="Q19" s="69" t="s">
        <v>44</v>
      </c>
      <c r="Z19" s="12">
        <f t="shared" ca="1" si="0"/>
        <v>-6.8585799999999981</v>
      </c>
      <c r="AA19" s="12">
        <f t="shared" ca="1" si="1"/>
        <v>-6.8585799999999981</v>
      </c>
    </row>
    <row r="20" spans="1:46" x14ac:dyDescent="0.25">
      <c r="A20" s="11">
        <v>3.17</v>
      </c>
      <c r="C20" s="70"/>
      <c r="D20" s="70"/>
      <c r="E20" s="70"/>
      <c r="F20" s="70"/>
      <c r="G20" s="70"/>
      <c r="H20" s="70"/>
      <c r="I20" s="14"/>
      <c r="J20" s="70"/>
      <c r="K20" s="70"/>
      <c r="L20" s="70"/>
      <c r="M20" s="14"/>
      <c r="N20" s="70"/>
      <c r="O20" s="70"/>
      <c r="P20" s="70"/>
      <c r="Q20" s="70"/>
      <c r="Z20" s="12">
        <f t="shared" ca="1" si="0"/>
        <v>-6.8285799999999988</v>
      </c>
      <c r="AA20" s="12">
        <f t="shared" ca="1" si="1"/>
        <v>-6.8285799999999988</v>
      </c>
    </row>
    <row r="21" spans="1:46" x14ac:dyDescent="0.25">
      <c r="A21" s="11">
        <v>3.17</v>
      </c>
      <c r="C21" s="71"/>
      <c r="D21" s="71"/>
      <c r="E21" s="71"/>
      <c r="F21" s="71"/>
      <c r="G21" s="71"/>
      <c r="H21" s="71"/>
      <c r="I21" s="14"/>
      <c r="J21" s="71"/>
      <c r="K21" s="71"/>
      <c r="L21" s="71"/>
      <c r="M21" s="14"/>
      <c r="N21" s="71"/>
      <c r="O21" s="71"/>
      <c r="P21" s="71"/>
      <c r="Q21" s="71"/>
      <c r="Z21" s="12">
        <f t="shared" ca="1" si="0"/>
        <v>-6.8285799999999988</v>
      </c>
      <c r="AA21" s="12">
        <f t="shared" ca="1" si="1"/>
        <v>-6.8285799999999988</v>
      </c>
    </row>
    <row r="22" spans="1:46" x14ac:dyDescent="0.25">
      <c r="A22" s="11">
        <v>3.19</v>
      </c>
      <c r="C22" s="17">
        <v>1</v>
      </c>
      <c r="D22" s="38">
        <f t="shared" ref="D22:D32" ca="1" si="2">IF($C22&gt;$D$15,"-",$D$11+($C22-1)*$D$16)</f>
        <v>-0.09</v>
      </c>
      <c r="E22" s="38">
        <f t="shared" ref="E22:E32" ca="1" si="3">IF($C22&gt;$D$15,"-",$D22+$D$16)</f>
        <v>1.8754545454545455</v>
      </c>
      <c r="F22" s="38">
        <f t="shared" ref="F22:F32" ca="1" si="4">IF($C22&gt;$D$15,"-",($E22+$D22)/2)</f>
        <v>0.8927272727272727</v>
      </c>
      <c r="G22" s="18">
        <f t="shared" ref="G22:G32" ca="1" si="5">IF($C22&gt;$D$15,"-",COUNTIFS(INDIRECT($G$4),"&gt;="&amp;$D22,INDIRECT($G$4),IF($C22&lt;&gt;$D$15,"&lt;","&lt;=")&amp;$E22))</f>
        <v>5</v>
      </c>
      <c r="H22" s="38">
        <f t="shared" ref="H22:H32" ca="1" si="6">IF($C22&gt;$D$15,"-",IF($C22&gt;$D$15,"-",$G22/$D$5))</f>
        <v>5.0000000000000001E-3</v>
      </c>
      <c r="J22" s="38">
        <f t="shared" ref="J22:J32" ca="1" si="7">IF($C22&gt;$D$15,"-",$H22/$D$16)</f>
        <v>2.5439407955596669E-3</v>
      </c>
      <c r="K22" s="38">
        <f ca="1">IF($C22&gt;$D$15,"-",IF($C22=1,$G22,$K21+$G22))</f>
        <v>5</v>
      </c>
      <c r="L22" s="38">
        <f ca="1">IF($C22&gt;$D$15,"-",IF($C22=1,$H22,$L21+$H22))</f>
        <v>5.0000000000000001E-3</v>
      </c>
      <c r="N22" s="38">
        <f ca="1">IF($C22&gt;$D$15,"-",$F22*$H22)</f>
        <v>4.4636363636363632E-3</v>
      </c>
      <c r="O22" s="38">
        <f t="shared" ref="O22:O32" ca="1" si="8">IF($C22&gt;$D$15,"-",$H22*($F22-$K$77)^2)</f>
        <v>0.41566624509224798</v>
      </c>
      <c r="P22" s="38">
        <f t="shared" ref="P22:P32" ca="1" si="9">IF($C22&gt;$D$15,"-",$H22*($F22-$K$77)^3)</f>
        <v>-3.7899382610410113</v>
      </c>
      <c r="Q22" s="38">
        <f t="shared" ref="Q22:Q32" ca="1" si="10">IF($C22&gt;$D$15,"-",$H22*($F22-$K$77)^4)</f>
        <v>34.555685461817745</v>
      </c>
      <c r="Z22" s="12">
        <f t="shared" ca="1" si="0"/>
        <v>-6.8085799999999992</v>
      </c>
      <c r="AA22" s="12">
        <f t="shared" ca="1" si="1"/>
        <v>-6.8085799999999992</v>
      </c>
    </row>
    <row r="23" spans="1:46" x14ac:dyDescent="0.25">
      <c r="A23" s="11">
        <v>3.29</v>
      </c>
      <c r="C23" s="17">
        <v>2</v>
      </c>
      <c r="D23" s="38">
        <f t="shared" ca="1" si="2"/>
        <v>1.8754545454545455</v>
      </c>
      <c r="E23" s="38">
        <f t="shared" ca="1" si="3"/>
        <v>3.8409090909090908</v>
      </c>
      <c r="F23" s="38">
        <f t="shared" ca="1" si="4"/>
        <v>2.8581818181818184</v>
      </c>
      <c r="G23" s="18">
        <f t="shared" ca="1" si="5"/>
        <v>29</v>
      </c>
      <c r="H23" s="38">
        <f t="shared" ca="1" si="6"/>
        <v>2.9000000000000001E-2</v>
      </c>
      <c r="J23" s="38">
        <f t="shared" ca="1" si="7"/>
        <v>1.4754856614246069E-2</v>
      </c>
      <c r="K23" s="38">
        <f t="shared" ref="K23:K32" ca="1" si="11">IF($C23&gt;$D$15,"-",IF($C23=1,$G23,$K22+$G23))</f>
        <v>34</v>
      </c>
      <c r="L23" s="38">
        <f t="shared" ref="L23:L32" ca="1" si="12">IF($C23&gt;$D$15,"-",IF($C23=1,$H23,$L22+$H23))</f>
        <v>3.4000000000000002E-2</v>
      </c>
      <c r="N23" s="38">
        <f t="shared" ref="N23:N32" ca="1" si="13">IF($C23&gt;$D$15,"-",$F23*$H23)</f>
        <v>8.288727272727274E-2</v>
      </c>
      <c r="O23" s="38">
        <f t="shared" ca="1" si="8"/>
        <v>1.4835019379581786</v>
      </c>
      <c r="P23" s="38">
        <f t="shared" ca="1" si="9"/>
        <v>-10.610434727200774</v>
      </c>
      <c r="Q23" s="38">
        <f t="shared" ca="1" si="10"/>
        <v>75.888896549161075</v>
      </c>
      <c r="Z23" s="12">
        <f t="shared" ca="1" si="0"/>
        <v>-6.7085799999999987</v>
      </c>
      <c r="AA23" s="12">
        <f t="shared" ca="1" si="1"/>
        <v>-6.7085799999999987</v>
      </c>
    </row>
    <row r="24" spans="1:46" x14ac:dyDescent="0.25">
      <c r="A24" s="11">
        <v>3.31</v>
      </c>
      <c r="C24" s="17">
        <v>3</v>
      </c>
      <c r="D24" s="38">
        <f t="shared" ca="1" si="2"/>
        <v>3.8409090909090913</v>
      </c>
      <c r="E24" s="38">
        <f t="shared" ca="1" si="3"/>
        <v>5.8063636363636366</v>
      </c>
      <c r="F24" s="38">
        <f t="shared" ca="1" si="4"/>
        <v>4.8236363636363642</v>
      </c>
      <c r="G24" s="18">
        <f t="shared" ca="1" si="5"/>
        <v>67</v>
      </c>
      <c r="H24" s="38">
        <f t="shared" ca="1" si="6"/>
        <v>6.7000000000000004E-2</v>
      </c>
      <c r="J24" s="38">
        <f t="shared" ca="1" si="7"/>
        <v>3.4088806660499536E-2</v>
      </c>
      <c r="K24" s="38">
        <f t="shared" ca="1" si="11"/>
        <v>101</v>
      </c>
      <c r="L24" s="38">
        <f t="shared" ca="1" si="12"/>
        <v>0.10100000000000001</v>
      </c>
      <c r="N24" s="38">
        <f t="shared" ca="1" si="13"/>
        <v>0.3231836363636364</v>
      </c>
      <c r="O24" s="38">
        <f t="shared" ca="1" si="8"/>
        <v>1.802517924328684</v>
      </c>
      <c r="P24" s="38">
        <f t="shared" ca="1" si="9"/>
        <v>-9.3493622387090394</v>
      </c>
      <c r="Q24" s="38">
        <f t="shared" ca="1" si="10"/>
        <v>48.493595037704289</v>
      </c>
      <c r="Z24" s="12">
        <f t="shared" ca="1" si="0"/>
        <v>-6.6885799999999982</v>
      </c>
      <c r="AA24" s="12">
        <f t="shared" ca="1" si="1"/>
        <v>-6.6885799999999982</v>
      </c>
    </row>
    <row r="25" spans="1:46" x14ac:dyDescent="0.25">
      <c r="A25" s="11">
        <v>3.36</v>
      </c>
      <c r="C25" s="17">
        <v>4</v>
      </c>
      <c r="D25" s="38">
        <f t="shared" ca="1" si="2"/>
        <v>5.8063636363636366</v>
      </c>
      <c r="E25" s="38">
        <f t="shared" ca="1" si="3"/>
        <v>7.7718181818181824</v>
      </c>
      <c r="F25" s="38">
        <f t="shared" ca="1" si="4"/>
        <v>6.7890909090909091</v>
      </c>
      <c r="G25" s="18">
        <f t="shared" ca="1" si="5"/>
        <v>163</v>
      </c>
      <c r="H25" s="38">
        <f t="shared" ca="1" si="6"/>
        <v>0.16300000000000001</v>
      </c>
      <c r="J25" s="38">
        <f t="shared" ca="1" si="7"/>
        <v>8.293246993524514E-2</v>
      </c>
      <c r="K25" s="38">
        <f t="shared" ca="1" si="11"/>
        <v>264</v>
      </c>
      <c r="L25" s="38">
        <f t="shared" ca="1" si="12"/>
        <v>0.26400000000000001</v>
      </c>
      <c r="N25" s="38">
        <f t="shared" ca="1" si="13"/>
        <v>1.1066218181818182</v>
      </c>
      <c r="O25" s="38">
        <f t="shared" ca="1" si="8"/>
        <v>1.6914981240172</v>
      </c>
      <c r="P25" s="38">
        <f t="shared" ca="1" si="9"/>
        <v>-5.4489582267465266</v>
      </c>
      <c r="Q25" s="38">
        <f t="shared" ca="1" si="10"/>
        <v>17.553165052476729</v>
      </c>
      <c r="Z25" s="12">
        <f t="shared" ca="1" si="0"/>
        <v>-6.6385799999999993</v>
      </c>
      <c r="AA25" s="12">
        <f t="shared" ca="1" si="1"/>
        <v>-6.6385799999999993</v>
      </c>
    </row>
    <row r="26" spans="1:46" x14ac:dyDescent="0.25">
      <c r="A26" s="11">
        <v>3.48</v>
      </c>
      <c r="C26" s="17">
        <v>5</v>
      </c>
      <c r="D26" s="38">
        <f t="shared" ca="1" si="2"/>
        <v>7.7718181818181824</v>
      </c>
      <c r="E26" s="38">
        <f t="shared" ca="1" si="3"/>
        <v>9.7372727272727282</v>
      </c>
      <c r="F26" s="38">
        <f t="shared" ca="1" si="4"/>
        <v>8.7545454545454557</v>
      </c>
      <c r="G26" s="18">
        <f t="shared" ca="1" si="5"/>
        <v>209</v>
      </c>
      <c r="H26" s="38">
        <f t="shared" ca="1" si="6"/>
        <v>0.20899999999999999</v>
      </c>
      <c r="J26" s="38">
        <f t="shared" ca="1" si="7"/>
        <v>0.10633672525439407</v>
      </c>
      <c r="K26" s="38">
        <f t="shared" ca="1" si="11"/>
        <v>473</v>
      </c>
      <c r="L26" s="38">
        <f t="shared" ca="1" si="12"/>
        <v>0.47299999999999998</v>
      </c>
      <c r="N26" s="38">
        <f t="shared" ca="1" si="13"/>
        <v>1.8297000000000001</v>
      </c>
      <c r="O26" s="38">
        <f t="shared" ca="1" si="8"/>
        <v>0.32966588820141746</v>
      </c>
      <c r="P26" s="38">
        <f t="shared" ca="1" si="9"/>
        <v>-0.41403578048749579</v>
      </c>
      <c r="Q26" s="38">
        <f t="shared" ca="1" si="10"/>
        <v>0.51999807580683965</v>
      </c>
      <c r="Z26" s="12">
        <f t="shared" ca="1" si="0"/>
        <v>-6.5185799999999983</v>
      </c>
      <c r="AA26" s="12">
        <f t="shared" ca="1" si="1"/>
        <v>-6.5185799999999983</v>
      </c>
    </row>
    <row r="27" spans="1:46" x14ac:dyDescent="0.25">
      <c r="A27" s="11">
        <v>3.52</v>
      </c>
      <c r="C27" s="17">
        <v>6</v>
      </c>
      <c r="D27" s="38">
        <f t="shared" ca="1" si="2"/>
        <v>9.7372727272727282</v>
      </c>
      <c r="E27" s="38">
        <f t="shared" ca="1" si="3"/>
        <v>11.702727272727273</v>
      </c>
      <c r="F27" s="38">
        <f t="shared" ca="1" si="4"/>
        <v>10.72</v>
      </c>
      <c r="G27" s="18">
        <f t="shared" ca="1" si="5"/>
        <v>221</v>
      </c>
      <c r="H27" s="38">
        <f t="shared" ca="1" si="6"/>
        <v>0.221</v>
      </c>
      <c r="J27" s="38">
        <f t="shared" ca="1" si="7"/>
        <v>0.11244218316373727</v>
      </c>
      <c r="K27" s="38">
        <f t="shared" ca="1" si="11"/>
        <v>694</v>
      </c>
      <c r="L27" s="38">
        <f t="shared" ca="1" si="12"/>
        <v>0.69399999999999995</v>
      </c>
      <c r="N27" s="38">
        <f t="shared" ca="1" si="13"/>
        <v>2.3691200000000001</v>
      </c>
      <c r="O27" s="38">
        <f t="shared" ca="1" si="8"/>
        <v>0.11125836831702834</v>
      </c>
      <c r="P27" s="38">
        <f t="shared" ca="1" si="9"/>
        <v>7.8941048928010016E-2</v>
      </c>
      <c r="Q27" s="38">
        <f t="shared" ca="1" si="10"/>
        <v>5.6010970681301071E-2</v>
      </c>
      <c r="Z27" s="12">
        <f t="shared" ca="1" si="0"/>
        <v>-6.4785799999999991</v>
      </c>
      <c r="AA27" s="12">
        <f t="shared" ca="1" si="1"/>
        <v>-6.4785799999999991</v>
      </c>
    </row>
    <row r="28" spans="1:46" x14ac:dyDescent="0.25">
      <c r="A28" s="11">
        <v>3.52</v>
      </c>
      <c r="C28" s="17">
        <v>7</v>
      </c>
      <c r="D28" s="38">
        <f t="shared" ca="1" si="2"/>
        <v>11.702727272727273</v>
      </c>
      <c r="E28" s="38">
        <f t="shared" ca="1" si="3"/>
        <v>13.668181818181818</v>
      </c>
      <c r="F28" s="38">
        <f t="shared" ca="1" si="4"/>
        <v>12.685454545454546</v>
      </c>
      <c r="G28" s="18">
        <f t="shared" ca="1" si="5"/>
        <v>161</v>
      </c>
      <c r="H28" s="38">
        <f t="shared" ca="1" si="6"/>
        <v>0.161</v>
      </c>
      <c r="J28" s="38">
        <f t="shared" ca="1" si="7"/>
        <v>8.191489361702127E-2</v>
      </c>
      <c r="K28" s="38">
        <f t="shared" ca="1" si="11"/>
        <v>855</v>
      </c>
      <c r="L28" s="38">
        <f t="shared" ca="1" si="12"/>
        <v>0.85499999999999998</v>
      </c>
      <c r="N28" s="38">
        <f t="shared" ca="1" si="13"/>
        <v>2.042358181818182</v>
      </c>
      <c r="O28" s="38">
        <f t="shared" ca="1" si="8"/>
        <v>1.1520415302249292</v>
      </c>
      <c r="P28" s="38">
        <f t="shared" ca="1" si="9"/>
        <v>3.081692241763009</v>
      </c>
      <c r="Q28" s="38">
        <f t="shared" ca="1" si="10"/>
        <v>8.2434763190248219</v>
      </c>
      <c r="Z28" s="12">
        <f t="shared" ca="1" si="0"/>
        <v>-6.4785799999999991</v>
      </c>
      <c r="AA28" s="12">
        <f t="shared" ca="1" si="1"/>
        <v>-6.4785799999999991</v>
      </c>
    </row>
    <row r="29" spans="1:46" x14ac:dyDescent="0.25">
      <c r="A29" s="11">
        <v>3.54</v>
      </c>
      <c r="C29" s="17">
        <v>8</v>
      </c>
      <c r="D29" s="38">
        <f t="shared" ca="1" si="2"/>
        <v>13.66818181818182</v>
      </c>
      <c r="E29" s="38">
        <f t="shared" ca="1" si="3"/>
        <v>15.633636363636365</v>
      </c>
      <c r="F29" s="38">
        <f t="shared" ca="1" si="4"/>
        <v>14.650909090909092</v>
      </c>
      <c r="G29" s="18">
        <f t="shared" ca="1" si="5"/>
        <v>93</v>
      </c>
      <c r="H29" s="38">
        <f t="shared" ca="1" si="6"/>
        <v>9.2999999999999999E-2</v>
      </c>
      <c r="J29" s="38">
        <f t="shared" ca="1" si="7"/>
        <v>4.7317298797409806E-2</v>
      </c>
      <c r="K29" s="38">
        <f t="shared" ca="1" si="11"/>
        <v>948</v>
      </c>
      <c r="L29" s="38">
        <f t="shared" ca="1" si="12"/>
        <v>0.94799999999999995</v>
      </c>
      <c r="N29" s="38">
        <f t="shared" ca="1" si="13"/>
        <v>1.3625345454545457</v>
      </c>
      <c r="O29" s="38">
        <f t="shared" ca="1" si="8"/>
        <v>2.0026309862926723</v>
      </c>
      <c r="P29" s="38">
        <f t="shared" ca="1" si="9"/>
        <v>9.2930852928847241</v>
      </c>
      <c r="Q29" s="38">
        <f t="shared" ca="1" si="10"/>
        <v>43.123987819995286</v>
      </c>
      <c r="Z29" s="12">
        <f t="shared" ca="1" si="0"/>
        <v>-6.4585799999999987</v>
      </c>
      <c r="AA29" s="12">
        <f t="shared" ca="1" si="1"/>
        <v>-6.4585799999999987</v>
      </c>
    </row>
    <row r="30" spans="1:46" x14ac:dyDescent="0.25">
      <c r="A30" s="11">
        <v>3.58</v>
      </c>
      <c r="C30" s="17">
        <v>9</v>
      </c>
      <c r="D30" s="38">
        <f t="shared" ca="1" si="2"/>
        <v>15.633636363636365</v>
      </c>
      <c r="E30" s="38">
        <f t="shared" ca="1" si="3"/>
        <v>17.599090909090911</v>
      </c>
      <c r="F30" s="38">
        <f t="shared" ca="1" si="4"/>
        <v>16.616363636363637</v>
      </c>
      <c r="G30" s="18">
        <f t="shared" ca="1" si="5"/>
        <v>41</v>
      </c>
      <c r="H30" s="38">
        <f t="shared" ca="1" si="6"/>
        <v>4.1000000000000002E-2</v>
      </c>
      <c r="J30" s="38">
        <f t="shared" ca="1" si="7"/>
        <v>2.086031452358927E-2</v>
      </c>
      <c r="K30" s="38">
        <f t="shared" ca="1" si="11"/>
        <v>989</v>
      </c>
      <c r="L30" s="38">
        <f t="shared" ca="1" si="12"/>
        <v>0.98899999999999999</v>
      </c>
      <c r="N30" s="38">
        <f t="shared" ca="1" si="13"/>
        <v>0.68127090909090915</v>
      </c>
      <c r="O30" s="38">
        <f t="shared" ca="1" si="8"/>
        <v>1.7891505676936237</v>
      </c>
      <c r="P30" s="38">
        <f t="shared" ca="1" si="9"/>
        <v>11.818936723123182</v>
      </c>
      <c r="Q30" s="38">
        <f t="shared" ca="1" si="10"/>
        <v>78.074628143375989</v>
      </c>
      <c r="Z30" s="12">
        <f t="shared" ca="1" si="0"/>
        <v>-6.4185799999999986</v>
      </c>
      <c r="AA30" s="12">
        <f t="shared" ca="1" si="1"/>
        <v>-6.4185799999999986</v>
      </c>
    </row>
    <row r="31" spans="1:46" x14ac:dyDescent="0.25">
      <c r="A31" s="11">
        <v>3.59</v>
      </c>
      <c r="C31" s="17">
        <v>10</v>
      </c>
      <c r="D31" s="38">
        <f t="shared" ca="1" si="2"/>
        <v>17.599090909090911</v>
      </c>
      <c r="E31" s="38">
        <f t="shared" ca="1" si="3"/>
        <v>19.564545454545456</v>
      </c>
      <c r="F31" s="38">
        <f t="shared" ca="1" si="4"/>
        <v>18.581818181818186</v>
      </c>
      <c r="G31" s="18">
        <f t="shared" ca="1" si="5"/>
        <v>9</v>
      </c>
      <c r="H31" s="38">
        <f t="shared" ca="1" si="6"/>
        <v>8.9999999999999993E-3</v>
      </c>
      <c r="J31" s="38">
        <f t="shared" ca="1" si="7"/>
        <v>4.5790934320073997E-3</v>
      </c>
      <c r="K31" s="38">
        <f t="shared" ca="1" si="11"/>
        <v>998</v>
      </c>
      <c r="L31" s="38">
        <f t="shared" ca="1" si="12"/>
        <v>0.998</v>
      </c>
      <c r="N31" s="38">
        <f t="shared" ca="1" si="13"/>
        <v>0.16723636363636366</v>
      </c>
      <c r="O31" s="38">
        <f t="shared" ca="1" si="8"/>
        <v>0.66121194662720384</v>
      </c>
      <c r="P31" s="38">
        <f t="shared" ca="1" si="9"/>
        <v>5.6674772154177777</v>
      </c>
      <c r="Q31" s="38">
        <f t="shared" ca="1" si="10"/>
        <v>48.577915373615149</v>
      </c>
      <c r="Z31" s="12">
        <f t="shared" ca="1" si="0"/>
        <v>-6.4085799999999988</v>
      </c>
      <c r="AA31" s="12">
        <f t="shared" ca="1" si="1"/>
        <v>-6.4085799999999988</v>
      </c>
    </row>
    <row r="32" spans="1:46" x14ac:dyDescent="0.25">
      <c r="A32" s="11">
        <v>3.6</v>
      </c>
      <c r="C32" s="17">
        <v>11</v>
      </c>
      <c r="D32" s="38">
        <f t="shared" ca="1" si="2"/>
        <v>19.564545454545456</v>
      </c>
      <c r="E32" s="38">
        <f t="shared" ca="1" si="3"/>
        <v>21.53</v>
      </c>
      <c r="F32" s="38">
        <f t="shared" ca="1" si="4"/>
        <v>20.547272727272727</v>
      </c>
      <c r="G32" s="18">
        <f t="shared" ca="1" si="5"/>
        <v>2</v>
      </c>
      <c r="H32" s="38">
        <f t="shared" ca="1" si="6"/>
        <v>2E-3</v>
      </c>
      <c r="J32" s="38">
        <f t="shared" ca="1" si="7"/>
        <v>1.0175763182238668E-3</v>
      </c>
      <c r="K32" s="38">
        <f t="shared" ca="1" si="11"/>
        <v>1000</v>
      </c>
      <c r="L32" s="38">
        <f t="shared" ca="1" si="12"/>
        <v>1</v>
      </c>
      <c r="N32" s="38">
        <f t="shared" ca="1" si="13"/>
        <v>4.1094545454545453E-2</v>
      </c>
      <c r="O32" s="38">
        <f t="shared" ca="1" si="8"/>
        <v>0.22204838511127933</v>
      </c>
      <c r="P32" s="38">
        <f t="shared" ca="1" si="9"/>
        <v>2.3396798279648641</v>
      </c>
      <c r="Q32" s="38">
        <f t="shared" ca="1" si="10"/>
        <v>24.652742665263503</v>
      </c>
      <c r="Z32" s="12">
        <f t="shared" ca="1" si="0"/>
        <v>-6.398579999999999</v>
      </c>
      <c r="AA32" s="12">
        <f t="shared" ca="1" si="1"/>
        <v>-6.398579999999999</v>
      </c>
      <c r="AT32" s="20"/>
    </row>
    <row r="33" spans="1:46" x14ac:dyDescent="0.25">
      <c r="A33" s="11">
        <v>3.66</v>
      </c>
      <c r="C33" s="16" t="s">
        <v>23</v>
      </c>
      <c r="D33" s="17"/>
      <c r="E33" s="17"/>
      <c r="F33" s="17"/>
      <c r="G33" s="43">
        <f ca="1">SUM(G22:G32)</f>
        <v>1000</v>
      </c>
      <c r="H33" s="43">
        <f ca="1">SUM(H22:H32)</f>
        <v>1</v>
      </c>
      <c r="J33" s="17"/>
      <c r="K33" s="17"/>
      <c r="L33" s="17"/>
      <c r="N33" s="17"/>
      <c r="O33" s="17"/>
      <c r="P33" s="17"/>
      <c r="Q33" s="17"/>
      <c r="Z33" s="12">
        <f t="shared" ca="1" si="0"/>
        <v>-6.3385799999999985</v>
      </c>
      <c r="AA33" s="12">
        <f t="shared" ca="1" si="1"/>
        <v>-6.3385799999999985</v>
      </c>
    </row>
    <row r="34" spans="1:46" x14ac:dyDescent="0.25">
      <c r="A34" s="11">
        <v>3.74</v>
      </c>
      <c r="Z34" s="12">
        <f t="shared" ca="1" si="0"/>
        <v>-6.2585799999999985</v>
      </c>
      <c r="AA34" s="12">
        <f t="shared" ca="1" si="1"/>
        <v>-6.2585799999999985</v>
      </c>
    </row>
    <row r="35" spans="1:46" x14ac:dyDescent="0.25">
      <c r="A35" s="11">
        <v>3.81</v>
      </c>
      <c r="Z35" s="12">
        <f t="shared" ca="1" si="0"/>
        <v>-6.1885799999999982</v>
      </c>
      <c r="AA35" s="12">
        <f t="shared" ca="1" si="1"/>
        <v>-6.1885799999999982</v>
      </c>
    </row>
    <row r="36" spans="1:46" x14ac:dyDescent="0.25">
      <c r="A36" s="11">
        <v>3.86</v>
      </c>
      <c r="C36" s="68" t="s">
        <v>24</v>
      </c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Z36" s="12">
        <f t="shared" ca="1" si="0"/>
        <v>-6.1385799999999993</v>
      </c>
      <c r="AA36" s="12">
        <f t="shared" ca="1" si="1"/>
        <v>-6.1385799999999993</v>
      </c>
      <c r="AT36" s="20"/>
    </row>
    <row r="37" spans="1:46" x14ac:dyDescent="0.25">
      <c r="A37" s="11">
        <v>3.91</v>
      </c>
      <c r="Z37" s="12">
        <f t="shared" ca="1" si="0"/>
        <v>-6.0885799999999985</v>
      </c>
      <c r="AA37" s="12">
        <f t="shared" ca="1" si="1"/>
        <v>-6.0885799999999985</v>
      </c>
    </row>
    <row r="38" spans="1:46" x14ac:dyDescent="0.25">
      <c r="A38" s="11">
        <v>3.92</v>
      </c>
      <c r="Z38" s="12">
        <f t="shared" ca="1" si="0"/>
        <v>-6.0785799999999988</v>
      </c>
      <c r="AA38" s="12">
        <f t="shared" ca="1" si="1"/>
        <v>-6.0785799999999988</v>
      </c>
    </row>
    <row r="39" spans="1:46" x14ac:dyDescent="0.25">
      <c r="A39" s="11">
        <v>3.93</v>
      </c>
      <c r="Z39" s="12">
        <f t="shared" ca="1" si="0"/>
        <v>-6.068579999999999</v>
      </c>
      <c r="AA39" s="12">
        <f t="shared" ca="1" si="1"/>
        <v>-6.068579999999999</v>
      </c>
    </row>
    <row r="40" spans="1:46" x14ac:dyDescent="0.25">
      <c r="A40" s="11">
        <v>4</v>
      </c>
      <c r="Z40" s="12">
        <f t="shared" ca="1" si="0"/>
        <v>-5.9985799999999987</v>
      </c>
      <c r="AA40" s="12">
        <f t="shared" ca="1" si="1"/>
        <v>-5.9985799999999987</v>
      </c>
    </row>
    <row r="41" spans="1:46" x14ac:dyDescent="0.25">
      <c r="A41" s="11">
        <v>4.0599999999999996</v>
      </c>
      <c r="Z41" s="12">
        <f t="shared" ca="1" si="0"/>
        <v>-5.9385799999999991</v>
      </c>
      <c r="AA41" s="12">
        <f t="shared" ca="1" si="1"/>
        <v>-5.9385799999999991</v>
      </c>
    </row>
    <row r="42" spans="1:46" x14ac:dyDescent="0.25">
      <c r="A42" s="11">
        <v>4.1900000000000004</v>
      </c>
      <c r="Z42" s="12">
        <f t="shared" ca="1" si="0"/>
        <v>-5.8085799999999983</v>
      </c>
      <c r="AA42" s="12">
        <f t="shared" ca="1" si="1"/>
        <v>-5.8085799999999983</v>
      </c>
    </row>
    <row r="43" spans="1:46" x14ac:dyDescent="0.25">
      <c r="A43" s="11">
        <v>4.21</v>
      </c>
      <c r="Z43" s="12">
        <f t="shared" ca="1" si="0"/>
        <v>-5.7885799999999987</v>
      </c>
      <c r="AA43" s="12">
        <f t="shared" ca="1" si="1"/>
        <v>-5.7885799999999987</v>
      </c>
    </row>
    <row r="44" spans="1:46" x14ac:dyDescent="0.25">
      <c r="A44" s="11">
        <v>4.22</v>
      </c>
      <c r="Z44" s="12">
        <f t="shared" ca="1" si="0"/>
        <v>-5.7785799999999989</v>
      </c>
      <c r="AA44" s="12">
        <f t="shared" ca="1" si="1"/>
        <v>-5.7785799999999989</v>
      </c>
    </row>
    <row r="45" spans="1:46" x14ac:dyDescent="0.25">
      <c r="A45" s="11">
        <v>4.24</v>
      </c>
      <c r="Z45" s="12">
        <f t="shared" ca="1" si="0"/>
        <v>-5.7585799999999985</v>
      </c>
      <c r="AA45" s="12">
        <f t="shared" ca="1" si="1"/>
        <v>-5.7585799999999985</v>
      </c>
    </row>
    <row r="46" spans="1:46" x14ac:dyDescent="0.25">
      <c r="A46" s="11">
        <v>4.25</v>
      </c>
      <c r="Z46" s="12">
        <f t="shared" ca="1" si="0"/>
        <v>-5.7485799999999987</v>
      </c>
      <c r="AA46" s="12">
        <f t="shared" ca="1" si="1"/>
        <v>-5.7485799999999987</v>
      </c>
    </row>
    <row r="47" spans="1:46" x14ac:dyDescent="0.25">
      <c r="A47" s="11">
        <v>4.26</v>
      </c>
      <c r="Z47" s="12">
        <f t="shared" ca="1" si="0"/>
        <v>-5.7385799999999989</v>
      </c>
      <c r="AA47" s="12">
        <f t="shared" ca="1" si="1"/>
        <v>-5.7385799999999989</v>
      </c>
    </row>
    <row r="48" spans="1:46" x14ac:dyDescent="0.25">
      <c r="A48" s="11">
        <v>4.28</v>
      </c>
      <c r="Z48" s="12">
        <f t="shared" ca="1" si="0"/>
        <v>-5.7185799999999984</v>
      </c>
      <c r="AA48" s="12">
        <f t="shared" ca="1" si="1"/>
        <v>-5.7185799999999984</v>
      </c>
    </row>
    <row r="49" spans="1:27" x14ac:dyDescent="0.25">
      <c r="A49" s="11">
        <v>4.3</v>
      </c>
      <c r="Z49" s="12">
        <f t="shared" ca="1" si="0"/>
        <v>-5.6985799999999989</v>
      </c>
      <c r="AA49" s="12">
        <f t="shared" ca="1" si="1"/>
        <v>-5.6985799999999989</v>
      </c>
    </row>
    <row r="50" spans="1:27" x14ac:dyDescent="0.25">
      <c r="A50" s="11">
        <v>4.32</v>
      </c>
      <c r="Z50" s="12">
        <f t="shared" ca="1" si="0"/>
        <v>-5.6785799999999984</v>
      </c>
      <c r="AA50" s="12">
        <f t="shared" ca="1" si="1"/>
        <v>-5.6785799999999984</v>
      </c>
    </row>
    <row r="51" spans="1:27" x14ac:dyDescent="0.25">
      <c r="A51" s="11">
        <v>4.43</v>
      </c>
      <c r="Z51" s="12">
        <f t="shared" ca="1" si="0"/>
        <v>-5.568579999999999</v>
      </c>
      <c r="AA51" s="12">
        <f t="shared" ca="1" si="1"/>
        <v>-5.568579999999999</v>
      </c>
    </row>
    <row r="52" spans="1:27" x14ac:dyDescent="0.25">
      <c r="A52" s="11">
        <v>4.49</v>
      </c>
      <c r="Z52" s="12">
        <f t="shared" ca="1" si="0"/>
        <v>-5.5085799999999985</v>
      </c>
      <c r="AA52" s="12">
        <f t="shared" ca="1" si="1"/>
        <v>-5.5085799999999985</v>
      </c>
    </row>
    <row r="53" spans="1:27" x14ac:dyDescent="0.25">
      <c r="A53" s="11">
        <v>4.53</v>
      </c>
      <c r="Z53" s="12">
        <f t="shared" ca="1" si="0"/>
        <v>-5.4685799999999984</v>
      </c>
      <c r="AA53" s="12">
        <f t="shared" ca="1" si="1"/>
        <v>-5.4685799999999984</v>
      </c>
    </row>
    <row r="54" spans="1:27" x14ac:dyDescent="0.25">
      <c r="A54" s="11">
        <v>4.54</v>
      </c>
      <c r="Z54" s="12">
        <f t="shared" ca="1" si="0"/>
        <v>-5.4585799999999987</v>
      </c>
      <c r="AA54" s="12">
        <f t="shared" ca="1" si="1"/>
        <v>-5.4585799999999987</v>
      </c>
    </row>
    <row r="55" spans="1:27" x14ac:dyDescent="0.25">
      <c r="A55" s="11">
        <v>4.6100000000000003</v>
      </c>
      <c r="Z55" s="12">
        <f t="shared" ca="1" si="0"/>
        <v>-5.3885799999999984</v>
      </c>
      <c r="AA55" s="12">
        <f t="shared" ca="1" si="1"/>
        <v>-5.3885799999999984</v>
      </c>
    </row>
    <row r="56" spans="1:27" x14ac:dyDescent="0.25">
      <c r="A56" s="11">
        <v>4.6399999999999997</v>
      </c>
      <c r="Z56" s="12">
        <f t="shared" ca="1" si="0"/>
        <v>-5.358579999999999</v>
      </c>
      <c r="AA56" s="12">
        <f t="shared" ca="1" si="1"/>
        <v>-5.358579999999999</v>
      </c>
    </row>
    <row r="57" spans="1:27" x14ac:dyDescent="0.25">
      <c r="A57" s="11">
        <v>4.6500000000000004</v>
      </c>
      <c r="Z57" s="12">
        <f t="shared" ca="1" si="0"/>
        <v>-5.3485799999999983</v>
      </c>
      <c r="AA57" s="12">
        <f t="shared" ca="1" si="1"/>
        <v>-5.3485799999999983</v>
      </c>
    </row>
    <row r="58" spans="1:27" x14ac:dyDescent="0.25">
      <c r="A58" s="11">
        <v>4.6900000000000004</v>
      </c>
      <c r="Z58" s="12">
        <f t="shared" ca="1" si="0"/>
        <v>-5.3085799999999983</v>
      </c>
      <c r="AA58" s="12">
        <f t="shared" ca="1" si="1"/>
        <v>-5.3085799999999983</v>
      </c>
    </row>
    <row r="59" spans="1:27" x14ac:dyDescent="0.25">
      <c r="A59" s="11">
        <v>4.7300000000000004</v>
      </c>
      <c r="Z59" s="12">
        <f t="shared" ca="1" si="0"/>
        <v>-5.2685799999999983</v>
      </c>
      <c r="AA59" s="12">
        <f t="shared" ca="1" si="1"/>
        <v>-5.2685799999999983</v>
      </c>
    </row>
    <row r="60" spans="1:27" x14ac:dyDescent="0.25">
      <c r="A60" s="11">
        <v>4.78</v>
      </c>
      <c r="Z60" s="12">
        <f t="shared" ca="1" si="0"/>
        <v>-5.2185799999999984</v>
      </c>
      <c r="AA60" s="12">
        <f t="shared" ca="1" si="1"/>
        <v>-5.2185799999999984</v>
      </c>
    </row>
    <row r="61" spans="1:27" x14ac:dyDescent="0.25">
      <c r="A61" s="11">
        <v>4.79</v>
      </c>
      <c r="Z61" s="12">
        <f t="shared" ca="1" si="0"/>
        <v>-5.2085799999999987</v>
      </c>
      <c r="AA61" s="12">
        <f t="shared" ca="1" si="1"/>
        <v>-5.2085799999999987</v>
      </c>
    </row>
    <row r="62" spans="1:27" x14ac:dyDescent="0.25">
      <c r="A62" s="11">
        <v>4.82</v>
      </c>
      <c r="Z62" s="12">
        <f t="shared" ca="1" si="0"/>
        <v>-5.1785799999999984</v>
      </c>
      <c r="AA62" s="12">
        <f t="shared" ca="1" si="1"/>
        <v>-5.1785799999999984</v>
      </c>
    </row>
    <row r="63" spans="1:27" x14ac:dyDescent="0.25">
      <c r="A63" s="11">
        <v>4.87</v>
      </c>
      <c r="Z63" s="12">
        <f t="shared" ca="1" si="0"/>
        <v>-5.1285799999999986</v>
      </c>
      <c r="AA63" s="12">
        <f t="shared" ca="1" si="1"/>
        <v>-5.1285799999999986</v>
      </c>
    </row>
    <row r="64" spans="1:27" x14ac:dyDescent="0.25">
      <c r="A64" s="11">
        <v>4.8899999999999997</v>
      </c>
      <c r="Z64" s="12">
        <f t="shared" ca="1" si="0"/>
        <v>-5.108579999999999</v>
      </c>
      <c r="AA64" s="12">
        <f t="shared" ca="1" si="1"/>
        <v>-5.108579999999999</v>
      </c>
    </row>
    <row r="65" spans="1:27" x14ac:dyDescent="0.25">
      <c r="A65" s="11">
        <v>4.8899999999999997</v>
      </c>
      <c r="Z65" s="12">
        <f t="shared" ca="1" si="0"/>
        <v>-5.108579999999999</v>
      </c>
      <c r="AA65" s="12">
        <f t="shared" ca="1" si="1"/>
        <v>-5.108579999999999</v>
      </c>
    </row>
    <row r="66" spans="1:27" x14ac:dyDescent="0.25">
      <c r="A66" s="11">
        <v>4.91</v>
      </c>
      <c r="Z66" s="12">
        <f t="shared" ref="Z66:Z129" ca="1" si="14">IF($A66&lt;&gt;"",($A66-$D$77),"")</f>
        <v>-5.0885799999999985</v>
      </c>
      <c r="AA66" s="12">
        <f t="shared" ref="AA66:AA129" ca="1" si="15">IF($A66&lt;&gt;"",($A66-$D$77+$J$118),"")</f>
        <v>-5.0885799999999985</v>
      </c>
    </row>
    <row r="67" spans="1:27" x14ac:dyDescent="0.25">
      <c r="A67" s="11">
        <v>5.0199999999999996</v>
      </c>
      <c r="Z67" s="12">
        <f t="shared" ca="1" si="14"/>
        <v>-4.9785799999999991</v>
      </c>
      <c r="AA67" s="12">
        <f t="shared" ca="1" si="15"/>
        <v>-4.9785799999999991</v>
      </c>
    </row>
    <row r="68" spans="1:27" x14ac:dyDescent="0.25">
      <c r="A68" s="11">
        <v>5.03</v>
      </c>
      <c r="Z68" s="12">
        <f t="shared" ca="1" si="14"/>
        <v>-4.9685799999999984</v>
      </c>
      <c r="AA68" s="12">
        <f t="shared" ca="1" si="15"/>
        <v>-4.9685799999999984</v>
      </c>
    </row>
    <row r="69" spans="1:27" x14ac:dyDescent="0.25">
      <c r="A69" s="11">
        <v>5.07</v>
      </c>
      <c r="Z69" s="12">
        <f t="shared" ca="1" si="14"/>
        <v>-4.9285799999999984</v>
      </c>
      <c r="AA69" s="12">
        <f t="shared" ca="1" si="15"/>
        <v>-4.9285799999999984</v>
      </c>
    </row>
    <row r="70" spans="1:27" x14ac:dyDescent="0.25">
      <c r="A70" s="11">
        <v>5.13</v>
      </c>
      <c r="Z70" s="12">
        <f t="shared" ca="1" si="14"/>
        <v>-4.8685799999999988</v>
      </c>
      <c r="AA70" s="12">
        <f t="shared" ca="1" si="15"/>
        <v>-4.8685799999999988</v>
      </c>
    </row>
    <row r="71" spans="1:27" x14ac:dyDescent="0.25">
      <c r="A71" s="11">
        <v>5.16</v>
      </c>
      <c r="Z71" s="12">
        <f t="shared" ca="1" si="14"/>
        <v>-4.8385799999999985</v>
      </c>
      <c r="AA71" s="12">
        <f t="shared" ca="1" si="15"/>
        <v>-4.8385799999999985</v>
      </c>
    </row>
    <row r="72" spans="1:27" x14ac:dyDescent="0.25">
      <c r="A72" s="11">
        <v>5.17</v>
      </c>
      <c r="C72" s="68" t="s">
        <v>31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Z72" s="12">
        <f t="shared" ca="1" si="14"/>
        <v>-4.8285799999999988</v>
      </c>
      <c r="AA72" s="12">
        <f t="shared" ca="1" si="15"/>
        <v>-4.8285799999999988</v>
      </c>
    </row>
    <row r="73" spans="1:27" x14ac:dyDescent="0.25">
      <c r="A73" s="11">
        <v>5.21</v>
      </c>
      <c r="Z73" s="12">
        <f t="shared" ca="1" si="14"/>
        <v>-4.7885799999999987</v>
      </c>
      <c r="AA73" s="12">
        <f t="shared" ca="1" si="15"/>
        <v>-4.7885799999999987</v>
      </c>
    </row>
    <row r="74" spans="1:27" x14ac:dyDescent="0.25">
      <c r="A74" s="11">
        <v>5.27</v>
      </c>
      <c r="Z74" s="12">
        <f t="shared" ca="1" si="14"/>
        <v>-4.7285799999999991</v>
      </c>
      <c r="AA74" s="12">
        <f t="shared" ca="1" si="15"/>
        <v>-4.7285799999999991</v>
      </c>
    </row>
    <row r="75" spans="1:27" x14ac:dyDescent="0.25">
      <c r="A75" s="11">
        <v>5.28</v>
      </c>
      <c r="C75" s="21" t="s">
        <v>25</v>
      </c>
      <c r="J75" s="21" t="s">
        <v>26</v>
      </c>
      <c r="Z75" s="12">
        <f t="shared" ca="1" si="14"/>
        <v>-4.7185799999999984</v>
      </c>
      <c r="AA75" s="12">
        <f t="shared" ca="1" si="15"/>
        <v>-4.7185799999999984</v>
      </c>
    </row>
    <row r="76" spans="1:27" x14ac:dyDescent="0.25">
      <c r="A76" s="11">
        <v>5.3</v>
      </c>
      <c r="Z76" s="12">
        <f t="shared" ca="1" si="14"/>
        <v>-4.6985799999999989</v>
      </c>
      <c r="AA76" s="12">
        <f t="shared" ca="1" si="15"/>
        <v>-4.6985799999999989</v>
      </c>
    </row>
    <row r="77" spans="1:27" x14ac:dyDescent="0.25">
      <c r="A77" s="11">
        <v>5.32</v>
      </c>
      <c r="C77" s="10" t="s">
        <v>27</v>
      </c>
      <c r="D77" s="15">
        <f ca="1">AVERAGE(INDIRECT($G$4))</f>
        <v>9.9985799999999987</v>
      </c>
      <c r="E77" s="9" t="s">
        <v>13</v>
      </c>
      <c r="J77" s="10" t="s">
        <v>27</v>
      </c>
      <c r="K77" s="15">
        <f ca="1">SUMPRODUCT(INDIRECT("$F$22:$F$"&amp;21+$D$15),INDIRECT("$H$22:$H$"&amp;21+$D$15))</f>
        <v>10.010470909090909</v>
      </c>
      <c r="L77" s="9" t="s">
        <v>13</v>
      </c>
      <c r="Z77" s="12">
        <f t="shared" ca="1" si="14"/>
        <v>-4.6785799999999984</v>
      </c>
      <c r="AA77" s="12">
        <f t="shared" ca="1" si="15"/>
        <v>-4.6785799999999984</v>
      </c>
    </row>
    <row r="78" spans="1:27" x14ac:dyDescent="0.25">
      <c r="A78" s="11">
        <v>5.32</v>
      </c>
      <c r="C78" s="10" t="s">
        <v>28</v>
      </c>
      <c r="D78" s="15">
        <f ca="1">_xlfn.VAR.S(INDIRECT($G$4))</f>
        <v>11.485551334934966</v>
      </c>
      <c r="E78" s="9" t="s">
        <v>14</v>
      </c>
      <c r="J78" s="10" t="s">
        <v>28</v>
      </c>
      <c r="K78" s="15">
        <f ca="1">SUM(INDIRECT("$O$22:$O$"&amp;21+$D$15))</f>
        <v>11.661191903864463</v>
      </c>
      <c r="L78" s="9" t="s">
        <v>14</v>
      </c>
      <c r="Z78" s="12">
        <f t="shared" ca="1" si="14"/>
        <v>-4.6785799999999984</v>
      </c>
      <c r="AA78" s="12">
        <f t="shared" ca="1" si="15"/>
        <v>-4.6785799999999984</v>
      </c>
    </row>
    <row r="79" spans="1:27" x14ac:dyDescent="0.25">
      <c r="A79" s="11">
        <v>5.33</v>
      </c>
      <c r="C79" s="37" t="s">
        <v>140</v>
      </c>
      <c r="D79" s="15">
        <f ca="1">STDEVA(INDIRECT($G$4))</f>
        <v>3.3890339825582991</v>
      </c>
      <c r="E79" s="9" t="s">
        <v>15</v>
      </c>
      <c r="J79" s="37" t="s">
        <v>140</v>
      </c>
      <c r="K79" s="15">
        <f ca="1">SQRT($K$78)</f>
        <v>3.4148487380650496</v>
      </c>
      <c r="L79" s="9" t="s">
        <v>15</v>
      </c>
      <c r="Z79" s="12">
        <f t="shared" ca="1" si="14"/>
        <v>-4.6685799999999986</v>
      </c>
      <c r="AA79" s="12">
        <f t="shared" ca="1" si="15"/>
        <v>-4.6685799999999986</v>
      </c>
    </row>
    <row r="80" spans="1:27" x14ac:dyDescent="0.25">
      <c r="A80" s="11">
        <v>5.34</v>
      </c>
      <c r="Z80" s="12">
        <f t="shared" ca="1" si="14"/>
        <v>-4.6585799999999988</v>
      </c>
      <c r="AA80" s="12">
        <f t="shared" ca="1" si="15"/>
        <v>-4.6585799999999988</v>
      </c>
    </row>
    <row r="81" spans="1:27" x14ac:dyDescent="0.25">
      <c r="A81" s="11">
        <v>5.35</v>
      </c>
      <c r="C81" s="37" t="s">
        <v>124</v>
      </c>
      <c r="D81" s="19">
        <f ca="1">_xlfn.MODE.SNGL(INDIRECT($G$4))</f>
        <v>6.72</v>
      </c>
      <c r="E81" s="9" t="s">
        <v>29</v>
      </c>
      <c r="Z81" s="12">
        <f t="shared" ca="1" si="14"/>
        <v>-4.648579999999999</v>
      </c>
      <c r="AA81" s="12">
        <f t="shared" ca="1" si="15"/>
        <v>-4.648579999999999</v>
      </c>
    </row>
    <row r="82" spans="1:27" x14ac:dyDescent="0.25">
      <c r="A82" s="11">
        <v>5.38</v>
      </c>
      <c r="C82" s="37" t="s">
        <v>125</v>
      </c>
      <c r="D82" s="15">
        <f ca="1">MEDIAN(INDIRECT($G$4))</f>
        <v>10.01</v>
      </c>
      <c r="E82" s="9" t="s">
        <v>30</v>
      </c>
      <c r="Z82" s="12">
        <f t="shared" ca="1" si="14"/>
        <v>-4.6185799999999988</v>
      </c>
      <c r="AA82" s="12">
        <f t="shared" ca="1" si="15"/>
        <v>-4.6185799999999988</v>
      </c>
    </row>
    <row r="83" spans="1:27" x14ac:dyDescent="0.25">
      <c r="A83" s="11">
        <v>5.39</v>
      </c>
      <c r="Z83" s="12">
        <f t="shared" ca="1" si="14"/>
        <v>-4.608579999999999</v>
      </c>
      <c r="AA83" s="12">
        <f t="shared" ca="1" si="15"/>
        <v>-4.608579999999999</v>
      </c>
    </row>
    <row r="84" spans="1:27" x14ac:dyDescent="0.25">
      <c r="A84" s="11">
        <v>5.42</v>
      </c>
      <c r="C84" s="37" t="s">
        <v>18</v>
      </c>
      <c r="D84" s="15">
        <f ca="1">$D$79/$D$77</f>
        <v>0.33895152937300094</v>
      </c>
      <c r="E84" s="9" t="s">
        <v>12</v>
      </c>
      <c r="J84" s="37" t="s">
        <v>18</v>
      </c>
      <c r="K84" s="15">
        <f ca="1">$K$79/$K$77</f>
        <v>0.3411276821117265</v>
      </c>
      <c r="L84" s="9" t="s">
        <v>12</v>
      </c>
      <c r="Q84" s="37" t="s">
        <v>74</v>
      </c>
      <c r="R84" s="72" t="str">
        <f ca="1">IF(AVERAGE(D84,K84)&lt;0.33,"Сукупність є однорідною","Сукупність не однорідна")</f>
        <v>Сукупність не однорідна</v>
      </c>
      <c r="S84" s="73"/>
      <c r="T84" s="73"/>
      <c r="U84" s="74"/>
      <c r="Z84" s="12">
        <f t="shared" ca="1" si="14"/>
        <v>-4.5785799999999988</v>
      </c>
      <c r="AA84" s="12">
        <f t="shared" ca="1" si="15"/>
        <v>-4.5785799999999988</v>
      </c>
    </row>
    <row r="85" spans="1:27" x14ac:dyDescent="0.25">
      <c r="A85" s="11">
        <v>5.45</v>
      </c>
      <c r="Z85" s="12">
        <f t="shared" ca="1" si="14"/>
        <v>-4.5485799999999985</v>
      </c>
      <c r="AA85" s="12">
        <f t="shared" ca="1" si="15"/>
        <v>-4.5485799999999985</v>
      </c>
    </row>
    <row r="86" spans="1:27" ht="15" customHeight="1" x14ac:dyDescent="0.25">
      <c r="A86" s="11">
        <v>5.45</v>
      </c>
      <c r="C86" s="37" t="s">
        <v>16</v>
      </c>
      <c r="D86" s="15">
        <f ca="1">SUMPRODUCT(INDIRECT("$Z$2:$Z$"&amp;$D$5+1)^3)/$D$5</f>
        <v>3.0246055051014991</v>
      </c>
      <c r="E86" s="9" t="s">
        <v>46</v>
      </c>
      <c r="I86" s="22"/>
      <c r="Z86" s="12">
        <f t="shared" ca="1" si="14"/>
        <v>-4.5485799999999985</v>
      </c>
      <c r="AA86" s="12">
        <f t="shared" ca="1" si="15"/>
        <v>-4.5485799999999985</v>
      </c>
    </row>
    <row r="87" spans="1:27" x14ac:dyDescent="0.25">
      <c r="A87" s="11">
        <v>5.49</v>
      </c>
      <c r="C87" s="37" t="s">
        <v>20</v>
      </c>
      <c r="D87" s="38">
        <f ca="1">KURT(INDIRECT($G$4))</f>
        <v>-0.17295350886736749</v>
      </c>
      <c r="E87" s="9" t="s">
        <v>45</v>
      </c>
      <c r="Z87" s="12">
        <f t="shared" ca="1" si="14"/>
        <v>-4.5085799999999985</v>
      </c>
      <c r="AA87" s="12">
        <f t="shared" ca="1" si="15"/>
        <v>-4.5085799999999985</v>
      </c>
    </row>
    <row r="88" spans="1:27" ht="15" customHeight="1" x14ac:dyDescent="0.25">
      <c r="A88" s="11">
        <v>5.5</v>
      </c>
      <c r="Z88" s="12">
        <f t="shared" ca="1" si="14"/>
        <v>-4.4985799999999987</v>
      </c>
      <c r="AA88" s="12">
        <f t="shared" ca="1" si="15"/>
        <v>-4.4985799999999987</v>
      </c>
    </row>
    <row r="89" spans="1:27" ht="15" customHeight="1" x14ac:dyDescent="0.25">
      <c r="A89" s="11">
        <v>5.51</v>
      </c>
      <c r="C89" s="37" t="s">
        <v>19</v>
      </c>
      <c r="D89" s="15">
        <f ca="1">SKEW(INDIRECT($G$4))</f>
        <v>7.7937224906816358E-2</v>
      </c>
      <c r="E89" s="9" t="s">
        <v>17</v>
      </c>
      <c r="Z89" s="12">
        <f t="shared" ca="1" si="14"/>
        <v>-4.4885799999999989</v>
      </c>
      <c r="AA89" s="12">
        <f t="shared" ca="1" si="15"/>
        <v>-4.4885799999999989</v>
      </c>
    </row>
    <row r="90" spans="1:27" x14ac:dyDescent="0.25">
      <c r="A90" s="11">
        <v>5.53</v>
      </c>
      <c r="D90" s="15">
        <f ca="1">$D$86/$D$79^3</f>
        <v>7.7703569106546203E-2</v>
      </c>
      <c r="Z90" s="12">
        <f t="shared" ca="1" si="14"/>
        <v>-4.4685799999999984</v>
      </c>
      <c r="AA90" s="12">
        <f t="shared" ca="1" si="15"/>
        <v>-4.4685799999999984</v>
      </c>
    </row>
    <row r="91" spans="1:27" x14ac:dyDescent="0.25">
      <c r="A91" s="11">
        <v>5.56</v>
      </c>
      <c r="Z91" s="12">
        <f t="shared" ca="1" si="14"/>
        <v>-4.4385799999999991</v>
      </c>
      <c r="AA91" s="12">
        <f t="shared" ca="1" si="15"/>
        <v>-4.4385799999999991</v>
      </c>
    </row>
    <row r="92" spans="1:27" x14ac:dyDescent="0.25">
      <c r="A92" s="11">
        <v>5.62</v>
      </c>
      <c r="Z92" s="12">
        <f t="shared" ca="1" si="14"/>
        <v>-4.3785799999999986</v>
      </c>
      <c r="AA92" s="12">
        <f t="shared" ca="1" si="15"/>
        <v>-4.3785799999999986</v>
      </c>
    </row>
    <row r="93" spans="1:27" x14ac:dyDescent="0.25">
      <c r="A93" s="11">
        <v>5.63</v>
      </c>
      <c r="C93" s="68" t="s">
        <v>75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Z93" s="12">
        <f t="shared" ca="1" si="14"/>
        <v>-4.3685799999999988</v>
      </c>
      <c r="AA93" s="12">
        <f t="shared" ca="1" si="15"/>
        <v>-4.3685799999999988</v>
      </c>
    </row>
    <row r="94" spans="1:27" x14ac:dyDescent="0.25">
      <c r="A94" s="11">
        <v>5.63</v>
      </c>
      <c r="Z94" s="12">
        <f t="shared" ca="1" si="14"/>
        <v>-4.3685799999999988</v>
      </c>
      <c r="AA94" s="12">
        <f t="shared" ca="1" si="15"/>
        <v>-4.3685799999999988</v>
      </c>
    </row>
    <row r="95" spans="1:27" x14ac:dyDescent="0.25">
      <c r="A95" s="11">
        <v>5.64</v>
      </c>
      <c r="Z95" s="12">
        <f t="shared" ca="1" si="14"/>
        <v>-4.358579999999999</v>
      </c>
      <c r="AA95" s="12">
        <f t="shared" ca="1" si="15"/>
        <v>-4.358579999999999</v>
      </c>
    </row>
    <row r="96" spans="1:27" x14ac:dyDescent="0.25">
      <c r="A96" s="11">
        <v>5.65</v>
      </c>
      <c r="C96" s="75" t="s">
        <v>63</v>
      </c>
      <c r="D96" s="76"/>
      <c r="E96" s="77" t="str">
        <f ca="1">IF($N$109,"Рівномірний",IF($T$109,"Нормальний", "Довільний"))</f>
        <v>Нормальний</v>
      </c>
      <c r="F96" s="78"/>
      <c r="Z96" s="12">
        <f t="shared" ca="1" si="14"/>
        <v>-4.3485799999999983</v>
      </c>
      <c r="AA96" s="12">
        <f t="shared" ca="1" si="15"/>
        <v>-4.3485799999999983</v>
      </c>
    </row>
    <row r="97" spans="1:27" ht="15" customHeight="1" x14ac:dyDescent="0.25">
      <c r="A97" s="11">
        <v>5.68</v>
      </c>
      <c r="Z97" s="12">
        <f t="shared" ca="1" si="14"/>
        <v>-4.318579999999999</v>
      </c>
      <c r="AA97" s="12">
        <f t="shared" ca="1" si="15"/>
        <v>-4.318579999999999</v>
      </c>
    </row>
    <row r="98" spans="1:27" ht="15" customHeight="1" x14ac:dyDescent="0.25">
      <c r="A98" s="11">
        <v>5.69</v>
      </c>
      <c r="C98" s="79" t="s">
        <v>122</v>
      </c>
      <c r="D98" s="79"/>
      <c r="E98" s="79"/>
      <c r="F98" s="79"/>
      <c r="G98" s="79"/>
      <c r="H98" s="79"/>
      <c r="I98" s="79"/>
      <c r="J98" s="79"/>
      <c r="K98" s="79"/>
      <c r="M98" s="79" t="s">
        <v>79</v>
      </c>
      <c r="N98" s="79"/>
      <c r="O98" s="79"/>
      <c r="P98" s="79"/>
      <c r="Q98" s="79"/>
      <c r="R98" s="79"/>
      <c r="S98" s="79"/>
      <c r="T98" s="79"/>
      <c r="U98" s="79"/>
      <c r="V98" s="79"/>
      <c r="W98" s="79"/>
      <c r="Z98" s="12">
        <f t="shared" ca="1" si="14"/>
        <v>-4.3085799999999983</v>
      </c>
      <c r="AA98" s="12">
        <f t="shared" ca="1" si="15"/>
        <v>-4.3085799999999983</v>
      </c>
    </row>
    <row r="99" spans="1:27" x14ac:dyDescent="0.25">
      <c r="A99" s="11">
        <v>5.69</v>
      </c>
      <c r="Z99" s="12">
        <f t="shared" ca="1" si="14"/>
        <v>-4.3085799999999983</v>
      </c>
      <c r="AA99" s="12">
        <f t="shared" ca="1" si="15"/>
        <v>-4.3085799999999983</v>
      </c>
    </row>
    <row r="100" spans="1:27" x14ac:dyDescent="0.25">
      <c r="A100" s="11">
        <v>5.72</v>
      </c>
      <c r="C100" s="83" t="s">
        <v>81</v>
      </c>
      <c r="D100" s="83"/>
      <c r="E100" s="83"/>
      <c r="F100" s="83"/>
      <c r="H100" s="83" t="s">
        <v>80</v>
      </c>
      <c r="I100" s="83"/>
      <c r="J100" s="83"/>
      <c r="K100" s="83"/>
      <c r="M100" s="37" t="s">
        <v>47</v>
      </c>
      <c r="N100" s="15">
        <v>0.95</v>
      </c>
      <c r="O100" s="9" t="s">
        <v>71</v>
      </c>
      <c r="Z100" s="12">
        <f t="shared" ca="1" si="14"/>
        <v>-4.2785799999999989</v>
      </c>
      <c r="AA100" s="12">
        <f t="shared" ca="1" si="15"/>
        <v>-4.2785799999999989</v>
      </c>
    </row>
    <row r="101" spans="1:27" x14ac:dyDescent="0.25">
      <c r="A101" s="11">
        <v>5.73</v>
      </c>
      <c r="M101" s="37" t="s">
        <v>69</v>
      </c>
      <c r="N101" s="15">
        <v>2</v>
      </c>
      <c r="O101" s="9" t="s">
        <v>68</v>
      </c>
      <c r="Z101" s="12">
        <f t="shared" ca="1" si="14"/>
        <v>-4.2685799999999983</v>
      </c>
      <c r="AA101" s="12">
        <f t="shared" ca="1" si="15"/>
        <v>-4.2685799999999983</v>
      </c>
    </row>
    <row r="102" spans="1:27" x14ac:dyDescent="0.25">
      <c r="A102" s="11">
        <v>5.75</v>
      </c>
      <c r="C102" s="75" t="s">
        <v>38</v>
      </c>
      <c r="D102" s="76"/>
      <c r="E102" s="38">
        <f ca="1">$D$77-$D$79*SQRT(3)</f>
        <v>4.1286009536315289</v>
      </c>
      <c r="H102" s="37" t="s">
        <v>119</v>
      </c>
      <c r="M102" s="37" t="s">
        <v>72</v>
      </c>
      <c r="N102" s="15">
        <f>$D$15-($N$101+1)</f>
        <v>8</v>
      </c>
      <c r="O102" s="9" t="s">
        <v>67</v>
      </c>
      <c r="Z102" s="12">
        <f t="shared" ca="1" si="14"/>
        <v>-4.2485799999999987</v>
      </c>
      <c r="AA102" s="12">
        <f t="shared" ca="1" si="15"/>
        <v>-4.2485799999999987</v>
      </c>
    </row>
    <row r="103" spans="1:27" x14ac:dyDescent="0.25">
      <c r="A103" s="11">
        <v>5.85</v>
      </c>
      <c r="C103" s="75" t="s">
        <v>39</v>
      </c>
      <c r="D103" s="76"/>
      <c r="E103" s="38">
        <f ca="1">$D$77+$D$79*SQRT(3)</f>
        <v>15.868559046368468</v>
      </c>
      <c r="H103" s="37" t="s">
        <v>118</v>
      </c>
      <c r="Z103" s="12">
        <f t="shared" ca="1" si="14"/>
        <v>-4.148579999999999</v>
      </c>
      <c r="AA103" s="12">
        <f t="shared" ca="1" si="15"/>
        <v>-4.148579999999999</v>
      </c>
    </row>
    <row r="104" spans="1:27" x14ac:dyDescent="0.25">
      <c r="A104" s="11">
        <v>5.87</v>
      </c>
      <c r="M104" s="37" t="s">
        <v>70</v>
      </c>
      <c r="N104" s="15">
        <f>_xlfn.CHISQ.INV($N$100,$N$102)</f>
        <v>15.507313055865449</v>
      </c>
      <c r="O104" s="9" t="s">
        <v>73</v>
      </c>
      <c r="Z104" s="12">
        <f t="shared" ca="1" si="14"/>
        <v>-4.1285799999999986</v>
      </c>
      <c r="AA104" s="12">
        <f t="shared" ca="1" si="15"/>
        <v>-4.1285799999999986</v>
      </c>
    </row>
    <row r="105" spans="1:27" x14ac:dyDescent="0.25">
      <c r="A105" s="11">
        <v>5.88</v>
      </c>
      <c r="C105" s="84" t="s">
        <v>116</v>
      </c>
      <c r="D105" s="85"/>
      <c r="E105" s="38">
        <f ca="1">($E$102+$E$103)/2</f>
        <v>9.9985799999999987</v>
      </c>
      <c r="Z105" s="12">
        <f t="shared" ca="1" si="14"/>
        <v>-4.1185799999999988</v>
      </c>
      <c r="AA105" s="12">
        <f t="shared" ca="1" si="15"/>
        <v>-4.1185799999999988</v>
      </c>
    </row>
    <row r="106" spans="1:27" ht="15" customHeight="1" x14ac:dyDescent="0.25">
      <c r="A106" s="11">
        <v>5.9</v>
      </c>
      <c r="C106" s="84" t="s">
        <v>117</v>
      </c>
      <c r="D106" s="85"/>
      <c r="E106" s="38">
        <f ca="1">($E$102-$E$103)^2/12</f>
        <v>11.485551334934961</v>
      </c>
      <c r="M106" s="80" t="s">
        <v>81</v>
      </c>
      <c r="N106" s="81"/>
      <c r="O106" s="81"/>
      <c r="P106" s="81"/>
      <c r="Q106" s="82"/>
      <c r="S106" s="80" t="s">
        <v>80</v>
      </c>
      <c r="T106" s="81"/>
      <c r="U106" s="81"/>
      <c r="V106" s="81"/>
      <c r="W106" s="82"/>
      <c r="Z106" s="12">
        <f t="shared" ca="1" si="14"/>
        <v>-4.0985799999999983</v>
      </c>
      <c r="AA106" s="12">
        <f t="shared" ca="1" si="15"/>
        <v>-4.0985799999999983</v>
      </c>
    </row>
    <row r="107" spans="1:27" x14ac:dyDescent="0.25">
      <c r="A107" s="11">
        <v>5.91</v>
      </c>
      <c r="Z107" s="12">
        <f t="shared" ca="1" si="14"/>
        <v>-4.0885799999999985</v>
      </c>
      <c r="AA107" s="12">
        <f t="shared" ca="1" si="15"/>
        <v>-4.0885799999999985</v>
      </c>
    </row>
    <row r="108" spans="1:27" x14ac:dyDescent="0.25">
      <c r="A108" s="11">
        <v>5.92</v>
      </c>
      <c r="C108" s="79" t="s">
        <v>148</v>
      </c>
      <c r="D108" s="79"/>
      <c r="E108" s="79"/>
      <c r="F108" s="79"/>
      <c r="G108" s="79"/>
      <c r="H108" s="79"/>
      <c r="I108" s="79"/>
      <c r="J108" s="79"/>
      <c r="K108" s="79"/>
      <c r="M108" s="16"/>
      <c r="N108" s="37" t="s">
        <v>34</v>
      </c>
      <c r="O108" s="37" t="s">
        <v>40</v>
      </c>
      <c r="P108" s="75" t="s">
        <v>41</v>
      </c>
      <c r="Q108" s="76"/>
      <c r="S108" s="16"/>
      <c r="T108" s="37" t="s">
        <v>34</v>
      </c>
      <c r="U108" s="37" t="s">
        <v>40</v>
      </c>
      <c r="V108" s="75" t="s">
        <v>41</v>
      </c>
      <c r="W108" s="76"/>
      <c r="Z108" s="12">
        <f t="shared" ca="1" si="14"/>
        <v>-4.0785799999999988</v>
      </c>
      <c r="AA108" s="12">
        <f t="shared" ca="1" si="15"/>
        <v>-4.0785799999999988</v>
      </c>
    </row>
    <row r="109" spans="1:27" x14ac:dyDescent="0.25">
      <c r="A109" s="11">
        <v>5.94</v>
      </c>
      <c r="M109" s="37" t="s">
        <v>77</v>
      </c>
      <c r="N109" s="72" t="b">
        <f ca="1">$P$110&lt;=$N$104</f>
        <v>0</v>
      </c>
      <c r="O109" s="73"/>
      <c r="P109" s="73"/>
      <c r="Q109" s="74"/>
      <c r="S109" s="37" t="s">
        <v>77</v>
      </c>
      <c r="T109" s="72" t="b">
        <f ca="1">$V$110&lt;=$N$104</f>
        <v>1</v>
      </c>
      <c r="U109" s="73"/>
      <c r="V109" s="73"/>
      <c r="W109" s="74"/>
      <c r="Z109" s="12">
        <f t="shared" ca="1" si="14"/>
        <v>-4.0585799999999983</v>
      </c>
      <c r="AA109" s="12">
        <f t="shared" ca="1" si="15"/>
        <v>-4.0585799999999983</v>
      </c>
    </row>
    <row r="110" spans="1:27" x14ac:dyDescent="0.25">
      <c r="A110" s="11">
        <v>5.96</v>
      </c>
      <c r="C110" s="83" t="s">
        <v>81</v>
      </c>
      <c r="D110" s="83"/>
      <c r="E110" s="83"/>
      <c r="F110" s="83"/>
      <c r="H110" s="83" t="s">
        <v>80</v>
      </c>
      <c r="I110" s="83"/>
      <c r="J110" s="83"/>
      <c r="K110" s="83"/>
      <c r="M110" s="16" t="s">
        <v>23</v>
      </c>
      <c r="N110" s="17">
        <f ca="1">SUM(INDIRECT(ADDRESS(ROW()+1,COLUMN())&amp;":"&amp;ADDRESS(ROW()+$D$15,COLUMN())))</f>
        <v>1.0000000000000002</v>
      </c>
      <c r="O110" s="17">
        <f ca="1">SUM(INDIRECT(ADDRESS(ROW()+1,COLUMN())&amp;":"&amp;ADDRESS(ROW()+$D$15,COLUMN())))</f>
        <v>999.99999999999977</v>
      </c>
      <c r="P110" s="90">
        <f ca="1">SUM(INDIRECT(ADDRESS(ROW()+1,COLUMN())&amp;":"&amp;ADDRESS(ROW()+$D$15,COLUMN())))</f>
        <v>768.60199999999986</v>
      </c>
      <c r="Q110" s="91"/>
      <c r="S110" s="16" t="s">
        <v>23</v>
      </c>
      <c r="T110" s="17">
        <f ca="1">SUM(INDIRECT(ADDRESS(ROW()+1,COLUMN())&amp;":"&amp;ADDRESS(ROW()+$D$15,COLUMN())))</f>
        <v>0.99999999999999989</v>
      </c>
      <c r="U110" s="17">
        <f ca="1">SUM(INDIRECT(ADDRESS(ROW()+1,COLUMN())&amp;":"&amp;ADDRESS(ROW()+$D$15,COLUMN())))</f>
        <v>999.99999999999977</v>
      </c>
      <c r="V110" s="90">
        <f ca="1">SUM(INDIRECT(ADDRESS(ROW()+1,COLUMN())&amp;":"&amp;ADDRESS(ROW()+$D$15,COLUMN())))</f>
        <v>5.1560455112029215</v>
      </c>
      <c r="W110" s="91"/>
      <c r="Z110" s="12">
        <f t="shared" ca="1" si="14"/>
        <v>-4.0385799999999987</v>
      </c>
      <c r="AA110" s="12">
        <f t="shared" ca="1" si="15"/>
        <v>-4.0385799999999987</v>
      </c>
    </row>
    <row r="111" spans="1:27" x14ac:dyDescent="0.25">
      <c r="A111" s="11">
        <v>5.96</v>
      </c>
      <c r="M111" s="17">
        <v>1</v>
      </c>
      <c r="N111" s="38">
        <f>IF($C22&gt;$D$15,"-",1/$D$15)</f>
        <v>9.0909090909090912E-2</v>
      </c>
      <c r="O111" s="19">
        <f>IF($C22&gt;$D$15,"-",$D$5*N111)</f>
        <v>90.909090909090907</v>
      </c>
      <c r="P111" s="88">
        <f ca="1">IF($C22&gt;$D$15,"-",($G22-$O111)^2/$O111)</f>
        <v>81.184090909090912</v>
      </c>
      <c r="Q111" s="89"/>
      <c r="S111" s="17">
        <v>1</v>
      </c>
      <c r="T111" s="38">
        <f ca="1">IF($C22&gt;$D$15,"-",IF($C22=1,_xlfn.NORM.DIST($E22,$D$77,$D$79,TRUE),IF($C22=$D$15,1,_xlfn.NORM.DIST($E22,$D$77,$D$79,TRUE))-_xlfn.NORM.DIST($D22,$D$77,$D$79,TRUE)))</f>
        <v>8.2675512747330433E-3</v>
      </c>
      <c r="U111" s="38">
        <f ca="1">IF($C22&gt;$D$15,"-",$D$5*T111)</f>
        <v>8.2675512747330426</v>
      </c>
      <c r="V111" s="88">
        <f ca="1">IF($C22&gt;$D$15,"-",($G22-$U111)^2/$U111)</f>
        <v>1.2914212416970208</v>
      </c>
      <c r="W111" s="89"/>
      <c r="Z111" s="12">
        <f t="shared" ca="1" si="14"/>
        <v>-4.0385799999999987</v>
      </c>
      <c r="AA111" s="12">
        <f t="shared" ca="1" si="15"/>
        <v>-4.0385799999999987</v>
      </c>
    </row>
    <row r="112" spans="1:27" ht="15" customHeight="1" x14ac:dyDescent="0.25">
      <c r="A112" s="11">
        <v>5.97</v>
      </c>
      <c r="C112" s="86" t="s">
        <v>137</v>
      </c>
      <c r="D112" s="86"/>
      <c r="E112" s="86"/>
      <c r="F112" s="86"/>
      <c r="H112" s="87" t="s">
        <v>143</v>
      </c>
      <c r="I112" s="87"/>
      <c r="J112" s="87"/>
      <c r="K112" s="87"/>
      <c r="M112" s="17">
        <v>2</v>
      </c>
      <c r="N112" s="38">
        <f t="shared" ref="N112:N121" si="16">IF($C23&gt;$D$15,"-",1/$D$15)</f>
        <v>9.0909090909090912E-2</v>
      </c>
      <c r="O112" s="19">
        <f t="shared" ref="O112:O121" si="17">IF($C23&gt;$D$15,"-",$D$5*N112)</f>
        <v>90.909090909090907</v>
      </c>
      <c r="P112" s="88">
        <f t="shared" ref="P112:P121" ca="1" si="18">IF($C23&gt;$D$15,"-",($G23-$O112)^2/$O112)</f>
        <v>42.160090909090904</v>
      </c>
      <c r="Q112" s="89"/>
      <c r="S112" s="17">
        <v>2</v>
      </c>
      <c r="T112" s="38">
        <f t="shared" ref="T112:T121" ca="1" si="19">IF($C23&gt;$D$15,"-",IF($C23=1,_xlfn.NORM.DIST($E23,$D$77,$D$79,TRUE),IF($C23=$D$15,1,_xlfn.NORM.DIST($E23,$D$77,$D$79,TRUE))-_xlfn.NORM.DIST($D23,$D$77,$D$79,TRUE)))</f>
        <v>2.6345610424575196E-2</v>
      </c>
      <c r="U112" s="38">
        <f t="shared" ref="U112:U121" ca="1" si="20">IF($C23&gt;$D$15,"-",$D$5*T112)</f>
        <v>26.345610424575195</v>
      </c>
      <c r="V112" s="88">
        <f t="shared" ref="V112:V121" ca="1" si="21">IF($C23&gt;$D$15,"-",($G23-$U112)^2/$U112)</f>
        <v>0.26743673441521648</v>
      </c>
      <c r="W112" s="89"/>
      <c r="Z112" s="12">
        <f t="shared" ca="1" si="14"/>
        <v>-4.0285799999999989</v>
      </c>
      <c r="AA112" s="12">
        <f t="shared" ca="1" si="15"/>
        <v>-4.0285799999999989</v>
      </c>
    </row>
    <row r="113" spans="1:27" x14ac:dyDescent="0.25">
      <c r="A113" s="11">
        <v>5.98</v>
      </c>
      <c r="M113" s="17">
        <v>3</v>
      </c>
      <c r="N113" s="38">
        <f t="shared" si="16"/>
        <v>9.0909090909090912E-2</v>
      </c>
      <c r="O113" s="19">
        <f t="shared" si="17"/>
        <v>90.909090909090907</v>
      </c>
      <c r="P113" s="88">
        <f t="shared" ca="1" si="18"/>
        <v>6.2880909090909087</v>
      </c>
      <c r="Q113" s="89"/>
      <c r="S113" s="17">
        <v>3</v>
      </c>
      <c r="T113" s="38">
        <f t="shared" ca="1" si="19"/>
        <v>7.3431402372305138E-2</v>
      </c>
      <c r="U113" s="38">
        <f t="shared" ca="1" si="20"/>
        <v>73.431402372305143</v>
      </c>
      <c r="V113" s="88">
        <f t="shared" ca="1" si="21"/>
        <v>0.563286756594647</v>
      </c>
      <c r="W113" s="89"/>
      <c r="Z113" s="12">
        <f t="shared" ca="1" si="14"/>
        <v>-4.0185799999999983</v>
      </c>
      <c r="AA113" s="12">
        <f t="shared" ca="1" si="15"/>
        <v>-4.0185799999999983</v>
      </c>
    </row>
    <row r="114" spans="1:27" x14ac:dyDescent="0.25">
      <c r="A114" s="11">
        <v>5.99</v>
      </c>
      <c r="C114" s="75" t="s">
        <v>138</v>
      </c>
      <c r="D114" s="76"/>
      <c r="E114" s="38">
        <f ca="1">$D$11</f>
        <v>-0.09</v>
      </c>
      <c r="H114" s="92" t="s">
        <v>144</v>
      </c>
      <c r="I114" s="92"/>
      <c r="J114" s="92"/>
      <c r="K114" s="38">
        <f ca="1">SUM(INDIRECT("$AA$2:$AA$"&amp;$D$5+1))/$K$119</f>
        <v>-1.530877948186425E-13</v>
      </c>
      <c r="M114" s="17">
        <v>4</v>
      </c>
      <c r="N114" s="38">
        <f t="shared" si="16"/>
        <v>9.0909090909090912E-2</v>
      </c>
      <c r="O114" s="19">
        <f t="shared" si="17"/>
        <v>90.909090909090907</v>
      </c>
      <c r="P114" s="88">
        <f t="shared" ca="1" si="18"/>
        <v>57.168090909090914</v>
      </c>
      <c r="Q114" s="89"/>
      <c r="S114" s="17">
        <v>4</v>
      </c>
      <c r="T114" s="38">
        <f t="shared" ca="1" si="19"/>
        <v>0.14753010030363106</v>
      </c>
      <c r="U114" s="38">
        <f t="shared" ca="1" si="20"/>
        <v>147.53010030363106</v>
      </c>
      <c r="V114" s="88">
        <f t="shared" ca="1" si="21"/>
        <v>1.6221625019109791</v>
      </c>
      <c r="W114" s="89"/>
      <c r="Z114" s="12">
        <f t="shared" ca="1" si="14"/>
        <v>-4.0085799999999985</v>
      </c>
      <c r="AA114" s="12">
        <f t="shared" ca="1" si="15"/>
        <v>-4.0085799999999985</v>
      </c>
    </row>
    <row r="115" spans="1:27" x14ac:dyDescent="0.25">
      <c r="A115" s="11">
        <v>6.05</v>
      </c>
      <c r="C115" s="75" t="s">
        <v>139</v>
      </c>
      <c r="D115" s="76"/>
      <c r="E115" s="38">
        <f ca="1">$D$12</f>
        <v>21.53</v>
      </c>
      <c r="H115" s="92" t="s">
        <v>145</v>
      </c>
      <c r="I115" s="92"/>
      <c r="J115" s="92"/>
      <c r="K115" s="38">
        <f ca="1">-$D$5/$K$119+SUMSQ(INDIRECT("$AA$2:$AA$"&amp;$D$5+1))/$K$119^3</f>
        <v>-0.15467214887462433</v>
      </c>
      <c r="M115" s="17">
        <v>5</v>
      </c>
      <c r="N115" s="38">
        <f t="shared" si="16"/>
        <v>9.0909090909090912E-2</v>
      </c>
      <c r="O115" s="19">
        <f t="shared" si="17"/>
        <v>90.909090909090907</v>
      </c>
      <c r="P115" s="88">
        <f t="shared" ca="1" si="18"/>
        <v>153.40009090909092</v>
      </c>
      <c r="Q115" s="89"/>
      <c r="S115" s="17">
        <v>5</v>
      </c>
      <c r="T115" s="38">
        <f t="shared" ca="1" si="19"/>
        <v>0.21369583539235615</v>
      </c>
      <c r="U115" s="38">
        <f t="shared" ca="1" si="20"/>
        <v>213.69583539235614</v>
      </c>
      <c r="V115" s="88">
        <f t="shared" ca="1" si="21"/>
        <v>0.10318811310299097</v>
      </c>
      <c r="W115" s="89"/>
      <c r="Z115" s="12">
        <f t="shared" ca="1" si="14"/>
        <v>-3.9485799999999989</v>
      </c>
      <c r="AA115" s="12">
        <f t="shared" ca="1" si="15"/>
        <v>-3.9485799999999989</v>
      </c>
    </row>
    <row r="116" spans="1:27" x14ac:dyDescent="0.25">
      <c r="A116" s="11">
        <v>6.07</v>
      </c>
      <c r="M116" s="17">
        <v>6</v>
      </c>
      <c r="N116" s="38">
        <f t="shared" si="16"/>
        <v>9.0909090909090912E-2</v>
      </c>
      <c r="O116" s="19">
        <f t="shared" si="17"/>
        <v>90.909090909090907</v>
      </c>
      <c r="P116" s="88">
        <f t="shared" ca="1" si="18"/>
        <v>186.16009090909091</v>
      </c>
      <c r="Q116" s="89"/>
      <c r="S116" s="17">
        <v>6</v>
      </c>
      <c r="T116" s="38">
        <f t="shared" ca="1" si="19"/>
        <v>0.22319167888345592</v>
      </c>
      <c r="U116" s="38">
        <f t="shared" ca="1" si="20"/>
        <v>223.19167888345592</v>
      </c>
      <c r="V116" s="88">
        <f t="shared" ca="1" si="21"/>
        <v>2.1521664034324581E-2</v>
      </c>
      <c r="W116" s="89"/>
      <c r="Z116" s="12">
        <f t="shared" ca="1" si="14"/>
        <v>-3.9285799999999984</v>
      </c>
      <c r="AA116" s="12">
        <f t="shared" ca="1" si="15"/>
        <v>-3.9285799999999984</v>
      </c>
    </row>
    <row r="117" spans="1:27" x14ac:dyDescent="0.25">
      <c r="A117" s="11">
        <v>6.09</v>
      </c>
      <c r="C117" s="84" t="s">
        <v>116</v>
      </c>
      <c r="D117" s="85"/>
      <c r="E117" s="38">
        <f ca="1">($E$102+$E$103)/2</f>
        <v>9.9985799999999987</v>
      </c>
      <c r="J117" s="23" t="s">
        <v>147</v>
      </c>
      <c r="M117" s="17">
        <v>7</v>
      </c>
      <c r="N117" s="38">
        <f t="shared" si="16"/>
        <v>9.0909090909090912E-2</v>
      </c>
      <c r="O117" s="19">
        <f t="shared" si="17"/>
        <v>90.909090909090907</v>
      </c>
      <c r="P117" s="88">
        <f t="shared" ca="1" si="18"/>
        <v>54.040090909090914</v>
      </c>
      <c r="Q117" s="89"/>
      <c r="S117" s="17">
        <v>7</v>
      </c>
      <c r="T117" s="38">
        <f t="shared" ca="1" si="19"/>
        <v>0.16808632489746644</v>
      </c>
      <c r="U117" s="38">
        <f t="shared" ca="1" si="20"/>
        <v>168.08632489746645</v>
      </c>
      <c r="V117" s="88">
        <f t="shared" ca="1" si="21"/>
        <v>0.29875125524390506</v>
      </c>
      <c r="W117" s="89"/>
      <c r="Z117" s="12">
        <f t="shared" ca="1" si="14"/>
        <v>-3.9085799999999988</v>
      </c>
      <c r="AA117" s="12">
        <f t="shared" ca="1" si="15"/>
        <v>-3.9085799999999988</v>
      </c>
    </row>
    <row r="118" spans="1:27" x14ac:dyDescent="0.25">
      <c r="A118" s="11">
        <v>6.1</v>
      </c>
      <c r="C118" s="84" t="s">
        <v>117</v>
      </c>
      <c r="D118" s="85"/>
      <c r="E118" s="38">
        <f ca="1">($E$102-$E$103)^2/12</f>
        <v>11.485551334934961</v>
      </c>
      <c r="H118" s="37" t="s">
        <v>27</v>
      </c>
      <c r="I118" s="38">
        <f ca="1">D77</f>
        <v>9.9985799999999987</v>
      </c>
      <c r="J118" s="38">
        <v>0</v>
      </c>
      <c r="K118" s="38">
        <f ca="1">$I118+$J118</f>
        <v>9.9985799999999987</v>
      </c>
      <c r="M118" s="17">
        <v>8</v>
      </c>
      <c r="N118" s="38">
        <f t="shared" si="16"/>
        <v>9.0909090909090912E-2</v>
      </c>
      <c r="O118" s="19">
        <f t="shared" si="17"/>
        <v>90.909090909090907</v>
      </c>
      <c r="P118" s="88">
        <f t="shared" ca="1" si="18"/>
        <v>4.8090909090909212E-2</v>
      </c>
      <c r="Q118" s="89"/>
      <c r="S118" s="17">
        <v>8</v>
      </c>
      <c r="T118" s="38">
        <f t="shared" ca="1" si="19"/>
        <v>9.1268482460835854E-2</v>
      </c>
      <c r="U118" s="38">
        <f t="shared" ca="1" si="20"/>
        <v>91.268482460835855</v>
      </c>
      <c r="V118" s="88">
        <f t="shared" ca="1" si="21"/>
        <v>3.284981745718836E-2</v>
      </c>
      <c r="W118" s="89"/>
      <c r="Z118" s="12">
        <f t="shared" ca="1" si="14"/>
        <v>-3.898579999999999</v>
      </c>
      <c r="AA118" s="12">
        <f t="shared" ca="1" si="15"/>
        <v>-3.898579999999999</v>
      </c>
    </row>
    <row r="119" spans="1:27" x14ac:dyDescent="0.25">
      <c r="A119" s="11">
        <v>6.11</v>
      </c>
      <c r="H119" s="37" t="s">
        <v>140</v>
      </c>
      <c r="I119" s="38">
        <f ca="1">D79</f>
        <v>3.3890339825582991</v>
      </c>
      <c r="J119" s="38">
        <v>-8.0699999999999999E-4</v>
      </c>
      <c r="K119" s="38">
        <f ca="1">$I119+$J119</f>
        <v>3.3882269825582991</v>
      </c>
      <c r="M119" s="17">
        <v>9</v>
      </c>
      <c r="N119" s="38">
        <f t="shared" si="16"/>
        <v>9.0909090909090912E-2</v>
      </c>
      <c r="O119" s="19">
        <f t="shared" si="17"/>
        <v>90.909090909090907</v>
      </c>
      <c r="P119" s="88">
        <f t="shared" ca="1" si="18"/>
        <v>27.400090909090906</v>
      </c>
      <c r="Q119" s="89"/>
      <c r="S119" s="17">
        <v>9</v>
      </c>
      <c r="T119" s="38">
        <f t="shared" ca="1" si="19"/>
        <v>3.5724210885408669E-2</v>
      </c>
      <c r="U119" s="38">
        <f t="shared" ca="1" si="20"/>
        <v>35.724210885408667</v>
      </c>
      <c r="V119" s="88">
        <f t="shared" ca="1" si="21"/>
        <v>0.77913409678725776</v>
      </c>
      <c r="W119" s="89"/>
      <c r="Z119" s="12">
        <f t="shared" ca="1" si="14"/>
        <v>-3.8885799999999984</v>
      </c>
      <c r="AA119" s="12">
        <f t="shared" ca="1" si="15"/>
        <v>-3.8885799999999984</v>
      </c>
    </row>
    <row r="120" spans="1:27" x14ac:dyDescent="0.25">
      <c r="A120" s="11">
        <v>6.11</v>
      </c>
      <c r="M120" s="17">
        <v>10</v>
      </c>
      <c r="N120" s="38">
        <f t="shared" si="16"/>
        <v>9.0909090909090912E-2</v>
      </c>
      <c r="O120" s="19">
        <f t="shared" si="17"/>
        <v>90.909090909090907</v>
      </c>
      <c r="P120" s="88">
        <f t="shared" ca="1" si="18"/>
        <v>73.800090909090898</v>
      </c>
      <c r="Q120" s="89"/>
      <c r="S120" s="17">
        <v>10</v>
      </c>
      <c r="T120" s="38">
        <f t="shared" ca="1" si="19"/>
        <v>1.0077176181886083E-2</v>
      </c>
      <c r="U120" s="38">
        <f t="shared" ca="1" si="20"/>
        <v>10.077176181886083</v>
      </c>
      <c r="V120" s="88">
        <f t="shared" ca="1" si="21"/>
        <v>0.11514222892206213</v>
      </c>
      <c r="W120" s="89"/>
      <c r="Z120" s="12">
        <f t="shared" ca="1" si="14"/>
        <v>-3.8885799999999984</v>
      </c>
      <c r="AA120" s="12">
        <f t="shared" ca="1" si="15"/>
        <v>-3.8885799999999984</v>
      </c>
    </row>
    <row r="121" spans="1:27" ht="15" customHeight="1" x14ac:dyDescent="0.25">
      <c r="A121" s="11">
        <v>6.11</v>
      </c>
      <c r="H121" s="24" t="s">
        <v>146</v>
      </c>
      <c r="I121" s="38">
        <f ca="1">LN(2*PI())*D5/2-LN(K119)*D5-SUMSQ(INDIRECT("$AA$2:$AA$"&amp;$D$5+1))/(2*K119^2)</f>
        <v>-801.10620519942336</v>
      </c>
      <c r="M121" s="17">
        <v>11</v>
      </c>
      <c r="N121" s="38">
        <f t="shared" si="16"/>
        <v>9.0909090909090912E-2</v>
      </c>
      <c r="O121" s="19">
        <f t="shared" si="17"/>
        <v>90.909090909090907</v>
      </c>
      <c r="P121" s="88">
        <f t="shared" ca="1" si="18"/>
        <v>86.953090909090903</v>
      </c>
      <c r="Q121" s="89"/>
      <c r="S121" s="17">
        <v>11</v>
      </c>
      <c r="T121" s="38">
        <f t="shared" ca="1" si="19"/>
        <v>2.3816269233463139E-3</v>
      </c>
      <c r="U121" s="38">
        <f t="shared" ca="1" si="20"/>
        <v>2.3816269233463139</v>
      </c>
      <c r="V121" s="88">
        <f t="shared" ca="1" si="21"/>
        <v>6.1151101037328945E-2</v>
      </c>
      <c r="W121" s="89"/>
      <c r="Z121" s="12">
        <f t="shared" ca="1" si="14"/>
        <v>-3.8885799999999984</v>
      </c>
      <c r="AA121" s="12">
        <f t="shared" ca="1" si="15"/>
        <v>-3.8885799999999984</v>
      </c>
    </row>
    <row r="122" spans="1:27" x14ac:dyDescent="0.25">
      <c r="A122" s="11">
        <v>6.11</v>
      </c>
      <c r="Z122" s="12">
        <f t="shared" ca="1" si="14"/>
        <v>-3.8885799999999984</v>
      </c>
      <c r="AA122" s="12">
        <f t="shared" ca="1" si="15"/>
        <v>-3.8885799999999984</v>
      </c>
    </row>
    <row r="123" spans="1:27" ht="15" customHeight="1" x14ac:dyDescent="0.25">
      <c r="A123" s="11">
        <v>6.13</v>
      </c>
      <c r="C123" s="79" t="s">
        <v>123</v>
      </c>
      <c r="D123" s="79"/>
      <c r="E123" s="79"/>
      <c r="F123" s="79"/>
      <c r="G123" s="79"/>
      <c r="H123" s="79"/>
      <c r="I123" s="79"/>
      <c r="J123" s="79"/>
      <c r="K123" s="79"/>
      <c r="Z123" s="12">
        <f t="shared" ca="1" si="14"/>
        <v>-3.8685799999999988</v>
      </c>
      <c r="AA123" s="12">
        <f t="shared" ca="1" si="15"/>
        <v>-3.8685799999999988</v>
      </c>
    </row>
    <row r="124" spans="1:27" ht="15" customHeight="1" x14ac:dyDescent="0.25">
      <c r="A124" s="11">
        <v>6.13</v>
      </c>
      <c r="Z124" s="12">
        <f t="shared" ca="1" si="14"/>
        <v>-3.8685799999999988</v>
      </c>
      <c r="AA124" s="12">
        <f t="shared" ca="1" si="15"/>
        <v>-3.8685799999999988</v>
      </c>
    </row>
    <row r="125" spans="1:27" x14ac:dyDescent="0.25">
      <c r="A125" s="11">
        <v>6.14</v>
      </c>
      <c r="C125" s="79" t="s">
        <v>81</v>
      </c>
      <c r="D125" s="79"/>
      <c r="E125" s="79"/>
      <c r="F125" s="79"/>
      <c r="H125" s="79" t="s">
        <v>80</v>
      </c>
      <c r="I125" s="79"/>
      <c r="J125" s="79"/>
      <c r="K125" s="79"/>
      <c r="Z125" s="12">
        <f t="shared" ca="1" si="14"/>
        <v>-3.858579999999999</v>
      </c>
      <c r="AA125" s="12">
        <f t="shared" ca="1" si="15"/>
        <v>-3.858579999999999</v>
      </c>
    </row>
    <row r="126" spans="1:27" x14ac:dyDescent="0.25">
      <c r="A126" s="11">
        <v>6.14</v>
      </c>
      <c r="Z126" s="12">
        <f t="shared" ca="1" si="14"/>
        <v>-3.858579999999999</v>
      </c>
      <c r="AA126" s="12">
        <f t="shared" ca="1" si="15"/>
        <v>-3.858579999999999</v>
      </c>
    </row>
    <row r="127" spans="1:27" ht="15" customHeight="1" x14ac:dyDescent="0.25">
      <c r="A127" s="11">
        <v>6.15</v>
      </c>
      <c r="C127" s="79" t="s">
        <v>128</v>
      </c>
      <c r="D127" s="79"/>
      <c r="E127" s="37" t="s">
        <v>126</v>
      </c>
      <c r="F127" s="37" t="s">
        <v>127</v>
      </c>
      <c r="H127" s="79" t="s">
        <v>128</v>
      </c>
      <c r="I127" s="79"/>
      <c r="J127" s="37" t="s">
        <v>126</v>
      </c>
      <c r="K127" s="37" t="s">
        <v>129</v>
      </c>
      <c r="Z127" s="12">
        <f t="shared" ca="1" si="14"/>
        <v>-3.8485799999999983</v>
      </c>
      <c r="AA127" s="12">
        <f t="shared" ca="1" si="15"/>
        <v>-3.8485799999999983</v>
      </c>
    </row>
    <row r="128" spans="1:27" ht="15" customHeight="1" x14ac:dyDescent="0.25">
      <c r="A128" s="11">
        <v>6.2</v>
      </c>
      <c r="C128" s="25">
        <f ca="1">$D$77</f>
        <v>9.9985799999999987</v>
      </c>
      <c r="D128" s="25">
        <f ca="1">$D$82</f>
        <v>10.01</v>
      </c>
      <c r="E128" s="25">
        <f ca="1">$D$89</f>
        <v>7.7937224906816358E-2</v>
      </c>
      <c r="F128" s="25">
        <f ca="1">$D$87</f>
        <v>-0.17295350886736749</v>
      </c>
      <c r="H128" s="25">
        <f ca="1">$D$77</f>
        <v>9.9985799999999987</v>
      </c>
      <c r="I128" s="25">
        <f ca="1">$D$82</f>
        <v>10.01</v>
      </c>
      <c r="J128" s="25">
        <f ca="1">$D$89</f>
        <v>7.7937224906816358E-2</v>
      </c>
      <c r="K128" s="25">
        <f ca="1">$D$87</f>
        <v>-0.17295350886736749</v>
      </c>
      <c r="Z128" s="12">
        <f t="shared" ca="1" si="14"/>
        <v>-3.7985799999999985</v>
      </c>
      <c r="AA128" s="12">
        <f t="shared" ca="1" si="15"/>
        <v>-3.7985799999999985</v>
      </c>
    </row>
    <row r="129" spans="1:27" x14ac:dyDescent="0.25">
      <c r="A129" s="11">
        <v>6.2</v>
      </c>
      <c r="Z129" s="12">
        <f t="shared" ca="1" si="14"/>
        <v>-3.7985799999999985</v>
      </c>
      <c r="AA129" s="12">
        <f t="shared" ca="1" si="15"/>
        <v>-3.7985799999999985</v>
      </c>
    </row>
    <row r="130" spans="1:27" x14ac:dyDescent="0.25">
      <c r="A130" s="11">
        <v>6.22</v>
      </c>
      <c r="Z130" s="12">
        <f t="shared" ref="Z130:Z193" ca="1" si="22">IF($A130&lt;&gt;"",($A130-$D$77),"")</f>
        <v>-3.7785799999999989</v>
      </c>
      <c r="AA130" s="12">
        <f t="shared" ref="AA130:AA193" ca="1" si="23">IF($A130&lt;&gt;"",($A130-$D$77+$J$118),"")</f>
        <v>-3.7785799999999989</v>
      </c>
    </row>
    <row r="131" spans="1:27" x14ac:dyDescent="0.25">
      <c r="A131" s="11">
        <v>6.22</v>
      </c>
      <c r="C131" s="68" t="s">
        <v>76</v>
      </c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Z131" s="12">
        <f t="shared" ca="1" si="22"/>
        <v>-3.7785799999999989</v>
      </c>
      <c r="AA131" s="12">
        <f t="shared" ca="1" si="23"/>
        <v>-3.7785799999999989</v>
      </c>
    </row>
    <row r="132" spans="1:27" x14ac:dyDescent="0.25">
      <c r="A132" s="11">
        <v>6.22</v>
      </c>
      <c r="Z132" s="12">
        <f t="shared" ca="1" si="22"/>
        <v>-3.7785799999999989</v>
      </c>
      <c r="AA132" s="12">
        <f t="shared" ca="1" si="23"/>
        <v>-3.7785799999999989</v>
      </c>
    </row>
    <row r="133" spans="1:27" x14ac:dyDescent="0.25">
      <c r="A133" s="11">
        <v>6.23</v>
      </c>
      <c r="Z133" s="12">
        <f t="shared" ca="1" si="22"/>
        <v>-3.7685799999999983</v>
      </c>
      <c r="AA133" s="12">
        <f t="shared" ca="1" si="23"/>
        <v>-3.7685799999999983</v>
      </c>
    </row>
    <row r="134" spans="1:27" x14ac:dyDescent="0.25">
      <c r="A134" s="11">
        <v>6.24</v>
      </c>
      <c r="I134" s="37" t="s">
        <v>121</v>
      </c>
      <c r="J134" s="15">
        <f ca="1">'Y 1000'!$D$78</f>
        <v>11.485551334934966</v>
      </c>
      <c r="L134" s="93" t="s">
        <v>115</v>
      </c>
      <c r="M134" s="93"/>
      <c r="N134" s="94" t="s">
        <v>64</v>
      </c>
      <c r="O134" s="94"/>
      <c r="P134" s="94" t="s">
        <v>65</v>
      </c>
      <c r="Q134" s="94"/>
      <c r="R134" s="94" t="s">
        <v>66</v>
      </c>
      <c r="S134" s="94"/>
      <c r="Z134" s="12">
        <f t="shared" ca="1" si="22"/>
        <v>-3.7585799999999985</v>
      </c>
      <c r="AA134" s="12">
        <f t="shared" ca="1" si="23"/>
        <v>-3.7585799999999985</v>
      </c>
    </row>
    <row r="135" spans="1:27" ht="15" customHeight="1" x14ac:dyDescent="0.25">
      <c r="A135" s="11">
        <v>6.26</v>
      </c>
      <c r="I135" s="37" t="s">
        <v>120</v>
      </c>
      <c r="J135" s="15">
        <f ca="1">SQRT($J$134/$D$5)</f>
        <v>0.10717066452595582</v>
      </c>
      <c r="L135" s="93" t="s">
        <v>141</v>
      </c>
      <c r="M135" s="93"/>
      <c r="N135" s="95" t="str">
        <f ca="1">IF(D89/D5-(D5-3)/(D5*(D5-1))*$D$78^2&lt;0,"-",SQRT(D89/D5-(D5-3)/(D5*(D5-1))*$D$78^2))</f>
        <v>-</v>
      </c>
      <c r="O135" s="95"/>
      <c r="P135" s="95">
        <f ca="1">SQRT((0.8*$D$5+1.2)/($D$5*($D$5-1))) * $D$78</f>
        <v>0.32526667743984283</v>
      </c>
      <c r="Q135" s="95"/>
      <c r="R135" s="95">
        <f ca="1">SQRT(2/($D$5-1)) * $D$78</f>
        <v>0.51390648839420816</v>
      </c>
      <c r="S135" s="95"/>
      <c r="Z135" s="12">
        <f t="shared" ca="1" si="22"/>
        <v>-3.7385799999999989</v>
      </c>
      <c r="AA135" s="12">
        <f t="shared" ca="1" si="23"/>
        <v>-3.7385799999999989</v>
      </c>
    </row>
    <row r="136" spans="1:27" ht="15" customHeight="1" x14ac:dyDescent="0.25">
      <c r="A136" s="11">
        <v>6.27</v>
      </c>
      <c r="Z136" s="12">
        <f t="shared" ca="1" si="22"/>
        <v>-3.7285799999999991</v>
      </c>
      <c r="AA136" s="12">
        <f t="shared" ca="1" si="23"/>
        <v>-3.7285799999999991</v>
      </c>
    </row>
    <row r="137" spans="1:27" x14ac:dyDescent="0.25">
      <c r="A137" s="11">
        <v>6.28</v>
      </c>
      <c r="C137" s="69" t="s">
        <v>47</v>
      </c>
      <c r="D137" s="69" t="s">
        <v>62</v>
      </c>
      <c r="E137" s="69" t="s">
        <v>54</v>
      </c>
      <c r="G137" s="69" t="s">
        <v>51</v>
      </c>
      <c r="I137" s="96" t="s">
        <v>55</v>
      </c>
      <c r="J137" s="97"/>
      <c r="L137" s="69" t="s">
        <v>50</v>
      </c>
      <c r="M137" s="69" t="s">
        <v>48</v>
      </c>
      <c r="N137" s="69" t="s">
        <v>49</v>
      </c>
      <c r="P137" s="96" t="s">
        <v>78</v>
      </c>
      <c r="Q137" s="97"/>
      <c r="S137" s="69" t="s">
        <v>56</v>
      </c>
      <c r="T137" s="69" t="s">
        <v>57</v>
      </c>
      <c r="V137" s="96" t="s">
        <v>53</v>
      </c>
      <c r="W137" s="97"/>
      <c r="Z137" s="12">
        <f t="shared" ca="1" si="22"/>
        <v>-3.7185799999999984</v>
      </c>
      <c r="AA137" s="12">
        <f t="shared" ca="1" si="23"/>
        <v>-3.7185799999999984</v>
      </c>
    </row>
    <row r="138" spans="1:27" x14ac:dyDescent="0.25">
      <c r="A138" s="11">
        <v>6.31</v>
      </c>
      <c r="C138" s="70"/>
      <c r="D138" s="70"/>
      <c r="E138" s="70"/>
      <c r="G138" s="70"/>
      <c r="I138" s="69" t="s">
        <v>52</v>
      </c>
      <c r="J138" s="69" t="s">
        <v>53</v>
      </c>
      <c r="L138" s="70"/>
      <c r="M138" s="70"/>
      <c r="N138" s="70"/>
      <c r="P138" s="98" t="s">
        <v>142</v>
      </c>
      <c r="Q138" s="99"/>
      <c r="S138" s="70"/>
      <c r="T138" s="70"/>
      <c r="V138" s="69" t="s">
        <v>60</v>
      </c>
      <c r="W138" s="69" t="s">
        <v>61</v>
      </c>
      <c r="Z138" s="12">
        <f t="shared" ca="1" si="22"/>
        <v>-3.6885799999999991</v>
      </c>
      <c r="AA138" s="12">
        <f t="shared" ca="1" si="23"/>
        <v>-3.6885799999999991</v>
      </c>
    </row>
    <row r="139" spans="1:27" x14ac:dyDescent="0.25">
      <c r="A139" s="11">
        <v>6.31</v>
      </c>
      <c r="C139" s="71"/>
      <c r="D139" s="71"/>
      <c r="E139" s="71"/>
      <c r="G139" s="71"/>
      <c r="I139" s="71"/>
      <c r="J139" s="71"/>
      <c r="L139" s="71"/>
      <c r="M139" s="71"/>
      <c r="N139" s="71"/>
      <c r="P139" s="100"/>
      <c r="Q139" s="101"/>
      <c r="S139" s="71"/>
      <c r="T139" s="71"/>
      <c r="V139" s="71"/>
      <c r="W139" s="71"/>
      <c r="Z139" s="12">
        <f t="shared" ca="1" si="22"/>
        <v>-3.6885799999999991</v>
      </c>
      <c r="AA139" s="12">
        <f t="shared" ca="1" si="23"/>
        <v>-3.6885799999999991</v>
      </c>
    </row>
    <row r="140" spans="1:27" x14ac:dyDescent="0.25">
      <c r="A140" s="11">
        <v>6.34</v>
      </c>
      <c r="C140" s="38">
        <v>0.8</v>
      </c>
      <c r="D140" s="38">
        <v>1.282</v>
      </c>
      <c r="E140" s="38">
        <f>(1+$C140)/2</f>
        <v>0.9</v>
      </c>
      <c r="G140" s="38">
        <f>_xlfn.T.INV($E140,$D$5-1)</f>
        <v>1.2823995700374347</v>
      </c>
      <c r="I140" s="38">
        <f ca="1">D140*$J$135</f>
        <v>0.13739279192227535</v>
      </c>
      <c r="J140" s="38">
        <f ca="1">G140*$J$135</f>
        <v>0.13743561410871188</v>
      </c>
      <c r="L140" s="38">
        <f>1-C140</f>
        <v>0.19999999999999996</v>
      </c>
      <c r="M140" s="38">
        <f>1-$L140/2</f>
        <v>0.9</v>
      </c>
      <c r="N140" s="38">
        <f>$L140/2</f>
        <v>9.9999999999999978E-2</v>
      </c>
      <c r="P140" s="88">
        <f ca="1">$D140*IF($E$96=$P$134,$P$135,IF($E$96=$R$134,$R$135,$N$135))</f>
        <v>0.65882811812137487</v>
      </c>
      <c r="Q140" s="89"/>
      <c r="S140" s="38">
        <f t="shared" ref="S140:T143" si="24">_xlfn.CHISQ.INV(M140,$D$5-1)</f>
        <v>1056.6952292962342</v>
      </c>
      <c r="T140" s="38">
        <f t="shared" si="24"/>
        <v>942.16123439268972</v>
      </c>
      <c r="V140" s="38">
        <f>($D$5-1)/$S140</f>
        <v>0.94540031250575474</v>
      </c>
      <c r="W140" s="38">
        <f>($D$5-1)/$T140</f>
        <v>1.060328066505462</v>
      </c>
      <c r="Z140" s="12">
        <f t="shared" ca="1" si="22"/>
        <v>-3.6585799999999988</v>
      </c>
      <c r="AA140" s="12">
        <f t="shared" ca="1" si="23"/>
        <v>-3.6585799999999988</v>
      </c>
    </row>
    <row r="141" spans="1:27" x14ac:dyDescent="0.25">
      <c r="A141" s="11">
        <v>6.35</v>
      </c>
      <c r="C141" s="38">
        <v>0.9</v>
      </c>
      <c r="D141" s="38">
        <v>1.645</v>
      </c>
      <c r="E141" s="38">
        <f>(1+$C141)/2</f>
        <v>0.95</v>
      </c>
      <c r="G141" s="38">
        <f>_xlfn.T.INV($E141,$D$5-1)</f>
        <v>1.6463803454274908</v>
      </c>
      <c r="I141" s="38">
        <f ca="1">D141*$J$135</f>
        <v>0.17629574314519733</v>
      </c>
      <c r="J141" s="38">
        <f ca="1">G141*$J$135</f>
        <v>0.17644367568193686</v>
      </c>
      <c r="L141" s="38">
        <f>1-C141</f>
        <v>9.9999999999999978E-2</v>
      </c>
      <c r="M141" s="38">
        <f>1-$L141/2</f>
        <v>0.95</v>
      </c>
      <c r="N141" s="38">
        <f>$L141/2</f>
        <v>4.9999999999999989E-2</v>
      </c>
      <c r="P141" s="88">
        <f ca="1">$D141*IF($E$96=$P$134,$P$135,IF($E$96=$R$134,$R$135,$N$135))</f>
        <v>0.84537617340847249</v>
      </c>
      <c r="Q141" s="89"/>
      <c r="S141" s="38">
        <f t="shared" si="24"/>
        <v>1073.6426506574246</v>
      </c>
      <c r="T141" s="38">
        <f t="shared" si="24"/>
        <v>926.63116092043288</v>
      </c>
      <c r="V141" s="38">
        <f>($D$5-1)/$S141</f>
        <v>0.93047719312220079</v>
      </c>
      <c r="W141" s="38">
        <f>($D$5-1)/$T141</f>
        <v>1.0780988619114453</v>
      </c>
      <c r="Z141" s="12">
        <f t="shared" ca="1" si="22"/>
        <v>-3.648579999999999</v>
      </c>
      <c r="AA141" s="12">
        <f t="shared" ca="1" si="23"/>
        <v>-3.648579999999999</v>
      </c>
    </row>
    <row r="142" spans="1:27" x14ac:dyDescent="0.25">
      <c r="A142" s="11">
        <v>6.35</v>
      </c>
      <c r="C142" s="38">
        <v>0.95</v>
      </c>
      <c r="D142" s="38">
        <v>2.5760000000000001</v>
      </c>
      <c r="E142" s="38">
        <f>(1+$C142)/2</f>
        <v>0.97499999999999998</v>
      </c>
      <c r="G142" s="38">
        <f>_xlfn.T.INV($E142,$D$5-1)</f>
        <v>1.9623414611334626</v>
      </c>
      <c r="I142" s="38">
        <f ca="1">D142*$J$135</f>
        <v>0.27607163181886218</v>
      </c>
      <c r="J142" s="38">
        <f ca="1">G142*$J$135</f>
        <v>0.21030543841650828</v>
      </c>
      <c r="L142" s="38">
        <f>1-C142</f>
        <v>5.0000000000000044E-2</v>
      </c>
      <c r="M142" s="38">
        <f>1-$L142/2</f>
        <v>0.97499999999999998</v>
      </c>
      <c r="N142" s="38">
        <f>$L142/2</f>
        <v>2.5000000000000022E-2</v>
      </c>
      <c r="P142" s="88">
        <f ca="1">$D142*IF($E$96=$P$134,$P$135,IF($E$96=$R$134,$R$135,$N$135))</f>
        <v>1.3238231141034802</v>
      </c>
      <c r="Q142" s="89"/>
      <c r="S142" s="38">
        <f t="shared" si="24"/>
        <v>1088.4870677259353</v>
      </c>
      <c r="T142" s="38">
        <f t="shared" si="24"/>
        <v>913.30099830211338</v>
      </c>
      <c r="V142" s="38">
        <f>($D$5-1)/$S142</f>
        <v>0.9177876610763126</v>
      </c>
      <c r="W142" s="38">
        <f>($D$5-1)/$T142</f>
        <v>1.093834345804074</v>
      </c>
      <c r="Z142" s="12">
        <f t="shared" ca="1" si="22"/>
        <v>-3.648579999999999</v>
      </c>
      <c r="AA142" s="12">
        <f t="shared" ca="1" si="23"/>
        <v>-3.648579999999999</v>
      </c>
    </row>
    <row r="143" spans="1:27" x14ac:dyDescent="0.25">
      <c r="A143" s="11">
        <v>6.36</v>
      </c>
      <c r="C143" s="38">
        <v>0.99</v>
      </c>
      <c r="D143" s="38">
        <v>3.09</v>
      </c>
      <c r="E143" s="38">
        <f>(1+$C143)/2</f>
        <v>0.995</v>
      </c>
      <c r="G143" s="38">
        <f>_xlfn.T.INV($E143,$D$5-1)</f>
        <v>2.5807596372676254</v>
      </c>
      <c r="I143" s="38">
        <f ca="1">D143*$J$135</f>
        <v>0.33115735338520347</v>
      </c>
      <c r="J143" s="38">
        <f ca="1">G143*$J$135</f>
        <v>0.27658172530773611</v>
      </c>
      <c r="L143" s="38">
        <f>1-C143</f>
        <v>1.0000000000000009E-2</v>
      </c>
      <c r="M143" s="38">
        <f>1-$L143/2</f>
        <v>0.995</v>
      </c>
      <c r="N143" s="38">
        <f>$L143/2</f>
        <v>5.0000000000000044E-3</v>
      </c>
      <c r="P143" s="88">
        <f ca="1">$D143*IF($E$96=$P$134,$P$135,IF($E$96=$R$134,$R$135,$N$135))</f>
        <v>1.5879710491381032</v>
      </c>
      <c r="Q143" s="89"/>
      <c r="S143" s="38">
        <f t="shared" si="24"/>
        <v>1117.8904526786409</v>
      </c>
      <c r="T143" s="38">
        <f t="shared" si="24"/>
        <v>887.62113521751871</v>
      </c>
      <c r="V143" s="38">
        <f>($D$5-1)/$S143</f>
        <v>0.89364749256623421</v>
      </c>
      <c r="W143" s="38">
        <f>($D$5-1)/$T143</f>
        <v>1.125480185592006</v>
      </c>
      <c r="Z143" s="12">
        <f t="shared" ca="1" si="22"/>
        <v>-3.6385799999999984</v>
      </c>
      <c r="AA143" s="12">
        <f t="shared" ca="1" si="23"/>
        <v>-3.6385799999999984</v>
      </c>
    </row>
    <row r="144" spans="1:27" x14ac:dyDescent="0.25">
      <c r="A144" s="11">
        <v>6.37</v>
      </c>
      <c r="Z144" s="12">
        <f t="shared" ca="1" si="22"/>
        <v>-3.6285799999999986</v>
      </c>
      <c r="AA144" s="12">
        <f t="shared" ca="1" si="23"/>
        <v>-3.6285799999999986</v>
      </c>
    </row>
    <row r="145" spans="1:27" x14ac:dyDescent="0.25">
      <c r="A145" s="11">
        <v>6.39</v>
      </c>
      <c r="C145" s="69" t="s">
        <v>47</v>
      </c>
      <c r="D145" s="96" t="s">
        <v>58</v>
      </c>
      <c r="E145" s="102"/>
      <c r="F145" s="102"/>
      <c r="G145" s="97"/>
      <c r="L145" s="69" t="s">
        <v>47</v>
      </c>
      <c r="M145" s="96" t="s">
        <v>59</v>
      </c>
      <c r="N145" s="102"/>
      <c r="O145" s="102"/>
      <c r="P145" s="97"/>
      <c r="Z145" s="12">
        <f t="shared" ca="1" si="22"/>
        <v>-3.608579999999999</v>
      </c>
      <c r="AA145" s="12">
        <f t="shared" ca="1" si="23"/>
        <v>-3.608579999999999</v>
      </c>
    </row>
    <row r="146" spans="1:27" x14ac:dyDescent="0.25">
      <c r="A146" s="11">
        <v>6.4</v>
      </c>
      <c r="C146" s="71"/>
      <c r="D146" s="96" t="s">
        <v>52</v>
      </c>
      <c r="E146" s="97"/>
      <c r="F146" s="96" t="s">
        <v>53</v>
      </c>
      <c r="G146" s="97"/>
      <c r="L146" s="71"/>
      <c r="M146" s="96" t="s">
        <v>52</v>
      </c>
      <c r="N146" s="97"/>
      <c r="O146" s="96" t="s">
        <v>53</v>
      </c>
      <c r="P146" s="97"/>
      <c r="Z146" s="12">
        <f t="shared" ca="1" si="22"/>
        <v>-3.5985799999999983</v>
      </c>
      <c r="AA146" s="12">
        <f t="shared" ca="1" si="23"/>
        <v>-3.5985799999999983</v>
      </c>
    </row>
    <row r="147" spans="1:27" x14ac:dyDescent="0.25">
      <c r="A147" s="11">
        <v>6.44</v>
      </c>
      <c r="C147" s="38">
        <v>0.8</v>
      </c>
      <c r="D147" s="38">
        <f ca="1">$D$77-$I140</f>
        <v>9.8611872080777232</v>
      </c>
      <c r="E147" s="38">
        <f ca="1">$D$77+$I140</f>
        <v>10.135972791922274</v>
      </c>
      <c r="F147" s="38">
        <f ca="1">$D$77-$J140</f>
        <v>9.8611443858912864</v>
      </c>
      <c r="G147" s="38">
        <f ca="1">$D$77+$J140</f>
        <v>10.136015614108711</v>
      </c>
      <c r="L147" s="38">
        <v>0.8</v>
      </c>
      <c r="M147" s="38">
        <f ca="1">$D$78-$P140</f>
        <v>10.826723216813591</v>
      </c>
      <c r="N147" s="38">
        <f ca="1">$D$78+$P140</f>
        <v>12.144379453056342</v>
      </c>
      <c r="O147" s="38">
        <f ca="1">$D$78*$V140</f>
        <v>10.858443821348406</v>
      </c>
      <c r="P147" s="38">
        <f ca="1">$D$78*$W140</f>
        <v>12.17845243972082</v>
      </c>
      <c r="Z147" s="12">
        <f t="shared" ca="1" si="22"/>
        <v>-3.5585799999999983</v>
      </c>
      <c r="AA147" s="12">
        <f t="shared" ca="1" si="23"/>
        <v>-3.5585799999999983</v>
      </c>
    </row>
    <row r="148" spans="1:27" x14ac:dyDescent="0.25">
      <c r="A148" s="11">
        <v>6.49</v>
      </c>
      <c r="C148" s="38">
        <v>0.9</v>
      </c>
      <c r="D148" s="38">
        <f ca="1">$D$77-$I141</f>
        <v>9.8222842568548021</v>
      </c>
      <c r="E148" s="38">
        <f ca="1">$D$77+$I141</f>
        <v>10.174875743145195</v>
      </c>
      <c r="F148" s="38">
        <f ca="1">$D$77-$J141</f>
        <v>9.8221363243180626</v>
      </c>
      <c r="G148" s="38">
        <f ca="1">$D$77+$J141</f>
        <v>10.175023675681935</v>
      </c>
      <c r="L148" s="38">
        <v>0.9</v>
      </c>
      <c r="M148" s="38">
        <f ca="1">$D$78-$P141</f>
        <v>10.640175161526493</v>
      </c>
      <c r="N148" s="38">
        <f ca="1">$D$78+$P141</f>
        <v>12.330927508343439</v>
      </c>
      <c r="O148" s="38">
        <f ca="1">$D$78*$V141</f>
        <v>10.687043567591234</v>
      </c>
      <c r="P148" s="38">
        <f ca="1">$D$78*$W141</f>
        <v>12.382559822618868</v>
      </c>
      <c r="Z148" s="12">
        <f t="shared" ca="1" si="22"/>
        <v>-3.5085799999999985</v>
      </c>
      <c r="AA148" s="12">
        <f t="shared" ca="1" si="23"/>
        <v>-3.5085799999999985</v>
      </c>
    </row>
    <row r="149" spans="1:27" x14ac:dyDescent="0.25">
      <c r="A149" s="11">
        <v>6.5</v>
      </c>
      <c r="C149" s="38">
        <v>0.95</v>
      </c>
      <c r="D149" s="38">
        <f ca="1">$D$77-$I142</f>
        <v>9.7225083681811366</v>
      </c>
      <c r="E149" s="38">
        <f ca="1">$D$77+$I142</f>
        <v>10.274651631818861</v>
      </c>
      <c r="F149" s="38">
        <f ca="1">$D$77-$J142</f>
        <v>9.7882745615834903</v>
      </c>
      <c r="G149" s="38">
        <f ca="1">$D$77+$J142</f>
        <v>10.208885438416507</v>
      </c>
      <c r="L149" s="38">
        <v>0.95</v>
      </c>
      <c r="M149" s="38">
        <f ca="1">$D$78-$P142</f>
        <v>10.161728220831487</v>
      </c>
      <c r="N149" s="38">
        <f ca="1">$D$78+$P142</f>
        <v>12.809374449038446</v>
      </c>
      <c r="O149" s="38">
        <f ca="1">$D$78*$V142</f>
        <v>10.541297295861883</v>
      </c>
      <c r="P149" s="38">
        <f ca="1">$D$78*$W142</f>
        <v>12.563290530647697</v>
      </c>
      <c r="Z149" s="12">
        <f t="shared" ca="1" si="22"/>
        <v>-3.4985799999999987</v>
      </c>
      <c r="AA149" s="12">
        <f t="shared" ca="1" si="23"/>
        <v>-3.4985799999999987</v>
      </c>
    </row>
    <row r="150" spans="1:27" x14ac:dyDescent="0.25">
      <c r="A150" s="11">
        <v>6.51</v>
      </c>
      <c r="C150" s="38">
        <v>0.99</v>
      </c>
      <c r="D150" s="38">
        <f ca="1">$D$77-$I143</f>
        <v>9.6674226466147957</v>
      </c>
      <c r="E150" s="38">
        <f ca="1">$D$77+$I143</f>
        <v>10.329737353385202</v>
      </c>
      <c r="F150" s="38">
        <f ca="1">$D$77-$J143</f>
        <v>9.7219982746922629</v>
      </c>
      <c r="G150" s="38">
        <f ca="1">$D$77+$J143</f>
        <v>10.275161725307735</v>
      </c>
      <c r="L150" s="38">
        <v>0.99</v>
      </c>
      <c r="M150" s="38">
        <f ca="1">$D$78-$P143</f>
        <v>9.8975802857968631</v>
      </c>
      <c r="N150" s="38">
        <f ca="1">$D$78+$P143</f>
        <v>13.073522384073069</v>
      </c>
      <c r="O150" s="38">
        <f ca="1">$D$78*$V143</f>
        <v>10.264034151205397</v>
      </c>
      <c r="P150" s="38">
        <f ca="1">$D$78*$W143</f>
        <v>12.926760448069118</v>
      </c>
      <c r="Z150" s="12">
        <f t="shared" ca="1" si="22"/>
        <v>-3.4885799999999989</v>
      </c>
      <c r="AA150" s="12">
        <f t="shared" ca="1" si="23"/>
        <v>-3.4885799999999989</v>
      </c>
    </row>
    <row r="151" spans="1:27" x14ac:dyDescent="0.25">
      <c r="A151" s="11">
        <v>6.51</v>
      </c>
      <c r="Z151" s="12">
        <f t="shared" ca="1" si="22"/>
        <v>-3.4885799999999989</v>
      </c>
      <c r="AA151" s="12">
        <f t="shared" ca="1" si="23"/>
        <v>-3.4885799999999989</v>
      </c>
    </row>
    <row r="152" spans="1:27" x14ac:dyDescent="0.25">
      <c r="A152" s="11">
        <v>6.53</v>
      </c>
      <c r="Z152" s="12">
        <f t="shared" ca="1" si="22"/>
        <v>-3.4685799999999984</v>
      </c>
      <c r="AA152" s="12">
        <f t="shared" ca="1" si="23"/>
        <v>-3.4685799999999984</v>
      </c>
    </row>
    <row r="153" spans="1:27" x14ac:dyDescent="0.25">
      <c r="A153" s="11">
        <v>6.54</v>
      </c>
      <c r="Z153" s="12">
        <f t="shared" ca="1" si="22"/>
        <v>-3.4585799999999987</v>
      </c>
      <c r="AA153" s="12">
        <f t="shared" ca="1" si="23"/>
        <v>-3.4585799999999987</v>
      </c>
    </row>
    <row r="154" spans="1:27" x14ac:dyDescent="0.25">
      <c r="A154" s="11">
        <v>6.55</v>
      </c>
      <c r="Z154" s="12">
        <f t="shared" ca="1" si="22"/>
        <v>-3.4485799999999989</v>
      </c>
      <c r="AA154" s="12">
        <f t="shared" ca="1" si="23"/>
        <v>-3.4485799999999989</v>
      </c>
    </row>
    <row r="155" spans="1:27" x14ac:dyDescent="0.25">
      <c r="A155" s="11">
        <v>6.57</v>
      </c>
      <c r="Z155" s="12">
        <f t="shared" ca="1" si="22"/>
        <v>-3.4285799999999984</v>
      </c>
      <c r="AA155" s="12">
        <f t="shared" ca="1" si="23"/>
        <v>-3.4285799999999984</v>
      </c>
    </row>
    <row r="156" spans="1:27" x14ac:dyDescent="0.25">
      <c r="A156" s="11">
        <v>6.59</v>
      </c>
      <c r="Z156" s="12">
        <f t="shared" ca="1" si="22"/>
        <v>-3.4085799999999988</v>
      </c>
      <c r="AA156" s="12">
        <f t="shared" ca="1" si="23"/>
        <v>-3.4085799999999988</v>
      </c>
    </row>
    <row r="157" spans="1:27" x14ac:dyDescent="0.25">
      <c r="A157" s="11">
        <v>6.61</v>
      </c>
      <c r="Z157" s="12">
        <f t="shared" ca="1" si="22"/>
        <v>-3.3885799999999984</v>
      </c>
      <c r="AA157" s="12">
        <f t="shared" ca="1" si="23"/>
        <v>-3.3885799999999984</v>
      </c>
    </row>
    <row r="158" spans="1:27" x14ac:dyDescent="0.25">
      <c r="A158" s="11">
        <v>6.63</v>
      </c>
      <c r="Z158" s="12">
        <f t="shared" ca="1" si="22"/>
        <v>-3.3685799999999988</v>
      </c>
      <c r="AA158" s="12">
        <f t="shared" ca="1" si="23"/>
        <v>-3.3685799999999988</v>
      </c>
    </row>
    <row r="159" spans="1:27" x14ac:dyDescent="0.25">
      <c r="A159" s="11">
        <v>6.63</v>
      </c>
      <c r="Z159" s="12">
        <f t="shared" ca="1" si="22"/>
        <v>-3.3685799999999988</v>
      </c>
      <c r="AA159" s="12">
        <f t="shared" ca="1" si="23"/>
        <v>-3.3685799999999988</v>
      </c>
    </row>
    <row r="160" spans="1:27" x14ac:dyDescent="0.25">
      <c r="A160" s="11">
        <v>6.64</v>
      </c>
      <c r="Z160" s="12">
        <f t="shared" ca="1" si="22"/>
        <v>-3.358579999999999</v>
      </c>
      <c r="AA160" s="12">
        <f t="shared" ca="1" si="23"/>
        <v>-3.358579999999999</v>
      </c>
    </row>
    <row r="161" spans="1:27" x14ac:dyDescent="0.25">
      <c r="A161" s="11">
        <v>6.66</v>
      </c>
      <c r="Z161" s="12">
        <f t="shared" ca="1" si="22"/>
        <v>-3.3385799999999985</v>
      </c>
      <c r="AA161" s="12">
        <f t="shared" ca="1" si="23"/>
        <v>-3.3385799999999985</v>
      </c>
    </row>
    <row r="162" spans="1:27" x14ac:dyDescent="0.25">
      <c r="A162" s="11">
        <v>6.66</v>
      </c>
      <c r="Z162" s="12">
        <f t="shared" ca="1" si="22"/>
        <v>-3.3385799999999985</v>
      </c>
      <c r="AA162" s="12">
        <f t="shared" ca="1" si="23"/>
        <v>-3.3385799999999985</v>
      </c>
    </row>
    <row r="163" spans="1:27" x14ac:dyDescent="0.25">
      <c r="A163" s="11">
        <v>6.67</v>
      </c>
      <c r="Z163" s="12">
        <f t="shared" ca="1" si="22"/>
        <v>-3.3285799999999988</v>
      </c>
      <c r="AA163" s="12">
        <f t="shared" ca="1" si="23"/>
        <v>-3.3285799999999988</v>
      </c>
    </row>
    <row r="164" spans="1:27" x14ac:dyDescent="0.25">
      <c r="A164" s="11">
        <v>6.68</v>
      </c>
      <c r="Z164" s="12">
        <f t="shared" ca="1" si="22"/>
        <v>-3.318579999999999</v>
      </c>
      <c r="AA164" s="12">
        <f t="shared" ca="1" si="23"/>
        <v>-3.318579999999999</v>
      </c>
    </row>
    <row r="165" spans="1:27" x14ac:dyDescent="0.25">
      <c r="A165" s="11">
        <v>6.69</v>
      </c>
      <c r="Z165" s="12">
        <f t="shared" ca="1" si="22"/>
        <v>-3.3085799999999983</v>
      </c>
      <c r="AA165" s="12">
        <f t="shared" ca="1" si="23"/>
        <v>-3.3085799999999983</v>
      </c>
    </row>
    <row r="166" spans="1:27" x14ac:dyDescent="0.25">
      <c r="A166" s="11">
        <v>6.71</v>
      </c>
      <c r="Z166" s="12">
        <f t="shared" ca="1" si="22"/>
        <v>-3.2885799999999987</v>
      </c>
      <c r="AA166" s="12">
        <f t="shared" ca="1" si="23"/>
        <v>-3.2885799999999987</v>
      </c>
    </row>
    <row r="167" spans="1:27" x14ac:dyDescent="0.25">
      <c r="A167" s="11">
        <v>6.71</v>
      </c>
      <c r="Z167" s="12">
        <f t="shared" ca="1" si="22"/>
        <v>-3.2885799999999987</v>
      </c>
      <c r="AA167" s="12">
        <f t="shared" ca="1" si="23"/>
        <v>-3.2885799999999987</v>
      </c>
    </row>
    <row r="168" spans="1:27" x14ac:dyDescent="0.25">
      <c r="A168" s="11">
        <v>6.72</v>
      </c>
      <c r="Z168" s="12">
        <f t="shared" ca="1" si="22"/>
        <v>-3.2785799999999989</v>
      </c>
      <c r="AA168" s="12">
        <f t="shared" ca="1" si="23"/>
        <v>-3.2785799999999989</v>
      </c>
    </row>
    <row r="169" spans="1:27" x14ac:dyDescent="0.25">
      <c r="A169" s="11">
        <v>6.72</v>
      </c>
      <c r="Z169" s="12">
        <f t="shared" ca="1" si="22"/>
        <v>-3.2785799999999989</v>
      </c>
      <c r="AA169" s="12">
        <f t="shared" ca="1" si="23"/>
        <v>-3.2785799999999989</v>
      </c>
    </row>
    <row r="170" spans="1:27" x14ac:dyDescent="0.25">
      <c r="A170" s="11">
        <v>6.72</v>
      </c>
      <c r="Z170" s="12">
        <f t="shared" ca="1" si="22"/>
        <v>-3.2785799999999989</v>
      </c>
      <c r="AA170" s="12">
        <f t="shared" ca="1" si="23"/>
        <v>-3.2785799999999989</v>
      </c>
    </row>
    <row r="171" spans="1:27" x14ac:dyDescent="0.25">
      <c r="A171" s="11">
        <v>6.72</v>
      </c>
      <c r="Z171" s="12">
        <f t="shared" ca="1" si="22"/>
        <v>-3.2785799999999989</v>
      </c>
      <c r="AA171" s="12">
        <f t="shared" ca="1" si="23"/>
        <v>-3.2785799999999989</v>
      </c>
    </row>
    <row r="172" spans="1:27" x14ac:dyDescent="0.25">
      <c r="A172" s="11">
        <v>6.72</v>
      </c>
      <c r="Z172" s="12">
        <f t="shared" ca="1" si="22"/>
        <v>-3.2785799999999989</v>
      </c>
      <c r="AA172" s="12">
        <f t="shared" ca="1" si="23"/>
        <v>-3.2785799999999989</v>
      </c>
    </row>
    <row r="173" spans="1:27" x14ac:dyDescent="0.25">
      <c r="A173" s="11">
        <v>6.73</v>
      </c>
      <c r="Z173" s="12">
        <f t="shared" ca="1" si="22"/>
        <v>-3.2685799999999983</v>
      </c>
      <c r="AA173" s="12">
        <f t="shared" ca="1" si="23"/>
        <v>-3.2685799999999983</v>
      </c>
    </row>
    <row r="174" spans="1:27" x14ac:dyDescent="0.25">
      <c r="A174" s="11">
        <v>6.74</v>
      </c>
      <c r="Z174" s="12">
        <f t="shared" ca="1" si="22"/>
        <v>-3.2585799999999985</v>
      </c>
      <c r="AA174" s="12">
        <f t="shared" ca="1" si="23"/>
        <v>-3.2585799999999985</v>
      </c>
    </row>
    <row r="175" spans="1:27" x14ac:dyDescent="0.25">
      <c r="A175" s="11">
        <v>6.79</v>
      </c>
      <c r="Z175" s="12">
        <f t="shared" ca="1" si="22"/>
        <v>-3.2085799999999987</v>
      </c>
      <c r="AA175" s="12">
        <f t="shared" ca="1" si="23"/>
        <v>-3.2085799999999987</v>
      </c>
    </row>
    <row r="176" spans="1:27" x14ac:dyDescent="0.25">
      <c r="A176" s="11">
        <v>6.79</v>
      </c>
      <c r="Z176" s="12">
        <f t="shared" ca="1" si="22"/>
        <v>-3.2085799999999987</v>
      </c>
      <c r="AA176" s="12">
        <f t="shared" ca="1" si="23"/>
        <v>-3.2085799999999987</v>
      </c>
    </row>
    <row r="177" spans="1:27" x14ac:dyDescent="0.25">
      <c r="A177" s="11">
        <v>6.8</v>
      </c>
      <c r="Z177" s="12">
        <f t="shared" ca="1" si="22"/>
        <v>-3.1985799999999989</v>
      </c>
      <c r="AA177" s="12">
        <f t="shared" ca="1" si="23"/>
        <v>-3.1985799999999989</v>
      </c>
    </row>
    <row r="178" spans="1:27" x14ac:dyDescent="0.25">
      <c r="A178" s="11">
        <v>6.81</v>
      </c>
      <c r="Z178" s="12">
        <f t="shared" ca="1" si="22"/>
        <v>-3.1885799999999991</v>
      </c>
      <c r="AA178" s="12">
        <f t="shared" ca="1" si="23"/>
        <v>-3.1885799999999991</v>
      </c>
    </row>
    <row r="179" spans="1:27" x14ac:dyDescent="0.25">
      <c r="A179" s="11">
        <v>6.81</v>
      </c>
      <c r="Z179" s="12">
        <f t="shared" ca="1" si="22"/>
        <v>-3.1885799999999991</v>
      </c>
      <c r="AA179" s="12">
        <f t="shared" ca="1" si="23"/>
        <v>-3.1885799999999991</v>
      </c>
    </row>
    <row r="180" spans="1:27" x14ac:dyDescent="0.25">
      <c r="A180" s="11">
        <v>6.82</v>
      </c>
      <c r="Z180" s="12">
        <f t="shared" ca="1" si="22"/>
        <v>-3.1785799999999984</v>
      </c>
      <c r="AA180" s="12">
        <f t="shared" ca="1" si="23"/>
        <v>-3.1785799999999984</v>
      </c>
    </row>
    <row r="181" spans="1:27" x14ac:dyDescent="0.25">
      <c r="A181" s="11">
        <v>6.83</v>
      </c>
      <c r="Z181" s="12">
        <f t="shared" ca="1" si="22"/>
        <v>-3.1685799999999986</v>
      </c>
      <c r="AA181" s="12">
        <f t="shared" ca="1" si="23"/>
        <v>-3.1685799999999986</v>
      </c>
    </row>
    <row r="182" spans="1:27" x14ac:dyDescent="0.25">
      <c r="A182" s="11">
        <v>6.83</v>
      </c>
      <c r="Z182" s="12">
        <f t="shared" ca="1" si="22"/>
        <v>-3.1685799999999986</v>
      </c>
      <c r="AA182" s="12">
        <f t="shared" ca="1" si="23"/>
        <v>-3.1685799999999986</v>
      </c>
    </row>
    <row r="183" spans="1:27" x14ac:dyDescent="0.25">
      <c r="A183" s="11">
        <v>6.86</v>
      </c>
      <c r="Z183" s="12">
        <f t="shared" ca="1" si="22"/>
        <v>-3.1385799999999984</v>
      </c>
      <c r="AA183" s="12">
        <f t="shared" ca="1" si="23"/>
        <v>-3.1385799999999984</v>
      </c>
    </row>
    <row r="184" spans="1:27" x14ac:dyDescent="0.25">
      <c r="A184" s="11">
        <v>6.86</v>
      </c>
      <c r="Z184" s="12">
        <f t="shared" ca="1" si="22"/>
        <v>-3.1385799999999984</v>
      </c>
      <c r="AA184" s="12">
        <f t="shared" ca="1" si="23"/>
        <v>-3.1385799999999984</v>
      </c>
    </row>
    <row r="185" spans="1:27" x14ac:dyDescent="0.25">
      <c r="A185" s="11">
        <v>6.87</v>
      </c>
      <c r="Z185" s="12">
        <f t="shared" ca="1" si="22"/>
        <v>-3.1285799999999986</v>
      </c>
      <c r="AA185" s="12">
        <f t="shared" ca="1" si="23"/>
        <v>-3.1285799999999986</v>
      </c>
    </row>
    <row r="186" spans="1:27" x14ac:dyDescent="0.25">
      <c r="A186" s="11">
        <v>6.87</v>
      </c>
      <c r="Z186" s="12">
        <f t="shared" ca="1" si="22"/>
        <v>-3.1285799999999986</v>
      </c>
      <c r="AA186" s="12">
        <f t="shared" ca="1" si="23"/>
        <v>-3.1285799999999986</v>
      </c>
    </row>
    <row r="187" spans="1:27" x14ac:dyDescent="0.25">
      <c r="A187" s="11">
        <v>6.88</v>
      </c>
      <c r="Z187" s="12">
        <f t="shared" ca="1" si="22"/>
        <v>-3.1185799999999988</v>
      </c>
      <c r="AA187" s="12">
        <f t="shared" ca="1" si="23"/>
        <v>-3.1185799999999988</v>
      </c>
    </row>
    <row r="188" spans="1:27" x14ac:dyDescent="0.25">
      <c r="A188" s="11">
        <v>6.88</v>
      </c>
      <c r="Z188" s="12">
        <f t="shared" ca="1" si="22"/>
        <v>-3.1185799999999988</v>
      </c>
      <c r="AA188" s="12">
        <f t="shared" ca="1" si="23"/>
        <v>-3.1185799999999988</v>
      </c>
    </row>
    <row r="189" spans="1:27" x14ac:dyDescent="0.25">
      <c r="A189" s="11">
        <v>6.93</v>
      </c>
      <c r="Z189" s="12">
        <f t="shared" ca="1" si="22"/>
        <v>-3.068579999999999</v>
      </c>
      <c r="AA189" s="12">
        <f t="shared" ca="1" si="23"/>
        <v>-3.068579999999999</v>
      </c>
    </row>
    <row r="190" spans="1:27" x14ac:dyDescent="0.25">
      <c r="A190" s="11">
        <v>6.93</v>
      </c>
      <c r="Z190" s="12">
        <f t="shared" ca="1" si="22"/>
        <v>-3.068579999999999</v>
      </c>
      <c r="AA190" s="12">
        <f t="shared" ca="1" si="23"/>
        <v>-3.068579999999999</v>
      </c>
    </row>
    <row r="191" spans="1:27" x14ac:dyDescent="0.25">
      <c r="A191" s="11">
        <v>6.94</v>
      </c>
      <c r="Z191" s="12">
        <f t="shared" ca="1" si="22"/>
        <v>-3.0585799999999983</v>
      </c>
      <c r="AA191" s="12">
        <f t="shared" ca="1" si="23"/>
        <v>-3.0585799999999983</v>
      </c>
    </row>
    <row r="192" spans="1:27" x14ac:dyDescent="0.25">
      <c r="A192" s="11">
        <v>6.96</v>
      </c>
      <c r="Z192" s="12">
        <f t="shared" ca="1" si="22"/>
        <v>-3.0385799999999987</v>
      </c>
      <c r="AA192" s="12">
        <f t="shared" ca="1" si="23"/>
        <v>-3.0385799999999987</v>
      </c>
    </row>
    <row r="193" spans="1:27" x14ac:dyDescent="0.25">
      <c r="A193" s="11">
        <v>6.98</v>
      </c>
      <c r="Z193" s="12">
        <f t="shared" ca="1" si="22"/>
        <v>-3.0185799999999983</v>
      </c>
      <c r="AA193" s="12">
        <f t="shared" ca="1" si="23"/>
        <v>-3.0185799999999983</v>
      </c>
    </row>
    <row r="194" spans="1:27" x14ac:dyDescent="0.25">
      <c r="A194" s="11">
        <v>7.02</v>
      </c>
      <c r="Z194" s="12">
        <f t="shared" ref="Z194:Z257" ca="1" si="25">IF($A194&lt;&gt;"",($A194-$D$77),"")</f>
        <v>-2.9785799999999991</v>
      </c>
      <c r="AA194" s="12">
        <f t="shared" ref="AA194:AA257" ca="1" si="26">IF($A194&lt;&gt;"",($A194-$D$77+$J$118),"")</f>
        <v>-2.9785799999999991</v>
      </c>
    </row>
    <row r="195" spans="1:27" x14ac:dyDescent="0.25">
      <c r="A195" s="11">
        <v>7.03</v>
      </c>
      <c r="Z195" s="12">
        <f t="shared" ca="1" si="25"/>
        <v>-2.9685799999999984</v>
      </c>
      <c r="AA195" s="12">
        <f t="shared" ca="1" si="26"/>
        <v>-2.9685799999999984</v>
      </c>
    </row>
    <row r="196" spans="1:27" x14ac:dyDescent="0.25">
      <c r="A196" s="11">
        <v>7.04</v>
      </c>
      <c r="Z196" s="12">
        <f t="shared" ca="1" si="25"/>
        <v>-2.9585799999999987</v>
      </c>
      <c r="AA196" s="12">
        <f t="shared" ca="1" si="26"/>
        <v>-2.9585799999999987</v>
      </c>
    </row>
    <row r="197" spans="1:27" x14ac:dyDescent="0.25">
      <c r="A197" s="11">
        <v>7.05</v>
      </c>
      <c r="Z197" s="12">
        <f t="shared" ca="1" si="25"/>
        <v>-2.9485799999999989</v>
      </c>
      <c r="AA197" s="12">
        <f t="shared" ca="1" si="26"/>
        <v>-2.9485799999999989</v>
      </c>
    </row>
    <row r="198" spans="1:27" x14ac:dyDescent="0.25">
      <c r="A198" s="11">
        <v>7.05</v>
      </c>
      <c r="Z198" s="12">
        <f t="shared" ca="1" si="25"/>
        <v>-2.9485799999999989</v>
      </c>
      <c r="AA198" s="12">
        <f t="shared" ca="1" si="26"/>
        <v>-2.9485799999999989</v>
      </c>
    </row>
    <row r="199" spans="1:27" x14ac:dyDescent="0.25">
      <c r="A199" s="11">
        <v>7.08</v>
      </c>
      <c r="Z199" s="12">
        <f t="shared" ca="1" si="25"/>
        <v>-2.9185799999999986</v>
      </c>
      <c r="AA199" s="12">
        <f t="shared" ca="1" si="26"/>
        <v>-2.9185799999999986</v>
      </c>
    </row>
    <row r="200" spans="1:27" x14ac:dyDescent="0.25">
      <c r="A200" s="11">
        <v>7.09</v>
      </c>
      <c r="Z200" s="12">
        <f t="shared" ca="1" si="25"/>
        <v>-2.9085799999999988</v>
      </c>
      <c r="AA200" s="12">
        <f t="shared" ca="1" si="26"/>
        <v>-2.9085799999999988</v>
      </c>
    </row>
    <row r="201" spans="1:27" x14ac:dyDescent="0.25">
      <c r="A201" s="11">
        <v>7.1</v>
      </c>
      <c r="Z201" s="12">
        <f t="shared" ca="1" si="25"/>
        <v>-2.898579999999999</v>
      </c>
      <c r="AA201" s="12">
        <f t="shared" ca="1" si="26"/>
        <v>-2.898579999999999</v>
      </c>
    </row>
    <row r="202" spans="1:27" x14ac:dyDescent="0.25">
      <c r="A202" s="11">
        <v>7.11</v>
      </c>
      <c r="Z202" s="12">
        <f t="shared" ca="1" si="25"/>
        <v>-2.8885799999999984</v>
      </c>
      <c r="AA202" s="12">
        <f t="shared" ca="1" si="26"/>
        <v>-2.8885799999999984</v>
      </c>
    </row>
    <row r="203" spans="1:27" x14ac:dyDescent="0.25">
      <c r="A203" s="11">
        <v>7.12</v>
      </c>
      <c r="Z203" s="12">
        <f t="shared" ca="1" si="25"/>
        <v>-2.8785799999999986</v>
      </c>
      <c r="AA203" s="12">
        <f t="shared" ca="1" si="26"/>
        <v>-2.8785799999999986</v>
      </c>
    </row>
    <row r="204" spans="1:27" x14ac:dyDescent="0.25">
      <c r="A204" s="11">
        <v>7.12</v>
      </c>
      <c r="Z204" s="12">
        <f t="shared" ca="1" si="25"/>
        <v>-2.8785799999999986</v>
      </c>
      <c r="AA204" s="12">
        <f t="shared" ca="1" si="26"/>
        <v>-2.8785799999999986</v>
      </c>
    </row>
    <row r="205" spans="1:27" x14ac:dyDescent="0.25">
      <c r="A205" s="11">
        <v>7.12</v>
      </c>
      <c r="Z205" s="12">
        <f t="shared" ca="1" si="25"/>
        <v>-2.8785799999999986</v>
      </c>
      <c r="AA205" s="12">
        <f t="shared" ca="1" si="26"/>
        <v>-2.8785799999999986</v>
      </c>
    </row>
    <row r="206" spans="1:27" x14ac:dyDescent="0.25">
      <c r="A206" s="11">
        <v>7.12</v>
      </c>
      <c r="Z206" s="12">
        <f t="shared" ca="1" si="25"/>
        <v>-2.8785799999999986</v>
      </c>
      <c r="AA206" s="12">
        <f t="shared" ca="1" si="26"/>
        <v>-2.8785799999999986</v>
      </c>
    </row>
    <row r="207" spans="1:27" x14ac:dyDescent="0.25">
      <c r="A207" s="11">
        <v>7.14</v>
      </c>
      <c r="Z207" s="12">
        <f t="shared" ca="1" si="25"/>
        <v>-2.858579999999999</v>
      </c>
      <c r="AA207" s="12">
        <f t="shared" ca="1" si="26"/>
        <v>-2.858579999999999</v>
      </c>
    </row>
    <row r="208" spans="1:27" x14ac:dyDescent="0.25">
      <c r="A208" s="11">
        <v>7.15</v>
      </c>
      <c r="Z208" s="12">
        <f t="shared" ca="1" si="25"/>
        <v>-2.8485799999999983</v>
      </c>
      <c r="AA208" s="12">
        <f t="shared" ca="1" si="26"/>
        <v>-2.8485799999999983</v>
      </c>
    </row>
    <row r="209" spans="1:27" x14ac:dyDescent="0.25">
      <c r="A209" s="11">
        <v>7.15</v>
      </c>
      <c r="Z209" s="12">
        <f t="shared" ca="1" si="25"/>
        <v>-2.8485799999999983</v>
      </c>
      <c r="AA209" s="12">
        <f t="shared" ca="1" si="26"/>
        <v>-2.8485799999999983</v>
      </c>
    </row>
    <row r="210" spans="1:27" x14ac:dyDescent="0.25">
      <c r="A210" s="11">
        <v>7.16</v>
      </c>
      <c r="Z210" s="12">
        <f t="shared" ca="1" si="25"/>
        <v>-2.8385799999999985</v>
      </c>
      <c r="AA210" s="12">
        <f t="shared" ca="1" si="26"/>
        <v>-2.8385799999999985</v>
      </c>
    </row>
    <row r="211" spans="1:27" x14ac:dyDescent="0.25">
      <c r="A211" s="11">
        <v>7.17</v>
      </c>
      <c r="Z211" s="12">
        <f t="shared" ca="1" si="25"/>
        <v>-2.8285799999999988</v>
      </c>
      <c r="AA211" s="12">
        <f t="shared" ca="1" si="26"/>
        <v>-2.8285799999999988</v>
      </c>
    </row>
    <row r="212" spans="1:27" x14ac:dyDescent="0.25">
      <c r="A212" s="11">
        <v>7.18</v>
      </c>
      <c r="Z212" s="12">
        <f t="shared" ca="1" si="25"/>
        <v>-2.818579999999999</v>
      </c>
      <c r="AA212" s="12">
        <f t="shared" ca="1" si="26"/>
        <v>-2.818579999999999</v>
      </c>
    </row>
    <row r="213" spans="1:27" x14ac:dyDescent="0.25">
      <c r="A213" s="11">
        <v>7.18</v>
      </c>
      <c r="Z213" s="12">
        <f t="shared" ca="1" si="25"/>
        <v>-2.818579999999999</v>
      </c>
      <c r="AA213" s="12">
        <f t="shared" ca="1" si="26"/>
        <v>-2.818579999999999</v>
      </c>
    </row>
    <row r="214" spans="1:27" x14ac:dyDescent="0.25">
      <c r="A214" s="11">
        <v>7.19</v>
      </c>
      <c r="Z214" s="12">
        <f t="shared" ca="1" si="25"/>
        <v>-2.8085799999999983</v>
      </c>
      <c r="AA214" s="12">
        <f t="shared" ca="1" si="26"/>
        <v>-2.8085799999999983</v>
      </c>
    </row>
    <row r="215" spans="1:27" x14ac:dyDescent="0.25">
      <c r="A215" s="11">
        <v>7.23</v>
      </c>
      <c r="Z215" s="12">
        <f t="shared" ca="1" si="25"/>
        <v>-2.7685799999999983</v>
      </c>
      <c r="AA215" s="12">
        <f t="shared" ca="1" si="26"/>
        <v>-2.7685799999999983</v>
      </c>
    </row>
    <row r="216" spans="1:27" x14ac:dyDescent="0.25">
      <c r="A216" s="11">
        <v>7.24</v>
      </c>
      <c r="Z216" s="12">
        <f t="shared" ca="1" si="25"/>
        <v>-2.7585799999999985</v>
      </c>
      <c r="AA216" s="12">
        <f t="shared" ca="1" si="26"/>
        <v>-2.7585799999999985</v>
      </c>
    </row>
    <row r="217" spans="1:27" x14ac:dyDescent="0.25">
      <c r="A217" s="11">
        <v>7.26</v>
      </c>
      <c r="Z217" s="12">
        <f t="shared" ca="1" si="25"/>
        <v>-2.7385799999999989</v>
      </c>
      <c r="AA217" s="12">
        <f t="shared" ca="1" si="26"/>
        <v>-2.7385799999999989</v>
      </c>
    </row>
    <row r="218" spans="1:27" x14ac:dyDescent="0.25">
      <c r="A218" s="11">
        <v>7.27</v>
      </c>
      <c r="Z218" s="12">
        <f t="shared" ca="1" si="25"/>
        <v>-2.7285799999999991</v>
      </c>
      <c r="AA218" s="12">
        <f t="shared" ca="1" si="26"/>
        <v>-2.7285799999999991</v>
      </c>
    </row>
    <row r="219" spans="1:27" x14ac:dyDescent="0.25">
      <c r="A219" s="11">
        <v>7.29</v>
      </c>
      <c r="Z219" s="12">
        <f t="shared" ca="1" si="25"/>
        <v>-2.7085799999999987</v>
      </c>
      <c r="AA219" s="12">
        <f t="shared" ca="1" si="26"/>
        <v>-2.7085799999999987</v>
      </c>
    </row>
    <row r="220" spans="1:27" x14ac:dyDescent="0.25">
      <c r="A220" s="11">
        <v>7.3</v>
      </c>
      <c r="Z220" s="12">
        <f t="shared" ca="1" si="25"/>
        <v>-2.6985799999999989</v>
      </c>
      <c r="AA220" s="12">
        <f t="shared" ca="1" si="26"/>
        <v>-2.6985799999999989</v>
      </c>
    </row>
    <row r="221" spans="1:27" x14ac:dyDescent="0.25">
      <c r="A221" s="11">
        <v>7.32</v>
      </c>
      <c r="Z221" s="12">
        <f t="shared" ca="1" si="25"/>
        <v>-2.6785799999999984</v>
      </c>
      <c r="AA221" s="12">
        <f t="shared" ca="1" si="26"/>
        <v>-2.6785799999999984</v>
      </c>
    </row>
    <row r="222" spans="1:27" x14ac:dyDescent="0.25">
      <c r="A222" s="11">
        <v>7.33</v>
      </c>
      <c r="Z222" s="12">
        <f t="shared" ca="1" si="25"/>
        <v>-2.6685799999999986</v>
      </c>
      <c r="AA222" s="12">
        <f t="shared" ca="1" si="26"/>
        <v>-2.6685799999999986</v>
      </c>
    </row>
    <row r="223" spans="1:27" x14ac:dyDescent="0.25">
      <c r="A223" s="11">
        <v>7.34</v>
      </c>
      <c r="Z223" s="12">
        <f t="shared" ca="1" si="25"/>
        <v>-2.6585799999999988</v>
      </c>
      <c r="AA223" s="12">
        <f t="shared" ca="1" si="26"/>
        <v>-2.6585799999999988</v>
      </c>
    </row>
    <row r="224" spans="1:27" x14ac:dyDescent="0.25">
      <c r="A224" s="11">
        <v>7.34</v>
      </c>
      <c r="Z224" s="12">
        <f t="shared" ca="1" si="25"/>
        <v>-2.6585799999999988</v>
      </c>
      <c r="AA224" s="12">
        <f t="shared" ca="1" si="26"/>
        <v>-2.6585799999999988</v>
      </c>
    </row>
    <row r="225" spans="1:27" x14ac:dyDescent="0.25">
      <c r="A225" s="11">
        <v>7.34</v>
      </c>
      <c r="Z225" s="12">
        <f t="shared" ca="1" si="25"/>
        <v>-2.6585799999999988</v>
      </c>
      <c r="AA225" s="12">
        <f t="shared" ca="1" si="26"/>
        <v>-2.6585799999999988</v>
      </c>
    </row>
    <row r="226" spans="1:27" x14ac:dyDescent="0.25">
      <c r="A226" s="11">
        <v>7.35</v>
      </c>
      <c r="Z226" s="12">
        <f t="shared" ca="1" si="25"/>
        <v>-2.648579999999999</v>
      </c>
      <c r="AA226" s="12">
        <f t="shared" ca="1" si="26"/>
        <v>-2.648579999999999</v>
      </c>
    </row>
    <row r="227" spans="1:27" x14ac:dyDescent="0.25">
      <c r="A227" s="11">
        <v>7.36</v>
      </c>
      <c r="Z227" s="12">
        <f t="shared" ca="1" si="25"/>
        <v>-2.6385799999999984</v>
      </c>
      <c r="AA227" s="12">
        <f t="shared" ca="1" si="26"/>
        <v>-2.6385799999999984</v>
      </c>
    </row>
    <row r="228" spans="1:27" x14ac:dyDescent="0.25">
      <c r="A228" s="11">
        <v>7.37</v>
      </c>
      <c r="Z228" s="12">
        <f t="shared" ca="1" si="25"/>
        <v>-2.6285799999999986</v>
      </c>
      <c r="AA228" s="12">
        <f t="shared" ca="1" si="26"/>
        <v>-2.6285799999999986</v>
      </c>
    </row>
    <row r="229" spans="1:27" x14ac:dyDescent="0.25">
      <c r="A229" s="11">
        <v>7.37</v>
      </c>
      <c r="Z229" s="12">
        <f t="shared" ca="1" si="25"/>
        <v>-2.6285799999999986</v>
      </c>
      <c r="AA229" s="12">
        <f t="shared" ca="1" si="26"/>
        <v>-2.6285799999999986</v>
      </c>
    </row>
    <row r="230" spans="1:27" x14ac:dyDescent="0.25">
      <c r="A230" s="11">
        <v>7.39</v>
      </c>
      <c r="Z230" s="12">
        <f t="shared" ca="1" si="25"/>
        <v>-2.608579999999999</v>
      </c>
      <c r="AA230" s="12">
        <f t="shared" ca="1" si="26"/>
        <v>-2.608579999999999</v>
      </c>
    </row>
    <row r="231" spans="1:27" x14ac:dyDescent="0.25">
      <c r="A231" s="11">
        <v>7.41</v>
      </c>
      <c r="Z231" s="12">
        <f t="shared" ca="1" si="25"/>
        <v>-2.5885799999999985</v>
      </c>
      <c r="AA231" s="12">
        <f t="shared" ca="1" si="26"/>
        <v>-2.5885799999999985</v>
      </c>
    </row>
    <row r="232" spans="1:27" x14ac:dyDescent="0.25">
      <c r="A232" s="11">
        <v>7.42</v>
      </c>
      <c r="Z232" s="12">
        <f t="shared" ca="1" si="25"/>
        <v>-2.5785799999999988</v>
      </c>
      <c r="AA232" s="12">
        <f t="shared" ca="1" si="26"/>
        <v>-2.5785799999999988</v>
      </c>
    </row>
    <row r="233" spans="1:27" x14ac:dyDescent="0.25">
      <c r="A233" s="11">
        <v>7.43</v>
      </c>
      <c r="Z233" s="12">
        <f t="shared" ca="1" si="25"/>
        <v>-2.568579999999999</v>
      </c>
      <c r="AA233" s="12">
        <f t="shared" ca="1" si="26"/>
        <v>-2.568579999999999</v>
      </c>
    </row>
    <row r="234" spans="1:27" x14ac:dyDescent="0.25">
      <c r="A234" s="11">
        <v>7.43</v>
      </c>
      <c r="Z234" s="12">
        <f t="shared" ca="1" si="25"/>
        <v>-2.568579999999999</v>
      </c>
      <c r="AA234" s="12">
        <f t="shared" ca="1" si="26"/>
        <v>-2.568579999999999</v>
      </c>
    </row>
    <row r="235" spans="1:27" x14ac:dyDescent="0.25">
      <c r="A235" s="11">
        <v>7.43</v>
      </c>
      <c r="Z235" s="12">
        <f t="shared" ca="1" si="25"/>
        <v>-2.568579999999999</v>
      </c>
      <c r="AA235" s="12">
        <f t="shared" ca="1" si="26"/>
        <v>-2.568579999999999</v>
      </c>
    </row>
    <row r="236" spans="1:27" x14ac:dyDescent="0.25">
      <c r="A236" s="11">
        <v>7.46</v>
      </c>
      <c r="Z236" s="12">
        <f t="shared" ca="1" si="25"/>
        <v>-2.5385799999999987</v>
      </c>
      <c r="AA236" s="12">
        <f t="shared" ca="1" si="26"/>
        <v>-2.5385799999999987</v>
      </c>
    </row>
    <row r="237" spans="1:27" x14ac:dyDescent="0.25">
      <c r="A237" s="11">
        <v>7.47</v>
      </c>
      <c r="Z237" s="12">
        <f t="shared" ca="1" si="25"/>
        <v>-2.5285799999999989</v>
      </c>
      <c r="AA237" s="12">
        <f t="shared" ca="1" si="26"/>
        <v>-2.5285799999999989</v>
      </c>
    </row>
    <row r="238" spans="1:27" x14ac:dyDescent="0.25">
      <c r="A238" s="11">
        <v>7.47</v>
      </c>
      <c r="Z238" s="12">
        <f t="shared" ca="1" si="25"/>
        <v>-2.5285799999999989</v>
      </c>
      <c r="AA238" s="12">
        <f t="shared" ca="1" si="26"/>
        <v>-2.5285799999999989</v>
      </c>
    </row>
    <row r="239" spans="1:27" x14ac:dyDescent="0.25">
      <c r="A239" s="11">
        <v>7.51</v>
      </c>
      <c r="Z239" s="12">
        <f t="shared" ca="1" si="25"/>
        <v>-2.4885799999999989</v>
      </c>
      <c r="AA239" s="12">
        <f t="shared" ca="1" si="26"/>
        <v>-2.4885799999999989</v>
      </c>
    </row>
    <row r="240" spans="1:27" x14ac:dyDescent="0.25">
      <c r="A240" s="11">
        <v>7.51</v>
      </c>
      <c r="Z240" s="12">
        <f t="shared" ca="1" si="25"/>
        <v>-2.4885799999999989</v>
      </c>
      <c r="AA240" s="12">
        <f t="shared" ca="1" si="26"/>
        <v>-2.4885799999999989</v>
      </c>
    </row>
    <row r="241" spans="1:27" x14ac:dyDescent="0.25">
      <c r="A241" s="11">
        <v>7.52</v>
      </c>
      <c r="Z241" s="12">
        <f t="shared" ca="1" si="25"/>
        <v>-2.4785799999999991</v>
      </c>
      <c r="AA241" s="12">
        <f t="shared" ca="1" si="26"/>
        <v>-2.4785799999999991</v>
      </c>
    </row>
    <row r="242" spans="1:27" x14ac:dyDescent="0.25">
      <c r="A242" s="11">
        <v>7.52</v>
      </c>
      <c r="Z242" s="12">
        <f t="shared" ca="1" si="25"/>
        <v>-2.4785799999999991</v>
      </c>
      <c r="AA242" s="12">
        <f t="shared" ca="1" si="26"/>
        <v>-2.4785799999999991</v>
      </c>
    </row>
    <row r="243" spans="1:27" x14ac:dyDescent="0.25">
      <c r="A243" s="11">
        <v>7.53</v>
      </c>
      <c r="Z243" s="12">
        <f t="shared" ca="1" si="25"/>
        <v>-2.4685799999999984</v>
      </c>
      <c r="AA243" s="12">
        <f t="shared" ca="1" si="26"/>
        <v>-2.4685799999999984</v>
      </c>
    </row>
    <row r="244" spans="1:27" x14ac:dyDescent="0.25">
      <c r="A244" s="11">
        <v>7.54</v>
      </c>
      <c r="Z244" s="12">
        <f t="shared" ca="1" si="25"/>
        <v>-2.4585799999999987</v>
      </c>
      <c r="AA244" s="12">
        <f t="shared" ca="1" si="26"/>
        <v>-2.4585799999999987</v>
      </c>
    </row>
    <row r="245" spans="1:27" x14ac:dyDescent="0.25">
      <c r="A245" s="11">
        <v>7.55</v>
      </c>
      <c r="Z245" s="12">
        <f t="shared" ca="1" si="25"/>
        <v>-2.4485799999999989</v>
      </c>
      <c r="AA245" s="12">
        <f t="shared" ca="1" si="26"/>
        <v>-2.4485799999999989</v>
      </c>
    </row>
    <row r="246" spans="1:27" x14ac:dyDescent="0.25">
      <c r="A246" s="11">
        <v>7.55</v>
      </c>
      <c r="Z246" s="12">
        <f t="shared" ca="1" si="25"/>
        <v>-2.4485799999999989</v>
      </c>
      <c r="AA246" s="12">
        <f t="shared" ca="1" si="26"/>
        <v>-2.4485799999999989</v>
      </c>
    </row>
    <row r="247" spans="1:27" x14ac:dyDescent="0.25">
      <c r="A247" s="11">
        <v>7.56</v>
      </c>
      <c r="Z247" s="12">
        <f t="shared" ca="1" si="25"/>
        <v>-2.4385799999999991</v>
      </c>
      <c r="AA247" s="12">
        <f t="shared" ca="1" si="26"/>
        <v>-2.4385799999999991</v>
      </c>
    </row>
    <row r="248" spans="1:27" x14ac:dyDescent="0.25">
      <c r="A248" s="11">
        <v>7.59</v>
      </c>
      <c r="Z248" s="12">
        <f t="shared" ca="1" si="25"/>
        <v>-2.4085799999999988</v>
      </c>
      <c r="AA248" s="12">
        <f t="shared" ca="1" si="26"/>
        <v>-2.4085799999999988</v>
      </c>
    </row>
    <row r="249" spans="1:27" x14ac:dyDescent="0.25">
      <c r="A249" s="11">
        <v>7.59</v>
      </c>
      <c r="Z249" s="12">
        <f t="shared" ca="1" si="25"/>
        <v>-2.4085799999999988</v>
      </c>
      <c r="AA249" s="12">
        <f t="shared" ca="1" si="26"/>
        <v>-2.4085799999999988</v>
      </c>
    </row>
    <row r="250" spans="1:27" x14ac:dyDescent="0.25">
      <c r="A250" s="11">
        <v>7.59</v>
      </c>
      <c r="Z250" s="12">
        <f t="shared" ca="1" si="25"/>
        <v>-2.4085799999999988</v>
      </c>
      <c r="AA250" s="12">
        <f t="shared" ca="1" si="26"/>
        <v>-2.4085799999999988</v>
      </c>
    </row>
    <row r="251" spans="1:27" x14ac:dyDescent="0.25">
      <c r="A251" s="11">
        <v>7.61</v>
      </c>
      <c r="Z251" s="12">
        <f t="shared" ca="1" si="25"/>
        <v>-2.3885799999999984</v>
      </c>
      <c r="AA251" s="12">
        <f t="shared" ca="1" si="26"/>
        <v>-2.3885799999999984</v>
      </c>
    </row>
    <row r="252" spans="1:27" x14ac:dyDescent="0.25">
      <c r="A252" s="11">
        <v>7.61</v>
      </c>
      <c r="Z252" s="12">
        <f t="shared" ca="1" si="25"/>
        <v>-2.3885799999999984</v>
      </c>
      <c r="AA252" s="12">
        <f t="shared" ca="1" si="26"/>
        <v>-2.3885799999999984</v>
      </c>
    </row>
    <row r="253" spans="1:27" x14ac:dyDescent="0.25">
      <c r="A253" s="11">
        <v>7.62</v>
      </c>
      <c r="Z253" s="12">
        <f t="shared" ca="1" si="25"/>
        <v>-2.3785799999999986</v>
      </c>
      <c r="AA253" s="12">
        <f t="shared" ca="1" si="26"/>
        <v>-2.3785799999999986</v>
      </c>
    </row>
    <row r="254" spans="1:27" x14ac:dyDescent="0.25">
      <c r="A254" s="11">
        <v>7.62</v>
      </c>
      <c r="Z254" s="12">
        <f t="shared" ca="1" si="25"/>
        <v>-2.3785799999999986</v>
      </c>
      <c r="AA254" s="12">
        <f t="shared" ca="1" si="26"/>
        <v>-2.3785799999999986</v>
      </c>
    </row>
    <row r="255" spans="1:27" x14ac:dyDescent="0.25">
      <c r="A255" s="11">
        <v>7.62</v>
      </c>
      <c r="Z255" s="12">
        <f t="shared" ca="1" si="25"/>
        <v>-2.3785799999999986</v>
      </c>
      <c r="AA255" s="12">
        <f t="shared" ca="1" si="26"/>
        <v>-2.3785799999999986</v>
      </c>
    </row>
    <row r="256" spans="1:27" x14ac:dyDescent="0.25">
      <c r="A256" s="11">
        <v>7.63</v>
      </c>
      <c r="Z256" s="12">
        <f t="shared" ca="1" si="25"/>
        <v>-2.3685799999999988</v>
      </c>
      <c r="AA256" s="12">
        <f t="shared" ca="1" si="26"/>
        <v>-2.3685799999999988</v>
      </c>
    </row>
    <row r="257" spans="1:27" x14ac:dyDescent="0.25">
      <c r="A257" s="11">
        <v>7.65</v>
      </c>
      <c r="Z257" s="12">
        <f t="shared" ca="1" si="25"/>
        <v>-2.3485799999999983</v>
      </c>
      <c r="AA257" s="12">
        <f t="shared" ca="1" si="26"/>
        <v>-2.3485799999999983</v>
      </c>
    </row>
    <row r="258" spans="1:27" x14ac:dyDescent="0.25">
      <c r="A258" s="11">
        <v>7.65</v>
      </c>
      <c r="Z258" s="12">
        <f t="shared" ref="Z258:Z321" ca="1" si="27">IF($A258&lt;&gt;"",($A258-$D$77),"")</f>
        <v>-2.3485799999999983</v>
      </c>
      <c r="AA258" s="12">
        <f t="shared" ref="AA258:AA321" ca="1" si="28">IF($A258&lt;&gt;"",($A258-$D$77+$J$118),"")</f>
        <v>-2.3485799999999983</v>
      </c>
    </row>
    <row r="259" spans="1:27" x14ac:dyDescent="0.25">
      <c r="A259" s="11">
        <v>7.65</v>
      </c>
      <c r="Z259" s="12">
        <f t="shared" ca="1" si="27"/>
        <v>-2.3485799999999983</v>
      </c>
      <c r="AA259" s="12">
        <f t="shared" ca="1" si="28"/>
        <v>-2.3485799999999983</v>
      </c>
    </row>
    <row r="260" spans="1:27" x14ac:dyDescent="0.25">
      <c r="A260" s="11">
        <v>7.65</v>
      </c>
      <c r="Z260" s="12">
        <f t="shared" ca="1" si="27"/>
        <v>-2.3485799999999983</v>
      </c>
      <c r="AA260" s="12">
        <f t="shared" ca="1" si="28"/>
        <v>-2.3485799999999983</v>
      </c>
    </row>
    <row r="261" spans="1:27" x14ac:dyDescent="0.25">
      <c r="A261" s="11">
        <v>7.68</v>
      </c>
      <c r="Z261" s="12">
        <f t="shared" ca="1" si="27"/>
        <v>-2.318579999999999</v>
      </c>
      <c r="AA261" s="12">
        <f t="shared" ca="1" si="28"/>
        <v>-2.318579999999999</v>
      </c>
    </row>
    <row r="262" spans="1:27" x14ac:dyDescent="0.25">
      <c r="A262" s="11">
        <v>7.69</v>
      </c>
      <c r="Z262" s="12">
        <f t="shared" ca="1" si="27"/>
        <v>-2.3085799999999983</v>
      </c>
      <c r="AA262" s="12">
        <f t="shared" ca="1" si="28"/>
        <v>-2.3085799999999983</v>
      </c>
    </row>
    <row r="263" spans="1:27" x14ac:dyDescent="0.25">
      <c r="A263" s="11">
        <v>7.71</v>
      </c>
      <c r="Z263" s="12">
        <f t="shared" ca="1" si="27"/>
        <v>-2.2885799999999987</v>
      </c>
      <c r="AA263" s="12">
        <f t="shared" ca="1" si="28"/>
        <v>-2.2885799999999987</v>
      </c>
    </row>
    <row r="264" spans="1:27" x14ac:dyDescent="0.25">
      <c r="A264" s="11">
        <v>7.72</v>
      </c>
      <c r="Z264" s="12">
        <f t="shared" ca="1" si="27"/>
        <v>-2.2785799999999989</v>
      </c>
      <c r="AA264" s="12">
        <f t="shared" ca="1" si="28"/>
        <v>-2.2785799999999989</v>
      </c>
    </row>
    <row r="265" spans="1:27" x14ac:dyDescent="0.25">
      <c r="A265" s="11">
        <v>7.77</v>
      </c>
      <c r="Z265" s="12">
        <f t="shared" ca="1" si="27"/>
        <v>-2.2285799999999991</v>
      </c>
      <c r="AA265" s="12">
        <f t="shared" ca="1" si="28"/>
        <v>-2.2285799999999991</v>
      </c>
    </row>
    <row r="266" spans="1:27" x14ac:dyDescent="0.25">
      <c r="A266" s="11">
        <v>7.78</v>
      </c>
      <c r="Z266" s="12">
        <f t="shared" ca="1" si="27"/>
        <v>-2.2185799999999984</v>
      </c>
      <c r="AA266" s="12">
        <f t="shared" ca="1" si="28"/>
        <v>-2.2185799999999984</v>
      </c>
    </row>
    <row r="267" spans="1:27" x14ac:dyDescent="0.25">
      <c r="A267" s="11">
        <v>7.8</v>
      </c>
      <c r="Z267" s="12">
        <f t="shared" ca="1" si="27"/>
        <v>-2.1985799999999989</v>
      </c>
      <c r="AA267" s="12">
        <f t="shared" ca="1" si="28"/>
        <v>-2.1985799999999989</v>
      </c>
    </row>
    <row r="268" spans="1:27" x14ac:dyDescent="0.25">
      <c r="A268" s="11">
        <v>7.8</v>
      </c>
      <c r="Z268" s="12">
        <f t="shared" ca="1" si="27"/>
        <v>-2.1985799999999989</v>
      </c>
      <c r="AA268" s="12">
        <f t="shared" ca="1" si="28"/>
        <v>-2.1985799999999989</v>
      </c>
    </row>
    <row r="269" spans="1:27" x14ac:dyDescent="0.25">
      <c r="A269" s="11">
        <v>7.8</v>
      </c>
      <c r="Z269" s="12">
        <f t="shared" ca="1" si="27"/>
        <v>-2.1985799999999989</v>
      </c>
      <c r="AA269" s="12">
        <f t="shared" ca="1" si="28"/>
        <v>-2.1985799999999989</v>
      </c>
    </row>
    <row r="270" spans="1:27" x14ac:dyDescent="0.25">
      <c r="A270" s="11">
        <v>7.83</v>
      </c>
      <c r="Z270" s="12">
        <f t="shared" ca="1" si="27"/>
        <v>-2.1685799999999986</v>
      </c>
      <c r="AA270" s="12">
        <f t="shared" ca="1" si="28"/>
        <v>-2.1685799999999986</v>
      </c>
    </row>
    <row r="271" spans="1:27" x14ac:dyDescent="0.25">
      <c r="A271" s="11">
        <v>7.83</v>
      </c>
      <c r="Z271" s="12">
        <f t="shared" ca="1" si="27"/>
        <v>-2.1685799999999986</v>
      </c>
      <c r="AA271" s="12">
        <f t="shared" ca="1" si="28"/>
        <v>-2.1685799999999986</v>
      </c>
    </row>
    <row r="272" spans="1:27" x14ac:dyDescent="0.25">
      <c r="A272" s="11">
        <v>7.83</v>
      </c>
      <c r="Z272" s="12">
        <f t="shared" ca="1" si="27"/>
        <v>-2.1685799999999986</v>
      </c>
      <c r="AA272" s="12">
        <f t="shared" ca="1" si="28"/>
        <v>-2.1685799999999986</v>
      </c>
    </row>
    <row r="273" spans="1:27" x14ac:dyDescent="0.25">
      <c r="A273" s="11">
        <v>7.84</v>
      </c>
      <c r="Z273" s="12">
        <f t="shared" ca="1" si="27"/>
        <v>-2.1585799999999988</v>
      </c>
      <c r="AA273" s="12">
        <f t="shared" ca="1" si="28"/>
        <v>-2.1585799999999988</v>
      </c>
    </row>
    <row r="274" spans="1:27" x14ac:dyDescent="0.25">
      <c r="A274" s="11">
        <v>7.84</v>
      </c>
      <c r="Z274" s="12">
        <f t="shared" ca="1" si="27"/>
        <v>-2.1585799999999988</v>
      </c>
      <c r="AA274" s="12">
        <f t="shared" ca="1" si="28"/>
        <v>-2.1585799999999988</v>
      </c>
    </row>
    <row r="275" spans="1:27" x14ac:dyDescent="0.25">
      <c r="A275" s="11">
        <v>7.88</v>
      </c>
      <c r="Z275" s="12">
        <f t="shared" ca="1" si="27"/>
        <v>-2.1185799999999988</v>
      </c>
      <c r="AA275" s="12">
        <f t="shared" ca="1" si="28"/>
        <v>-2.1185799999999988</v>
      </c>
    </row>
    <row r="276" spans="1:27" x14ac:dyDescent="0.25">
      <c r="A276" s="11">
        <v>7.89</v>
      </c>
      <c r="Z276" s="12">
        <f t="shared" ca="1" si="27"/>
        <v>-2.108579999999999</v>
      </c>
      <c r="AA276" s="12">
        <f t="shared" ca="1" si="28"/>
        <v>-2.108579999999999</v>
      </c>
    </row>
    <row r="277" spans="1:27" x14ac:dyDescent="0.25">
      <c r="A277" s="11">
        <v>7.9</v>
      </c>
      <c r="Z277" s="12">
        <f t="shared" ca="1" si="27"/>
        <v>-2.0985799999999983</v>
      </c>
      <c r="AA277" s="12">
        <f t="shared" ca="1" si="28"/>
        <v>-2.0985799999999983</v>
      </c>
    </row>
    <row r="278" spans="1:27" x14ac:dyDescent="0.25">
      <c r="A278" s="11">
        <v>7.92</v>
      </c>
      <c r="Z278" s="12">
        <f t="shared" ca="1" si="27"/>
        <v>-2.0785799999999988</v>
      </c>
      <c r="AA278" s="12">
        <f t="shared" ca="1" si="28"/>
        <v>-2.0785799999999988</v>
      </c>
    </row>
    <row r="279" spans="1:27" x14ac:dyDescent="0.25">
      <c r="A279" s="11">
        <v>7.92</v>
      </c>
      <c r="Z279" s="12">
        <f t="shared" ca="1" si="27"/>
        <v>-2.0785799999999988</v>
      </c>
      <c r="AA279" s="12">
        <f t="shared" ca="1" si="28"/>
        <v>-2.0785799999999988</v>
      </c>
    </row>
    <row r="280" spans="1:27" x14ac:dyDescent="0.25">
      <c r="A280" s="11">
        <v>7.92</v>
      </c>
      <c r="Z280" s="12">
        <f t="shared" ca="1" si="27"/>
        <v>-2.0785799999999988</v>
      </c>
      <c r="AA280" s="12">
        <f t="shared" ca="1" si="28"/>
        <v>-2.0785799999999988</v>
      </c>
    </row>
    <row r="281" spans="1:27" x14ac:dyDescent="0.25">
      <c r="A281" s="11">
        <v>7.92</v>
      </c>
      <c r="Z281" s="12">
        <f t="shared" ca="1" si="27"/>
        <v>-2.0785799999999988</v>
      </c>
      <c r="AA281" s="12">
        <f t="shared" ca="1" si="28"/>
        <v>-2.0785799999999988</v>
      </c>
    </row>
    <row r="282" spans="1:27" x14ac:dyDescent="0.25">
      <c r="A282" s="11">
        <v>7.95</v>
      </c>
      <c r="Z282" s="12">
        <f t="shared" ca="1" si="27"/>
        <v>-2.0485799999999985</v>
      </c>
      <c r="AA282" s="12">
        <f t="shared" ca="1" si="28"/>
        <v>-2.0485799999999985</v>
      </c>
    </row>
    <row r="283" spans="1:27" x14ac:dyDescent="0.25">
      <c r="A283" s="11">
        <v>7.95</v>
      </c>
      <c r="Z283" s="12">
        <f t="shared" ca="1" si="27"/>
        <v>-2.0485799999999985</v>
      </c>
      <c r="AA283" s="12">
        <f t="shared" ca="1" si="28"/>
        <v>-2.0485799999999985</v>
      </c>
    </row>
    <row r="284" spans="1:27" x14ac:dyDescent="0.25">
      <c r="A284" s="11">
        <v>7.97</v>
      </c>
      <c r="Z284" s="12">
        <f t="shared" ca="1" si="27"/>
        <v>-2.0285799999999989</v>
      </c>
      <c r="AA284" s="12">
        <f t="shared" ca="1" si="28"/>
        <v>-2.0285799999999989</v>
      </c>
    </row>
    <row r="285" spans="1:27" x14ac:dyDescent="0.25">
      <c r="A285" s="11">
        <v>7.97</v>
      </c>
      <c r="Z285" s="12">
        <f t="shared" ca="1" si="27"/>
        <v>-2.0285799999999989</v>
      </c>
      <c r="AA285" s="12">
        <f t="shared" ca="1" si="28"/>
        <v>-2.0285799999999989</v>
      </c>
    </row>
    <row r="286" spans="1:27" x14ac:dyDescent="0.25">
      <c r="A286" s="11">
        <v>7.97</v>
      </c>
      <c r="Z286" s="12">
        <f t="shared" ca="1" si="27"/>
        <v>-2.0285799999999989</v>
      </c>
      <c r="AA286" s="12">
        <f t="shared" ca="1" si="28"/>
        <v>-2.0285799999999989</v>
      </c>
    </row>
    <row r="287" spans="1:27" x14ac:dyDescent="0.25">
      <c r="A287" s="11">
        <v>7.98</v>
      </c>
      <c r="Z287" s="12">
        <f t="shared" ca="1" si="27"/>
        <v>-2.0185799999999983</v>
      </c>
      <c r="AA287" s="12">
        <f t="shared" ca="1" si="28"/>
        <v>-2.0185799999999983</v>
      </c>
    </row>
    <row r="288" spans="1:27" x14ac:dyDescent="0.25">
      <c r="A288" s="11">
        <v>8</v>
      </c>
      <c r="Z288" s="12">
        <f t="shared" ca="1" si="27"/>
        <v>-1.9985799999999987</v>
      </c>
      <c r="AA288" s="12">
        <f t="shared" ca="1" si="28"/>
        <v>-1.9985799999999987</v>
      </c>
    </row>
    <row r="289" spans="1:27" x14ac:dyDescent="0.25">
      <c r="A289" s="11">
        <v>8.0299999999999994</v>
      </c>
      <c r="Z289" s="12">
        <f t="shared" ca="1" si="27"/>
        <v>-1.9685799999999993</v>
      </c>
      <c r="AA289" s="12">
        <f t="shared" ca="1" si="28"/>
        <v>-1.9685799999999993</v>
      </c>
    </row>
    <row r="290" spans="1:27" x14ac:dyDescent="0.25">
      <c r="A290" s="11">
        <v>8.0399999999999991</v>
      </c>
      <c r="Z290" s="12">
        <f t="shared" ca="1" si="27"/>
        <v>-1.9585799999999995</v>
      </c>
      <c r="AA290" s="12">
        <f t="shared" ca="1" si="28"/>
        <v>-1.9585799999999995</v>
      </c>
    </row>
    <row r="291" spans="1:27" x14ac:dyDescent="0.25">
      <c r="A291" s="11">
        <v>8.0399999999999991</v>
      </c>
      <c r="Z291" s="12">
        <f t="shared" ca="1" si="27"/>
        <v>-1.9585799999999995</v>
      </c>
      <c r="AA291" s="12">
        <f t="shared" ca="1" si="28"/>
        <v>-1.9585799999999995</v>
      </c>
    </row>
    <row r="292" spans="1:27" x14ac:dyDescent="0.25">
      <c r="A292" s="11">
        <v>8.0500000000000007</v>
      </c>
      <c r="Z292" s="12">
        <f t="shared" ca="1" si="27"/>
        <v>-1.948579999999998</v>
      </c>
      <c r="AA292" s="12">
        <f t="shared" ca="1" si="28"/>
        <v>-1.948579999999998</v>
      </c>
    </row>
    <row r="293" spans="1:27" x14ac:dyDescent="0.25">
      <c r="A293" s="11">
        <v>8.06</v>
      </c>
      <c r="Z293" s="12">
        <f t="shared" ca="1" si="27"/>
        <v>-1.9385799999999982</v>
      </c>
      <c r="AA293" s="12">
        <f t="shared" ca="1" si="28"/>
        <v>-1.9385799999999982</v>
      </c>
    </row>
    <row r="294" spans="1:27" x14ac:dyDescent="0.25">
      <c r="A294" s="11">
        <v>8.06</v>
      </c>
      <c r="Z294" s="12">
        <f t="shared" ca="1" si="27"/>
        <v>-1.9385799999999982</v>
      </c>
      <c r="AA294" s="12">
        <f t="shared" ca="1" si="28"/>
        <v>-1.9385799999999982</v>
      </c>
    </row>
    <row r="295" spans="1:27" x14ac:dyDescent="0.25">
      <c r="A295" s="11">
        <v>8.07</v>
      </c>
      <c r="Z295" s="12">
        <f t="shared" ca="1" si="27"/>
        <v>-1.9285799999999984</v>
      </c>
      <c r="AA295" s="12">
        <f t="shared" ca="1" si="28"/>
        <v>-1.9285799999999984</v>
      </c>
    </row>
    <row r="296" spans="1:27" x14ac:dyDescent="0.25">
      <c r="A296" s="11">
        <v>8.07</v>
      </c>
      <c r="Z296" s="12">
        <f t="shared" ca="1" si="27"/>
        <v>-1.9285799999999984</v>
      </c>
      <c r="AA296" s="12">
        <f t="shared" ca="1" si="28"/>
        <v>-1.9285799999999984</v>
      </c>
    </row>
    <row r="297" spans="1:27" x14ac:dyDescent="0.25">
      <c r="A297" s="11">
        <v>8.08</v>
      </c>
      <c r="Z297" s="12">
        <f t="shared" ca="1" si="27"/>
        <v>-1.9185799999999986</v>
      </c>
      <c r="AA297" s="12">
        <f t="shared" ca="1" si="28"/>
        <v>-1.9185799999999986</v>
      </c>
    </row>
    <row r="298" spans="1:27" x14ac:dyDescent="0.25">
      <c r="A298" s="11">
        <v>8.11</v>
      </c>
      <c r="Z298" s="12">
        <f t="shared" ca="1" si="27"/>
        <v>-1.8885799999999993</v>
      </c>
      <c r="AA298" s="12">
        <f t="shared" ca="1" si="28"/>
        <v>-1.8885799999999993</v>
      </c>
    </row>
    <row r="299" spans="1:27" x14ac:dyDescent="0.25">
      <c r="A299" s="11">
        <v>8.1199999999999992</v>
      </c>
      <c r="Z299" s="12">
        <f t="shared" ca="1" si="27"/>
        <v>-1.8785799999999995</v>
      </c>
      <c r="AA299" s="12">
        <f t="shared" ca="1" si="28"/>
        <v>-1.8785799999999995</v>
      </c>
    </row>
    <row r="300" spans="1:27" x14ac:dyDescent="0.25">
      <c r="A300" s="11">
        <v>8.1300000000000008</v>
      </c>
      <c r="Z300" s="12">
        <f t="shared" ca="1" si="27"/>
        <v>-1.8685799999999979</v>
      </c>
      <c r="AA300" s="12">
        <f t="shared" ca="1" si="28"/>
        <v>-1.8685799999999979</v>
      </c>
    </row>
    <row r="301" spans="1:27" x14ac:dyDescent="0.25">
      <c r="A301" s="11">
        <v>8.1300000000000008</v>
      </c>
      <c r="Z301" s="12">
        <f t="shared" ca="1" si="27"/>
        <v>-1.8685799999999979</v>
      </c>
      <c r="AA301" s="12">
        <f t="shared" ca="1" si="28"/>
        <v>-1.8685799999999979</v>
      </c>
    </row>
    <row r="302" spans="1:27" x14ac:dyDescent="0.25">
      <c r="A302" s="11">
        <v>8.15</v>
      </c>
      <c r="Z302" s="12">
        <f t="shared" ca="1" si="27"/>
        <v>-1.8485799999999983</v>
      </c>
      <c r="AA302" s="12">
        <f t="shared" ca="1" si="28"/>
        <v>-1.8485799999999983</v>
      </c>
    </row>
    <row r="303" spans="1:27" x14ac:dyDescent="0.25">
      <c r="A303" s="11">
        <v>8.17</v>
      </c>
      <c r="Z303" s="12">
        <f t="shared" ca="1" si="27"/>
        <v>-1.8285799999999988</v>
      </c>
      <c r="AA303" s="12">
        <f t="shared" ca="1" si="28"/>
        <v>-1.8285799999999988</v>
      </c>
    </row>
    <row r="304" spans="1:27" x14ac:dyDescent="0.25">
      <c r="A304" s="11">
        <v>8.17</v>
      </c>
      <c r="Z304" s="12">
        <f t="shared" ca="1" si="27"/>
        <v>-1.8285799999999988</v>
      </c>
      <c r="AA304" s="12">
        <f t="shared" ca="1" si="28"/>
        <v>-1.8285799999999988</v>
      </c>
    </row>
    <row r="305" spans="1:27" x14ac:dyDescent="0.25">
      <c r="A305" s="11">
        <v>8.17</v>
      </c>
      <c r="Z305" s="12">
        <f t="shared" ca="1" si="27"/>
        <v>-1.8285799999999988</v>
      </c>
      <c r="AA305" s="12">
        <f t="shared" ca="1" si="28"/>
        <v>-1.8285799999999988</v>
      </c>
    </row>
    <row r="306" spans="1:27" x14ac:dyDescent="0.25">
      <c r="A306" s="11">
        <v>8.18</v>
      </c>
      <c r="Z306" s="12">
        <f t="shared" ca="1" si="27"/>
        <v>-1.818579999999999</v>
      </c>
      <c r="AA306" s="12">
        <f t="shared" ca="1" si="28"/>
        <v>-1.818579999999999</v>
      </c>
    </row>
    <row r="307" spans="1:27" x14ac:dyDescent="0.25">
      <c r="A307" s="11">
        <v>8.19</v>
      </c>
      <c r="Z307" s="12">
        <f t="shared" ca="1" si="27"/>
        <v>-1.8085799999999992</v>
      </c>
      <c r="AA307" s="12">
        <f t="shared" ca="1" si="28"/>
        <v>-1.8085799999999992</v>
      </c>
    </row>
    <row r="308" spans="1:27" x14ac:dyDescent="0.25">
      <c r="A308" s="11">
        <v>8.19</v>
      </c>
      <c r="Z308" s="12">
        <f t="shared" ca="1" si="27"/>
        <v>-1.8085799999999992</v>
      </c>
      <c r="AA308" s="12">
        <f t="shared" ca="1" si="28"/>
        <v>-1.8085799999999992</v>
      </c>
    </row>
    <row r="309" spans="1:27" x14ac:dyDescent="0.25">
      <c r="A309" s="11">
        <v>8.1999999999999993</v>
      </c>
      <c r="Z309" s="12">
        <f t="shared" ca="1" si="27"/>
        <v>-1.7985799999999994</v>
      </c>
      <c r="AA309" s="12">
        <f t="shared" ca="1" si="28"/>
        <v>-1.7985799999999994</v>
      </c>
    </row>
    <row r="310" spans="1:27" x14ac:dyDescent="0.25">
      <c r="A310" s="11">
        <v>8.1999999999999993</v>
      </c>
      <c r="Z310" s="12">
        <f t="shared" ca="1" si="27"/>
        <v>-1.7985799999999994</v>
      </c>
      <c r="AA310" s="12">
        <f t="shared" ca="1" si="28"/>
        <v>-1.7985799999999994</v>
      </c>
    </row>
    <row r="311" spans="1:27" x14ac:dyDescent="0.25">
      <c r="A311" s="11">
        <v>8.2100000000000009</v>
      </c>
      <c r="Z311" s="12">
        <f t="shared" ca="1" si="27"/>
        <v>-1.7885799999999978</v>
      </c>
      <c r="AA311" s="12">
        <f t="shared" ca="1" si="28"/>
        <v>-1.7885799999999978</v>
      </c>
    </row>
    <row r="312" spans="1:27" x14ac:dyDescent="0.25">
      <c r="A312" s="11">
        <v>8.2200000000000006</v>
      </c>
      <c r="Z312" s="12">
        <f t="shared" ca="1" si="27"/>
        <v>-1.7785799999999981</v>
      </c>
      <c r="AA312" s="12">
        <f t="shared" ca="1" si="28"/>
        <v>-1.7785799999999981</v>
      </c>
    </row>
    <row r="313" spans="1:27" x14ac:dyDescent="0.25">
      <c r="A313" s="11">
        <v>8.23</v>
      </c>
      <c r="Z313" s="12">
        <f t="shared" ca="1" si="27"/>
        <v>-1.7685799999999983</v>
      </c>
      <c r="AA313" s="12">
        <f t="shared" ca="1" si="28"/>
        <v>-1.7685799999999983</v>
      </c>
    </row>
    <row r="314" spans="1:27" x14ac:dyDescent="0.25">
      <c r="A314" s="11">
        <v>8.25</v>
      </c>
      <c r="Z314" s="12">
        <f t="shared" ca="1" si="27"/>
        <v>-1.7485799999999987</v>
      </c>
      <c r="AA314" s="12">
        <f t="shared" ca="1" si="28"/>
        <v>-1.7485799999999987</v>
      </c>
    </row>
    <row r="315" spans="1:27" x14ac:dyDescent="0.25">
      <c r="A315" s="11">
        <v>8.27</v>
      </c>
      <c r="Z315" s="12">
        <f t="shared" ca="1" si="27"/>
        <v>-1.7285799999999991</v>
      </c>
      <c r="AA315" s="12">
        <f t="shared" ca="1" si="28"/>
        <v>-1.7285799999999991</v>
      </c>
    </row>
    <row r="316" spans="1:27" x14ac:dyDescent="0.25">
      <c r="A316" s="11">
        <v>8.27</v>
      </c>
      <c r="Z316" s="12">
        <f t="shared" ca="1" si="27"/>
        <v>-1.7285799999999991</v>
      </c>
      <c r="AA316" s="12">
        <f t="shared" ca="1" si="28"/>
        <v>-1.7285799999999991</v>
      </c>
    </row>
    <row r="317" spans="1:27" x14ac:dyDescent="0.25">
      <c r="A317" s="11">
        <v>8.2799999999999994</v>
      </c>
      <c r="Z317" s="12">
        <f t="shared" ca="1" si="27"/>
        <v>-1.7185799999999993</v>
      </c>
      <c r="AA317" s="12">
        <f t="shared" ca="1" si="28"/>
        <v>-1.7185799999999993</v>
      </c>
    </row>
    <row r="318" spans="1:27" x14ac:dyDescent="0.25">
      <c r="A318" s="11">
        <v>8.2899999999999991</v>
      </c>
      <c r="Z318" s="12">
        <f t="shared" ca="1" si="27"/>
        <v>-1.7085799999999995</v>
      </c>
      <c r="AA318" s="12">
        <f t="shared" ca="1" si="28"/>
        <v>-1.7085799999999995</v>
      </c>
    </row>
    <row r="319" spans="1:27" x14ac:dyDescent="0.25">
      <c r="A319" s="11">
        <v>8.2899999999999991</v>
      </c>
      <c r="Z319" s="12">
        <f t="shared" ca="1" si="27"/>
        <v>-1.7085799999999995</v>
      </c>
      <c r="AA319" s="12">
        <f t="shared" ca="1" si="28"/>
        <v>-1.7085799999999995</v>
      </c>
    </row>
    <row r="320" spans="1:27" x14ac:dyDescent="0.25">
      <c r="A320" s="11">
        <v>8.33</v>
      </c>
      <c r="Z320" s="12">
        <f t="shared" ca="1" si="27"/>
        <v>-1.6685799999999986</v>
      </c>
      <c r="AA320" s="12">
        <f t="shared" ca="1" si="28"/>
        <v>-1.6685799999999986</v>
      </c>
    </row>
    <row r="321" spans="1:27" x14ac:dyDescent="0.25">
      <c r="A321" s="11">
        <v>8.35</v>
      </c>
      <c r="Z321" s="12">
        <f t="shared" ca="1" si="27"/>
        <v>-1.648579999999999</v>
      </c>
      <c r="AA321" s="12">
        <f t="shared" ca="1" si="28"/>
        <v>-1.648579999999999</v>
      </c>
    </row>
    <row r="322" spans="1:27" x14ac:dyDescent="0.25">
      <c r="A322" s="11">
        <v>8.35</v>
      </c>
      <c r="Z322" s="12">
        <f t="shared" ref="Z322:Z385" ca="1" si="29">IF($A322&lt;&gt;"",($A322-$D$77),"")</f>
        <v>-1.648579999999999</v>
      </c>
      <c r="AA322" s="12">
        <f t="shared" ref="AA322:AA385" ca="1" si="30">IF($A322&lt;&gt;"",($A322-$D$77+$J$118),"")</f>
        <v>-1.648579999999999</v>
      </c>
    </row>
    <row r="323" spans="1:27" x14ac:dyDescent="0.25">
      <c r="A323" s="11">
        <v>8.35</v>
      </c>
      <c r="Z323" s="12">
        <f t="shared" ca="1" si="29"/>
        <v>-1.648579999999999</v>
      </c>
      <c r="AA323" s="12">
        <f t="shared" ca="1" si="30"/>
        <v>-1.648579999999999</v>
      </c>
    </row>
    <row r="324" spans="1:27" x14ac:dyDescent="0.25">
      <c r="A324" s="11">
        <v>8.3699999999999992</v>
      </c>
      <c r="Z324" s="12">
        <f t="shared" ca="1" si="29"/>
        <v>-1.6285799999999995</v>
      </c>
      <c r="AA324" s="12">
        <f t="shared" ca="1" si="30"/>
        <v>-1.6285799999999995</v>
      </c>
    </row>
    <row r="325" spans="1:27" x14ac:dyDescent="0.25">
      <c r="A325" s="11">
        <v>8.3699999999999992</v>
      </c>
      <c r="Z325" s="12">
        <f t="shared" ca="1" si="29"/>
        <v>-1.6285799999999995</v>
      </c>
      <c r="AA325" s="12">
        <f t="shared" ca="1" si="30"/>
        <v>-1.6285799999999995</v>
      </c>
    </row>
    <row r="326" spans="1:27" x14ac:dyDescent="0.25">
      <c r="A326" s="11">
        <v>8.3800000000000008</v>
      </c>
      <c r="Z326" s="12">
        <f t="shared" ca="1" si="29"/>
        <v>-1.6185799999999979</v>
      </c>
      <c r="AA326" s="12">
        <f t="shared" ca="1" si="30"/>
        <v>-1.6185799999999979</v>
      </c>
    </row>
    <row r="327" spans="1:27" x14ac:dyDescent="0.25">
      <c r="A327" s="11">
        <v>8.3800000000000008</v>
      </c>
      <c r="Z327" s="12">
        <f t="shared" ca="1" si="29"/>
        <v>-1.6185799999999979</v>
      </c>
      <c r="AA327" s="12">
        <f t="shared" ca="1" si="30"/>
        <v>-1.6185799999999979</v>
      </c>
    </row>
    <row r="328" spans="1:27" x14ac:dyDescent="0.25">
      <c r="A328" s="11">
        <v>8.39</v>
      </c>
      <c r="Z328" s="12">
        <f t="shared" ca="1" si="29"/>
        <v>-1.6085799999999981</v>
      </c>
      <c r="AA328" s="12">
        <f t="shared" ca="1" si="30"/>
        <v>-1.6085799999999981</v>
      </c>
    </row>
    <row r="329" spans="1:27" x14ac:dyDescent="0.25">
      <c r="A329" s="11">
        <v>8.39</v>
      </c>
      <c r="Z329" s="12">
        <f t="shared" ca="1" si="29"/>
        <v>-1.6085799999999981</v>
      </c>
      <c r="AA329" s="12">
        <f t="shared" ca="1" si="30"/>
        <v>-1.6085799999999981</v>
      </c>
    </row>
    <row r="330" spans="1:27" x14ac:dyDescent="0.25">
      <c r="A330" s="11">
        <v>8.39</v>
      </c>
      <c r="Z330" s="12">
        <f t="shared" ca="1" si="29"/>
        <v>-1.6085799999999981</v>
      </c>
      <c r="AA330" s="12">
        <f t="shared" ca="1" si="30"/>
        <v>-1.6085799999999981</v>
      </c>
    </row>
    <row r="331" spans="1:27" x14ac:dyDescent="0.25">
      <c r="A331" s="11">
        <v>8.4</v>
      </c>
      <c r="Z331" s="12">
        <f t="shared" ca="1" si="29"/>
        <v>-1.5985799999999983</v>
      </c>
      <c r="AA331" s="12">
        <f t="shared" ca="1" si="30"/>
        <v>-1.5985799999999983</v>
      </c>
    </row>
    <row r="332" spans="1:27" x14ac:dyDescent="0.25">
      <c r="A332" s="11">
        <v>8.4</v>
      </c>
      <c r="Z332" s="12">
        <f t="shared" ca="1" si="29"/>
        <v>-1.5985799999999983</v>
      </c>
      <c r="AA332" s="12">
        <f t="shared" ca="1" si="30"/>
        <v>-1.5985799999999983</v>
      </c>
    </row>
    <row r="333" spans="1:27" x14ac:dyDescent="0.25">
      <c r="A333" s="11">
        <v>8.41</v>
      </c>
      <c r="Z333" s="12">
        <f t="shared" ca="1" si="29"/>
        <v>-1.5885799999999985</v>
      </c>
      <c r="AA333" s="12">
        <f t="shared" ca="1" si="30"/>
        <v>-1.5885799999999985</v>
      </c>
    </row>
    <row r="334" spans="1:27" x14ac:dyDescent="0.25">
      <c r="A334" s="11">
        <v>8.41</v>
      </c>
      <c r="Z334" s="12">
        <f t="shared" ca="1" si="29"/>
        <v>-1.5885799999999985</v>
      </c>
      <c r="AA334" s="12">
        <f t="shared" ca="1" si="30"/>
        <v>-1.5885799999999985</v>
      </c>
    </row>
    <row r="335" spans="1:27" x14ac:dyDescent="0.25">
      <c r="A335" s="11">
        <v>8.42</v>
      </c>
      <c r="Z335" s="12">
        <f t="shared" ca="1" si="29"/>
        <v>-1.5785799999999988</v>
      </c>
      <c r="AA335" s="12">
        <f t="shared" ca="1" si="30"/>
        <v>-1.5785799999999988</v>
      </c>
    </row>
    <row r="336" spans="1:27" x14ac:dyDescent="0.25">
      <c r="A336" s="11">
        <v>8.42</v>
      </c>
      <c r="Z336" s="12">
        <f t="shared" ca="1" si="29"/>
        <v>-1.5785799999999988</v>
      </c>
      <c r="AA336" s="12">
        <f t="shared" ca="1" si="30"/>
        <v>-1.5785799999999988</v>
      </c>
    </row>
    <row r="337" spans="1:27" x14ac:dyDescent="0.25">
      <c r="A337" s="11">
        <v>8.44</v>
      </c>
      <c r="Z337" s="12">
        <f t="shared" ca="1" si="29"/>
        <v>-1.5585799999999992</v>
      </c>
      <c r="AA337" s="12">
        <f t="shared" ca="1" si="30"/>
        <v>-1.5585799999999992</v>
      </c>
    </row>
    <row r="338" spans="1:27" x14ac:dyDescent="0.25">
      <c r="A338" s="11">
        <v>8.4499999999999993</v>
      </c>
      <c r="Z338" s="12">
        <f t="shared" ca="1" si="29"/>
        <v>-1.5485799999999994</v>
      </c>
      <c r="AA338" s="12">
        <f t="shared" ca="1" si="30"/>
        <v>-1.5485799999999994</v>
      </c>
    </row>
    <row r="339" spans="1:27" x14ac:dyDescent="0.25">
      <c r="A339" s="11">
        <v>8.4499999999999993</v>
      </c>
      <c r="Z339" s="12">
        <f t="shared" ca="1" si="29"/>
        <v>-1.5485799999999994</v>
      </c>
      <c r="AA339" s="12">
        <f t="shared" ca="1" si="30"/>
        <v>-1.5485799999999994</v>
      </c>
    </row>
    <row r="340" spans="1:27" x14ac:dyDescent="0.25">
      <c r="A340" s="11">
        <v>8.4600000000000009</v>
      </c>
      <c r="Z340" s="12">
        <f t="shared" ca="1" si="29"/>
        <v>-1.5385799999999978</v>
      </c>
      <c r="AA340" s="12">
        <f t="shared" ca="1" si="30"/>
        <v>-1.5385799999999978</v>
      </c>
    </row>
    <row r="341" spans="1:27" x14ac:dyDescent="0.25">
      <c r="A341" s="11">
        <v>8.4600000000000009</v>
      </c>
      <c r="Z341" s="12">
        <f t="shared" ca="1" si="29"/>
        <v>-1.5385799999999978</v>
      </c>
      <c r="AA341" s="12">
        <f t="shared" ca="1" si="30"/>
        <v>-1.5385799999999978</v>
      </c>
    </row>
    <row r="342" spans="1:27" x14ac:dyDescent="0.25">
      <c r="A342" s="11">
        <v>8.4600000000000009</v>
      </c>
      <c r="Z342" s="12">
        <f t="shared" ca="1" si="29"/>
        <v>-1.5385799999999978</v>
      </c>
      <c r="AA342" s="12">
        <f t="shared" ca="1" si="30"/>
        <v>-1.5385799999999978</v>
      </c>
    </row>
    <row r="343" spans="1:27" x14ac:dyDescent="0.25">
      <c r="A343" s="11">
        <v>8.4700000000000006</v>
      </c>
      <c r="Z343" s="12">
        <f t="shared" ca="1" si="29"/>
        <v>-1.5285799999999981</v>
      </c>
      <c r="AA343" s="12">
        <f t="shared" ca="1" si="30"/>
        <v>-1.5285799999999981</v>
      </c>
    </row>
    <row r="344" spans="1:27" x14ac:dyDescent="0.25">
      <c r="A344" s="11">
        <v>8.4700000000000006</v>
      </c>
      <c r="Z344" s="12">
        <f t="shared" ca="1" si="29"/>
        <v>-1.5285799999999981</v>
      </c>
      <c r="AA344" s="12">
        <f t="shared" ca="1" si="30"/>
        <v>-1.5285799999999981</v>
      </c>
    </row>
    <row r="345" spans="1:27" x14ac:dyDescent="0.25">
      <c r="A345" s="11">
        <v>8.4700000000000006</v>
      </c>
      <c r="Z345" s="12">
        <f t="shared" ca="1" si="29"/>
        <v>-1.5285799999999981</v>
      </c>
      <c r="AA345" s="12">
        <f t="shared" ca="1" si="30"/>
        <v>-1.5285799999999981</v>
      </c>
    </row>
    <row r="346" spans="1:27" x14ac:dyDescent="0.25">
      <c r="A346" s="11">
        <v>8.4700000000000006</v>
      </c>
      <c r="Z346" s="12">
        <f t="shared" ca="1" si="29"/>
        <v>-1.5285799999999981</v>
      </c>
      <c r="AA346" s="12">
        <f t="shared" ca="1" si="30"/>
        <v>-1.5285799999999981</v>
      </c>
    </row>
    <row r="347" spans="1:27" x14ac:dyDescent="0.25">
      <c r="A347" s="11">
        <v>8.48</v>
      </c>
      <c r="Z347" s="12">
        <f t="shared" ca="1" si="29"/>
        <v>-1.5185799999999983</v>
      </c>
      <c r="AA347" s="12">
        <f t="shared" ca="1" si="30"/>
        <v>-1.5185799999999983</v>
      </c>
    </row>
    <row r="348" spans="1:27" x14ac:dyDescent="0.25">
      <c r="A348" s="11">
        <v>8.48</v>
      </c>
      <c r="Z348" s="12">
        <f t="shared" ca="1" si="29"/>
        <v>-1.5185799999999983</v>
      </c>
      <c r="AA348" s="12">
        <f t="shared" ca="1" si="30"/>
        <v>-1.5185799999999983</v>
      </c>
    </row>
    <row r="349" spans="1:27" x14ac:dyDescent="0.25">
      <c r="A349" s="11">
        <v>8.49</v>
      </c>
      <c r="Z349" s="12">
        <f t="shared" ca="1" si="29"/>
        <v>-1.5085799999999985</v>
      </c>
      <c r="AA349" s="12">
        <f t="shared" ca="1" si="30"/>
        <v>-1.5085799999999985</v>
      </c>
    </row>
    <row r="350" spans="1:27" x14ac:dyDescent="0.25">
      <c r="A350" s="11">
        <v>8.5</v>
      </c>
      <c r="Z350" s="12">
        <f t="shared" ca="1" si="29"/>
        <v>-1.4985799999999987</v>
      </c>
      <c r="AA350" s="12">
        <f t="shared" ca="1" si="30"/>
        <v>-1.4985799999999987</v>
      </c>
    </row>
    <row r="351" spans="1:27" x14ac:dyDescent="0.25">
      <c r="A351" s="11">
        <v>8.5</v>
      </c>
      <c r="Z351" s="12">
        <f t="shared" ca="1" si="29"/>
        <v>-1.4985799999999987</v>
      </c>
      <c r="AA351" s="12">
        <f t="shared" ca="1" si="30"/>
        <v>-1.4985799999999987</v>
      </c>
    </row>
    <row r="352" spans="1:27" x14ac:dyDescent="0.25">
      <c r="A352" s="11">
        <v>8.5</v>
      </c>
      <c r="Z352" s="12">
        <f t="shared" ca="1" si="29"/>
        <v>-1.4985799999999987</v>
      </c>
      <c r="AA352" s="12">
        <f t="shared" ca="1" si="30"/>
        <v>-1.4985799999999987</v>
      </c>
    </row>
    <row r="353" spans="1:27" x14ac:dyDescent="0.25">
      <c r="A353" s="11">
        <v>8.5</v>
      </c>
      <c r="Z353" s="12">
        <f t="shared" ca="1" si="29"/>
        <v>-1.4985799999999987</v>
      </c>
      <c r="AA353" s="12">
        <f t="shared" ca="1" si="30"/>
        <v>-1.4985799999999987</v>
      </c>
    </row>
    <row r="354" spans="1:27" x14ac:dyDescent="0.25">
      <c r="A354" s="11">
        <v>8.5</v>
      </c>
      <c r="Z354" s="12">
        <f t="shared" ca="1" si="29"/>
        <v>-1.4985799999999987</v>
      </c>
      <c r="AA354" s="12">
        <f t="shared" ca="1" si="30"/>
        <v>-1.4985799999999987</v>
      </c>
    </row>
    <row r="355" spans="1:27" x14ac:dyDescent="0.25">
      <c r="A355" s="11">
        <v>8.52</v>
      </c>
      <c r="Z355" s="12">
        <f t="shared" ca="1" si="29"/>
        <v>-1.4785799999999991</v>
      </c>
      <c r="AA355" s="12">
        <f t="shared" ca="1" si="30"/>
        <v>-1.4785799999999991</v>
      </c>
    </row>
    <row r="356" spans="1:27" x14ac:dyDescent="0.25">
      <c r="A356" s="11">
        <v>8.5299999999999994</v>
      </c>
      <c r="Z356" s="12">
        <f t="shared" ca="1" si="29"/>
        <v>-1.4685799999999993</v>
      </c>
      <c r="AA356" s="12">
        <f t="shared" ca="1" si="30"/>
        <v>-1.4685799999999993</v>
      </c>
    </row>
    <row r="357" spans="1:27" x14ac:dyDescent="0.25">
      <c r="A357" s="11">
        <v>8.5299999999999994</v>
      </c>
      <c r="Z357" s="12">
        <f t="shared" ca="1" si="29"/>
        <v>-1.4685799999999993</v>
      </c>
      <c r="AA357" s="12">
        <f t="shared" ca="1" si="30"/>
        <v>-1.4685799999999993</v>
      </c>
    </row>
    <row r="358" spans="1:27" x14ac:dyDescent="0.25">
      <c r="A358" s="11">
        <v>8.5399999999999991</v>
      </c>
      <c r="Z358" s="12">
        <f t="shared" ca="1" si="29"/>
        <v>-1.4585799999999995</v>
      </c>
      <c r="AA358" s="12">
        <f t="shared" ca="1" si="30"/>
        <v>-1.4585799999999995</v>
      </c>
    </row>
    <row r="359" spans="1:27" x14ac:dyDescent="0.25">
      <c r="A359" s="11">
        <v>8.5500000000000007</v>
      </c>
      <c r="Z359" s="12">
        <f t="shared" ca="1" si="29"/>
        <v>-1.448579999999998</v>
      </c>
      <c r="AA359" s="12">
        <f t="shared" ca="1" si="30"/>
        <v>-1.448579999999998</v>
      </c>
    </row>
    <row r="360" spans="1:27" x14ac:dyDescent="0.25">
      <c r="A360" s="11">
        <v>8.56</v>
      </c>
      <c r="Z360" s="12">
        <f t="shared" ca="1" si="29"/>
        <v>-1.4385799999999982</v>
      </c>
      <c r="AA360" s="12">
        <f t="shared" ca="1" si="30"/>
        <v>-1.4385799999999982</v>
      </c>
    </row>
    <row r="361" spans="1:27" x14ac:dyDescent="0.25">
      <c r="A361" s="11">
        <v>8.56</v>
      </c>
      <c r="Z361" s="12">
        <f t="shared" ca="1" si="29"/>
        <v>-1.4385799999999982</v>
      </c>
      <c r="AA361" s="12">
        <f t="shared" ca="1" si="30"/>
        <v>-1.4385799999999982</v>
      </c>
    </row>
    <row r="362" spans="1:27" x14ac:dyDescent="0.25">
      <c r="A362" s="11">
        <v>8.56</v>
      </c>
      <c r="Z362" s="12">
        <f t="shared" ca="1" si="29"/>
        <v>-1.4385799999999982</v>
      </c>
      <c r="AA362" s="12">
        <f t="shared" ca="1" si="30"/>
        <v>-1.4385799999999982</v>
      </c>
    </row>
    <row r="363" spans="1:27" x14ac:dyDescent="0.25">
      <c r="A363" s="11">
        <v>8.58</v>
      </c>
      <c r="Z363" s="12">
        <f t="shared" ca="1" si="29"/>
        <v>-1.4185799999999986</v>
      </c>
      <c r="AA363" s="12">
        <f t="shared" ca="1" si="30"/>
        <v>-1.4185799999999986</v>
      </c>
    </row>
    <row r="364" spans="1:27" x14ac:dyDescent="0.25">
      <c r="A364" s="11">
        <v>8.58</v>
      </c>
      <c r="Z364" s="12">
        <f t="shared" ca="1" si="29"/>
        <v>-1.4185799999999986</v>
      </c>
      <c r="AA364" s="12">
        <f t="shared" ca="1" si="30"/>
        <v>-1.4185799999999986</v>
      </c>
    </row>
    <row r="365" spans="1:27" x14ac:dyDescent="0.25">
      <c r="A365" s="11">
        <v>8.58</v>
      </c>
      <c r="Z365" s="12">
        <f t="shared" ca="1" si="29"/>
        <v>-1.4185799999999986</v>
      </c>
      <c r="AA365" s="12">
        <f t="shared" ca="1" si="30"/>
        <v>-1.4185799999999986</v>
      </c>
    </row>
    <row r="366" spans="1:27" x14ac:dyDescent="0.25">
      <c r="A366" s="11">
        <v>8.6</v>
      </c>
      <c r="Z366" s="12">
        <f t="shared" ca="1" si="29"/>
        <v>-1.398579999999999</v>
      </c>
      <c r="AA366" s="12">
        <f t="shared" ca="1" si="30"/>
        <v>-1.398579999999999</v>
      </c>
    </row>
    <row r="367" spans="1:27" x14ac:dyDescent="0.25">
      <c r="A367" s="11">
        <v>8.6</v>
      </c>
      <c r="Z367" s="12">
        <f t="shared" ca="1" si="29"/>
        <v>-1.398579999999999</v>
      </c>
      <c r="AA367" s="12">
        <f t="shared" ca="1" si="30"/>
        <v>-1.398579999999999</v>
      </c>
    </row>
    <row r="368" spans="1:27" x14ac:dyDescent="0.25">
      <c r="A368" s="11">
        <v>8.6199999999999992</v>
      </c>
      <c r="Z368" s="12">
        <f t="shared" ca="1" si="29"/>
        <v>-1.3785799999999995</v>
      </c>
      <c r="AA368" s="12">
        <f t="shared" ca="1" si="30"/>
        <v>-1.3785799999999995</v>
      </c>
    </row>
    <row r="369" spans="1:27" x14ac:dyDescent="0.25">
      <c r="A369" s="11">
        <v>8.64</v>
      </c>
      <c r="Z369" s="12">
        <f t="shared" ca="1" si="29"/>
        <v>-1.3585799999999981</v>
      </c>
      <c r="AA369" s="12">
        <f t="shared" ca="1" si="30"/>
        <v>-1.3585799999999981</v>
      </c>
    </row>
    <row r="370" spans="1:27" x14ac:dyDescent="0.25">
      <c r="A370" s="11">
        <v>8.64</v>
      </c>
      <c r="Z370" s="12">
        <f t="shared" ca="1" si="29"/>
        <v>-1.3585799999999981</v>
      </c>
      <c r="AA370" s="12">
        <f t="shared" ca="1" si="30"/>
        <v>-1.3585799999999981</v>
      </c>
    </row>
    <row r="371" spans="1:27" x14ac:dyDescent="0.25">
      <c r="A371" s="11">
        <v>8.69</v>
      </c>
      <c r="Z371" s="12">
        <f t="shared" ca="1" si="29"/>
        <v>-1.3085799999999992</v>
      </c>
      <c r="AA371" s="12">
        <f t="shared" ca="1" si="30"/>
        <v>-1.3085799999999992</v>
      </c>
    </row>
    <row r="372" spans="1:27" x14ac:dyDescent="0.25">
      <c r="A372" s="11">
        <v>8.6999999999999993</v>
      </c>
      <c r="Z372" s="12">
        <f t="shared" ca="1" si="29"/>
        <v>-1.2985799999999994</v>
      </c>
      <c r="AA372" s="12">
        <f t="shared" ca="1" si="30"/>
        <v>-1.2985799999999994</v>
      </c>
    </row>
    <row r="373" spans="1:27" x14ac:dyDescent="0.25">
      <c r="A373" s="11">
        <v>8.6999999999999993</v>
      </c>
      <c r="Z373" s="12">
        <f t="shared" ca="1" si="29"/>
        <v>-1.2985799999999994</v>
      </c>
      <c r="AA373" s="12">
        <f t="shared" ca="1" si="30"/>
        <v>-1.2985799999999994</v>
      </c>
    </row>
    <row r="374" spans="1:27" x14ac:dyDescent="0.25">
      <c r="A374" s="11">
        <v>8.7200000000000006</v>
      </c>
      <c r="Z374" s="12">
        <f t="shared" ca="1" si="29"/>
        <v>-1.2785799999999981</v>
      </c>
      <c r="AA374" s="12">
        <f t="shared" ca="1" si="30"/>
        <v>-1.2785799999999981</v>
      </c>
    </row>
    <row r="375" spans="1:27" x14ac:dyDescent="0.25">
      <c r="A375" s="11">
        <v>8.7200000000000006</v>
      </c>
      <c r="Z375" s="12">
        <f t="shared" ca="1" si="29"/>
        <v>-1.2785799999999981</v>
      </c>
      <c r="AA375" s="12">
        <f t="shared" ca="1" si="30"/>
        <v>-1.2785799999999981</v>
      </c>
    </row>
    <row r="376" spans="1:27" x14ac:dyDescent="0.25">
      <c r="A376" s="11">
        <v>8.7200000000000006</v>
      </c>
      <c r="Z376" s="12">
        <f t="shared" ca="1" si="29"/>
        <v>-1.2785799999999981</v>
      </c>
      <c r="AA376" s="12">
        <f t="shared" ca="1" si="30"/>
        <v>-1.2785799999999981</v>
      </c>
    </row>
    <row r="377" spans="1:27" x14ac:dyDescent="0.25">
      <c r="A377" s="11">
        <v>8.73</v>
      </c>
      <c r="Z377" s="12">
        <f t="shared" ca="1" si="29"/>
        <v>-1.2685799999999983</v>
      </c>
      <c r="AA377" s="12">
        <f t="shared" ca="1" si="30"/>
        <v>-1.2685799999999983</v>
      </c>
    </row>
    <row r="378" spans="1:27" x14ac:dyDescent="0.25">
      <c r="A378" s="11">
        <v>8.75</v>
      </c>
      <c r="Z378" s="12">
        <f t="shared" ca="1" si="29"/>
        <v>-1.2485799999999987</v>
      </c>
      <c r="AA378" s="12">
        <f t="shared" ca="1" si="30"/>
        <v>-1.2485799999999987</v>
      </c>
    </row>
    <row r="379" spans="1:27" x14ac:dyDescent="0.25">
      <c r="A379" s="11">
        <v>8.77</v>
      </c>
      <c r="Z379" s="12">
        <f t="shared" ca="1" si="29"/>
        <v>-1.2285799999999991</v>
      </c>
      <c r="AA379" s="12">
        <f t="shared" ca="1" si="30"/>
        <v>-1.2285799999999991</v>
      </c>
    </row>
    <row r="380" spans="1:27" x14ac:dyDescent="0.25">
      <c r="A380" s="11">
        <v>8.77</v>
      </c>
      <c r="Z380" s="12">
        <f t="shared" ca="1" si="29"/>
        <v>-1.2285799999999991</v>
      </c>
      <c r="AA380" s="12">
        <f t="shared" ca="1" si="30"/>
        <v>-1.2285799999999991</v>
      </c>
    </row>
    <row r="381" spans="1:27" x14ac:dyDescent="0.25">
      <c r="A381" s="11">
        <v>8.7799999999999994</v>
      </c>
      <c r="Z381" s="12">
        <f t="shared" ca="1" si="29"/>
        <v>-1.2185799999999993</v>
      </c>
      <c r="AA381" s="12">
        <f t="shared" ca="1" si="30"/>
        <v>-1.2185799999999993</v>
      </c>
    </row>
    <row r="382" spans="1:27" x14ac:dyDescent="0.25">
      <c r="A382" s="11">
        <v>8.8000000000000007</v>
      </c>
      <c r="Z382" s="12">
        <f t="shared" ca="1" si="29"/>
        <v>-1.198579999999998</v>
      </c>
      <c r="AA382" s="12">
        <f t="shared" ca="1" si="30"/>
        <v>-1.198579999999998</v>
      </c>
    </row>
    <row r="383" spans="1:27" x14ac:dyDescent="0.25">
      <c r="A383" s="11">
        <v>8.85</v>
      </c>
      <c r="Z383" s="12">
        <f t="shared" ca="1" si="29"/>
        <v>-1.148579999999999</v>
      </c>
      <c r="AA383" s="12">
        <f t="shared" ca="1" si="30"/>
        <v>-1.148579999999999</v>
      </c>
    </row>
    <row r="384" spans="1:27" x14ac:dyDescent="0.25">
      <c r="A384" s="11">
        <v>8.86</v>
      </c>
      <c r="Z384" s="12">
        <f t="shared" ca="1" si="29"/>
        <v>-1.1385799999999993</v>
      </c>
      <c r="AA384" s="12">
        <f t="shared" ca="1" si="30"/>
        <v>-1.1385799999999993</v>
      </c>
    </row>
    <row r="385" spans="1:27" x14ac:dyDescent="0.25">
      <c r="A385" s="11">
        <v>8.8699999999999992</v>
      </c>
      <c r="Z385" s="12">
        <f t="shared" ca="1" si="29"/>
        <v>-1.1285799999999995</v>
      </c>
      <c r="AA385" s="12">
        <f t="shared" ca="1" si="30"/>
        <v>-1.1285799999999995</v>
      </c>
    </row>
    <row r="386" spans="1:27" x14ac:dyDescent="0.25">
      <c r="A386" s="11">
        <v>8.8800000000000008</v>
      </c>
      <c r="Z386" s="12">
        <f t="shared" ref="Z386:Z449" ca="1" si="31">IF($A386&lt;&gt;"",($A386-$D$77),"")</f>
        <v>-1.1185799999999979</v>
      </c>
      <c r="AA386" s="12">
        <f t="shared" ref="AA386:AA449" ca="1" si="32">IF($A386&lt;&gt;"",($A386-$D$77+$J$118),"")</f>
        <v>-1.1185799999999979</v>
      </c>
    </row>
    <row r="387" spans="1:27" x14ac:dyDescent="0.25">
      <c r="A387" s="11">
        <v>8.8800000000000008</v>
      </c>
      <c r="Z387" s="12">
        <f t="shared" ca="1" si="31"/>
        <v>-1.1185799999999979</v>
      </c>
      <c r="AA387" s="12">
        <f t="shared" ca="1" si="32"/>
        <v>-1.1185799999999979</v>
      </c>
    </row>
    <row r="388" spans="1:27" x14ac:dyDescent="0.25">
      <c r="A388" s="11">
        <v>8.9</v>
      </c>
      <c r="Z388" s="12">
        <f t="shared" ca="1" si="31"/>
        <v>-1.0985799999999983</v>
      </c>
      <c r="AA388" s="12">
        <f t="shared" ca="1" si="32"/>
        <v>-1.0985799999999983</v>
      </c>
    </row>
    <row r="389" spans="1:27" x14ac:dyDescent="0.25">
      <c r="A389" s="11">
        <v>8.91</v>
      </c>
      <c r="Z389" s="12">
        <f t="shared" ca="1" si="31"/>
        <v>-1.0885799999999985</v>
      </c>
      <c r="AA389" s="12">
        <f t="shared" ca="1" si="32"/>
        <v>-1.0885799999999985</v>
      </c>
    </row>
    <row r="390" spans="1:27" x14ac:dyDescent="0.25">
      <c r="A390" s="11">
        <v>8.91</v>
      </c>
      <c r="Z390" s="12">
        <f t="shared" ca="1" si="31"/>
        <v>-1.0885799999999985</v>
      </c>
      <c r="AA390" s="12">
        <f t="shared" ca="1" si="32"/>
        <v>-1.0885799999999985</v>
      </c>
    </row>
    <row r="391" spans="1:27" x14ac:dyDescent="0.25">
      <c r="A391" s="11">
        <v>8.91</v>
      </c>
      <c r="Z391" s="12">
        <f t="shared" ca="1" si="31"/>
        <v>-1.0885799999999985</v>
      </c>
      <c r="AA391" s="12">
        <f t="shared" ca="1" si="32"/>
        <v>-1.0885799999999985</v>
      </c>
    </row>
    <row r="392" spans="1:27" x14ac:dyDescent="0.25">
      <c r="A392" s="11">
        <v>8.93</v>
      </c>
      <c r="Z392" s="12">
        <f t="shared" ca="1" si="31"/>
        <v>-1.068579999999999</v>
      </c>
      <c r="AA392" s="12">
        <f t="shared" ca="1" si="32"/>
        <v>-1.068579999999999</v>
      </c>
    </row>
    <row r="393" spans="1:27" x14ac:dyDescent="0.25">
      <c r="A393" s="11">
        <v>8.94</v>
      </c>
      <c r="Z393" s="12">
        <f t="shared" ca="1" si="31"/>
        <v>-1.0585799999999992</v>
      </c>
      <c r="AA393" s="12">
        <f t="shared" ca="1" si="32"/>
        <v>-1.0585799999999992</v>
      </c>
    </row>
    <row r="394" spans="1:27" x14ac:dyDescent="0.25">
      <c r="A394" s="11">
        <v>8.9499999999999993</v>
      </c>
      <c r="Z394" s="12">
        <f t="shared" ca="1" si="31"/>
        <v>-1.0485799999999994</v>
      </c>
      <c r="AA394" s="12">
        <f t="shared" ca="1" si="32"/>
        <v>-1.0485799999999994</v>
      </c>
    </row>
    <row r="395" spans="1:27" x14ac:dyDescent="0.25">
      <c r="A395" s="11">
        <v>8.9499999999999993</v>
      </c>
      <c r="Z395" s="12">
        <f t="shared" ca="1" si="31"/>
        <v>-1.0485799999999994</v>
      </c>
      <c r="AA395" s="12">
        <f t="shared" ca="1" si="32"/>
        <v>-1.0485799999999994</v>
      </c>
    </row>
    <row r="396" spans="1:27" x14ac:dyDescent="0.25">
      <c r="A396" s="11">
        <v>8.9700000000000006</v>
      </c>
      <c r="Z396" s="12">
        <f t="shared" ca="1" si="31"/>
        <v>-1.0285799999999981</v>
      </c>
      <c r="AA396" s="12">
        <f t="shared" ca="1" si="32"/>
        <v>-1.0285799999999981</v>
      </c>
    </row>
    <row r="397" spans="1:27" x14ac:dyDescent="0.25">
      <c r="A397" s="11">
        <v>8.9700000000000006</v>
      </c>
      <c r="Z397" s="12">
        <f t="shared" ca="1" si="31"/>
        <v>-1.0285799999999981</v>
      </c>
      <c r="AA397" s="12">
        <f t="shared" ca="1" si="32"/>
        <v>-1.0285799999999981</v>
      </c>
    </row>
    <row r="398" spans="1:27" x14ac:dyDescent="0.25">
      <c r="A398" s="11">
        <v>8.98</v>
      </c>
      <c r="Z398" s="12">
        <f t="shared" ca="1" si="31"/>
        <v>-1.0185799999999983</v>
      </c>
      <c r="AA398" s="12">
        <f t="shared" ca="1" si="32"/>
        <v>-1.0185799999999983</v>
      </c>
    </row>
    <row r="399" spans="1:27" x14ac:dyDescent="0.25">
      <c r="A399" s="11">
        <v>8.98</v>
      </c>
      <c r="Z399" s="12">
        <f t="shared" ca="1" si="31"/>
        <v>-1.0185799999999983</v>
      </c>
      <c r="AA399" s="12">
        <f t="shared" ca="1" si="32"/>
        <v>-1.0185799999999983</v>
      </c>
    </row>
    <row r="400" spans="1:27" x14ac:dyDescent="0.25">
      <c r="A400" s="11">
        <v>9</v>
      </c>
      <c r="Z400" s="12">
        <f t="shared" ca="1" si="31"/>
        <v>-0.99857999999999869</v>
      </c>
      <c r="AA400" s="12">
        <f t="shared" ca="1" si="32"/>
        <v>-0.99857999999999869</v>
      </c>
    </row>
    <row r="401" spans="1:27" x14ac:dyDescent="0.25">
      <c r="A401" s="11">
        <v>9.0399999999999991</v>
      </c>
      <c r="Z401" s="12">
        <f t="shared" ca="1" si="31"/>
        <v>-0.95857999999999954</v>
      </c>
      <c r="AA401" s="12">
        <f t="shared" ca="1" si="32"/>
        <v>-0.95857999999999954</v>
      </c>
    </row>
    <row r="402" spans="1:27" x14ac:dyDescent="0.25">
      <c r="A402" s="11">
        <v>9.0399999999999991</v>
      </c>
      <c r="Z402" s="12">
        <f t="shared" ca="1" si="31"/>
        <v>-0.95857999999999954</v>
      </c>
      <c r="AA402" s="12">
        <f t="shared" ca="1" si="32"/>
        <v>-0.95857999999999954</v>
      </c>
    </row>
    <row r="403" spans="1:27" x14ac:dyDescent="0.25">
      <c r="A403" s="11">
        <v>9.0399999999999991</v>
      </c>
      <c r="Z403" s="12">
        <f t="shared" ca="1" si="31"/>
        <v>-0.95857999999999954</v>
      </c>
      <c r="AA403" s="12">
        <f t="shared" ca="1" si="32"/>
        <v>-0.95857999999999954</v>
      </c>
    </row>
    <row r="404" spans="1:27" x14ac:dyDescent="0.25">
      <c r="A404" s="11">
        <v>9.0500000000000007</v>
      </c>
      <c r="Z404" s="12">
        <f t="shared" ca="1" si="31"/>
        <v>-0.94857999999999798</v>
      </c>
      <c r="AA404" s="12">
        <f t="shared" ca="1" si="32"/>
        <v>-0.94857999999999798</v>
      </c>
    </row>
    <row r="405" spans="1:27" x14ac:dyDescent="0.25">
      <c r="A405" s="11">
        <v>9.08</v>
      </c>
      <c r="Z405" s="12">
        <f t="shared" ca="1" si="31"/>
        <v>-0.91857999999999862</v>
      </c>
      <c r="AA405" s="12">
        <f t="shared" ca="1" si="32"/>
        <v>-0.91857999999999862</v>
      </c>
    </row>
    <row r="406" spans="1:27" x14ac:dyDescent="0.25">
      <c r="A406" s="11">
        <v>9.08</v>
      </c>
      <c r="Z406" s="12">
        <f t="shared" ca="1" si="31"/>
        <v>-0.91857999999999862</v>
      </c>
      <c r="AA406" s="12">
        <f t="shared" ca="1" si="32"/>
        <v>-0.91857999999999862</v>
      </c>
    </row>
    <row r="407" spans="1:27" x14ac:dyDescent="0.25">
      <c r="A407" s="11">
        <v>9.1</v>
      </c>
      <c r="Z407" s="12">
        <f t="shared" ca="1" si="31"/>
        <v>-0.89857999999999905</v>
      </c>
      <c r="AA407" s="12">
        <f t="shared" ca="1" si="32"/>
        <v>-0.89857999999999905</v>
      </c>
    </row>
    <row r="408" spans="1:27" x14ac:dyDescent="0.25">
      <c r="A408" s="11">
        <v>9.1</v>
      </c>
      <c r="Z408" s="12">
        <f t="shared" ca="1" si="31"/>
        <v>-0.89857999999999905</v>
      </c>
      <c r="AA408" s="12">
        <f t="shared" ca="1" si="32"/>
        <v>-0.89857999999999905</v>
      </c>
    </row>
    <row r="409" spans="1:27" x14ac:dyDescent="0.25">
      <c r="A409" s="11">
        <v>9.11</v>
      </c>
      <c r="Z409" s="12">
        <f t="shared" ca="1" si="31"/>
        <v>-0.88857999999999926</v>
      </c>
      <c r="AA409" s="12">
        <f t="shared" ca="1" si="32"/>
        <v>-0.88857999999999926</v>
      </c>
    </row>
    <row r="410" spans="1:27" x14ac:dyDescent="0.25">
      <c r="A410" s="11">
        <v>9.11</v>
      </c>
      <c r="Z410" s="12">
        <f t="shared" ca="1" si="31"/>
        <v>-0.88857999999999926</v>
      </c>
      <c r="AA410" s="12">
        <f t="shared" ca="1" si="32"/>
        <v>-0.88857999999999926</v>
      </c>
    </row>
    <row r="411" spans="1:27" x14ac:dyDescent="0.25">
      <c r="A411" s="11">
        <v>9.1199999999999992</v>
      </c>
      <c r="Z411" s="12">
        <f t="shared" ca="1" si="31"/>
        <v>-0.87857999999999947</v>
      </c>
      <c r="AA411" s="12">
        <f t="shared" ca="1" si="32"/>
        <v>-0.87857999999999947</v>
      </c>
    </row>
    <row r="412" spans="1:27" x14ac:dyDescent="0.25">
      <c r="A412" s="11">
        <v>9.1300000000000008</v>
      </c>
      <c r="Z412" s="12">
        <f t="shared" ca="1" si="31"/>
        <v>-0.86857999999999791</v>
      </c>
      <c r="AA412" s="12">
        <f t="shared" ca="1" si="32"/>
        <v>-0.86857999999999791</v>
      </c>
    </row>
    <row r="413" spans="1:27" x14ac:dyDescent="0.25">
      <c r="A413" s="11">
        <v>9.14</v>
      </c>
      <c r="Z413" s="12">
        <f t="shared" ca="1" si="31"/>
        <v>-0.85857999999999812</v>
      </c>
      <c r="AA413" s="12">
        <f t="shared" ca="1" si="32"/>
        <v>-0.85857999999999812</v>
      </c>
    </row>
    <row r="414" spans="1:27" x14ac:dyDescent="0.25">
      <c r="A414" s="11">
        <v>9.14</v>
      </c>
      <c r="Z414" s="12">
        <f t="shared" ca="1" si="31"/>
        <v>-0.85857999999999812</v>
      </c>
      <c r="AA414" s="12">
        <f t="shared" ca="1" si="32"/>
        <v>-0.85857999999999812</v>
      </c>
    </row>
    <row r="415" spans="1:27" x14ac:dyDescent="0.25">
      <c r="A415" s="11">
        <v>9.15</v>
      </c>
      <c r="Z415" s="12">
        <f t="shared" ca="1" si="31"/>
        <v>-0.84857999999999834</v>
      </c>
      <c r="AA415" s="12">
        <f t="shared" ca="1" si="32"/>
        <v>-0.84857999999999834</v>
      </c>
    </row>
    <row r="416" spans="1:27" x14ac:dyDescent="0.25">
      <c r="A416" s="11">
        <v>9.16</v>
      </c>
      <c r="Z416" s="12">
        <f t="shared" ca="1" si="31"/>
        <v>-0.83857999999999855</v>
      </c>
      <c r="AA416" s="12">
        <f t="shared" ca="1" si="32"/>
        <v>-0.83857999999999855</v>
      </c>
    </row>
    <row r="417" spans="1:27" x14ac:dyDescent="0.25">
      <c r="A417" s="11">
        <v>9.17</v>
      </c>
      <c r="Z417" s="12">
        <f t="shared" ca="1" si="31"/>
        <v>-0.82857999999999876</v>
      </c>
      <c r="AA417" s="12">
        <f t="shared" ca="1" si="32"/>
        <v>-0.82857999999999876</v>
      </c>
    </row>
    <row r="418" spans="1:27" x14ac:dyDescent="0.25">
      <c r="A418" s="11">
        <v>9.17</v>
      </c>
      <c r="Z418" s="12">
        <f t="shared" ca="1" si="31"/>
        <v>-0.82857999999999876</v>
      </c>
      <c r="AA418" s="12">
        <f t="shared" ca="1" si="32"/>
        <v>-0.82857999999999876</v>
      </c>
    </row>
    <row r="419" spans="1:27" x14ac:dyDescent="0.25">
      <c r="A419" s="11">
        <v>9.19</v>
      </c>
      <c r="Z419" s="12">
        <f t="shared" ca="1" si="31"/>
        <v>-0.80857999999999919</v>
      </c>
      <c r="AA419" s="12">
        <f t="shared" ca="1" si="32"/>
        <v>-0.80857999999999919</v>
      </c>
    </row>
    <row r="420" spans="1:27" x14ac:dyDescent="0.25">
      <c r="A420" s="11">
        <v>9.2200000000000006</v>
      </c>
      <c r="Z420" s="12">
        <f t="shared" ca="1" si="31"/>
        <v>-0.77857999999999805</v>
      </c>
      <c r="AA420" s="12">
        <f t="shared" ca="1" si="32"/>
        <v>-0.77857999999999805</v>
      </c>
    </row>
    <row r="421" spans="1:27" x14ac:dyDescent="0.25">
      <c r="A421" s="11">
        <v>9.2200000000000006</v>
      </c>
      <c r="Z421" s="12">
        <f t="shared" ca="1" si="31"/>
        <v>-0.77857999999999805</v>
      </c>
      <c r="AA421" s="12">
        <f t="shared" ca="1" si="32"/>
        <v>-0.77857999999999805</v>
      </c>
    </row>
    <row r="422" spans="1:27" x14ac:dyDescent="0.25">
      <c r="A422" s="11">
        <v>9.2200000000000006</v>
      </c>
      <c r="Z422" s="12">
        <f t="shared" ca="1" si="31"/>
        <v>-0.77857999999999805</v>
      </c>
      <c r="AA422" s="12">
        <f t="shared" ca="1" si="32"/>
        <v>-0.77857999999999805</v>
      </c>
    </row>
    <row r="423" spans="1:27" x14ac:dyDescent="0.25">
      <c r="A423" s="11">
        <v>9.2200000000000006</v>
      </c>
      <c r="Z423" s="12">
        <f t="shared" ca="1" si="31"/>
        <v>-0.77857999999999805</v>
      </c>
      <c r="AA423" s="12">
        <f t="shared" ca="1" si="32"/>
        <v>-0.77857999999999805</v>
      </c>
    </row>
    <row r="424" spans="1:27" x14ac:dyDescent="0.25">
      <c r="A424" s="11">
        <v>9.2200000000000006</v>
      </c>
      <c r="Z424" s="12">
        <f t="shared" ca="1" si="31"/>
        <v>-0.77857999999999805</v>
      </c>
      <c r="AA424" s="12">
        <f t="shared" ca="1" si="32"/>
        <v>-0.77857999999999805</v>
      </c>
    </row>
    <row r="425" spans="1:27" x14ac:dyDescent="0.25">
      <c r="A425" s="11">
        <v>9.25</v>
      </c>
      <c r="Z425" s="12">
        <f t="shared" ca="1" si="31"/>
        <v>-0.74857999999999869</v>
      </c>
      <c r="AA425" s="12">
        <f t="shared" ca="1" si="32"/>
        <v>-0.74857999999999869</v>
      </c>
    </row>
    <row r="426" spans="1:27" x14ac:dyDescent="0.25">
      <c r="A426" s="11">
        <v>9.26</v>
      </c>
      <c r="Z426" s="12">
        <f t="shared" ca="1" si="31"/>
        <v>-0.7385799999999989</v>
      </c>
      <c r="AA426" s="12">
        <f t="shared" ca="1" si="32"/>
        <v>-0.7385799999999989</v>
      </c>
    </row>
    <row r="427" spans="1:27" x14ac:dyDescent="0.25">
      <c r="A427" s="11">
        <v>9.26</v>
      </c>
      <c r="Z427" s="12">
        <f t="shared" ca="1" si="31"/>
        <v>-0.7385799999999989</v>
      </c>
      <c r="AA427" s="12">
        <f t="shared" ca="1" si="32"/>
        <v>-0.7385799999999989</v>
      </c>
    </row>
    <row r="428" spans="1:27" x14ac:dyDescent="0.25">
      <c r="A428" s="11">
        <v>9.26</v>
      </c>
      <c r="Z428" s="12">
        <f t="shared" ca="1" si="31"/>
        <v>-0.7385799999999989</v>
      </c>
      <c r="AA428" s="12">
        <f t="shared" ca="1" si="32"/>
        <v>-0.7385799999999989</v>
      </c>
    </row>
    <row r="429" spans="1:27" x14ac:dyDescent="0.25">
      <c r="A429" s="11">
        <v>9.27</v>
      </c>
      <c r="Z429" s="12">
        <f t="shared" ca="1" si="31"/>
        <v>-0.72857999999999912</v>
      </c>
      <c r="AA429" s="12">
        <f t="shared" ca="1" si="32"/>
        <v>-0.72857999999999912</v>
      </c>
    </row>
    <row r="430" spans="1:27" x14ac:dyDescent="0.25">
      <c r="A430" s="11">
        <v>9.27</v>
      </c>
      <c r="Z430" s="12">
        <f t="shared" ca="1" si="31"/>
        <v>-0.72857999999999912</v>
      </c>
      <c r="AA430" s="12">
        <f t="shared" ca="1" si="32"/>
        <v>-0.72857999999999912</v>
      </c>
    </row>
    <row r="431" spans="1:27" x14ac:dyDescent="0.25">
      <c r="A431" s="11">
        <v>9.2799999999999994</v>
      </c>
      <c r="Z431" s="12">
        <f t="shared" ca="1" si="31"/>
        <v>-0.71857999999999933</v>
      </c>
      <c r="AA431" s="12">
        <f t="shared" ca="1" si="32"/>
        <v>-0.71857999999999933</v>
      </c>
    </row>
    <row r="432" spans="1:27" x14ac:dyDescent="0.25">
      <c r="A432" s="11">
        <v>9.2899999999999991</v>
      </c>
      <c r="Z432" s="12">
        <f t="shared" ca="1" si="31"/>
        <v>-0.70857999999999954</v>
      </c>
      <c r="AA432" s="12">
        <f t="shared" ca="1" si="32"/>
        <v>-0.70857999999999954</v>
      </c>
    </row>
    <row r="433" spans="1:27" x14ac:dyDescent="0.25">
      <c r="A433" s="11">
        <v>9.31</v>
      </c>
      <c r="Z433" s="12">
        <f t="shared" ca="1" si="31"/>
        <v>-0.68857999999999819</v>
      </c>
      <c r="AA433" s="12">
        <f t="shared" ca="1" si="32"/>
        <v>-0.68857999999999819</v>
      </c>
    </row>
    <row r="434" spans="1:27" x14ac:dyDescent="0.25">
      <c r="A434" s="11">
        <v>9.32</v>
      </c>
      <c r="Z434" s="12">
        <f t="shared" ca="1" si="31"/>
        <v>-0.67857999999999841</v>
      </c>
      <c r="AA434" s="12">
        <f t="shared" ca="1" si="32"/>
        <v>-0.67857999999999841</v>
      </c>
    </row>
    <row r="435" spans="1:27" x14ac:dyDescent="0.25">
      <c r="A435" s="11">
        <v>9.32</v>
      </c>
      <c r="Z435" s="12">
        <f t="shared" ca="1" si="31"/>
        <v>-0.67857999999999841</v>
      </c>
      <c r="AA435" s="12">
        <f t="shared" ca="1" si="32"/>
        <v>-0.67857999999999841</v>
      </c>
    </row>
    <row r="436" spans="1:27" x14ac:dyDescent="0.25">
      <c r="A436" s="11">
        <v>9.33</v>
      </c>
      <c r="Z436" s="12">
        <f t="shared" ca="1" si="31"/>
        <v>-0.66857999999999862</v>
      </c>
      <c r="AA436" s="12">
        <f t="shared" ca="1" si="32"/>
        <v>-0.66857999999999862</v>
      </c>
    </row>
    <row r="437" spans="1:27" x14ac:dyDescent="0.25">
      <c r="A437" s="11">
        <v>9.33</v>
      </c>
      <c r="Z437" s="12">
        <f t="shared" ca="1" si="31"/>
        <v>-0.66857999999999862</v>
      </c>
      <c r="AA437" s="12">
        <f t="shared" ca="1" si="32"/>
        <v>-0.66857999999999862</v>
      </c>
    </row>
    <row r="438" spans="1:27" x14ac:dyDescent="0.25">
      <c r="A438" s="11">
        <v>9.34</v>
      </c>
      <c r="Z438" s="12">
        <f t="shared" ca="1" si="31"/>
        <v>-0.65857999999999883</v>
      </c>
      <c r="AA438" s="12">
        <f t="shared" ca="1" si="32"/>
        <v>-0.65857999999999883</v>
      </c>
    </row>
    <row r="439" spans="1:27" x14ac:dyDescent="0.25">
      <c r="A439" s="11">
        <v>9.36</v>
      </c>
      <c r="Z439" s="12">
        <f t="shared" ca="1" si="31"/>
        <v>-0.63857999999999926</v>
      </c>
      <c r="AA439" s="12">
        <f t="shared" ca="1" si="32"/>
        <v>-0.63857999999999926</v>
      </c>
    </row>
    <row r="440" spans="1:27" x14ac:dyDescent="0.25">
      <c r="A440" s="11">
        <v>9.3699999999999992</v>
      </c>
      <c r="Z440" s="12">
        <f t="shared" ca="1" si="31"/>
        <v>-0.62857999999999947</v>
      </c>
      <c r="AA440" s="12">
        <f t="shared" ca="1" si="32"/>
        <v>-0.62857999999999947</v>
      </c>
    </row>
    <row r="441" spans="1:27" x14ac:dyDescent="0.25">
      <c r="A441" s="11">
        <v>9.3699999999999992</v>
      </c>
      <c r="Z441" s="12">
        <f t="shared" ca="1" si="31"/>
        <v>-0.62857999999999947</v>
      </c>
      <c r="AA441" s="12">
        <f t="shared" ca="1" si="32"/>
        <v>-0.62857999999999947</v>
      </c>
    </row>
    <row r="442" spans="1:27" x14ac:dyDescent="0.25">
      <c r="A442" s="11">
        <v>9.3800000000000008</v>
      </c>
      <c r="Z442" s="12">
        <f t="shared" ca="1" si="31"/>
        <v>-0.61857999999999791</v>
      </c>
      <c r="AA442" s="12">
        <f t="shared" ca="1" si="32"/>
        <v>-0.61857999999999791</v>
      </c>
    </row>
    <row r="443" spans="1:27" x14ac:dyDescent="0.25">
      <c r="A443" s="11">
        <v>9.39</v>
      </c>
      <c r="Z443" s="12">
        <f t="shared" ca="1" si="31"/>
        <v>-0.60857999999999812</v>
      </c>
      <c r="AA443" s="12">
        <f t="shared" ca="1" si="32"/>
        <v>-0.60857999999999812</v>
      </c>
    </row>
    <row r="444" spans="1:27" x14ac:dyDescent="0.25">
      <c r="A444" s="11">
        <v>9.41</v>
      </c>
      <c r="Z444" s="12">
        <f t="shared" ca="1" si="31"/>
        <v>-0.58857999999999855</v>
      </c>
      <c r="AA444" s="12">
        <f t="shared" ca="1" si="32"/>
        <v>-0.58857999999999855</v>
      </c>
    </row>
    <row r="445" spans="1:27" x14ac:dyDescent="0.25">
      <c r="A445" s="11">
        <v>9.41</v>
      </c>
      <c r="Z445" s="12">
        <f t="shared" ca="1" si="31"/>
        <v>-0.58857999999999855</v>
      </c>
      <c r="AA445" s="12">
        <f t="shared" ca="1" si="32"/>
        <v>-0.58857999999999855</v>
      </c>
    </row>
    <row r="446" spans="1:27" x14ac:dyDescent="0.25">
      <c r="A446" s="11">
        <v>9.42</v>
      </c>
      <c r="Z446" s="12">
        <f t="shared" ca="1" si="31"/>
        <v>-0.57857999999999876</v>
      </c>
      <c r="AA446" s="12">
        <f t="shared" ca="1" si="32"/>
        <v>-0.57857999999999876</v>
      </c>
    </row>
    <row r="447" spans="1:27" x14ac:dyDescent="0.25">
      <c r="A447" s="11">
        <v>9.43</v>
      </c>
      <c r="Z447" s="12">
        <f t="shared" ca="1" si="31"/>
        <v>-0.56857999999999898</v>
      </c>
      <c r="AA447" s="12">
        <f t="shared" ca="1" si="32"/>
        <v>-0.56857999999999898</v>
      </c>
    </row>
    <row r="448" spans="1:27" x14ac:dyDescent="0.25">
      <c r="A448" s="11">
        <v>9.44</v>
      </c>
      <c r="Z448" s="12">
        <f t="shared" ca="1" si="31"/>
        <v>-0.55857999999999919</v>
      </c>
      <c r="AA448" s="12">
        <f t="shared" ca="1" si="32"/>
        <v>-0.55857999999999919</v>
      </c>
    </row>
    <row r="449" spans="1:27" x14ac:dyDescent="0.25">
      <c r="A449" s="11">
        <v>9.44</v>
      </c>
      <c r="Z449" s="12">
        <f t="shared" ca="1" si="31"/>
        <v>-0.55857999999999919</v>
      </c>
      <c r="AA449" s="12">
        <f t="shared" ca="1" si="32"/>
        <v>-0.55857999999999919</v>
      </c>
    </row>
    <row r="450" spans="1:27" x14ac:dyDescent="0.25">
      <c r="A450" s="11">
        <v>9.4700000000000006</v>
      </c>
      <c r="Z450" s="12">
        <f t="shared" ref="Z450:Z513" ca="1" si="33">IF($A450&lt;&gt;"",($A450-$D$77),"")</f>
        <v>-0.52857999999999805</v>
      </c>
      <c r="AA450" s="12">
        <f t="shared" ref="AA450:AA513" ca="1" si="34">IF($A450&lt;&gt;"",($A450-$D$77+$J$118),"")</f>
        <v>-0.52857999999999805</v>
      </c>
    </row>
    <row r="451" spans="1:27" x14ac:dyDescent="0.25">
      <c r="A451" s="11">
        <v>9.4700000000000006</v>
      </c>
      <c r="Z451" s="12">
        <f t="shared" ca="1" si="33"/>
        <v>-0.52857999999999805</v>
      </c>
      <c r="AA451" s="12">
        <f t="shared" ca="1" si="34"/>
        <v>-0.52857999999999805</v>
      </c>
    </row>
    <row r="452" spans="1:27" x14ac:dyDescent="0.25">
      <c r="A452" s="11">
        <v>9.48</v>
      </c>
      <c r="Z452" s="12">
        <f t="shared" ca="1" si="33"/>
        <v>-0.51857999999999826</v>
      </c>
      <c r="AA452" s="12">
        <f t="shared" ca="1" si="34"/>
        <v>-0.51857999999999826</v>
      </c>
    </row>
    <row r="453" spans="1:27" x14ac:dyDescent="0.25">
      <c r="A453" s="11">
        <v>9.49</v>
      </c>
      <c r="Z453" s="12">
        <f t="shared" ca="1" si="33"/>
        <v>-0.50857999999999848</v>
      </c>
      <c r="AA453" s="12">
        <f t="shared" ca="1" si="34"/>
        <v>-0.50857999999999848</v>
      </c>
    </row>
    <row r="454" spans="1:27" x14ac:dyDescent="0.25">
      <c r="A454" s="11">
        <v>9.51</v>
      </c>
      <c r="Z454" s="12">
        <f t="shared" ca="1" si="33"/>
        <v>-0.4885799999999989</v>
      </c>
      <c r="AA454" s="12">
        <f t="shared" ca="1" si="34"/>
        <v>-0.4885799999999989</v>
      </c>
    </row>
    <row r="455" spans="1:27" x14ac:dyDescent="0.25">
      <c r="A455" s="11">
        <v>9.5399999999999991</v>
      </c>
      <c r="Z455" s="12">
        <f t="shared" ca="1" si="33"/>
        <v>-0.45857999999999954</v>
      </c>
      <c r="AA455" s="12">
        <f t="shared" ca="1" si="34"/>
        <v>-0.45857999999999954</v>
      </c>
    </row>
    <row r="456" spans="1:27" x14ac:dyDescent="0.25">
      <c r="A456" s="11">
        <v>9.5500000000000007</v>
      </c>
      <c r="Z456" s="12">
        <f t="shared" ca="1" si="33"/>
        <v>-0.44857999999999798</v>
      </c>
      <c r="AA456" s="12">
        <f t="shared" ca="1" si="34"/>
        <v>-0.44857999999999798</v>
      </c>
    </row>
    <row r="457" spans="1:27" x14ac:dyDescent="0.25">
      <c r="A457" s="11">
        <v>9.56</v>
      </c>
      <c r="Z457" s="12">
        <f t="shared" ca="1" si="33"/>
        <v>-0.43857999999999819</v>
      </c>
      <c r="AA457" s="12">
        <f t="shared" ca="1" si="34"/>
        <v>-0.43857999999999819</v>
      </c>
    </row>
    <row r="458" spans="1:27" x14ac:dyDescent="0.25">
      <c r="A458" s="11">
        <v>9.56</v>
      </c>
      <c r="Z458" s="12">
        <f t="shared" ca="1" si="33"/>
        <v>-0.43857999999999819</v>
      </c>
      <c r="AA458" s="12">
        <f t="shared" ca="1" si="34"/>
        <v>-0.43857999999999819</v>
      </c>
    </row>
    <row r="459" spans="1:27" x14ac:dyDescent="0.25">
      <c r="A459" s="11">
        <v>9.57</v>
      </c>
      <c r="Z459" s="12">
        <f t="shared" ca="1" si="33"/>
        <v>-0.42857999999999841</v>
      </c>
      <c r="AA459" s="12">
        <f t="shared" ca="1" si="34"/>
        <v>-0.42857999999999841</v>
      </c>
    </row>
    <row r="460" spans="1:27" x14ac:dyDescent="0.25">
      <c r="A460" s="11">
        <v>9.61</v>
      </c>
      <c r="Z460" s="12">
        <f t="shared" ca="1" si="33"/>
        <v>-0.38857999999999926</v>
      </c>
      <c r="AA460" s="12">
        <f t="shared" ca="1" si="34"/>
        <v>-0.38857999999999926</v>
      </c>
    </row>
    <row r="461" spans="1:27" x14ac:dyDescent="0.25">
      <c r="A461" s="11">
        <v>9.6199999999999992</v>
      </c>
      <c r="Z461" s="12">
        <f t="shared" ca="1" si="33"/>
        <v>-0.37857999999999947</v>
      </c>
      <c r="AA461" s="12">
        <f t="shared" ca="1" si="34"/>
        <v>-0.37857999999999947</v>
      </c>
    </row>
    <row r="462" spans="1:27" x14ac:dyDescent="0.25">
      <c r="A462" s="11">
        <v>9.6199999999999992</v>
      </c>
      <c r="Z462" s="12">
        <f t="shared" ca="1" si="33"/>
        <v>-0.37857999999999947</v>
      </c>
      <c r="AA462" s="12">
        <f t="shared" ca="1" si="34"/>
        <v>-0.37857999999999947</v>
      </c>
    </row>
    <row r="463" spans="1:27" x14ac:dyDescent="0.25">
      <c r="A463" s="11">
        <v>9.6199999999999992</v>
      </c>
      <c r="Z463" s="12">
        <f t="shared" ca="1" si="33"/>
        <v>-0.37857999999999947</v>
      </c>
      <c r="AA463" s="12">
        <f t="shared" ca="1" si="34"/>
        <v>-0.37857999999999947</v>
      </c>
    </row>
    <row r="464" spans="1:27" x14ac:dyDescent="0.25">
      <c r="A464" s="11">
        <v>9.6300000000000008</v>
      </c>
      <c r="Z464" s="12">
        <f t="shared" ca="1" si="33"/>
        <v>-0.36857999999999791</v>
      </c>
      <c r="AA464" s="12">
        <f t="shared" ca="1" si="34"/>
        <v>-0.36857999999999791</v>
      </c>
    </row>
    <row r="465" spans="1:27" x14ac:dyDescent="0.25">
      <c r="A465" s="11">
        <v>9.6300000000000008</v>
      </c>
      <c r="Z465" s="12">
        <f t="shared" ca="1" si="33"/>
        <v>-0.36857999999999791</v>
      </c>
      <c r="AA465" s="12">
        <f t="shared" ca="1" si="34"/>
        <v>-0.36857999999999791</v>
      </c>
    </row>
    <row r="466" spans="1:27" x14ac:dyDescent="0.25">
      <c r="A466" s="11">
        <v>9.64</v>
      </c>
      <c r="Z466" s="12">
        <f t="shared" ca="1" si="33"/>
        <v>-0.35857999999999812</v>
      </c>
      <c r="AA466" s="12">
        <f t="shared" ca="1" si="34"/>
        <v>-0.35857999999999812</v>
      </c>
    </row>
    <row r="467" spans="1:27" x14ac:dyDescent="0.25">
      <c r="A467" s="11">
        <v>9.67</v>
      </c>
      <c r="Z467" s="12">
        <f t="shared" ca="1" si="33"/>
        <v>-0.32857999999999876</v>
      </c>
      <c r="AA467" s="12">
        <f t="shared" ca="1" si="34"/>
        <v>-0.32857999999999876</v>
      </c>
    </row>
    <row r="468" spans="1:27" x14ac:dyDescent="0.25">
      <c r="A468" s="11">
        <v>9.68</v>
      </c>
      <c r="Z468" s="12">
        <f t="shared" ca="1" si="33"/>
        <v>-0.31857999999999898</v>
      </c>
      <c r="AA468" s="12">
        <f t="shared" ca="1" si="34"/>
        <v>-0.31857999999999898</v>
      </c>
    </row>
    <row r="469" spans="1:27" x14ac:dyDescent="0.25">
      <c r="A469" s="11">
        <v>9.68</v>
      </c>
      <c r="Z469" s="12">
        <f t="shared" ca="1" si="33"/>
        <v>-0.31857999999999898</v>
      </c>
      <c r="AA469" s="12">
        <f t="shared" ca="1" si="34"/>
        <v>-0.31857999999999898</v>
      </c>
    </row>
    <row r="470" spans="1:27" x14ac:dyDescent="0.25">
      <c r="A470" s="11">
        <v>9.68</v>
      </c>
      <c r="Z470" s="12">
        <f t="shared" ca="1" si="33"/>
        <v>-0.31857999999999898</v>
      </c>
      <c r="AA470" s="12">
        <f t="shared" ca="1" si="34"/>
        <v>-0.31857999999999898</v>
      </c>
    </row>
    <row r="471" spans="1:27" x14ac:dyDescent="0.25">
      <c r="A471" s="11">
        <v>9.68</v>
      </c>
      <c r="Z471" s="12">
        <f t="shared" ca="1" si="33"/>
        <v>-0.31857999999999898</v>
      </c>
      <c r="AA471" s="12">
        <f t="shared" ca="1" si="34"/>
        <v>-0.31857999999999898</v>
      </c>
    </row>
    <row r="472" spans="1:27" x14ac:dyDescent="0.25">
      <c r="A472" s="11">
        <v>9.6999999999999993</v>
      </c>
      <c r="Z472" s="12">
        <f t="shared" ca="1" si="33"/>
        <v>-0.2985799999999994</v>
      </c>
      <c r="AA472" s="12">
        <f t="shared" ca="1" si="34"/>
        <v>-0.2985799999999994</v>
      </c>
    </row>
    <row r="473" spans="1:27" x14ac:dyDescent="0.25">
      <c r="A473" s="11">
        <v>9.6999999999999993</v>
      </c>
      <c r="Z473" s="12">
        <f t="shared" ca="1" si="33"/>
        <v>-0.2985799999999994</v>
      </c>
      <c r="AA473" s="12">
        <f t="shared" ca="1" si="34"/>
        <v>-0.2985799999999994</v>
      </c>
    </row>
    <row r="474" spans="1:27" x14ac:dyDescent="0.25">
      <c r="A474" s="11">
        <v>9.7200000000000006</v>
      </c>
      <c r="Z474" s="12">
        <f t="shared" ca="1" si="33"/>
        <v>-0.27857999999999805</v>
      </c>
      <c r="AA474" s="12">
        <f t="shared" ca="1" si="34"/>
        <v>-0.27857999999999805</v>
      </c>
    </row>
    <row r="475" spans="1:27" x14ac:dyDescent="0.25">
      <c r="A475" s="11">
        <v>9.74</v>
      </c>
      <c r="Z475" s="12">
        <f t="shared" ca="1" si="33"/>
        <v>-0.25857999999999848</v>
      </c>
      <c r="AA475" s="12">
        <f t="shared" ca="1" si="34"/>
        <v>-0.25857999999999848</v>
      </c>
    </row>
    <row r="476" spans="1:27" x14ac:dyDescent="0.25">
      <c r="A476" s="11">
        <v>9.7899999999999991</v>
      </c>
      <c r="Z476" s="12">
        <f t="shared" ca="1" si="33"/>
        <v>-0.20857999999999954</v>
      </c>
      <c r="AA476" s="12">
        <f t="shared" ca="1" si="34"/>
        <v>-0.20857999999999954</v>
      </c>
    </row>
    <row r="477" spans="1:27" x14ac:dyDescent="0.25">
      <c r="A477" s="11">
        <v>9.8000000000000007</v>
      </c>
      <c r="Z477" s="12">
        <f t="shared" ca="1" si="33"/>
        <v>-0.19857999999999798</v>
      </c>
      <c r="AA477" s="12">
        <f t="shared" ca="1" si="34"/>
        <v>-0.19857999999999798</v>
      </c>
    </row>
    <row r="478" spans="1:27" x14ac:dyDescent="0.25">
      <c r="A478" s="11">
        <v>9.8000000000000007</v>
      </c>
      <c r="Z478" s="12">
        <f t="shared" ca="1" si="33"/>
        <v>-0.19857999999999798</v>
      </c>
      <c r="AA478" s="12">
        <f t="shared" ca="1" si="34"/>
        <v>-0.19857999999999798</v>
      </c>
    </row>
    <row r="479" spans="1:27" x14ac:dyDescent="0.25">
      <c r="A479" s="11">
        <v>9.81</v>
      </c>
      <c r="Z479" s="12">
        <f t="shared" ca="1" si="33"/>
        <v>-0.18857999999999819</v>
      </c>
      <c r="AA479" s="12">
        <f t="shared" ca="1" si="34"/>
        <v>-0.18857999999999819</v>
      </c>
    </row>
    <row r="480" spans="1:27" x14ac:dyDescent="0.25">
      <c r="A480" s="11">
        <v>9.83</v>
      </c>
      <c r="Z480" s="12">
        <f t="shared" ca="1" si="33"/>
        <v>-0.16857999999999862</v>
      </c>
      <c r="AA480" s="12">
        <f t="shared" ca="1" si="34"/>
        <v>-0.16857999999999862</v>
      </c>
    </row>
    <row r="481" spans="1:27" x14ac:dyDescent="0.25">
      <c r="A481" s="11">
        <v>9.84</v>
      </c>
      <c r="Z481" s="12">
        <f t="shared" ca="1" si="33"/>
        <v>-0.15857999999999883</v>
      </c>
      <c r="AA481" s="12">
        <f t="shared" ca="1" si="34"/>
        <v>-0.15857999999999883</v>
      </c>
    </row>
    <row r="482" spans="1:27" x14ac:dyDescent="0.25">
      <c r="A482" s="11">
        <v>9.85</v>
      </c>
      <c r="Z482" s="12">
        <f t="shared" ca="1" si="33"/>
        <v>-0.14857999999999905</v>
      </c>
      <c r="AA482" s="12">
        <f t="shared" ca="1" si="34"/>
        <v>-0.14857999999999905</v>
      </c>
    </row>
    <row r="483" spans="1:27" x14ac:dyDescent="0.25">
      <c r="A483" s="11">
        <v>9.85</v>
      </c>
      <c r="Z483" s="12">
        <f t="shared" ca="1" si="33"/>
        <v>-0.14857999999999905</v>
      </c>
      <c r="AA483" s="12">
        <f t="shared" ca="1" si="34"/>
        <v>-0.14857999999999905</v>
      </c>
    </row>
    <row r="484" spans="1:27" x14ac:dyDescent="0.25">
      <c r="A484" s="11">
        <v>9.86</v>
      </c>
      <c r="Z484" s="12">
        <f t="shared" ca="1" si="33"/>
        <v>-0.13857999999999926</v>
      </c>
      <c r="AA484" s="12">
        <f t="shared" ca="1" si="34"/>
        <v>-0.13857999999999926</v>
      </c>
    </row>
    <row r="485" spans="1:27" x14ac:dyDescent="0.25">
      <c r="A485" s="11">
        <v>9.91</v>
      </c>
      <c r="Z485" s="12">
        <f t="shared" ca="1" si="33"/>
        <v>-8.8579999999998549E-2</v>
      </c>
      <c r="AA485" s="12">
        <f t="shared" ca="1" si="34"/>
        <v>-8.8579999999998549E-2</v>
      </c>
    </row>
    <row r="486" spans="1:27" x14ac:dyDescent="0.25">
      <c r="A486" s="11">
        <v>9.92</v>
      </c>
      <c r="Z486" s="12">
        <f t="shared" ca="1" si="33"/>
        <v>-7.8579999999998762E-2</v>
      </c>
      <c r="AA486" s="12">
        <f t="shared" ca="1" si="34"/>
        <v>-7.8579999999998762E-2</v>
      </c>
    </row>
    <row r="487" spans="1:27" x14ac:dyDescent="0.25">
      <c r="A487" s="11">
        <v>9.94</v>
      </c>
      <c r="Z487" s="12">
        <f t="shared" ca="1" si="33"/>
        <v>-5.8579999999999188E-2</v>
      </c>
      <c r="AA487" s="12">
        <f t="shared" ca="1" si="34"/>
        <v>-5.8579999999999188E-2</v>
      </c>
    </row>
    <row r="488" spans="1:27" x14ac:dyDescent="0.25">
      <c r="A488" s="11">
        <v>9.9600000000000009</v>
      </c>
      <c r="Z488" s="12">
        <f t="shared" ca="1" si="33"/>
        <v>-3.8579999999997838E-2</v>
      </c>
      <c r="AA488" s="12">
        <f t="shared" ca="1" si="34"/>
        <v>-3.8579999999997838E-2</v>
      </c>
    </row>
    <row r="489" spans="1:27" x14ac:dyDescent="0.25">
      <c r="A489" s="11">
        <v>9.9700000000000006</v>
      </c>
      <c r="Z489" s="12">
        <f t="shared" ca="1" si="33"/>
        <v>-2.8579999999998051E-2</v>
      </c>
      <c r="AA489" s="12">
        <f t="shared" ca="1" si="34"/>
        <v>-2.8579999999998051E-2</v>
      </c>
    </row>
    <row r="490" spans="1:27" x14ac:dyDescent="0.25">
      <c r="A490" s="11">
        <v>9.9700000000000006</v>
      </c>
      <c r="Z490" s="12">
        <f t="shared" ca="1" si="33"/>
        <v>-2.8579999999998051E-2</v>
      </c>
      <c r="AA490" s="12">
        <f t="shared" ca="1" si="34"/>
        <v>-2.8579999999998051E-2</v>
      </c>
    </row>
    <row r="491" spans="1:27" x14ac:dyDescent="0.25">
      <c r="A491" s="11">
        <v>9.98</v>
      </c>
      <c r="Z491" s="12">
        <f t="shared" ca="1" si="33"/>
        <v>-1.8579999999998265E-2</v>
      </c>
      <c r="AA491" s="12">
        <f t="shared" ca="1" si="34"/>
        <v>-1.8579999999998265E-2</v>
      </c>
    </row>
    <row r="492" spans="1:27" x14ac:dyDescent="0.25">
      <c r="A492" s="11">
        <v>9.98</v>
      </c>
      <c r="Z492" s="12">
        <f t="shared" ca="1" si="33"/>
        <v>-1.8579999999998265E-2</v>
      </c>
      <c r="AA492" s="12">
        <f t="shared" ca="1" si="34"/>
        <v>-1.8579999999998265E-2</v>
      </c>
    </row>
    <row r="493" spans="1:27" x14ac:dyDescent="0.25">
      <c r="A493" s="11">
        <v>9.98</v>
      </c>
      <c r="Z493" s="12">
        <f t="shared" ca="1" si="33"/>
        <v>-1.8579999999998265E-2</v>
      </c>
      <c r="AA493" s="12">
        <f t="shared" ca="1" si="34"/>
        <v>-1.8579999999998265E-2</v>
      </c>
    </row>
    <row r="494" spans="1:27" x14ac:dyDescent="0.25">
      <c r="A494" s="11">
        <v>9.99</v>
      </c>
      <c r="Z494" s="12">
        <f t="shared" ca="1" si="33"/>
        <v>-8.5799999999984777E-3</v>
      </c>
      <c r="AA494" s="12">
        <f t="shared" ca="1" si="34"/>
        <v>-8.5799999999984777E-3</v>
      </c>
    </row>
    <row r="495" spans="1:27" x14ac:dyDescent="0.25">
      <c r="A495" s="11">
        <v>9.99</v>
      </c>
      <c r="Z495" s="12">
        <f t="shared" ca="1" si="33"/>
        <v>-8.5799999999984777E-3</v>
      </c>
      <c r="AA495" s="12">
        <f t="shared" ca="1" si="34"/>
        <v>-8.5799999999984777E-3</v>
      </c>
    </row>
    <row r="496" spans="1:27" x14ac:dyDescent="0.25">
      <c r="A496" s="11">
        <v>9.99</v>
      </c>
      <c r="Z496" s="12">
        <f t="shared" ca="1" si="33"/>
        <v>-8.5799999999984777E-3</v>
      </c>
      <c r="AA496" s="12">
        <f t="shared" ca="1" si="34"/>
        <v>-8.5799999999984777E-3</v>
      </c>
    </row>
    <row r="497" spans="1:27" x14ac:dyDescent="0.25">
      <c r="A497" s="11">
        <v>9.99</v>
      </c>
      <c r="Z497" s="12">
        <f t="shared" ca="1" si="33"/>
        <v>-8.5799999999984777E-3</v>
      </c>
      <c r="AA497" s="12">
        <f t="shared" ca="1" si="34"/>
        <v>-8.5799999999984777E-3</v>
      </c>
    </row>
    <row r="498" spans="1:27" x14ac:dyDescent="0.25">
      <c r="A498" s="11">
        <v>10</v>
      </c>
      <c r="Z498" s="12">
        <f t="shared" ca="1" si="33"/>
        <v>1.4200000000013091E-3</v>
      </c>
      <c r="AA498" s="12">
        <f t="shared" ca="1" si="34"/>
        <v>1.4200000000013091E-3</v>
      </c>
    </row>
    <row r="499" spans="1:27" x14ac:dyDescent="0.25">
      <c r="A499" s="11">
        <v>10</v>
      </c>
      <c r="Z499" s="12">
        <f t="shared" ca="1" si="33"/>
        <v>1.4200000000013091E-3</v>
      </c>
      <c r="AA499" s="12">
        <f t="shared" ca="1" si="34"/>
        <v>1.4200000000013091E-3</v>
      </c>
    </row>
    <row r="500" spans="1:27" x14ac:dyDescent="0.25">
      <c r="A500" s="11">
        <v>10.01</v>
      </c>
      <c r="Z500" s="12">
        <f t="shared" ca="1" si="33"/>
        <v>1.1420000000001096E-2</v>
      </c>
      <c r="AA500" s="12">
        <f t="shared" ca="1" si="34"/>
        <v>1.1420000000001096E-2</v>
      </c>
    </row>
    <row r="501" spans="1:27" x14ac:dyDescent="0.25">
      <c r="A501" s="11">
        <v>10.01</v>
      </c>
      <c r="Z501" s="12">
        <f t="shared" ca="1" si="33"/>
        <v>1.1420000000001096E-2</v>
      </c>
      <c r="AA501" s="12">
        <f t="shared" ca="1" si="34"/>
        <v>1.1420000000001096E-2</v>
      </c>
    </row>
    <row r="502" spans="1:27" x14ac:dyDescent="0.25">
      <c r="A502" s="11">
        <v>10.01</v>
      </c>
      <c r="Z502" s="12">
        <f t="shared" ca="1" si="33"/>
        <v>1.1420000000001096E-2</v>
      </c>
      <c r="AA502" s="12">
        <f t="shared" ca="1" si="34"/>
        <v>1.1420000000001096E-2</v>
      </c>
    </row>
    <row r="503" spans="1:27" x14ac:dyDescent="0.25">
      <c r="A503" s="11">
        <v>10.029999999999999</v>
      </c>
      <c r="Z503" s="12">
        <f t="shared" ca="1" si="33"/>
        <v>3.142000000000067E-2</v>
      </c>
      <c r="AA503" s="12">
        <f t="shared" ca="1" si="34"/>
        <v>3.142000000000067E-2</v>
      </c>
    </row>
    <row r="504" spans="1:27" x14ac:dyDescent="0.25">
      <c r="A504" s="11">
        <v>10.039999999999999</v>
      </c>
      <c r="Z504" s="12">
        <f t="shared" ca="1" si="33"/>
        <v>4.1420000000000456E-2</v>
      </c>
      <c r="AA504" s="12">
        <f t="shared" ca="1" si="34"/>
        <v>4.1420000000000456E-2</v>
      </c>
    </row>
    <row r="505" spans="1:27" x14ac:dyDescent="0.25">
      <c r="A505" s="11">
        <v>10.050000000000001</v>
      </c>
      <c r="Z505" s="12">
        <f t="shared" ca="1" si="33"/>
        <v>5.142000000000202E-2</v>
      </c>
      <c r="AA505" s="12">
        <f t="shared" ca="1" si="34"/>
        <v>5.142000000000202E-2</v>
      </c>
    </row>
    <row r="506" spans="1:27" x14ac:dyDescent="0.25">
      <c r="A506" s="11">
        <v>10.050000000000001</v>
      </c>
      <c r="Z506" s="12">
        <f t="shared" ca="1" si="33"/>
        <v>5.142000000000202E-2</v>
      </c>
      <c r="AA506" s="12">
        <f t="shared" ca="1" si="34"/>
        <v>5.142000000000202E-2</v>
      </c>
    </row>
    <row r="507" spans="1:27" x14ac:dyDescent="0.25">
      <c r="A507" s="11">
        <v>10.06</v>
      </c>
      <c r="Z507" s="12">
        <f t="shared" ca="1" si="33"/>
        <v>6.1420000000001806E-2</v>
      </c>
      <c r="AA507" s="12">
        <f t="shared" ca="1" si="34"/>
        <v>6.1420000000001806E-2</v>
      </c>
    </row>
    <row r="508" spans="1:27" x14ac:dyDescent="0.25">
      <c r="A508" s="11">
        <v>10.06</v>
      </c>
      <c r="Z508" s="12">
        <f t="shared" ca="1" si="33"/>
        <v>6.1420000000001806E-2</v>
      </c>
      <c r="AA508" s="12">
        <f t="shared" ca="1" si="34"/>
        <v>6.1420000000001806E-2</v>
      </c>
    </row>
    <row r="509" spans="1:27" x14ac:dyDescent="0.25">
      <c r="A509" s="11">
        <v>10.07</v>
      </c>
      <c r="Z509" s="12">
        <f t="shared" ca="1" si="33"/>
        <v>7.1420000000001593E-2</v>
      </c>
      <c r="AA509" s="12">
        <f t="shared" ca="1" si="34"/>
        <v>7.1420000000001593E-2</v>
      </c>
    </row>
    <row r="510" spans="1:27" x14ac:dyDescent="0.25">
      <c r="A510" s="11">
        <v>10.07</v>
      </c>
      <c r="Z510" s="12">
        <f t="shared" ca="1" si="33"/>
        <v>7.1420000000001593E-2</v>
      </c>
      <c r="AA510" s="12">
        <f t="shared" ca="1" si="34"/>
        <v>7.1420000000001593E-2</v>
      </c>
    </row>
    <row r="511" spans="1:27" x14ac:dyDescent="0.25">
      <c r="A511" s="11">
        <v>10.08</v>
      </c>
      <c r="Z511" s="12">
        <f t="shared" ca="1" si="33"/>
        <v>8.142000000000138E-2</v>
      </c>
      <c r="AA511" s="12">
        <f t="shared" ca="1" si="34"/>
        <v>8.142000000000138E-2</v>
      </c>
    </row>
    <row r="512" spans="1:27" x14ac:dyDescent="0.25">
      <c r="A512" s="11">
        <v>10.08</v>
      </c>
      <c r="Z512" s="12">
        <f t="shared" ca="1" si="33"/>
        <v>8.142000000000138E-2</v>
      </c>
      <c r="AA512" s="12">
        <f t="shared" ca="1" si="34"/>
        <v>8.142000000000138E-2</v>
      </c>
    </row>
    <row r="513" spans="1:27" x14ac:dyDescent="0.25">
      <c r="A513" s="11">
        <v>10.08</v>
      </c>
      <c r="Z513" s="12">
        <f t="shared" ca="1" si="33"/>
        <v>8.142000000000138E-2</v>
      </c>
      <c r="AA513" s="12">
        <f t="shared" ca="1" si="34"/>
        <v>8.142000000000138E-2</v>
      </c>
    </row>
    <row r="514" spans="1:27" x14ac:dyDescent="0.25">
      <c r="A514" s="11">
        <v>10.08</v>
      </c>
      <c r="Z514" s="12">
        <f t="shared" ref="Z514:Z577" ca="1" si="35">IF($A514&lt;&gt;"",($A514-$D$77),"")</f>
        <v>8.142000000000138E-2</v>
      </c>
      <c r="AA514" s="12">
        <f t="shared" ref="AA514:AA577" ca="1" si="36">IF($A514&lt;&gt;"",($A514-$D$77+$J$118),"")</f>
        <v>8.142000000000138E-2</v>
      </c>
    </row>
    <row r="515" spans="1:27" x14ac:dyDescent="0.25">
      <c r="A515" s="11">
        <v>10.09</v>
      </c>
      <c r="Z515" s="12">
        <f t="shared" ca="1" si="35"/>
        <v>9.1420000000001167E-2</v>
      </c>
      <c r="AA515" s="12">
        <f t="shared" ca="1" si="36"/>
        <v>9.1420000000001167E-2</v>
      </c>
    </row>
    <row r="516" spans="1:27" x14ac:dyDescent="0.25">
      <c r="A516" s="11">
        <v>10.1</v>
      </c>
      <c r="Z516" s="12">
        <f t="shared" ca="1" si="35"/>
        <v>0.10142000000000095</v>
      </c>
      <c r="AA516" s="12">
        <f t="shared" ca="1" si="36"/>
        <v>0.10142000000000095</v>
      </c>
    </row>
    <row r="517" spans="1:27" x14ac:dyDescent="0.25">
      <c r="A517" s="11">
        <v>10.1</v>
      </c>
      <c r="Z517" s="12">
        <f t="shared" ca="1" si="35"/>
        <v>0.10142000000000095</v>
      </c>
      <c r="AA517" s="12">
        <f t="shared" ca="1" si="36"/>
        <v>0.10142000000000095</v>
      </c>
    </row>
    <row r="518" spans="1:27" x14ac:dyDescent="0.25">
      <c r="A518" s="11">
        <v>10.11</v>
      </c>
      <c r="Z518" s="12">
        <f t="shared" ca="1" si="35"/>
        <v>0.11142000000000074</v>
      </c>
      <c r="AA518" s="12">
        <f t="shared" ca="1" si="36"/>
        <v>0.11142000000000074</v>
      </c>
    </row>
    <row r="519" spans="1:27" x14ac:dyDescent="0.25">
      <c r="A519" s="11">
        <v>10.119999999999999</v>
      </c>
      <c r="Z519" s="12">
        <f t="shared" ca="1" si="35"/>
        <v>0.12142000000000053</v>
      </c>
      <c r="AA519" s="12">
        <f t="shared" ca="1" si="36"/>
        <v>0.12142000000000053</v>
      </c>
    </row>
    <row r="520" spans="1:27" x14ac:dyDescent="0.25">
      <c r="A520" s="11">
        <v>10.119999999999999</v>
      </c>
      <c r="Z520" s="12">
        <f t="shared" ca="1" si="35"/>
        <v>0.12142000000000053</v>
      </c>
      <c r="AA520" s="12">
        <f t="shared" ca="1" si="36"/>
        <v>0.12142000000000053</v>
      </c>
    </row>
    <row r="521" spans="1:27" x14ac:dyDescent="0.25">
      <c r="A521" s="11">
        <v>10.119999999999999</v>
      </c>
      <c r="Z521" s="12">
        <f t="shared" ca="1" si="35"/>
        <v>0.12142000000000053</v>
      </c>
      <c r="AA521" s="12">
        <f t="shared" ca="1" si="36"/>
        <v>0.12142000000000053</v>
      </c>
    </row>
    <row r="522" spans="1:27" x14ac:dyDescent="0.25">
      <c r="A522" s="11">
        <v>10.130000000000001</v>
      </c>
      <c r="Z522" s="12">
        <f t="shared" ca="1" si="35"/>
        <v>0.13142000000000209</v>
      </c>
      <c r="AA522" s="12">
        <f t="shared" ca="1" si="36"/>
        <v>0.13142000000000209</v>
      </c>
    </row>
    <row r="523" spans="1:27" x14ac:dyDescent="0.25">
      <c r="A523" s="11">
        <v>10.14</v>
      </c>
      <c r="Z523" s="12">
        <f t="shared" ca="1" si="35"/>
        <v>0.14142000000000188</v>
      </c>
      <c r="AA523" s="12">
        <f t="shared" ca="1" si="36"/>
        <v>0.14142000000000188</v>
      </c>
    </row>
    <row r="524" spans="1:27" x14ac:dyDescent="0.25">
      <c r="A524" s="11">
        <v>10.15</v>
      </c>
      <c r="Z524" s="12">
        <f t="shared" ca="1" si="35"/>
        <v>0.15142000000000166</v>
      </c>
      <c r="AA524" s="12">
        <f t="shared" ca="1" si="36"/>
        <v>0.15142000000000166</v>
      </c>
    </row>
    <row r="525" spans="1:27" x14ac:dyDescent="0.25">
      <c r="A525" s="11">
        <v>10.16</v>
      </c>
      <c r="Z525" s="12">
        <f t="shared" ca="1" si="35"/>
        <v>0.16142000000000145</v>
      </c>
      <c r="AA525" s="12">
        <f t="shared" ca="1" si="36"/>
        <v>0.16142000000000145</v>
      </c>
    </row>
    <row r="526" spans="1:27" x14ac:dyDescent="0.25">
      <c r="A526" s="11">
        <v>10.16</v>
      </c>
      <c r="Z526" s="12">
        <f t="shared" ca="1" si="35"/>
        <v>0.16142000000000145</v>
      </c>
      <c r="AA526" s="12">
        <f t="shared" ca="1" si="36"/>
        <v>0.16142000000000145</v>
      </c>
    </row>
    <row r="527" spans="1:27" x14ac:dyDescent="0.25">
      <c r="A527" s="11">
        <v>10.17</v>
      </c>
      <c r="Z527" s="12">
        <f t="shared" ca="1" si="35"/>
        <v>0.17142000000000124</v>
      </c>
      <c r="AA527" s="12">
        <f t="shared" ca="1" si="36"/>
        <v>0.17142000000000124</v>
      </c>
    </row>
    <row r="528" spans="1:27" x14ac:dyDescent="0.25">
      <c r="A528" s="11">
        <v>10.17</v>
      </c>
      <c r="Z528" s="12">
        <f t="shared" ca="1" si="35"/>
        <v>0.17142000000000124</v>
      </c>
      <c r="AA528" s="12">
        <f t="shared" ca="1" si="36"/>
        <v>0.17142000000000124</v>
      </c>
    </row>
    <row r="529" spans="1:27" x14ac:dyDescent="0.25">
      <c r="A529" s="11">
        <v>10.18</v>
      </c>
      <c r="Z529" s="12">
        <f t="shared" ca="1" si="35"/>
        <v>0.18142000000000102</v>
      </c>
      <c r="AA529" s="12">
        <f t="shared" ca="1" si="36"/>
        <v>0.18142000000000102</v>
      </c>
    </row>
    <row r="530" spans="1:27" x14ac:dyDescent="0.25">
      <c r="A530" s="11">
        <v>10.19</v>
      </c>
      <c r="Z530" s="12">
        <f t="shared" ca="1" si="35"/>
        <v>0.19142000000000081</v>
      </c>
      <c r="AA530" s="12">
        <f t="shared" ca="1" si="36"/>
        <v>0.19142000000000081</v>
      </c>
    </row>
    <row r="531" spans="1:27" x14ac:dyDescent="0.25">
      <c r="A531" s="11">
        <v>10.199999999999999</v>
      </c>
      <c r="Z531" s="12">
        <f t="shared" ca="1" si="35"/>
        <v>0.2014200000000006</v>
      </c>
      <c r="AA531" s="12">
        <f t="shared" ca="1" si="36"/>
        <v>0.2014200000000006</v>
      </c>
    </row>
    <row r="532" spans="1:27" x14ac:dyDescent="0.25">
      <c r="A532" s="11">
        <v>10.210000000000001</v>
      </c>
      <c r="Z532" s="12">
        <f t="shared" ca="1" si="35"/>
        <v>0.21142000000000216</v>
      </c>
      <c r="AA532" s="12">
        <f t="shared" ca="1" si="36"/>
        <v>0.21142000000000216</v>
      </c>
    </row>
    <row r="533" spans="1:27" x14ac:dyDescent="0.25">
      <c r="A533" s="11">
        <v>10.210000000000001</v>
      </c>
      <c r="Z533" s="12">
        <f t="shared" ca="1" si="35"/>
        <v>0.21142000000000216</v>
      </c>
      <c r="AA533" s="12">
        <f t="shared" ca="1" si="36"/>
        <v>0.21142000000000216</v>
      </c>
    </row>
    <row r="534" spans="1:27" x14ac:dyDescent="0.25">
      <c r="A534" s="11">
        <v>10.220000000000001</v>
      </c>
      <c r="Z534" s="12">
        <f t="shared" ca="1" si="35"/>
        <v>0.22142000000000195</v>
      </c>
      <c r="AA534" s="12">
        <f t="shared" ca="1" si="36"/>
        <v>0.22142000000000195</v>
      </c>
    </row>
    <row r="535" spans="1:27" x14ac:dyDescent="0.25">
      <c r="A535" s="11">
        <v>10.220000000000001</v>
      </c>
      <c r="Z535" s="12">
        <f t="shared" ca="1" si="35"/>
        <v>0.22142000000000195</v>
      </c>
      <c r="AA535" s="12">
        <f t="shared" ca="1" si="36"/>
        <v>0.22142000000000195</v>
      </c>
    </row>
    <row r="536" spans="1:27" x14ac:dyDescent="0.25">
      <c r="A536" s="11">
        <v>10.23</v>
      </c>
      <c r="Z536" s="12">
        <f t="shared" ca="1" si="35"/>
        <v>0.23142000000000174</v>
      </c>
      <c r="AA536" s="12">
        <f t="shared" ca="1" si="36"/>
        <v>0.23142000000000174</v>
      </c>
    </row>
    <row r="537" spans="1:27" x14ac:dyDescent="0.25">
      <c r="A537" s="11">
        <v>10.23</v>
      </c>
      <c r="Z537" s="12">
        <f t="shared" ca="1" si="35"/>
        <v>0.23142000000000174</v>
      </c>
      <c r="AA537" s="12">
        <f t="shared" ca="1" si="36"/>
        <v>0.23142000000000174</v>
      </c>
    </row>
    <row r="538" spans="1:27" x14ac:dyDescent="0.25">
      <c r="A538" s="11">
        <v>10.23</v>
      </c>
      <c r="Z538" s="12">
        <f t="shared" ca="1" si="35"/>
        <v>0.23142000000000174</v>
      </c>
      <c r="AA538" s="12">
        <f t="shared" ca="1" si="36"/>
        <v>0.23142000000000174</v>
      </c>
    </row>
    <row r="539" spans="1:27" x14ac:dyDescent="0.25">
      <c r="A539" s="11">
        <v>10.24</v>
      </c>
      <c r="Z539" s="12">
        <f t="shared" ca="1" si="35"/>
        <v>0.24142000000000152</v>
      </c>
      <c r="AA539" s="12">
        <f t="shared" ca="1" si="36"/>
        <v>0.24142000000000152</v>
      </c>
    </row>
    <row r="540" spans="1:27" x14ac:dyDescent="0.25">
      <c r="A540" s="11">
        <v>10.25</v>
      </c>
      <c r="Z540" s="12">
        <f t="shared" ca="1" si="35"/>
        <v>0.25142000000000131</v>
      </c>
      <c r="AA540" s="12">
        <f t="shared" ca="1" si="36"/>
        <v>0.25142000000000131</v>
      </c>
    </row>
    <row r="541" spans="1:27" x14ac:dyDescent="0.25">
      <c r="A541" s="11">
        <v>10.26</v>
      </c>
      <c r="Z541" s="12">
        <f t="shared" ca="1" si="35"/>
        <v>0.2614200000000011</v>
      </c>
      <c r="AA541" s="12">
        <f t="shared" ca="1" si="36"/>
        <v>0.2614200000000011</v>
      </c>
    </row>
    <row r="542" spans="1:27" x14ac:dyDescent="0.25">
      <c r="A542" s="11">
        <v>10.26</v>
      </c>
      <c r="Z542" s="12">
        <f t="shared" ca="1" si="35"/>
        <v>0.2614200000000011</v>
      </c>
      <c r="AA542" s="12">
        <f t="shared" ca="1" si="36"/>
        <v>0.2614200000000011</v>
      </c>
    </row>
    <row r="543" spans="1:27" x14ac:dyDescent="0.25">
      <c r="A543" s="11">
        <v>10.27</v>
      </c>
      <c r="Z543" s="12">
        <f t="shared" ca="1" si="35"/>
        <v>0.27142000000000088</v>
      </c>
      <c r="AA543" s="12">
        <f t="shared" ca="1" si="36"/>
        <v>0.27142000000000088</v>
      </c>
    </row>
    <row r="544" spans="1:27" x14ac:dyDescent="0.25">
      <c r="A544" s="11">
        <v>10.28</v>
      </c>
      <c r="Z544" s="12">
        <f t="shared" ca="1" si="35"/>
        <v>0.28142000000000067</v>
      </c>
      <c r="AA544" s="12">
        <f t="shared" ca="1" si="36"/>
        <v>0.28142000000000067</v>
      </c>
    </row>
    <row r="545" spans="1:27" x14ac:dyDescent="0.25">
      <c r="A545" s="11">
        <v>10.28</v>
      </c>
      <c r="Z545" s="12">
        <f t="shared" ca="1" si="35"/>
        <v>0.28142000000000067</v>
      </c>
      <c r="AA545" s="12">
        <f t="shared" ca="1" si="36"/>
        <v>0.28142000000000067</v>
      </c>
    </row>
    <row r="546" spans="1:27" x14ac:dyDescent="0.25">
      <c r="A546" s="11">
        <v>10.29</v>
      </c>
      <c r="Z546" s="12">
        <f t="shared" ca="1" si="35"/>
        <v>0.29142000000000046</v>
      </c>
      <c r="AA546" s="12">
        <f t="shared" ca="1" si="36"/>
        <v>0.29142000000000046</v>
      </c>
    </row>
    <row r="547" spans="1:27" x14ac:dyDescent="0.25">
      <c r="A547" s="11">
        <v>10.3</v>
      </c>
      <c r="Z547" s="12">
        <f t="shared" ca="1" si="35"/>
        <v>0.30142000000000202</v>
      </c>
      <c r="AA547" s="12">
        <f t="shared" ca="1" si="36"/>
        <v>0.30142000000000202</v>
      </c>
    </row>
    <row r="548" spans="1:27" x14ac:dyDescent="0.25">
      <c r="A548" s="11">
        <v>10.31</v>
      </c>
      <c r="Z548" s="12">
        <f t="shared" ca="1" si="35"/>
        <v>0.31142000000000181</v>
      </c>
      <c r="AA548" s="12">
        <f t="shared" ca="1" si="36"/>
        <v>0.31142000000000181</v>
      </c>
    </row>
    <row r="549" spans="1:27" x14ac:dyDescent="0.25">
      <c r="A549" s="11">
        <v>10.31</v>
      </c>
      <c r="Z549" s="12">
        <f t="shared" ca="1" si="35"/>
        <v>0.31142000000000181</v>
      </c>
      <c r="AA549" s="12">
        <f t="shared" ca="1" si="36"/>
        <v>0.31142000000000181</v>
      </c>
    </row>
    <row r="550" spans="1:27" x14ac:dyDescent="0.25">
      <c r="A550" s="11">
        <v>10.31</v>
      </c>
      <c r="Z550" s="12">
        <f t="shared" ca="1" si="35"/>
        <v>0.31142000000000181</v>
      </c>
      <c r="AA550" s="12">
        <f t="shared" ca="1" si="36"/>
        <v>0.31142000000000181</v>
      </c>
    </row>
    <row r="551" spans="1:27" x14ac:dyDescent="0.25">
      <c r="A551" s="11">
        <v>10.32</v>
      </c>
      <c r="Z551" s="12">
        <f t="shared" ca="1" si="35"/>
        <v>0.32142000000000159</v>
      </c>
      <c r="AA551" s="12">
        <f t="shared" ca="1" si="36"/>
        <v>0.32142000000000159</v>
      </c>
    </row>
    <row r="552" spans="1:27" x14ac:dyDescent="0.25">
      <c r="A552" s="11">
        <v>10.33</v>
      </c>
      <c r="Z552" s="12">
        <f t="shared" ca="1" si="35"/>
        <v>0.33142000000000138</v>
      </c>
      <c r="AA552" s="12">
        <f t="shared" ca="1" si="36"/>
        <v>0.33142000000000138</v>
      </c>
    </row>
    <row r="553" spans="1:27" x14ac:dyDescent="0.25">
      <c r="A553" s="11">
        <v>10.34</v>
      </c>
      <c r="Z553" s="12">
        <f t="shared" ca="1" si="35"/>
        <v>0.34142000000000117</v>
      </c>
      <c r="AA553" s="12">
        <f t="shared" ca="1" si="36"/>
        <v>0.34142000000000117</v>
      </c>
    </row>
    <row r="554" spans="1:27" x14ac:dyDescent="0.25">
      <c r="A554" s="11">
        <v>10.35</v>
      </c>
      <c r="Z554" s="12">
        <f t="shared" ca="1" si="35"/>
        <v>0.35142000000000095</v>
      </c>
      <c r="AA554" s="12">
        <f t="shared" ca="1" si="36"/>
        <v>0.35142000000000095</v>
      </c>
    </row>
    <row r="555" spans="1:27" x14ac:dyDescent="0.25">
      <c r="A555" s="11">
        <v>10.36</v>
      </c>
      <c r="Z555" s="12">
        <f t="shared" ca="1" si="35"/>
        <v>0.36142000000000074</v>
      </c>
      <c r="AA555" s="12">
        <f t="shared" ca="1" si="36"/>
        <v>0.36142000000000074</v>
      </c>
    </row>
    <row r="556" spans="1:27" x14ac:dyDescent="0.25">
      <c r="A556" s="11">
        <v>10.37</v>
      </c>
      <c r="Z556" s="12">
        <f t="shared" ca="1" si="35"/>
        <v>0.37142000000000053</v>
      </c>
      <c r="AA556" s="12">
        <f t="shared" ca="1" si="36"/>
        <v>0.37142000000000053</v>
      </c>
    </row>
    <row r="557" spans="1:27" x14ac:dyDescent="0.25">
      <c r="A557" s="11">
        <v>10.39</v>
      </c>
      <c r="Z557" s="12">
        <f t="shared" ca="1" si="35"/>
        <v>0.39142000000000188</v>
      </c>
      <c r="AA557" s="12">
        <f t="shared" ca="1" si="36"/>
        <v>0.39142000000000188</v>
      </c>
    </row>
    <row r="558" spans="1:27" x14ac:dyDescent="0.25">
      <c r="A558" s="11">
        <v>10.4</v>
      </c>
      <c r="Z558" s="12">
        <f t="shared" ca="1" si="35"/>
        <v>0.40142000000000166</v>
      </c>
      <c r="AA558" s="12">
        <f t="shared" ca="1" si="36"/>
        <v>0.40142000000000166</v>
      </c>
    </row>
    <row r="559" spans="1:27" x14ac:dyDescent="0.25">
      <c r="A559" s="11">
        <v>10.42</v>
      </c>
      <c r="Z559" s="12">
        <f t="shared" ca="1" si="35"/>
        <v>0.42142000000000124</v>
      </c>
      <c r="AA559" s="12">
        <f t="shared" ca="1" si="36"/>
        <v>0.42142000000000124</v>
      </c>
    </row>
    <row r="560" spans="1:27" x14ac:dyDescent="0.25">
      <c r="A560" s="11">
        <v>10.42</v>
      </c>
      <c r="Z560" s="12">
        <f t="shared" ca="1" si="35"/>
        <v>0.42142000000000124</v>
      </c>
      <c r="AA560" s="12">
        <f t="shared" ca="1" si="36"/>
        <v>0.42142000000000124</v>
      </c>
    </row>
    <row r="561" spans="1:27" x14ac:dyDescent="0.25">
      <c r="A561" s="11">
        <v>10.42</v>
      </c>
      <c r="Z561" s="12">
        <f t="shared" ca="1" si="35"/>
        <v>0.42142000000000124</v>
      </c>
      <c r="AA561" s="12">
        <f t="shared" ca="1" si="36"/>
        <v>0.42142000000000124</v>
      </c>
    </row>
    <row r="562" spans="1:27" x14ac:dyDescent="0.25">
      <c r="A562" s="11">
        <v>10.44</v>
      </c>
      <c r="Z562" s="12">
        <f t="shared" ca="1" si="35"/>
        <v>0.44142000000000081</v>
      </c>
      <c r="AA562" s="12">
        <f t="shared" ca="1" si="36"/>
        <v>0.44142000000000081</v>
      </c>
    </row>
    <row r="563" spans="1:27" x14ac:dyDescent="0.25">
      <c r="A563" s="11">
        <v>10.44</v>
      </c>
      <c r="Z563" s="12">
        <f t="shared" ca="1" si="35"/>
        <v>0.44142000000000081</v>
      </c>
      <c r="AA563" s="12">
        <f t="shared" ca="1" si="36"/>
        <v>0.44142000000000081</v>
      </c>
    </row>
    <row r="564" spans="1:27" x14ac:dyDescent="0.25">
      <c r="A564" s="11">
        <v>10.45</v>
      </c>
      <c r="Z564" s="12">
        <f t="shared" ca="1" si="35"/>
        <v>0.4514200000000006</v>
      </c>
      <c r="AA564" s="12">
        <f t="shared" ca="1" si="36"/>
        <v>0.4514200000000006</v>
      </c>
    </row>
    <row r="565" spans="1:27" x14ac:dyDescent="0.25">
      <c r="A565" s="11">
        <v>10.47</v>
      </c>
      <c r="Z565" s="12">
        <f t="shared" ca="1" si="35"/>
        <v>0.47142000000000195</v>
      </c>
      <c r="AA565" s="12">
        <f t="shared" ca="1" si="36"/>
        <v>0.47142000000000195</v>
      </c>
    </row>
    <row r="566" spans="1:27" x14ac:dyDescent="0.25">
      <c r="A566" s="11">
        <v>10.47</v>
      </c>
      <c r="Z566" s="12">
        <f t="shared" ca="1" si="35"/>
        <v>0.47142000000000195</v>
      </c>
      <c r="AA566" s="12">
        <f t="shared" ca="1" si="36"/>
        <v>0.47142000000000195</v>
      </c>
    </row>
    <row r="567" spans="1:27" x14ac:dyDescent="0.25">
      <c r="A567" s="11">
        <v>10.47</v>
      </c>
      <c r="Z567" s="12">
        <f t="shared" ca="1" si="35"/>
        <v>0.47142000000000195</v>
      </c>
      <c r="AA567" s="12">
        <f t="shared" ca="1" si="36"/>
        <v>0.47142000000000195</v>
      </c>
    </row>
    <row r="568" spans="1:27" x14ac:dyDescent="0.25">
      <c r="A568" s="11">
        <v>10.51</v>
      </c>
      <c r="Z568" s="12">
        <f t="shared" ca="1" si="35"/>
        <v>0.5114200000000011</v>
      </c>
      <c r="AA568" s="12">
        <f t="shared" ca="1" si="36"/>
        <v>0.5114200000000011</v>
      </c>
    </row>
    <row r="569" spans="1:27" x14ac:dyDescent="0.25">
      <c r="A569" s="11">
        <v>10.51</v>
      </c>
      <c r="Z569" s="12">
        <f t="shared" ca="1" si="35"/>
        <v>0.5114200000000011</v>
      </c>
      <c r="AA569" s="12">
        <f t="shared" ca="1" si="36"/>
        <v>0.5114200000000011</v>
      </c>
    </row>
    <row r="570" spans="1:27" x14ac:dyDescent="0.25">
      <c r="A570" s="11">
        <v>10.52</v>
      </c>
      <c r="Z570" s="12">
        <f t="shared" ca="1" si="35"/>
        <v>0.52142000000000088</v>
      </c>
      <c r="AA570" s="12">
        <f t="shared" ca="1" si="36"/>
        <v>0.52142000000000088</v>
      </c>
    </row>
    <row r="571" spans="1:27" x14ac:dyDescent="0.25">
      <c r="A571" s="11">
        <v>10.53</v>
      </c>
      <c r="Z571" s="12">
        <f t="shared" ca="1" si="35"/>
        <v>0.53142000000000067</v>
      </c>
      <c r="AA571" s="12">
        <f t="shared" ca="1" si="36"/>
        <v>0.53142000000000067</v>
      </c>
    </row>
    <row r="572" spans="1:27" x14ac:dyDescent="0.25">
      <c r="A572" s="11">
        <v>10.54</v>
      </c>
      <c r="Z572" s="12">
        <f t="shared" ca="1" si="35"/>
        <v>0.54142000000000046</v>
      </c>
      <c r="AA572" s="12">
        <f t="shared" ca="1" si="36"/>
        <v>0.54142000000000046</v>
      </c>
    </row>
    <row r="573" spans="1:27" x14ac:dyDescent="0.25">
      <c r="A573" s="11">
        <v>10.55</v>
      </c>
      <c r="Z573" s="12">
        <f t="shared" ca="1" si="35"/>
        <v>0.55142000000000202</v>
      </c>
      <c r="AA573" s="12">
        <f t="shared" ca="1" si="36"/>
        <v>0.55142000000000202</v>
      </c>
    </row>
    <row r="574" spans="1:27" x14ac:dyDescent="0.25">
      <c r="A574" s="11">
        <v>10.56</v>
      </c>
      <c r="Z574" s="12">
        <f t="shared" ca="1" si="35"/>
        <v>0.56142000000000181</v>
      </c>
      <c r="AA574" s="12">
        <f t="shared" ca="1" si="36"/>
        <v>0.56142000000000181</v>
      </c>
    </row>
    <row r="575" spans="1:27" x14ac:dyDescent="0.25">
      <c r="A575" s="11">
        <v>10.57</v>
      </c>
      <c r="Z575" s="12">
        <f t="shared" ca="1" si="35"/>
        <v>0.57142000000000159</v>
      </c>
      <c r="AA575" s="12">
        <f t="shared" ca="1" si="36"/>
        <v>0.57142000000000159</v>
      </c>
    </row>
    <row r="576" spans="1:27" x14ac:dyDescent="0.25">
      <c r="A576" s="11">
        <v>10.57</v>
      </c>
      <c r="Z576" s="12">
        <f t="shared" ca="1" si="35"/>
        <v>0.57142000000000159</v>
      </c>
      <c r="AA576" s="12">
        <f t="shared" ca="1" si="36"/>
        <v>0.57142000000000159</v>
      </c>
    </row>
    <row r="577" spans="1:27" x14ac:dyDescent="0.25">
      <c r="A577" s="11">
        <v>10.57</v>
      </c>
      <c r="Z577" s="12">
        <f t="shared" ca="1" si="35"/>
        <v>0.57142000000000159</v>
      </c>
      <c r="AA577" s="12">
        <f t="shared" ca="1" si="36"/>
        <v>0.57142000000000159</v>
      </c>
    </row>
    <row r="578" spans="1:27" x14ac:dyDescent="0.25">
      <c r="A578" s="11">
        <v>10.58</v>
      </c>
      <c r="Z578" s="12">
        <f t="shared" ref="Z578:Z641" ca="1" si="37">IF($A578&lt;&gt;"",($A578-$D$77),"")</f>
        <v>0.58142000000000138</v>
      </c>
      <c r="AA578" s="12">
        <f t="shared" ref="AA578:AA641" ca="1" si="38">IF($A578&lt;&gt;"",($A578-$D$77+$J$118),"")</f>
        <v>0.58142000000000138</v>
      </c>
    </row>
    <row r="579" spans="1:27" x14ac:dyDescent="0.25">
      <c r="A579" s="11">
        <v>10.6</v>
      </c>
      <c r="Z579" s="12">
        <f t="shared" ca="1" si="37"/>
        <v>0.60142000000000095</v>
      </c>
      <c r="AA579" s="12">
        <f t="shared" ca="1" si="38"/>
        <v>0.60142000000000095</v>
      </c>
    </row>
    <row r="580" spans="1:27" x14ac:dyDescent="0.25">
      <c r="A580" s="11">
        <v>10.6</v>
      </c>
      <c r="Z580" s="12">
        <f t="shared" ca="1" si="37"/>
        <v>0.60142000000000095</v>
      </c>
      <c r="AA580" s="12">
        <f t="shared" ca="1" si="38"/>
        <v>0.60142000000000095</v>
      </c>
    </row>
    <row r="581" spans="1:27" x14ac:dyDescent="0.25">
      <c r="A581" s="11">
        <v>10.6</v>
      </c>
      <c r="Z581" s="12">
        <f t="shared" ca="1" si="37"/>
        <v>0.60142000000000095</v>
      </c>
      <c r="AA581" s="12">
        <f t="shared" ca="1" si="38"/>
        <v>0.60142000000000095</v>
      </c>
    </row>
    <row r="582" spans="1:27" x14ac:dyDescent="0.25">
      <c r="A582" s="11">
        <v>10.61</v>
      </c>
      <c r="Z582" s="12">
        <f t="shared" ca="1" si="37"/>
        <v>0.61142000000000074</v>
      </c>
      <c r="AA582" s="12">
        <f t="shared" ca="1" si="38"/>
        <v>0.61142000000000074</v>
      </c>
    </row>
    <row r="583" spans="1:27" x14ac:dyDescent="0.25">
      <c r="A583" s="11">
        <v>10.62</v>
      </c>
      <c r="Z583" s="12">
        <f t="shared" ca="1" si="37"/>
        <v>0.62142000000000053</v>
      </c>
      <c r="AA583" s="12">
        <f t="shared" ca="1" si="38"/>
        <v>0.62142000000000053</v>
      </c>
    </row>
    <row r="584" spans="1:27" x14ac:dyDescent="0.25">
      <c r="A584" s="11">
        <v>10.62</v>
      </c>
      <c r="Z584" s="12">
        <f t="shared" ca="1" si="37"/>
        <v>0.62142000000000053</v>
      </c>
      <c r="AA584" s="12">
        <f t="shared" ca="1" si="38"/>
        <v>0.62142000000000053</v>
      </c>
    </row>
    <row r="585" spans="1:27" x14ac:dyDescent="0.25">
      <c r="A585" s="11">
        <v>10.63</v>
      </c>
      <c r="Z585" s="12">
        <f t="shared" ca="1" si="37"/>
        <v>0.63142000000000209</v>
      </c>
      <c r="AA585" s="12">
        <f t="shared" ca="1" si="38"/>
        <v>0.63142000000000209</v>
      </c>
    </row>
    <row r="586" spans="1:27" x14ac:dyDescent="0.25">
      <c r="A586" s="11">
        <v>10.65</v>
      </c>
      <c r="Z586" s="12">
        <f t="shared" ca="1" si="37"/>
        <v>0.65142000000000166</v>
      </c>
      <c r="AA586" s="12">
        <f t="shared" ca="1" si="38"/>
        <v>0.65142000000000166</v>
      </c>
    </row>
    <row r="587" spans="1:27" x14ac:dyDescent="0.25">
      <c r="A587" s="11">
        <v>10.65</v>
      </c>
      <c r="Z587" s="12">
        <f t="shared" ca="1" si="37"/>
        <v>0.65142000000000166</v>
      </c>
      <c r="AA587" s="12">
        <f t="shared" ca="1" si="38"/>
        <v>0.65142000000000166</v>
      </c>
    </row>
    <row r="588" spans="1:27" x14ac:dyDescent="0.25">
      <c r="A588" s="11">
        <v>10.66</v>
      </c>
      <c r="Z588" s="12">
        <f t="shared" ca="1" si="37"/>
        <v>0.66142000000000145</v>
      </c>
      <c r="AA588" s="12">
        <f t="shared" ca="1" si="38"/>
        <v>0.66142000000000145</v>
      </c>
    </row>
    <row r="589" spans="1:27" x14ac:dyDescent="0.25">
      <c r="A589" s="11">
        <v>10.68</v>
      </c>
      <c r="Z589" s="12">
        <f t="shared" ca="1" si="37"/>
        <v>0.68142000000000102</v>
      </c>
      <c r="AA589" s="12">
        <f t="shared" ca="1" si="38"/>
        <v>0.68142000000000102</v>
      </c>
    </row>
    <row r="590" spans="1:27" x14ac:dyDescent="0.25">
      <c r="A590" s="11">
        <v>10.69</v>
      </c>
      <c r="Z590" s="12">
        <f t="shared" ca="1" si="37"/>
        <v>0.69142000000000081</v>
      </c>
      <c r="AA590" s="12">
        <f t="shared" ca="1" si="38"/>
        <v>0.69142000000000081</v>
      </c>
    </row>
    <row r="591" spans="1:27" x14ac:dyDescent="0.25">
      <c r="A591" s="11">
        <v>10.7</v>
      </c>
      <c r="Z591" s="12">
        <f t="shared" ca="1" si="37"/>
        <v>0.7014200000000006</v>
      </c>
      <c r="AA591" s="12">
        <f t="shared" ca="1" si="38"/>
        <v>0.7014200000000006</v>
      </c>
    </row>
    <row r="592" spans="1:27" x14ac:dyDescent="0.25">
      <c r="A592" s="11">
        <v>10.7</v>
      </c>
      <c r="Z592" s="12">
        <f t="shared" ca="1" si="37"/>
        <v>0.7014200000000006</v>
      </c>
      <c r="AA592" s="12">
        <f t="shared" ca="1" si="38"/>
        <v>0.7014200000000006</v>
      </c>
    </row>
    <row r="593" spans="1:27" x14ac:dyDescent="0.25">
      <c r="A593" s="11">
        <v>10.72</v>
      </c>
      <c r="Z593" s="12">
        <f t="shared" ca="1" si="37"/>
        <v>0.72142000000000195</v>
      </c>
      <c r="AA593" s="12">
        <f t="shared" ca="1" si="38"/>
        <v>0.72142000000000195</v>
      </c>
    </row>
    <row r="594" spans="1:27" x14ac:dyDescent="0.25">
      <c r="A594" s="11">
        <v>10.73</v>
      </c>
      <c r="Z594" s="12">
        <f t="shared" ca="1" si="37"/>
        <v>0.73142000000000174</v>
      </c>
      <c r="AA594" s="12">
        <f t="shared" ca="1" si="38"/>
        <v>0.73142000000000174</v>
      </c>
    </row>
    <row r="595" spans="1:27" x14ac:dyDescent="0.25">
      <c r="A595" s="11">
        <v>10.73</v>
      </c>
      <c r="Z595" s="12">
        <f t="shared" ca="1" si="37"/>
        <v>0.73142000000000174</v>
      </c>
      <c r="AA595" s="12">
        <f t="shared" ca="1" si="38"/>
        <v>0.73142000000000174</v>
      </c>
    </row>
    <row r="596" spans="1:27" x14ac:dyDescent="0.25">
      <c r="A596" s="11">
        <v>10.73</v>
      </c>
      <c r="Z596" s="12">
        <f t="shared" ca="1" si="37"/>
        <v>0.73142000000000174</v>
      </c>
      <c r="AA596" s="12">
        <f t="shared" ca="1" si="38"/>
        <v>0.73142000000000174</v>
      </c>
    </row>
    <row r="597" spans="1:27" x14ac:dyDescent="0.25">
      <c r="A597" s="11">
        <v>10.73</v>
      </c>
      <c r="Z597" s="12">
        <f t="shared" ca="1" si="37"/>
        <v>0.73142000000000174</v>
      </c>
      <c r="AA597" s="12">
        <f t="shared" ca="1" si="38"/>
        <v>0.73142000000000174</v>
      </c>
    </row>
    <row r="598" spans="1:27" x14ac:dyDescent="0.25">
      <c r="A598" s="11">
        <v>10.73</v>
      </c>
      <c r="Z598" s="12">
        <f t="shared" ca="1" si="37"/>
        <v>0.73142000000000174</v>
      </c>
      <c r="AA598" s="12">
        <f t="shared" ca="1" si="38"/>
        <v>0.73142000000000174</v>
      </c>
    </row>
    <row r="599" spans="1:27" x14ac:dyDescent="0.25">
      <c r="A599" s="11">
        <v>10.75</v>
      </c>
      <c r="Z599" s="12">
        <f t="shared" ca="1" si="37"/>
        <v>0.75142000000000131</v>
      </c>
      <c r="AA599" s="12">
        <f t="shared" ca="1" si="38"/>
        <v>0.75142000000000131</v>
      </c>
    </row>
    <row r="600" spans="1:27" x14ac:dyDescent="0.25">
      <c r="A600" s="11">
        <v>10.75</v>
      </c>
      <c r="Z600" s="12">
        <f t="shared" ca="1" si="37"/>
        <v>0.75142000000000131</v>
      </c>
      <c r="AA600" s="12">
        <f t="shared" ca="1" si="38"/>
        <v>0.75142000000000131</v>
      </c>
    </row>
    <row r="601" spans="1:27" x14ac:dyDescent="0.25">
      <c r="A601" s="11">
        <v>10.76</v>
      </c>
      <c r="Z601" s="12">
        <f t="shared" ca="1" si="37"/>
        <v>0.7614200000000011</v>
      </c>
      <c r="AA601" s="12">
        <f t="shared" ca="1" si="38"/>
        <v>0.7614200000000011</v>
      </c>
    </row>
    <row r="602" spans="1:27" x14ac:dyDescent="0.25">
      <c r="A602" s="11">
        <v>10.76</v>
      </c>
      <c r="Z602" s="12">
        <f t="shared" ca="1" si="37"/>
        <v>0.7614200000000011</v>
      </c>
      <c r="AA602" s="12">
        <f t="shared" ca="1" si="38"/>
        <v>0.7614200000000011</v>
      </c>
    </row>
    <row r="603" spans="1:27" x14ac:dyDescent="0.25">
      <c r="A603" s="11">
        <v>10.77</v>
      </c>
      <c r="Z603" s="12">
        <f t="shared" ca="1" si="37"/>
        <v>0.77142000000000088</v>
      </c>
      <c r="AA603" s="12">
        <f t="shared" ca="1" si="38"/>
        <v>0.77142000000000088</v>
      </c>
    </row>
    <row r="604" spans="1:27" x14ac:dyDescent="0.25">
      <c r="A604" s="11">
        <v>10.79</v>
      </c>
      <c r="Z604" s="12">
        <f t="shared" ca="1" si="37"/>
        <v>0.79142000000000046</v>
      </c>
      <c r="AA604" s="12">
        <f t="shared" ca="1" si="38"/>
        <v>0.79142000000000046</v>
      </c>
    </row>
    <row r="605" spans="1:27" x14ac:dyDescent="0.25">
      <c r="A605" s="11">
        <v>10.81</v>
      </c>
      <c r="Z605" s="12">
        <f t="shared" ca="1" si="37"/>
        <v>0.81142000000000181</v>
      </c>
      <c r="AA605" s="12">
        <f t="shared" ca="1" si="38"/>
        <v>0.81142000000000181</v>
      </c>
    </row>
    <row r="606" spans="1:27" x14ac:dyDescent="0.25">
      <c r="A606" s="11">
        <v>10.83</v>
      </c>
      <c r="Z606" s="12">
        <f t="shared" ca="1" si="37"/>
        <v>0.83142000000000138</v>
      </c>
      <c r="AA606" s="12">
        <f t="shared" ca="1" si="38"/>
        <v>0.83142000000000138</v>
      </c>
    </row>
    <row r="607" spans="1:27" x14ac:dyDescent="0.25">
      <c r="A607" s="11">
        <v>10.83</v>
      </c>
      <c r="Z607" s="12">
        <f t="shared" ca="1" si="37"/>
        <v>0.83142000000000138</v>
      </c>
      <c r="AA607" s="12">
        <f t="shared" ca="1" si="38"/>
        <v>0.83142000000000138</v>
      </c>
    </row>
    <row r="608" spans="1:27" x14ac:dyDescent="0.25">
      <c r="A608" s="11">
        <v>10.83</v>
      </c>
      <c r="Z608" s="12">
        <f t="shared" ca="1" si="37"/>
        <v>0.83142000000000138</v>
      </c>
      <c r="AA608" s="12">
        <f t="shared" ca="1" si="38"/>
        <v>0.83142000000000138</v>
      </c>
    </row>
    <row r="609" spans="1:27" x14ac:dyDescent="0.25">
      <c r="A609" s="11">
        <v>10.84</v>
      </c>
      <c r="Z609" s="12">
        <f t="shared" ca="1" si="37"/>
        <v>0.84142000000000117</v>
      </c>
      <c r="AA609" s="12">
        <f t="shared" ca="1" si="38"/>
        <v>0.84142000000000117</v>
      </c>
    </row>
    <row r="610" spans="1:27" x14ac:dyDescent="0.25">
      <c r="A610" s="11">
        <v>10.85</v>
      </c>
      <c r="Z610" s="12">
        <f t="shared" ca="1" si="37"/>
        <v>0.85142000000000095</v>
      </c>
      <c r="AA610" s="12">
        <f t="shared" ca="1" si="38"/>
        <v>0.85142000000000095</v>
      </c>
    </row>
    <row r="611" spans="1:27" x14ac:dyDescent="0.25">
      <c r="A611" s="11">
        <v>10.85</v>
      </c>
      <c r="Z611" s="12">
        <f t="shared" ca="1" si="37"/>
        <v>0.85142000000000095</v>
      </c>
      <c r="AA611" s="12">
        <f t="shared" ca="1" si="38"/>
        <v>0.85142000000000095</v>
      </c>
    </row>
    <row r="612" spans="1:27" x14ac:dyDescent="0.25">
      <c r="A612" s="11">
        <v>10.85</v>
      </c>
      <c r="Z612" s="12">
        <f t="shared" ca="1" si="37"/>
        <v>0.85142000000000095</v>
      </c>
      <c r="AA612" s="12">
        <f t="shared" ca="1" si="38"/>
        <v>0.85142000000000095</v>
      </c>
    </row>
    <row r="613" spans="1:27" x14ac:dyDescent="0.25">
      <c r="A613" s="11">
        <v>10.85</v>
      </c>
      <c r="Z613" s="12">
        <f t="shared" ca="1" si="37"/>
        <v>0.85142000000000095</v>
      </c>
      <c r="AA613" s="12">
        <f t="shared" ca="1" si="38"/>
        <v>0.85142000000000095</v>
      </c>
    </row>
    <row r="614" spans="1:27" x14ac:dyDescent="0.25">
      <c r="A614" s="11">
        <v>10.86</v>
      </c>
      <c r="Z614" s="12">
        <f t="shared" ca="1" si="37"/>
        <v>0.86142000000000074</v>
      </c>
      <c r="AA614" s="12">
        <f t="shared" ca="1" si="38"/>
        <v>0.86142000000000074</v>
      </c>
    </row>
    <row r="615" spans="1:27" x14ac:dyDescent="0.25">
      <c r="A615" s="11">
        <v>10.87</v>
      </c>
      <c r="Z615" s="12">
        <f t="shared" ca="1" si="37"/>
        <v>0.87142000000000053</v>
      </c>
      <c r="AA615" s="12">
        <f t="shared" ca="1" si="38"/>
        <v>0.87142000000000053</v>
      </c>
    </row>
    <row r="616" spans="1:27" x14ac:dyDescent="0.25">
      <c r="A616" s="11">
        <v>10.87</v>
      </c>
      <c r="Z616" s="12">
        <f t="shared" ca="1" si="37"/>
        <v>0.87142000000000053</v>
      </c>
      <c r="AA616" s="12">
        <f t="shared" ca="1" si="38"/>
        <v>0.87142000000000053</v>
      </c>
    </row>
    <row r="617" spans="1:27" x14ac:dyDescent="0.25">
      <c r="A617" s="11">
        <v>10.88</v>
      </c>
      <c r="Z617" s="12">
        <f t="shared" ca="1" si="37"/>
        <v>0.88142000000000209</v>
      </c>
      <c r="AA617" s="12">
        <f t="shared" ca="1" si="38"/>
        <v>0.88142000000000209</v>
      </c>
    </row>
    <row r="618" spans="1:27" x14ac:dyDescent="0.25">
      <c r="A618" s="11">
        <v>10.88</v>
      </c>
      <c r="Z618" s="12">
        <f t="shared" ca="1" si="37"/>
        <v>0.88142000000000209</v>
      </c>
      <c r="AA618" s="12">
        <f t="shared" ca="1" si="38"/>
        <v>0.88142000000000209</v>
      </c>
    </row>
    <row r="619" spans="1:27" x14ac:dyDescent="0.25">
      <c r="A619" s="11">
        <v>10.89</v>
      </c>
      <c r="Z619" s="12">
        <f t="shared" ca="1" si="37"/>
        <v>0.89142000000000188</v>
      </c>
      <c r="AA619" s="12">
        <f t="shared" ca="1" si="38"/>
        <v>0.89142000000000188</v>
      </c>
    </row>
    <row r="620" spans="1:27" x14ac:dyDescent="0.25">
      <c r="A620" s="11">
        <v>10.9</v>
      </c>
      <c r="Z620" s="12">
        <f t="shared" ca="1" si="37"/>
        <v>0.90142000000000166</v>
      </c>
      <c r="AA620" s="12">
        <f t="shared" ca="1" si="38"/>
        <v>0.90142000000000166</v>
      </c>
    </row>
    <row r="621" spans="1:27" x14ac:dyDescent="0.25">
      <c r="A621" s="11">
        <v>10.92</v>
      </c>
      <c r="Z621" s="12">
        <f t="shared" ca="1" si="37"/>
        <v>0.92142000000000124</v>
      </c>
      <c r="AA621" s="12">
        <f t="shared" ca="1" si="38"/>
        <v>0.92142000000000124</v>
      </c>
    </row>
    <row r="622" spans="1:27" x14ac:dyDescent="0.25">
      <c r="A622" s="11">
        <v>10.93</v>
      </c>
      <c r="Z622" s="12">
        <f t="shared" ca="1" si="37"/>
        <v>0.93142000000000102</v>
      </c>
      <c r="AA622" s="12">
        <f t="shared" ca="1" si="38"/>
        <v>0.93142000000000102</v>
      </c>
    </row>
    <row r="623" spans="1:27" x14ac:dyDescent="0.25">
      <c r="A623" s="11">
        <v>10.93</v>
      </c>
      <c r="Z623" s="12">
        <f t="shared" ca="1" si="37"/>
        <v>0.93142000000000102</v>
      </c>
      <c r="AA623" s="12">
        <f t="shared" ca="1" si="38"/>
        <v>0.93142000000000102</v>
      </c>
    </row>
    <row r="624" spans="1:27" x14ac:dyDescent="0.25">
      <c r="A624" s="11">
        <v>10.94</v>
      </c>
      <c r="Z624" s="12">
        <f t="shared" ca="1" si="37"/>
        <v>0.94142000000000081</v>
      </c>
      <c r="AA624" s="12">
        <f t="shared" ca="1" si="38"/>
        <v>0.94142000000000081</v>
      </c>
    </row>
    <row r="625" spans="1:27" x14ac:dyDescent="0.25">
      <c r="A625" s="11">
        <v>10.98</v>
      </c>
      <c r="Z625" s="12">
        <f t="shared" ca="1" si="37"/>
        <v>0.98142000000000174</v>
      </c>
      <c r="AA625" s="12">
        <f t="shared" ca="1" si="38"/>
        <v>0.98142000000000174</v>
      </c>
    </row>
    <row r="626" spans="1:27" x14ac:dyDescent="0.25">
      <c r="A626" s="11">
        <v>10.99</v>
      </c>
      <c r="Z626" s="12">
        <f t="shared" ca="1" si="37"/>
        <v>0.99142000000000152</v>
      </c>
      <c r="AA626" s="12">
        <f t="shared" ca="1" si="38"/>
        <v>0.99142000000000152</v>
      </c>
    </row>
    <row r="627" spans="1:27" x14ac:dyDescent="0.25">
      <c r="A627" s="11">
        <v>11</v>
      </c>
      <c r="Z627" s="12">
        <f t="shared" ca="1" si="37"/>
        <v>1.0014200000000013</v>
      </c>
      <c r="AA627" s="12">
        <f t="shared" ca="1" si="38"/>
        <v>1.0014200000000013</v>
      </c>
    </row>
    <row r="628" spans="1:27" x14ac:dyDescent="0.25">
      <c r="A628" s="11">
        <v>11</v>
      </c>
      <c r="Z628" s="12">
        <f t="shared" ca="1" si="37"/>
        <v>1.0014200000000013</v>
      </c>
      <c r="AA628" s="12">
        <f t="shared" ca="1" si="38"/>
        <v>1.0014200000000013</v>
      </c>
    </row>
    <row r="629" spans="1:27" x14ac:dyDescent="0.25">
      <c r="A629" s="11">
        <v>11</v>
      </c>
      <c r="Z629" s="12">
        <f t="shared" ca="1" si="37"/>
        <v>1.0014200000000013</v>
      </c>
      <c r="AA629" s="12">
        <f t="shared" ca="1" si="38"/>
        <v>1.0014200000000013</v>
      </c>
    </row>
    <row r="630" spans="1:27" x14ac:dyDescent="0.25">
      <c r="A630" s="11">
        <v>11.01</v>
      </c>
      <c r="Z630" s="12">
        <f t="shared" ca="1" si="37"/>
        <v>1.0114200000000011</v>
      </c>
      <c r="AA630" s="12">
        <f t="shared" ca="1" si="38"/>
        <v>1.0114200000000011</v>
      </c>
    </row>
    <row r="631" spans="1:27" x14ac:dyDescent="0.25">
      <c r="A631" s="11">
        <v>11.01</v>
      </c>
      <c r="Z631" s="12">
        <f t="shared" ca="1" si="37"/>
        <v>1.0114200000000011</v>
      </c>
      <c r="AA631" s="12">
        <f t="shared" ca="1" si="38"/>
        <v>1.0114200000000011</v>
      </c>
    </row>
    <row r="632" spans="1:27" x14ac:dyDescent="0.25">
      <c r="A632" s="11">
        <v>11.01</v>
      </c>
      <c r="Z632" s="12">
        <f t="shared" ca="1" si="37"/>
        <v>1.0114200000000011</v>
      </c>
      <c r="AA632" s="12">
        <f t="shared" ca="1" si="38"/>
        <v>1.0114200000000011</v>
      </c>
    </row>
    <row r="633" spans="1:27" x14ac:dyDescent="0.25">
      <c r="A633" s="11">
        <v>11.03</v>
      </c>
      <c r="Z633" s="12">
        <f t="shared" ca="1" si="37"/>
        <v>1.0314200000000007</v>
      </c>
      <c r="AA633" s="12">
        <f t="shared" ca="1" si="38"/>
        <v>1.0314200000000007</v>
      </c>
    </row>
    <row r="634" spans="1:27" x14ac:dyDescent="0.25">
      <c r="A634" s="11">
        <v>11.06</v>
      </c>
      <c r="Z634" s="12">
        <f t="shared" ca="1" si="37"/>
        <v>1.0614200000000018</v>
      </c>
      <c r="AA634" s="12">
        <f t="shared" ca="1" si="38"/>
        <v>1.0614200000000018</v>
      </c>
    </row>
    <row r="635" spans="1:27" x14ac:dyDescent="0.25">
      <c r="A635" s="11">
        <v>11.07</v>
      </c>
      <c r="Z635" s="12">
        <f t="shared" ca="1" si="37"/>
        <v>1.0714200000000016</v>
      </c>
      <c r="AA635" s="12">
        <f t="shared" ca="1" si="38"/>
        <v>1.0714200000000016</v>
      </c>
    </row>
    <row r="636" spans="1:27" x14ac:dyDescent="0.25">
      <c r="A636" s="11">
        <v>11.08</v>
      </c>
      <c r="Z636" s="12">
        <f t="shared" ca="1" si="37"/>
        <v>1.0814200000000014</v>
      </c>
      <c r="AA636" s="12">
        <f t="shared" ca="1" si="38"/>
        <v>1.0814200000000014</v>
      </c>
    </row>
    <row r="637" spans="1:27" x14ac:dyDescent="0.25">
      <c r="A637" s="11">
        <v>11.1</v>
      </c>
      <c r="Z637" s="12">
        <f t="shared" ca="1" si="37"/>
        <v>1.101420000000001</v>
      </c>
      <c r="AA637" s="12">
        <f t="shared" ca="1" si="38"/>
        <v>1.101420000000001</v>
      </c>
    </row>
    <row r="638" spans="1:27" x14ac:dyDescent="0.25">
      <c r="A638" s="11">
        <v>11.13</v>
      </c>
      <c r="Z638" s="12">
        <f t="shared" ca="1" si="37"/>
        <v>1.1314200000000021</v>
      </c>
      <c r="AA638" s="12">
        <f t="shared" ca="1" si="38"/>
        <v>1.1314200000000021</v>
      </c>
    </row>
    <row r="639" spans="1:27" x14ac:dyDescent="0.25">
      <c r="A639" s="11">
        <v>11.14</v>
      </c>
      <c r="Z639" s="12">
        <f t="shared" ca="1" si="37"/>
        <v>1.1414200000000019</v>
      </c>
      <c r="AA639" s="12">
        <f t="shared" ca="1" si="38"/>
        <v>1.1414200000000019</v>
      </c>
    </row>
    <row r="640" spans="1:27" x14ac:dyDescent="0.25">
      <c r="A640" s="11">
        <v>11.14</v>
      </c>
      <c r="Z640" s="12">
        <f t="shared" ca="1" si="37"/>
        <v>1.1414200000000019</v>
      </c>
      <c r="AA640" s="12">
        <f t="shared" ca="1" si="38"/>
        <v>1.1414200000000019</v>
      </c>
    </row>
    <row r="641" spans="1:27" x14ac:dyDescent="0.25">
      <c r="A641" s="11">
        <v>11.17</v>
      </c>
      <c r="Z641" s="12">
        <f t="shared" ca="1" si="37"/>
        <v>1.1714200000000012</v>
      </c>
      <c r="AA641" s="12">
        <f t="shared" ca="1" si="38"/>
        <v>1.1714200000000012</v>
      </c>
    </row>
    <row r="642" spans="1:27" x14ac:dyDescent="0.25">
      <c r="A642" s="11">
        <v>11.18</v>
      </c>
      <c r="Z642" s="12">
        <f t="shared" ref="Z642:Z705" ca="1" si="39">IF($A642&lt;&gt;"",($A642-$D$77),"")</f>
        <v>1.181420000000001</v>
      </c>
      <c r="AA642" s="12">
        <f t="shared" ref="AA642:AA705" ca="1" si="40">IF($A642&lt;&gt;"",($A642-$D$77+$J$118),"")</f>
        <v>1.181420000000001</v>
      </c>
    </row>
    <row r="643" spans="1:27" x14ac:dyDescent="0.25">
      <c r="A643" s="11">
        <v>11.22</v>
      </c>
      <c r="Z643" s="12">
        <f t="shared" ca="1" si="39"/>
        <v>1.2214200000000019</v>
      </c>
      <c r="AA643" s="12">
        <f t="shared" ca="1" si="40"/>
        <v>1.2214200000000019</v>
      </c>
    </row>
    <row r="644" spans="1:27" x14ac:dyDescent="0.25">
      <c r="A644" s="11">
        <v>11.23</v>
      </c>
      <c r="Z644" s="12">
        <f t="shared" ca="1" si="39"/>
        <v>1.2314200000000017</v>
      </c>
      <c r="AA644" s="12">
        <f t="shared" ca="1" si="40"/>
        <v>1.2314200000000017</v>
      </c>
    </row>
    <row r="645" spans="1:27" x14ac:dyDescent="0.25">
      <c r="A645" s="11">
        <v>11.24</v>
      </c>
      <c r="Z645" s="12">
        <f t="shared" ca="1" si="39"/>
        <v>1.2414200000000015</v>
      </c>
      <c r="AA645" s="12">
        <f t="shared" ca="1" si="40"/>
        <v>1.2414200000000015</v>
      </c>
    </row>
    <row r="646" spans="1:27" x14ac:dyDescent="0.25">
      <c r="A646" s="11">
        <v>11.25</v>
      </c>
      <c r="Z646" s="12">
        <f t="shared" ca="1" si="39"/>
        <v>1.2514200000000013</v>
      </c>
      <c r="AA646" s="12">
        <f t="shared" ca="1" si="40"/>
        <v>1.2514200000000013</v>
      </c>
    </row>
    <row r="647" spans="1:27" x14ac:dyDescent="0.25">
      <c r="A647" s="11">
        <v>11.25</v>
      </c>
      <c r="Z647" s="12">
        <f t="shared" ca="1" si="39"/>
        <v>1.2514200000000013</v>
      </c>
      <c r="AA647" s="12">
        <f t="shared" ca="1" si="40"/>
        <v>1.2514200000000013</v>
      </c>
    </row>
    <row r="648" spans="1:27" x14ac:dyDescent="0.25">
      <c r="A648" s="11">
        <v>11.26</v>
      </c>
      <c r="Z648" s="12">
        <f t="shared" ca="1" si="39"/>
        <v>1.2614200000000011</v>
      </c>
      <c r="AA648" s="12">
        <f t="shared" ca="1" si="40"/>
        <v>1.2614200000000011</v>
      </c>
    </row>
    <row r="649" spans="1:27" x14ac:dyDescent="0.25">
      <c r="A649" s="11">
        <v>11.27</v>
      </c>
      <c r="Z649" s="12">
        <f t="shared" ca="1" si="39"/>
        <v>1.2714200000000009</v>
      </c>
      <c r="AA649" s="12">
        <f t="shared" ca="1" si="40"/>
        <v>1.2714200000000009</v>
      </c>
    </row>
    <row r="650" spans="1:27" x14ac:dyDescent="0.25">
      <c r="A650" s="11">
        <v>11.31</v>
      </c>
      <c r="Z650" s="12">
        <f t="shared" ca="1" si="39"/>
        <v>1.3114200000000018</v>
      </c>
      <c r="AA650" s="12">
        <f t="shared" ca="1" si="40"/>
        <v>1.3114200000000018</v>
      </c>
    </row>
    <row r="651" spans="1:27" x14ac:dyDescent="0.25">
      <c r="A651" s="11">
        <v>11.32</v>
      </c>
      <c r="Z651" s="12">
        <f t="shared" ca="1" si="39"/>
        <v>1.3214200000000016</v>
      </c>
      <c r="AA651" s="12">
        <f t="shared" ca="1" si="40"/>
        <v>1.3214200000000016</v>
      </c>
    </row>
    <row r="652" spans="1:27" x14ac:dyDescent="0.25">
      <c r="A652" s="11">
        <v>11.33</v>
      </c>
      <c r="Z652" s="12">
        <f t="shared" ca="1" si="39"/>
        <v>1.3314200000000014</v>
      </c>
      <c r="AA652" s="12">
        <f t="shared" ca="1" si="40"/>
        <v>1.3314200000000014</v>
      </c>
    </row>
    <row r="653" spans="1:27" x14ac:dyDescent="0.25">
      <c r="A653" s="11">
        <v>11.34</v>
      </c>
      <c r="Z653" s="12">
        <f t="shared" ca="1" si="39"/>
        <v>1.3414200000000012</v>
      </c>
      <c r="AA653" s="12">
        <f t="shared" ca="1" si="40"/>
        <v>1.3414200000000012</v>
      </c>
    </row>
    <row r="654" spans="1:27" x14ac:dyDescent="0.25">
      <c r="A654" s="11">
        <v>11.34</v>
      </c>
      <c r="Z654" s="12">
        <f t="shared" ca="1" si="39"/>
        <v>1.3414200000000012</v>
      </c>
      <c r="AA654" s="12">
        <f t="shared" ca="1" si="40"/>
        <v>1.3414200000000012</v>
      </c>
    </row>
    <row r="655" spans="1:27" x14ac:dyDescent="0.25">
      <c r="A655" s="11">
        <v>11.34</v>
      </c>
      <c r="Z655" s="12">
        <f t="shared" ca="1" si="39"/>
        <v>1.3414200000000012</v>
      </c>
      <c r="AA655" s="12">
        <f t="shared" ca="1" si="40"/>
        <v>1.3414200000000012</v>
      </c>
    </row>
    <row r="656" spans="1:27" x14ac:dyDescent="0.25">
      <c r="A656" s="11">
        <v>11.35</v>
      </c>
      <c r="Z656" s="12">
        <f t="shared" ca="1" si="39"/>
        <v>1.351420000000001</v>
      </c>
      <c r="AA656" s="12">
        <f t="shared" ca="1" si="40"/>
        <v>1.351420000000001</v>
      </c>
    </row>
    <row r="657" spans="1:27" x14ac:dyDescent="0.25">
      <c r="A657" s="11">
        <v>11.35</v>
      </c>
      <c r="Z657" s="12">
        <f t="shared" ca="1" si="39"/>
        <v>1.351420000000001</v>
      </c>
      <c r="AA657" s="12">
        <f t="shared" ca="1" si="40"/>
        <v>1.351420000000001</v>
      </c>
    </row>
    <row r="658" spans="1:27" x14ac:dyDescent="0.25">
      <c r="A658" s="11">
        <v>11.35</v>
      </c>
      <c r="Z658" s="12">
        <f t="shared" ca="1" si="39"/>
        <v>1.351420000000001</v>
      </c>
      <c r="AA658" s="12">
        <f t="shared" ca="1" si="40"/>
        <v>1.351420000000001</v>
      </c>
    </row>
    <row r="659" spans="1:27" x14ac:dyDescent="0.25">
      <c r="A659" s="11">
        <v>11.38</v>
      </c>
      <c r="Z659" s="12">
        <f t="shared" ca="1" si="39"/>
        <v>1.3814200000000021</v>
      </c>
      <c r="AA659" s="12">
        <f t="shared" ca="1" si="40"/>
        <v>1.3814200000000021</v>
      </c>
    </row>
    <row r="660" spans="1:27" x14ac:dyDescent="0.25">
      <c r="A660" s="11">
        <v>11.39</v>
      </c>
      <c r="Z660" s="12">
        <f t="shared" ca="1" si="39"/>
        <v>1.3914200000000019</v>
      </c>
      <c r="AA660" s="12">
        <f t="shared" ca="1" si="40"/>
        <v>1.3914200000000019</v>
      </c>
    </row>
    <row r="661" spans="1:27" x14ac:dyDescent="0.25">
      <c r="A661" s="11">
        <v>11.39</v>
      </c>
      <c r="Z661" s="12">
        <f t="shared" ca="1" si="39"/>
        <v>1.3914200000000019</v>
      </c>
      <c r="AA661" s="12">
        <f t="shared" ca="1" si="40"/>
        <v>1.3914200000000019</v>
      </c>
    </row>
    <row r="662" spans="1:27" x14ac:dyDescent="0.25">
      <c r="A662" s="11">
        <v>11.39</v>
      </c>
      <c r="Z662" s="12">
        <f t="shared" ca="1" si="39"/>
        <v>1.3914200000000019</v>
      </c>
      <c r="AA662" s="12">
        <f t="shared" ca="1" si="40"/>
        <v>1.3914200000000019</v>
      </c>
    </row>
    <row r="663" spans="1:27" x14ac:dyDescent="0.25">
      <c r="A663" s="11">
        <v>11.41</v>
      </c>
      <c r="Z663" s="12">
        <f t="shared" ca="1" si="39"/>
        <v>1.4114200000000015</v>
      </c>
      <c r="AA663" s="12">
        <f t="shared" ca="1" si="40"/>
        <v>1.4114200000000015</v>
      </c>
    </row>
    <row r="664" spans="1:27" x14ac:dyDescent="0.25">
      <c r="A664" s="11">
        <v>11.42</v>
      </c>
      <c r="Z664" s="12">
        <f t="shared" ca="1" si="39"/>
        <v>1.4214200000000012</v>
      </c>
      <c r="AA664" s="12">
        <f t="shared" ca="1" si="40"/>
        <v>1.4214200000000012</v>
      </c>
    </row>
    <row r="665" spans="1:27" x14ac:dyDescent="0.25">
      <c r="A665" s="11">
        <v>11.42</v>
      </c>
      <c r="Z665" s="12">
        <f t="shared" ca="1" si="39"/>
        <v>1.4214200000000012</v>
      </c>
      <c r="AA665" s="12">
        <f t="shared" ca="1" si="40"/>
        <v>1.4214200000000012</v>
      </c>
    </row>
    <row r="666" spans="1:27" x14ac:dyDescent="0.25">
      <c r="A666" s="11">
        <v>11.43</v>
      </c>
      <c r="Z666" s="12">
        <f t="shared" ca="1" si="39"/>
        <v>1.431420000000001</v>
      </c>
      <c r="AA666" s="12">
        <f t="shared" ca="1" si="40"/>
        <v>1.431420000000001</v>
      </c>
    </row>
    <row r="667" spans="1:27" x14ac:dyDescent="0.25">
      <c r="A667" s="11">
        <v>11.44</v>
      </c>
      <c r="Z667" s="12">
        <f t="shared" ca="1" si="39"/>
        <v>1.4414200000000008</v>
      </c>
      <c r="AA667" s="12">
        <f t="shared" ca="1" si="40"/>
        <v>1.4414200000000008</v>
      </c>
    </row>
    <row r="668" spans="1:27" x14ac:dyDescent="0.25">
      <c r="A668" s="11">
        <v>11.45</v>
      </c>
      <c r="Z668" s="12">
        <f t="shared" ca="1" si="39"/>
        <v>1.4514200000000006</v>
      </c>
      <c r="AA668" s="12">
        <f t="shared" ca="1" si="40"/>
        <v>1.4514200000000006</v>
      </c>
    </row>
    <row r="669" spans="1:27" x14ac:dyDescent="0.25">
      <c r="A669" s="11">
        <v>11.46</v>
      </c>
      <c r="Z669" s="12">
        <f t="shared" ca="1" si="39"/>
        <v>1.4614200000000022</v>
      </c>
      <c r="AA669" s="12">
        <f t="shared" ca="1" si="40"/>
        <v>1.4614200000000022</v>
      </c>
    </row>
    <row r="670" spans="1:27" x14ac:dyDescent="0.25">
      <c r="A670" s="11">
        <v>11.46</v>
      </c>
      <c r="Z670" s="12">
        <f t="shared" ca="1" si="39"/>
        <v>1.4614200000000022</v>
      </c>
      <c r="AA670" s="12">
        <f t="shared" ca="1" si="40"/>
        <v>1.4614200000000022</v>
      </c>
    </row>
    <row r="671" spans="1:27" x14ac:dyDescent="0.25">
      <c r="A671" s="11">
        <v>11.48</v>
      </c>
      <c r="Z671" s="12">
        <f t="shared" ca="1" si="39"/>
        <v>1.4814200000000017</v>
      </c>
      <c r="AA671" s="12">
        <f t="shared" ca="1" si="40"/>
        <v>1.4814200000000017</v>
      </c>
    </row>
    <row r="672" spans="1:27" x14ac:dyDescent="0.25">
      <c r="A672" s="11">
        <v>11.49</v>
      </c>
      <c r="Z672" s="12">
        <f t="shared" ca="1" si="39"/>
        <v>1.4914200000000015</v>
      </c>
      <c r="AA672" s="12">
        <f t="shared" ca="1" si="40"/>
        <v>1.4914200000000015</v>
      </c>
    </row>
    <row r="673" spans="1:27" x14ac:dyDescent="0.25">
      <c r="A673" s="11">
        <v>11.5</v>
      </c>
      <c r="Z673" s="12">
        <f t="shared" ca="1" si="39"/>
        <v>1.5014200000000013</v>
      </c>
      <c r="AA673" s="12">
        <f t="shared" ca="1" si="40"/>
        <v>1.5014200000000013</v>
      </c>
    </row>
    <row r="674" spans="1:27" x14ac:dyDescent="0.25">
      <c r="A674" s="11">
        <v>11.5</v>
      </c>
      <c r="Z674" s="12">
        <f t="shared" ca="1" si="39"/>
        <v>1.5014200000000013</v>
      </c>
      <c r="AA674" s="12">
        <f t="shared" ca="1" si="40"/>
        <v>1.5014200000000013</v>
      </c>
    </row>
    <row r="675" spans="1:27" x14ac:dyDescent="0.25">
      <c r="A675" s="11">
        <v>11.5</v>
      </c>
      <c r="Z675" s="12">
        <f t="shared" ca="1" si="39"/>
        <v>1.5014200000000013</v>
      </c>
      <c r="AA675" s="12">
        <f t="shared" ca="1" si="40"/>
        <v>1.5014200000000013</v>
      </c>
    </row>
    <row r="676" spans="1:27" x14ac:dyDescent="0.25">
      <c r="A676" s="11">
        <v>11.51</v>
      </c>
      <c r="Z676" s="12">
        <f t="shared" ca="1" si="39"/>
        <v>1.5114200000000011</v>
      </c>
      <c r="AA676" s="12">
        <f t="shared" ca="1" si="40"/>
        <v>1.5114200000000011</v>
      </c>
    </row>
    <row r="677" spans="1:27" x14ac:dyDescent="0.25">
      <c r="A677" s="11">
        <v>11.52</v>
      </c>
      <c r="Z677" s="12">
        <f t="shared" ca="1" si="39"/>
        <v>1.5214200000000009</v>
      </c>
      <c r="AA677" s="12">
        <f t="shared" ca="1" si="40"/>
        <v>1.5214200000000009</v>
      </c>
    </row>
    <row r="678" spans="1:27" x14ac:dyDescent="0.25">
      <c r="A678" s="11">
        <v>11.52</v>
      </c>
      <c r="Z678" s="12">
        <f t="shared" ca="1" si="39"/>
        <v>1.5214200000000009</v>
      </c>
      <c r="AA678" s="12">
        <f t="shared" ca="1" si="40"/>
        <v>1.5214200000000009</v>
      </c>
    </row>
    <row r="679" spans="1:27" x14ac:dyDescent="0.25">
      <c r="A679" s="11">
        <v>11.53</v>
      </c>
      <c r="Z679" s="12">
        <f t="shared" ca="1" si="39"/>
        <v>1.5314200000000007</v>
      </c>
      <c r="AA679" s="12">
        <f t="shared" ca="1" si="40"/>
        <v>1.5314200000000007</v>
      </c>
    </row>
    <row r="680" spans="1:27" x14ac:dyDescent="0.25">
      <c r="A680" s="11">
        <v>11.55</v>
      </c>
      <c r="Z680" s="12">
        <f t="shared" ca="1" si="39"/>
        <v>1.551420000000002</v>
      </c>
      <c r="AA680" s="12">
        <f t="shared" ca="1" si="40"/>
        <v>1.551420000000002</v>
      </c>
    </row>
    <row r="681" spans="1:27" x14ac:dyDescent="0.25">
      <c r="A681" s="11">
        <v>11.56</v>
      </c>
      <c r="Z681" s="12">
        <f t="shared" ca="1" si="39"/>
        <v>1.5614200000000018</v>
      </c>
      <c r="AA681" s="12">
        <f t="shared" ca="1" si="40"/>
        <v>1.5614200000000018</v>
      </c>
    </row>
    <row r="682" spans="1:27" x14ac:dyDescent="0.25">
      <c r="A682" s="11">
        <v>11.56</v>
      </c>
      <c r="Z682" s="12">
        <f t="shared" ca="1" si="39"/>
        <v>1.5614200000000018</v>
      </c>
      <c r="AA682" s="12">
        <f t="shared" ca="1" si="40"/>
        <v>1.5614200000000018</v>
      </c>
    </row>
    <row r="683" spans="1:27" x14ac:dyDescent="0.25">
      <c r="A683" s="11">
        <v>11.59</v>
      </c>
      <c r="Z683" s="12">
        <f t="shared" ca="1" si="39"/>
        <v>1.5914200000000012</v>
      </c>
      <c r="AA683" s="12">
        <f t="shared" ca="1" si="40"/>
        <v>1.5914200000000012</v>
      </c>
    </row>
    <row r="684" spans="1:27" x14ac:dyDescent="0.25">
      <c r="A684" s="11">
        <v>11.61</v>
      </c>
      <c r="Z684" s="12">
        <f t="shared" ca="1" si="39"/>
        <v>1.6114200000000007</v>
      </c>
      <c r="AA684" s="12">
        <f t="shared" ca="1" si="40"/>
        <v>1.6114200000000007</v>
      </c>
    </row>
    <row r="685" spans="1:27" x14ac:dyDescent="0.25">
      <c r="A685" s="11">
        <v>11.61</v>
      </c>
      <c r="Z685" s="12">
        <f t="shared" ca="1" si="39"/>
        <v>1.6114200000000007</v>
      </c>
      <c r="AA685" s="12">
        <f t="shared" ca="1" si="40"/>
        <v>1.6114200000000007</v>
      </c>
    </row>
    <row r="686" spans="1:27" x14ac:dyDescent="0.25">
      <c r="A686" s="11">
        <v>11.62</v>
      </c>
      <c r="Z686" s="12">
        <f t="shared" ca="1" si="39"/>
        <v>1.6214200000000005</v>
      </c>
      <c r="AA686" s="12">
        <f t="shared" ca="1" si="40"/>
        <v>1.6214200000000005</v>
      </c>
    </row>
    <row r="687" spans="1:27" x14ac:dyDescent="0.25">
      <c r="A687" s="11">
        <v>11.63</v>
      </c>
      <c r="Z687" s="12">
        <f t="shared" ca="1" si="39"/>
        <v>1.6314200000000021</v>
      </c>
      <c r="AA687" s="12">
        <f t="shared" ca="1" si="40"/>
        <v>1.6314200000000021</v>
      </c>
    </row>
    <row r="688" spans="1:27" x14ac:dyDescent="0.25">
      <c r="A688" s="11">
        <v>11.63</v>
      </c>
      <c r="Z688" s="12">
        <f t="shared" ca="1" si="39"/>
        <v>1.6314200000000021</v>
      </c>
      <c r="AA688" s="12">
        <f t="shared" ca="1" si="40"/>
        <v>1.6314200000000021</v>
      </c>
    </row>
    <row r="689" spans="1:27" x14ac:dyDescent="0.25">
      <c r="A689" s="11">
        <v>11.64</v>
      </c>
      <c r="Z689" s="12">
        <f t="shared" ca="1" si="39"/>
        <v>1.6414200000000019</v>
      </c>
      <c r="AA689" s="12">
        <f t="shared" ca="1" si="40"/>
        <v>1.6414200000000019</v>
      </c>
    </row>
    <row r="690" spans="1:27" x14ac:dyDescent="0.25">
      <c r="A690" s="11">
        <v>11.64</v>
      </c>
      <c r="Z690" s="12">
        <f t="shared" ca="1" si="39"/>
        <v>1.6414200000000019</v>
      </c>
      <c r="AA690" s="12">
        <f t="shared" ca="1" si="40"/>
        <v>1.6414200000000019</v>
      </c>
    </row>
    <row r="691" spans="1:27" x14ac:dyDescent="0.25">
      <c r="A691" s="11">
        <v>11.65</v>
      </c>
      <c r="Z691" s="12">
        <f t="shared" ca="1" si="39"/>
        <v>1.6514200000000017</v>
      </c>
      <c r="AA691" s="12">
        <f t="shared" ca="1" si="40"/>
        <v>1.6514200000000017</v>
      </c>
    </row>
    <row r="692" spans="1:27" x14ac:dyDescent="0.25">
      <c r="A692" s="11">
        <v>11.67</v>
      </c>
      <c r="Z692" s="12">
        <f t="shared" ca="1" si="39"/>
        <v>1.6714200000000012</v>
      </c>
      <c r="AA692" s="12">
        <f t="shared" ca="1" si="40"/>
        <v>1.6714200000000012</v>
      </c>
    </row>
    <row r="693" spans="1:27" x14ac:dyDescent="0.25">
      <c r="A693" s="11">
        <v>11.68</v>
      </c>
      <c r="Z693" s="12">
        <f t="shared" ca="1" si="39"/>
        <v>1.681420000000001</v>
      </c>
      <c r="AA693" s="12">
        <f t="shared" ca="1" si="40"/>
        <v>1.681420000000001</v>
      </c>
    </row>
    <row r="694" spans="1:27" x14ac:dyDescent="0.25">
      <c r="A694" s="11">
        <v>11.68</v>
      </c>
      <c r="Z694" s="12">
        <f t="shared" ca="1" si="39"/>
        <v>1.681420000000001</v>
      </c>
      <c r="AA694" s="12">
        <f t="shared" ca="1" si="40"/>
        <v>1.681420000000001</v>
      </c>
    </row>
    <row r="695" spans="1:27" x14ac:dyDescent="0.25">
      <c r="A695" s="11">
        <v>11.69</v>
      </c>
      <c r="Z695" s="12">
        <f t="shared" ca="1" si="39"/>
        <v>1.6914200000000008</v>
      </c>
      <c r="AA695" s="12">
        <f t="shared" ca="1" si="40"/>
        <v>1.6914200000000008</v>
      </c>
    </row>
    <row r="696" spans="1:27" x14ac:dyDescent="0.25">
      <c r="A696" s="11">
        <v>11.72</v>
      </c>
      <c r="Z696" s="12">
        <f t="shared" ca="1" si="39"/>
        <v>1.7214200000000019</v>
      </c>
      <c r="AA696" s="12">
        <f t="shared" ca="1" si="40"/>
        <v>1.7214200000000019</v>
      </c>
    </row>
    <row r="697" spans="1:27" x14ac:dyDescent="0.25">
      <c r="A697" s="11">
        <v>11.73</v>
      </c>
      <c r="Z697" s="12">
        <f t="shared" ca="1" si="39"/>
        <v>1.7314200000000017</v>
      </c>
      <c r="AA697" s="12">
        <f t="shared" ca="1" si="40"/>
        <v>1.7314200000000017</v>
      </c>
    </row>
    <row r="698" spans="1:27" x14ac:dyDescent="0.25">
      <c r="A698" s="11">
        <v>11.76</v>
      </c>
      <c r="Z698" s="12">
        <f t="shared" ca="1" si="39"/>
        <v>1.7614200000000011</v>
      </c>
      <c r="AA698" s="12">
        <f t="shared" ca="1" si="40"/>
        <v>1.7614200000000011</v>
      </c>
    </row>
    <row r="699" spans="1:27" x14ac:dyDescent="0.25">
      <c r="A699" s="11">
        <v>11.77</v>
      </c>
      <c r="Z699" s="12">
        <f t="shared" ca="1" si="39"/>
        <v>1.7714200000000009</v>
      </c>
      <c r="AA699" s="12">
        <f t="shared" ca="1" si="40"/>
        <v>1.7714200000000009</v>
      </c>
    </row>
    <row r="700" spans="1:27" x14ac:dyDescent="0.25">
      <c r="A700" s="11">
        <v>11.77</v>
      </c>
      <c r="Z700" s="12">
        <f t="shared" ca="1" si="39"/>
        <v>1.7714200000000009</v>
      </c>
      <c r="AA700" s="12">
        <f t="shared" ca="1" si="40"/>
        <v>1.7714200000000009</v>
      </c>
    </row>
    <row r="701" spans="1:27" x14ac:dyDescent="0.25">
      <c r="A701" s="11">
        <v>11.8</v>
      </c>
      <c r="Z701" s="12">
        <f t="shared" ca="1" si="39"/>
        <v>1.801420000000002</v>
      </c>
      <c r="AA701" s="12">
        <f t="shared" ca="1" si="40"/>
        <v>1.801420000000002</v>
      </c>
    </row>
    <row r="702" spans="1:27" x14ac:dyDescent="0.25">
      <c r="A702" s="11">
        <v>11.81</v>
      </c>
      <c r="Z702" s="12">
        <f t="shared" ca="1" si="39"/>
        <v>1.8114200000000018</v>
      </c>
      <c r="AA702" s="12">
        <f t="shared" ca="1" si="40"/>
        <v>1.8114200000000018</v>
      </c>
    </row>
    <row r="703" spans="1:27" x14ac:dyDescent="0.25">
      <c r="A703" s="11">
        <v>11.81</v>
      </c>
      <c r="Z703" s="12">
        <f t="shared" ca="1" si="39"/>
        <v>1.8114200000000018</v>
      </c>
      <c r="AA703" s="12">
        <f t="shared" ca="1" si="40"/>
        <v>1.8114200000000018</v>
      </c>
    </row>
    <row r="704" spans="1:27" x14ac:dyDescent="0.25">
      <c r="A704" s="11">
        <v>11.83</v>
      </c>
      <c r="Z704" s="12">
        <f t="shared" ca="1" si="39"/>
        <v>1.8314200000000014</v>
      </c>
      <c r="AA704" s="12">
        <f t="shared" ca="1" si="40"/>
        <v>1.8314200000000014</v>
      </c>
    </row>
    <row r="705" spans="1:27" x14ac:dyDescent="0.25">
      <c r="A705" s="11">
        <v>11.83</v>
      </c>
      <c r="Z705" s="12">
        <f t="shared" ca="1" si="39"/>
        <v>1.8314200000000014</v>
      </c>
      <c r="AA705" s="12">
        <f t="shared" ca="1" si="40"/>
        <v>1.8314200000000014</v>
      </c>
    </row>
    <row r="706" spans="1:27" x14ac:dyDescent="0.25">
      <c r="A706" s="11">
        <v>11.83</v>
      </c>
      <c r="Z706" s="12">
        <f t="shared" ref="Z706:Z769" ca="1" si="41">IF($A706&lt;&gt;"",($A706-$D$77),"")</f>
        <v>1.8314200000000014</v>
      </c>
      <c r="AA706" s="12">
        <f t="shared" ref="AA706:AA769" ca="1" si="42">IF($A706&lt;&gt;"",($A706-$D$77+$J$118),"")</f>
        <v>1.8314200000000014</v>
      </c>
    </row>
    <row r="707" spans="1:27" x14ac:dyDescent="0.25">
      <c r="A707" s="11">
        <v>11.83</v>
      </c>
      <c r="Z707" s="12">
        <f t="shared" ca="1" si="41"/>
        <v>1.8314200000000014</v>
      </c>
      <c r="AA707" s="12">
        <f t="shared" ca="1" si="42"/>
        <v>1.8314200000000014</v>
      </c>
    </row>
    <row r="708" spans="1:27" x14ac:dyDescent="0.25">
      <c r="A708" s="11">
        <v>11.84</v>
      </c>
      <c r="Z708" s="12">
        <f t="shared" ca="1" si="41"/>
        <v>1.8414200000000012</v>
      </c>
      <c r="AA708" s="12">
        <f t="shared" ca="1" si="42"/>
        <v>1.8414200000000012</v>
      </c>
    </row>
    <row r="709" spans="1:27" x14ac:dyDescent="0.25">
      <c r="A709" s="11">
        <v>11.84</v>
      </c>
      <c r="Z709" s="12">
        <f t="shared" ca="1" si="41"/>
        <v>1.8414200000000012</v>
      </c>
      <c r="AA709" s="12">
        <f t="shared" ca="1" si="42"/>
        <v>1.8414200000000012</v>
      </c>
    </row>
    <row r="710" spans="1:27" x14ac:dyDescent="0.25">
      <c r="A710" s="11">
        <v>11.88</v>
      </c>
      <c r="Z710" s="12">
        <f t="shared" ca="1" si="41"/>
        <v>1.8814200000000021</v>
      </c>
      <c r="AA710" s="12">
        <f t="shared" ca="1" si="42"/>
        <v>1.8814200000000021</v>
      </c>
    </row>
    <row r="711" spans="1:27" x14ac:dyDescent="0.25">
      <c r="A711" s="11">
        <v>11.88</v>
      </c>
      <c r="Z711" s="12">
        <f t="shared" ca="1" si="41"/>
        <v>1.8814200000000021</v>
      </c>
      <c r="AA711" s="12">
        <f t="shared" ca="1" si="42"/>
        <v>1.8814200000000021</v>
      </c>
    </row>
    <row r="712" spans="1:27" x14ac:dyDescent="0.25">
      <c r="A712" s="11">
        <v>11.89</v>
      </c>
      <c r="Z712" s="12">
        <f t="shared" ca="1" si="41"/>
        <v>1.8914200000000019</v>
      </c>
      <c r="AA712" s="12">
        <f t="shared" ca="1" si="42"/>
        <v>1.8914200000000019</v>
      </c>
    </row>
    <row r="713" spans="1:27" x14ac:dyDescent="0.25">
      <c r="A713" s="11">
        <v>11.9</v>
      </c>
      <c r="Z713" s="12">
        <f t="shared" ca="1" si="41"/>
        <v>1.9014200000000017</v>
      </c>
      <c r="AA713" s="12">
        <f t="shared" ca="1" si="42"/>
        <v>1.9014200000000017</v>
      </c>
    </row>
    <row r="714" spans="1:27" x14ac:dyDescent="0.25">
      <c r="A714" s="11">
        <v>11.91</v>
      </c>
      <c r="Z714" s="12">
        <f t="shared" ca="1" si="41"/>
        <v>1.9114200000000015</v>
      </c>
      <c r="AA714" s="12">
        <f t="shared" ca="1" si="42"/>
        <v>1.9114200000000015</v>
      </c>
    </row>
    <row r="715" spans="1:27" x14ac:dyDescent="0.25">
      <c r="A715" s="11">
        <v>11.92</v>
      </c>
      <c r="Z715" s="12">
        <f t="shared" ca="1" si="41"/>
        <v>1.9214200000000012</v>
      </c>
      <c r="AA715" s="12">
        <f t="shared" ca="1" si="42"/>
        <v>1.9214200000000012</v>
      </c>
    </row>
    <row r="716" spans="1:27" x14ac:dyDescent="0.25">
      <c r="A716" s="11">
        <v>11.93</v>
      </c>
      <c r="Z716" s="12">
        <f t="shared" ca="1" si="41"/>
        <v>1.931420000000001</v>
      </c>
      <c r="AA716" s="12">
        <f t="shared" ca="1" si="42"/>
        <v>1.931420000000001</v>
      </c>
    </row>
    <row r="717" spans="1:27" x14ac:dyDescent="0.25">
      <c r="A717" s="11">
        <v>11.93</v>
      </c>
      <c r="Z717" s="12">
        <f t="shared" ca="1" si="41"/>
        <v>1.931420000000001</v>
      </c>
      <c r="AA717" s="12">
        <f t="shared" ca="1" si="42"/>
        <v>1.931420000000001</v>
      </c>
    </row>
    <row r="718" spans="1:27" x14ac:dyDescent="0.25">
      <c r="A718" s="11">
        <v>11.93</v>
      </c>
      <c r="Z718" s="12">
        <f t="shared" ca="1" si="41"/>
        <v>1.931420000000001</v>
      </c>
      <c r="AA718" s="12">
        <f t="shared" ca="1" si="42"/>
        <v>1.931420000000001</v>
      </c>
    </row>
    <row r="719" spans="1:27" x14ac:dyDescent="0.25">
      <c r="A719" s="11">
        <v>11.95</v>
      </c>
      <c r="Z719" s="12">
        <f t="shared" ca="1" si="41"/>
        <v>1.9514200000000006</v>
      </c>
      <c r="AA719" s="12">
        <f t="shared" ca="1" si="42"/>
        <v>1.9514200000000006</v>
      </c>
    </row>
    <row r="720" spans="1:27" x14ac:dyDescent="0.25">
      <c r="A720" s="11">
        <v>11.97</v>
      </c>
      <c r="Z720" s="12">
        <f t="shared" ca="1" si="41"/>
        <v>1.9714200000000019</v>
      </c>
      <c r="AA720" s="12">
        <f t="shared" ca="1" si="42"/>
        <v>1.9714200000000019</v>
      </c>
    </row>
    <row r="721" spans="1:27" x14ac:dyDescent="0.25">
      <c r="A721" s="11">
        <v>11.99</v>
      </c>
      <c r="Z721" s="12">
        <f t="shared" ca="1" si="41"/>
        <v>1.9914200000000015</v>
      </c>
      <c r="AA721" s="12">
        <f t="shared" ca="1" si="42"/>
        <v>1.9914200000000015</v>
      </c>
    </row>
    <row r="722" spans="1:27" x14ac:dyDescent="0.25">
      <c r="A722" s="11">
        <v>11.99</v>
      </c>
      <c r="Z722" s="12">
        <f t="shared" ca="1" si="41"/>
        <v>1.9914200000000015</v>
      </c>
      <c r="AA722" s="12">
        <f t="shared" ca="1" si="42"/>
        <v>1.9914200000000015</v>
      </c>
    </row>
    <row r="723" spans="1:27" x14ac:dyDescent="0.25">
      <c r="A723" s="11">
        <v>11.99</v>
      </c>
      <c r="Z723" s="12">
        <f t="shared" ca="1" si="41"/>
        <v>1.9914200000000015</v>
      </c>
      <c r="AA723" s="12">
        <f t="shared" ca="1" si="42"/>
        <v>1.9914200000000015</v>
      </c>
    </row>
    <row r="724" spans="1:27" x14ac:dyDescent="0.25">
      <c r="A724" s="11">
        <v>12.01</v>
      </c>
      <c r="Z724" s="12">
        <f t="shared" ca="1" si="41"/>
        <v>2.0114200000000011</v>
      </c>
      <c r="AA724" s="12">
        <f t="shared" ca="1" si="42"/>
        <v>2.0114200000000011</v>
      </c>
    </row>
    <row r="725" spans="1:27" x14ac:dyDescent="0.25">
      <c r="A725" s="11">
        <v>12.02</v>
      </c>
      <c r="Z725" s="12">
        <f t="shared" ca="1" si="41"/>
        <v>2.0214200000000009</v>
      </c>
      <c r="AA725" s="12">
        <f t="shared" ca="1" si="42"/>
        <v>2.0214200000000009</v>
      </c>
    </row>
    <row r="726" spans="1:27" x14ac:dyDescent="0.25">
      <c r="A726" s="11">
        <v>12.03</v>
      </c>
      <c r="Z726" s="12">
        <f t="shared" ca="1" si="41"/>
        <v>2.0314200000000007</v>
      </c>
      <c r="AA726" s="12">
        <f t="shared" ca="1" si="42"/>
        <v>2.0314200000000007</v>
      </c>
    </row>
    <row r="727" spans="1:27" x14ac:dyDescent="0.25">
      <c r="A727" s="11">
        <v>12.03</v>
      </c>
      <c r="Z727" s="12">
        <f t="shared" ca="1" si="41"/>
        <v>2.0314200000000007</v>
      </c>
      <c r="AA727" s="12">
        <f t="shared" ca="1" si="42"/>
        <v>2.0314200000000007</v>
      </c>
    </row>
    <row r="728" spans="1:27" x14ac:dyDescent="0.25">
      <c r="A728" s="11">
        <v>12.04</v>
      </c>
      <c r="Z728" s="12">
        <f t="shared" ca="1" si="41"/>
        <v>2.0414200000000005</v>
      </c>
      <c r="AA728" s="12">
        <f t="shared" ca="1" si="42"/>
        <v>2.0414200000000005</v>
      </c>
    </row>
    <row r="729" spans="1:27" x14ac:dyDescent="0.25">
      <c r="A729" s="11">
        <v>12.04</v>
      </c>
      <c r="Z729" s="12">
        <f t="shared" ca="1" si="41"/>
        <v>2.0414200000000005</v>
      </c>
      <c r="AA729" s="12">
        <f t="shared" ca="1" si="42"/>
        <v>2.0414200000000005</v>
      </c>
    </row>
    <row r="730" spans="1:27" x14ac:dyDescent="0.25">
      <c r="A730" s="11">
        <v>12.06</v>
      </c>
      <c r="Z730" s="12">
        <f t="shared" ca="1" si="41"/>
        <v>2.0614200000000018</v>
      </c>
      <c r="AA730" s="12">
        <f t="shared" ca="1" si="42"/>
        <v>2.0614200000000018</v>
      </c>
    </row>
    <row r="731" spans="1:27" x14ac:dyDescent="0.25">
      <c r="A731" s="11">
        <v>12.07</v>
      </c>
      <c r="Z731" s="12">
        <f t="shared" ca="1" si="41"/>
        <v>2.0714200000000016</v>
      </c>
      <c r="AA731" s="12">
        <f t="shared" ca="1" si="42"/>
        <v>2.0714200000000016</v>
      </c>
    </row>
    <row r="732" spans="1:27" x14ac:dyDescent="0.25">
      <c r="A732" s="11">
        <v>12.07</v>
      </c>
      <c r="Z732" s="12">
        <f t="shared" ca="1" si="41"/>
        <v>2.0714200000000016</v>
      </c>
      <c r="AA732" s="12">
        <f t="shared" ca="1" si="42"/>
        <v>2.0714200000000016</v>
      </c>
    </row>
    <row r="733" spans="1:27" x14ac:dyDescent="0.25">
      <c r="A733" s="11">
        <v>12.07</v>
      </c>
      <c r="Z733" s="12">
        <f t="shared" ca="1" si="41"/>
        <v>2.0714200000000016</v>
      </c>
      <c r="AA733" s="12">
        <f t="shared" ca="1" si="42"/>
        <v>2.0714200000000016</v>
      </c>
    </row>
    <row r="734" spans="1:27" x14ac:dyDescent="0.25">
      <c r="A734" s="11">
        <v>12.08</v>
      </c>
      <c r="Z734" s="12">
        <f t="shared" ca="1" si="41"/>
        <v>2.0814200000000014</v>
      </c>
      <c r="AA734" s="12">
        <f t="shared" ca="1" si="42"/>
        <v>2.0814200000000014</v>
      </c>
    </row>
    <row r="735" spans="1:27" x14ac:dyDescent="0.25">
      <c r="A735" s="11">
        <v>12.11</v>
      </c>
      <c r="Z735" s="12">
        <f t="shared" ca="1" si="41"/>
        <v>2.1114200000000007</v>
      </c>
      <c r="AA735" s="12">
        <f t="shared" ca="1" si="42"/>
        <v>2.1114200000000007</v>
      </c>
    </row>
    <row r="736" spans="1:27" x14ac:dyDescent="0.25">
      <c r="A736" s="11">
        <v>12.12</v>
      </c>
      <c r="Z736" s="12">
        <f t="shared" ca="1" si="41"/>
        <v>2.1214200000000005</v>
      </c>
      <c r="AA736" s="12">
        <f t="shared" ca="1" si="42"/>
        <v>2.1214200000000005</v>
      </c>
    </row>
    <row r="737" spans="1:27" x14ac:dyDescent="0.25">
      <c r="A737" s="11">
        <v>12.13</v>
      </c>
      <c r="Z737" s="12">
        <f t="shared" ca="1" si="41"/>
        <v>2.1314200000000021</v>
      </c>
      <c r="AA737" s="12">
        <f t="shared" ca="1" si="42"/>
        <v>2.1314200000000021</v>
      </c>
    </row>
    <row r="738" spans="1:27" x14ac:dyDescent="0.25">
      <c r="A738" s="11">
        <v>12.13</v>
      </c>
      <c r="Z738" s="12">
        <f t="shared" ca="1" si="41"/>
        <v>2.1314200000000021</v>
      </c>
      <c r="AA738" s="12">
        <f t="shared" ca="1" si="42"/>
        <v>2.1314200000000021</v>
      </c>
    </row>
    <row r="739" spans="1:27" x14ac:dyDescent="0.25">
      <c r="A739" s="11">
        <v>12.14</v>
      </c>
      <c r="Z739" s="12">
        <f t="shared" ca="1" si="41"/>
        <v>2.1414200000000019</v>
      </c>
      <c r="AA739" s="12">
        <f t="shared" ca="1" si="42"/>
        <v>2.1414200000000019</v>
      </c>
    </row>
    <row r="740" spans="1:27" x14ac:dyDescent="0.25">
      <c r="A740" s="11">
        <v>12.15</v>
      </c>
      <c r="Z740" s="12">
        <f t="shared" ca="1" si="41"/>
        <v>2.1514200000000017</v>
      </c>
      <c r="AA740" s="12">
        <f t="shared" ca="1" si="42"/>
        <v>2.1514200000000017</v>
      </c>
    </row>
    <row r="741" spans="1:27" x14ac:dyDescent="0.25">
      <c r="A741" s="11">
        <v>12.15</v>
      </c>
      <c r="Z741" s="12">
        <f t="shared" ca="1" si="41"/>
        <v>2.1514200000000017</v>
      </c>
      <c r="AA741" s="12">
        <f t="shared" ca="1" si="42"/>
        <v>2.1514200000000017</v>
      </c>
    </row>
    <row r="742" spans="1:27" x14ac:dyDescent="0.25">
      <c r="A742" s="11">
        <v>12.16</v>
      </c>
      <c r="Z742" s="12">
        <f t="shared" ca="1" si="41"/>
        <v>2.1614200000000015</v>
      </c>
      <c r="AA742" s="12">
        <f t="shared" ca="1" si="42"/>
        <v>2.1614200000000015</v>
      </c>
    </row>
    <row r="743" spans="1:27" x14ac:dyDescent="0.25">
      <c r="A743" s="11">
        <v>12.17</v>
      </c>
      <c r="Z743" s="12">
        <f t="shared" ca="1" si="41"/>
        <v>2.1714200000000012</v>
      </c>
      <c r="AA743" s="12">
        <f t="shared" ca="1" si="42"/>
        <v>2.1714200000000012</v>
      </c>
    </row>
    <row r="744" spans="1:27" x14ac:dyDescent="0.25">
      <c r="A744" s="11">
        <v>12.18</v>
      </c>
      <c r="Z744" s="12">
        <f t="shared" ca="1" si="41"/>
        <v>2.181420000000001</v>
      </c>
      <c r="AA744" s="12">
        <f t="shared" ca="1" si="42"/>
        <v>2.181420000000001</v>
      </c>
    </row>
    <row r="745" spans="1:27" x14ac:dyDescent="0.25">
      <c r="A745" s="11">
        <v>12.18</v>
      </c>
      <c r="Z745" s="12">
        <f t="shared" ca="1" si="41"/>
        <v>2.181420000000001</v>
      </c>
      <c r="AA745" s="12">
        <f t="shared" ca="1" si="42"/>
        <v>2.181420000000001</v>
      </c>
    </row>
    <row r="746" spans="1:27" x14ac:dyDescent="0.25">
      <c r="A746" s="11">
        <v>12.19</v>
      </c>
      <c r="Z746" s="12">
        <f t="shared" ca="1" si="41"/>
        <v>2.1914200000000008</v>
      </c>
      <c r="AA746" s="12">
        <f t="shared" ca="1" si="42"/>
        <v>2.1914200000000008</v>
      </c>
    </row>
    <row r="747" spans="1:27" x14ac:dyDescent="0.25">
      <c r="A747" s="11">
        <v>12.2</v>
      </c>
      <c r="Z747" s="12">
        <f t="shared" ca="1" si="41"/>
        <v>2.2014200000000006</v>
      </c>
      <c r="AA747" s="12">
        <f t="shared" ca="1" si="42"/>
        <v>2.2014200000000006</v>
      </c>
    </row>
    <row r="748" spans="1:27" x14ac:dyDescent="0.25">
      <c r="A748" s="11">
        <v>12.2</v>
      </c>
      <c r="Z748" s="12">
        <f t="shared" ca="1" si="41"/>
        <v>2.2014200000000006</v>
      </c>
      <c r="AA748" s="12">
        <f t="shared" ca="1" si="42"/>
        <v>2.2014200000000006</v>
      </c>
    </row>
    <row r="749" spans="1:27" x14ac:dyDescent="0.25">
      <c r="A749" s="11">
        <v>12.2</v>
      </c>
      <c r="Z749" s="12">
        <f t="shared" ca="1" si="41"/>
        <v>2.2014200000000006</v>
      </c>
      <c r="AA749" s="12">
        <f t="shared" ca="1" si="42"/>
        <v>2.2014200000000006</v>
      </c>
    </row>
    <row r="750" spans="1:27" x14ac:dyDescent="0.25">
      <c r="A750" s="11">
        <v>12.22</v>
      </c>
      <c r="Z750" s="12">
        <f t="shared" ca="1" si="41"/>
        <v>2.2214200000000019</v>
      </c>
      <c r="AA750" s="12">
        <f t="shared" ca="1" si="42"/>
        <v>2.2214200000000019</v>
      </c>
    </row>
    <row r="751" spans="1:27" x14ac:dyDescent="0.25">
      <c r="A751" s="11">
        <v>12.24</v>
      </c>
      <c r="Z751" s="12">
        <f t="shared" ca="1" si="41"/>
        <v>2.2414200000000015</v>
      </c>
      <c r="AA751" s="12">
        <f t="shared" ca="1" si="42"/>
        <v>2.2414200000000015</v>
      </c>
    </row>
    <row r="752" spans="1:27" x14ac:dyDescent="0.25">
      <c r="A752" s="11">
        <v>12.25</v>
      </c>
      <c r="Z752" s="12">
        <f t="shared" ca="1" si="41"/>
        <v>2.2514200000000013</v>
      </c>
      <c r="AA752" s="12">
        <f t="shared" ca="1" si="42"/>
        <v>2.2514200000000013</v>
      </c>
    </row>
    <row r="753" spans="1:27" x14ac:dyDescent="0.25">
      <c r="A753" s="11">
        <v>12.26</v>
      </c>
      <c r="Z753" s="12">
        <f t="shared" ca="1" si="41"/>
        <v>2.2614200000000011</v>
      </c>
      <c r="AA753" s="12">
        <f t="shared" ca="1" si="42"/>
        <v>2.2614200000000011</v>
      </c>
    </row>
    <row r="754" spans="1:27" x14ac:dyDescent="0.25">
      <c r="A754" s="11">
        <v>12.27</v>
      </c>
      <c r="Z754" s="12">
        <f t="shared" ca="1" si="41"/>
        <v>2.2714200000000009</v>
      </c>
      <c r="AA754" s="12">
        <f t="shared" ca="1" si="42"/>
        <v>2.2714200000000009</v>
      </c>
    </row>
    <row r="755" spans="1:27" x14ac:dyDescent="0.25">
      <c r="A755" s="11">
        <v>12.29</v>
      </c>
      <c r="Z755" s="12">
        <f t="shared" ca="1" si="41"/>
        <v>2.2914200000000005</v>
      </c>
      <c r="AA755" s="12">
        <f t="shared" ca="1" si="42"/>
        <v>2.2914200000000005</v>
      </c>
    </row>
    <row r="756" spans="1:27" x14ac:dyDescent="0.25">
      <c r="A756" s="11">
        <v>12.29</v>
      </c>
      <c r="Z756" s="12">
        <f t="shared" ca="1" si="41"/>
        <v>2.2914200000000005</v>
      </c>
      <c r="AA756" s="12">
        <f t="shared" ca="1" si="42"/>
        <v>2.2914200000000005</v>
      </c>
    </row>
    <row r="757" spans="1:27" x14ac:dyDescent="0.25">
      <c r="A757" s="11">
        <v>12.32</v>
      </c>
      <c r="Z757" s="12">
        <f t="shared" ca="1" si="41"/>
        <v>2.3214200000000016</v>
      </c>
      <c r="AA757" s="12">
        <f t="shared" ca="1" si="42"/>
        <v>2.3214200000000016</v>
      </c>
    </row>
    <row r="758" spans="1:27" x14ac:dyDescent="0.25">
      <c r="A758" s="11">
        <v>12.33</v>
      </c>
      <c r="Z758" s="12">
        <f t="shared" ca="1" si="41"/>
        <v>2.3314200000000014</v>
      </c>
      <c r="AA758" s="12">
        <f t="shared" ca="1" si="42"/>
        <v>2.3314200000000014</v>
      </c>
    </row>
    <row r="759" spans="1:27" x14ac:dyDescent="0.25">
      <c r="A759" s="11">
        <v>12.33</v>
      </c>
      <c r="Z759" s="12">
        <f t="shared" ca="1" si="41"/>
        <v>2.3314200000000014</v>
      </c>
      <c r="AA759" s="12">
        <f t="shared" ca="1" si="42"/>
        <v>2.3314200000000014</v>
      </c>
    </row>
    <row r="760" spans="1:27" x14ac:dyDescent="0.25">
      <c r="A760" s="11">
        <v>12.34</v>
      </c>
      <c r="Z760" s="12">
        <f t="shared" ca="1" si="41"/>
        <v>2.3414200000000012</v>
      </c>
      <c r="AA760" s="12">
        <f t="shared" ca="1" si="42"/>
        <v>2.3414200000000012</v>
      </c>
    </row>
    <row r="761" spans="1:27" x14ac:dyDescent="0.25">
      <c r="A761" s="11">
        <v>12.35</v>
      </c>
      <c r="Z761" s="12">
        <f t="shared" ca="1" si="41"/>
        <v>2.351420000000001</v>
      </c>
      <c r="AA761" s="12">
        <f t="shared" ca="1" si="42"/>
        <v>2.351420000000001</v>
      </c>
    </row>
    <row r="762" spans="1:27" x14ac:dyDescent="0.25">
      <c r="A762" s="11">
        <v>12.38</v>
      </c>
      <c r="Z762" s="12">
        <f t="shared" ca="1" si="41"/>
        <v>2.3814200000000021</v>
      </c>
      <c r="AA762" s="12">
        <f t="shared" ca="1" si="42"/>
        <v>2.3814200000000021</v>
      </c>
    </row>
    <row r="763" spans="1:27" x14ac:dyDescent="0.25">
      <c r="A763" s="11">
        <v>12.38</v>
      </c>
      <c r="Z763" s="12">
        <f t="shared" ca="1" si="41"/>
        <v>2.3814200000000021</v>
      </c>
      <c r="AA763" s="12">
        <f t="shared" ca="1" si="42"/>
        <v>2.3814200000000021</v>
      </c>
    </row>
    <row r="764" spans="1:27" x14ac:dyDescent="0.25">
      <c r="A764" s="11">
        <v>12.44</v>
      </c>
      <c r="Z764" s="12">
        <f t="shared" ca="1" si="41"/>
        <v>2.4414200000000008</v>
      </c>
      <c r="AA764" s="12">
        <f t="shared" ca="1" si="42"/>
        <v>2.4414200000000008</v>
      </c>
    </row>
    <row r="765" spans="1:27" x14ac:dyDescent="0.25">
      <c r="A765" s="11">
        <v>12.48</v>
      </c>
      <c r="Z765" s="12">
        <f t="shared" ca="1" si="41"/>
        <v>2.4814200000000017</v>
      </c>
      <c r="AA765" s="12">
        <f t="shared" ca="1" si="42"/>
        <v>2.4814200000000017</v>
      </c>
    </row>
    <row r="766" spans="1:27" x14ac:dyDescent="0.25">
      <c r="A766" s="11">
        <v>12.49</v>
      </c>
      <c r="Z766" s="12">
        <f t="shared" ca="1" si="41"/>
        <v>2.4914200000000015</v>
      </c>
      <c r="AA766" s="12">
        <f t="shared" ca="1" si="42"/>
        <v>2.4914200000000015</v>
      </c>
    </row>
    <row r="767" spans="1:27" x14ac:dyDescent="0.25">
      <c r="A767" s="11">
        <v>12.5</v>
      </c>
      <c r="Z767" s="12">
        <f t="shared" ca="1" si="41"/>
        <v>2.5014200000000013</v>
      </c>
      <c r="AA767" s="12">
        <f t="shared" ca="1" si="42"/>
        <v>2.5014200000000013</v>
      </c>
    </row>
    <row r="768" spans="1:27" x14ac:dyDescent="0.25">
      <c r="A768" s="11">
        <v>12.51</v>
      </c>
      <c r="Z768" s="12">
        <f t="shared" ca="1" si="41"/>
        <v>2.5114200000000011</v>
      </c>
      <c r="AA768" s="12">
        <f t="shared" ca="1" si="42"/>
        <v>2.5114200000000011</v>
      </c>
    </row>
    <row r="769" spans="1:27" x14ac:dyDescent="0.25">
      <c r="A769" s="11">
        <v>12.53</v>
      </c>
      <c r="Z769" s="12">
        <f t="shared" ca="1" si="41"/>
        <v>2.5314200000000007</v>
      </c>
      <c r="AA769" s="12">
        <f t="shared" ca="1" si="42"/>
        <v>2.5314200000000007</v>
      </c>
    </row>
    <row r="770" spans="1:27" x14ac:dyDescent="0.25">
      <c r="A770" s="11">
        <v>12.53</v>
      </c>
      <c r="Z770" s="12">
        <f t="shared" ref="Z770:Z833" ca="1" si="43">IF($A770&lt;&gt;"",($A770-$D$77),"")</f>
        <v>2.5314200000000007</v>
      </c>
      <c r="AA770" s="12">
        <f t="shared" ref="AA770:AA833" ca="1" si="44">IF($A770&lt;&gt;"",($A770-$D$77+$J$118),"")</f>
        <v>2.5314200000000007</v>
      </c>
    </row>
    <row r="771" spans="1:27" x14ac:dyDescent="0.25">
      <c r="A771" s="11">
        <v>12.54</v>
      </c>
      <c r="Z771" s="12">
        <f t="shared" ca="1" si="43"/>
        <v>2.5414200000000005</v>
      </c>
      <c r="AA771" s="12">
        <f t="shared" ca="1" si="44"/>
        <v>2.5414200000000005</v>
      </c>
    </row>
    <row r="772" spans="1:27" x14ac:dyDescent="0.25">
      <c r="A772" s="11">
        <v>12.55</v>
      </c>
      <c r="Z772" s="12">
        <f t="shared" ca="1" si="43"/>
        <v>2.551420000000002</v>
      </c>
      <c r="AA772" s="12">
        <f t="shared" ca="1" si="44"/>
        <v>2.551420000000002</v>
      </c>
    </row>
    <row r="773" spans="1:27" x14ac:dyDescent="0.25">
      <c r="A773" s="11">
        <v>12.57</v>
      </c>
      <c r="Z773" s="12">
        <f t="shared" ca="1" si="43"/>
        <v>2.5714200000000016</v>
      </c>
      <c r="AA773" s="12">
        <f t="shared" ca="1" si="44"/>
        <v>2.5714200000000016</v>
      </c>
    </row>
    <row r="774" spans="1:27" x14ac:dyDescent="0.25">
      <c r="A774" s="11">
        <v>12.57</v>
      </c>
      <c r="Z774" s="12">
        <f t="shared" ca="1" si="43"/>
        <v>2.5714200000000016</v>
      </c>
      <c r="AA774" s="12">
        <f t="shared" ca="1" si="44"/>
        <v>2.5714200000000016</v>
      </c>
    </row>
    <row r="775" spans="1:27" x14ac:dyDescent="0.25">
      <c r="A775" s="11">
        <v>12.58</v>
      </c>
      <c r="Z775" s="12">
        <f t="shared" ca="1" si="43"/>
        <v>2.5814200000000014</v>
      </c>
      <c r="AA775" s="12">
        <f t="shared" ca="1" si="44"/>
        <v>2.5814200000000014</v>
      </c>
    </row>
    <row r="776" spans="1:27" x14ac:dyDescent="0.25">
      <c r="A776" s="11">
        <v>12.59</v>
      </c>
      <c r="Z776" s="12">
        <f t="shared" ca="1" si="43"/>
        <v>2.5914200000000012</v>
      </c>
      <c r="AA776" s="12">
        <f t="shared" ca="1" si="44"/>
        <v>2.5914200000000012</v>
      </c>
    </row>
    <row r="777" spans="1:27" x14ac:dyDescent="0.25">
      <c r="A777" s="11">
        <v>12.61</v>
      </c>
      <c r="Z777" s="12">
        <f t="shared" ca="1" si="43"/>
        <v>2.6114200000000007</v>
      </c>
      <c r="AA777" s="12">
        <f t="shared" ca="1" si="44"/>
        <v>2.6114200000000007</v>
      </c>
    </row>
    <row r="778" spans="1:27" x14ac:dyDescent="0.25">
      <c r="A778" s="11">
        <v>12.61</v>
      </c>
      <c r="Z778" s="12">
        <f t="shared" ca="1" si="43"/>
        <v>2.6114200000000007</v>
      </c>
      <c r="AA778" s="12">
        <f t="shared" ca="1" si="44"/>
        <v>2.6114200000000007</v>
      </c>
    </row>
    <row r="779" spans="1:27" x14ac:dyDescent="0.25">
      <c r="A779" s="11">
        <v>12.61</v>
      </c>
      <c r="Z779" s="12">
        <f t="shared" ca="1" si="43"/>
        <v>2.6114200000000007</v>
      </c>
      <c r="AA779" s="12">
        <f t="shared" ca="1" si="44"/>
        <v>2.6114200000000007</v>
      </c>
    </row>
    <row r="780" spans="1:27" x14ac:dyDescent="0.25">
      <c r="A780" s="11">
        <v>12.63</v>
      </c>
      <c r="Z780" s="12">
        <f t="shared" ca="1" si="43"/>
        <v>2.6314200000000021</v>
      </c>
      <c r="AA780" s="12">
        <f t="shared" ca="1" si="44"/>
        <v>2.6314200000000021</v>
      </c>
    </row>
    <row r="781" spans="1:27" x14ac:dyDescent="0.25">
      <c r="A781" s="11">
        <v>12.64</v>
      </c>
      <c r="Z781" s="12">
        <f t="shared" ca="1" si="43"/>
        <v>2.6414200000000019</v>
      </c>
      <c r="AA781" s="12">
        <f t="shared" ca="1" si="44"/>
        <v>2.6414200000000019</v>
      </c>
    </row>
    <row r="782" spans="1:27" x14ac:dyDescent="0.25">
      <c r="A782" s="11">
        <v>12.65</v>
      </c>
      <c r="Z782" s="12">
        <f t="shared" ca="1" si="43"/>
        <v>2.6514200000000017</v>
      </c>
      <c r="AA782" s="12">
        <f t="shared" ca="1" si="44"/>
        <v>2.6514200000000017</v>
      </c>
    </row>
    <row r="783" spans="1:27" x14ac:dyDescent="0.25">
      <c r="A783" s="11">
        <v>12.66</v>
      </c>
      <c r="Z783" s="12">
        <f t="shared" ca="1" si="43"/>
        <v>2.6614200000000015</v>
      </c>
      <c r="AA783" s="12">
        <f t="shared" ca="1" si="44"/>
        <v>2.6614200000000015</v>
      </c>
    </row>
    <row r="784" spans="1:27" x14ac:dyDescent="0.25">
      <c r="A784" s="11">
        <v>12.66</v>
      </c>
      <c r="Z784" s="12">
        <f t="shared" ca="1" si="43"/>
        <v>2.6614200000000015</v>
      </c>
      <c r="AA784" s="12">
        <f t="shared" ca="1" si="44"/>
        <v>2.6614200000000015</v>
      </c>
    </row>
    <row r="785" spans="1:27" x14ac:dyDescent="0.25">
      <c r="A785" s="11">
        <v>12.69</v>
      </c>
      <c r="Z785" s="12">
        <f t="shared" ca="1" si="43"/>
        <v>2.6914200000000008</v>
      </c>
      <c r="AA785" s="12">
        <f t="shared" ca="1" si="44"/>
        <v>2.6914200000000008</v>
      </c>
    </row>
    <row r="786" spans="1:27" x14ac:dyDescent="0.25">
      <c r="A786" s="11">
        <v>12.69</v>
      </c>
      <c r="Z786" s="12">
        <f t="shared" ca="1" si="43"/>
        <v>2.6914200000000008</v>
      </c>
      <c r="AA786" s="12">
        <f t="shared" ca="1" si="44"/>
        <v>2.6914200000000008</v>
      </c>
    </row>
    <row r="787" spans="1:27" x14ac:dyDescent="0.25">
      <c r="A787" s="11">
        <v>12.69</v>
      </c>
      <c r="Z787" s="12">
        <f t="shared" ca="1" si="43"/>
        <v>2.6914200000000008</v>
      </c>
      <c r="AA787" s="12">
        <f t="shared" ca="1" si="44"/>
        <v>2.6914200000000008</v>
      </c>
    </row>
    <row r="788" spans="1:27" x14ac:dyDescent="0.25">
      <c r="A788" s="11">
        <v>12.69</v>
      </c>
      <c r="Z788" s="12">
        <f t="shared" ca="1" si="43"/>
        <v>2.6914200000000008</v>
      </c>
      <c r="AA788" s="12">
        <f t="shared" ca="1" si="44"/>
        <v>2.6914200000000008</v>
      </c>
    </row>
    <row r="789" spans="1:27" x14ac:dyDescent="0.25">
      <c r="A789" s="11">
        <v>12.69</v>
      </c>
      <c r="Z789" s="12">
        <f t="shared" ca="1" si="43"/>
        <v>2.6914200000000008</v>
      </c>
      <c r="AA789" s="12">
        <f t="shared" ca="1" si="44"/>
        <v>2.6914200000000008</v>
      </c>
    </row>
    <row r="790" spans="1:27" x14ac:dyDescent="0.25">
      <c r="A790" s="11">
        <v>12.75</v>
      </c>
      <c r="Z790" s="12">
        <f t="shared" ca="1" si="43"/>
        <v>2.7514200000000013</v>
      </c>
      <c r="AA790" s="12">
        <f t="shared" ca="1" si="44"/>
        <v>2.7514200000000013</v>
      </c>
    </row>
    <row r="791" spans="1:27" x14ac:dyDescent="0.25">
      <c r="A791" s="11">
        <v>12.76</v>
      </c>
      <c r="Z791" s="12">
        <f t="shared" ca="1" si="43"/>
        <v>2.7614200000000011</v>
      </c>
      <c r="AA791" s="12">
        <f t="shared" ca="1" si="44"/>
        <v>2.7614200000000011</v>
      </c>
    </row>
    <row r="792" spans="1:27" x14ac:dyDescent="0.25">
      <c r="A792" s="11">
        <v>12.79</v>
      </c>
      <c r="Z792" s="12">
        <f t="shared" ca="1" si="43"/>
        <v>2.7914200000000005</v>
      </c>
      <c r="AA792" s="12">
        <f t="shared" ca="1" si="44"/>
        <v>2.7914200000000005</v>
      </c>
    </row>
    <row r="793" spans="1:27" x14ac:dyDescent="0.25">
      <c r="A793" s="11">
        <v>12.82</v>
      </c>
      <c r="Z793" s="12">
        <f t="shared" ca="1" si="43"/>
        <v>2.8214200000000016</v>
      </c>
      <c r="AA793" s="12">
        <f t="shared" ca="1" si="44"/>
        <v>2.8214200000000016</v>
      </c>
    </row>
    <row r="794" spans="1:27" x14ac:dyDescent="0.25">
      <c r="A794" s="11">
        <v>12.83</v>
      </c>
      <c r="Z794" s="12">
        <f t="shared" ca="1" si="43"/>
        <v>2.8314200000000014</v>
      </c>
      <c r="AA794" s="12">
        <f t="shared" ca="1" si="44"/>
        <v>2.8314200000000014</v>
      </c>
    </row>
    <row r="795" spans="1:27" x14ac:dyDescent="0.25">
      <c r="A795" s="11">
        <v>12.84</v>
      </c>
      <c r="Z795" s="12">
        <f t="shared" ca="1" si="43"/>
        <v>2.8414200000000012</v>
      </c>
      <c r="AA795" s="12">
        <f t="shared" ca="1" si="44"/>
        <v>2.8414200000000012</v>
      </c>
    </row>
    <row r="796" spans="1:27" x14ac:dyDescent="0.25">
      <c r="A796" s="11">
        <v>12.85</v>
      </c>
      <c r="Z796" s="12">
        <f t="shared" ca="1" si="43"/>
        <v>2.851420000000001</v>
      </c>
      <c r="AA796" s="12">
        <f t="shared" ca="1" si="44"/>
        <v>2.851420000000001</v>
      </c>
    </row>
    <row r="797" spans="1:27" x14ac:dyDescent="0.25">
      <c r="A797" s="11">
        <v>12.85</v>
      </c>
      <c r="Z797" s="12">
        <f t="shared" ca="1" si="43"/>
        <v>2.851420000000001</v>
      </c>
      <c r="AA797" s="12">
        <f t="shared" ca="1" si="44"/>
        <v>2.851420000000001</v>
      </c>
    </row>
    <row r="798" spans="1:27" x14ac:dyDescent="0.25">
      <c r="A798" s="11">
        <v>12.88</v>
      </c>
      <c r="Z798" s="12">
        <f t="shared" ca="1" si="43"/>
        <v>2.8814200000000021</v>
      </c>
      <c r="AA798" s="12">
        <f t="shared" ca="1" si="44"/>
        <v>2.8814200000000021</v>
      </c>
    </row>
    <row r="799" spans="1:27" x14ac:dyDescent="0.25">
      <c r="A799" s="11">
        <v>12.89</v>
      </c>
      <c r="Z799" s="12">
        <f t="shared" ca="1" si="43"/>
        <v>2.8914200000000019</v>
      </c>
      <c r="AA799" s="12">
        <f t="shared" ca="1" si="44"/>
        <v>2.8914200000000019</v>
      </c>
    </row>
    <row r="800" spans="1:27" x14ac:dyDescent="0.25">
      <c r="A800" s="11">
        <v>12.92</v>
      </c>
      <c r="Z800" s="12">
        <f t="shared" ca="1" si="43"/>
        <v>2.9214200000000012</v>
      </c>
      <c r="AA800" s="12">
        <f t="shared" ca="1" si="44"/>
        <v>2.9214200000000012</v>
      </c>
    </row>
    <row r="801" spans="1:27" x14ac:dyDescent="0.25">
      <c r="A801" s="11">
        <v>12.92</v>
      </c>
      <c r="Z801" s="12">
        <f t="shared" ca="1" si="43"/>
        <v>2.9214200000000012</v>
      </c>
      <c r="AA801" s="12">
        <f t="shared" ca="1" si="44"/>
        <v>2.9214200000000012</v>
      </c>
    </row>
    <row r="802" spans="1:27" x14ac:dyDescent="0.25">
      <c r="A802" s="11">
        <v>12.93</v>
      </c>
      <c r="Z802" s="12">
        <f t="shared" ca="1" si="43"/>
        <v>2.931420000000001</v>
      </c>
      <c r="AA802" s="12">
        <f t="shared" ca="1" si="44"/>
        <v>2.931420000000001</v>
      </c>
    </row>
    <row r="803" spans="1:27" x14ac:dyDescent="0.25">
      <c r="A803" s="11">
        <v>12.95</v>
      </c>
      <c r="Z803" s="12">
        <f t="shared" ca="1" si="43"/>
        <v>2.9514200000000006</v>
      </c>
      <c r="AA803" s="12">
        <f t="shared" ca="1" si="44"/>
        <v>2.9514200000000006</v>
      </c>
    </row>
    <row r="804" spans="1:27" x14ac:dyDescent="0.25">
      <c r="A804" s="11">
        <v>12.95</v>
      </c>
      <c r="Z804" s="12">
        <f t="shared" ca="1" si="43"/>
        <v>2.9514200000000006</v>
      </c>
      <c r="AA804" s="12">
        <f t="shared" ca="1" si="44"/>
        <v>2.9514200000000006</v>
      </c>
    </row>
    <row r="805" spans="1:27" x14ac:dyDescent="0.25">
      <c r="A805" s="11">
        <v>12.98</v>
      </c>
      <c r="Z805" s="12">
        <f t="shared" ca="1" si="43"/>
        <v>2.9814200000000017</v>
      </c>
      <c r="AA805" s="12">
        <f t="shared" ca="1" si="44"/>
        <v>2.9814200000000017</v>
      </c>
    </row>
    <row r="806" spans="1:27" x14ac:dyDescent="0.25">
      <c r="A806" s="11">
        <v>13.02</v>
      </c>
      <c r="Z806" s="12">
        <f t="shared" ca="1" si="43"/>
        <v>3.0214200000000009</v>
      </c>
      <c r="AA806" s="12">
        <f t="shared" ca="1" si="44"/>
        <v>3.0214200000000009</v>
      </c>
    </row>
    <row r="807" spans="1:27" x14ac:dyDescent="0.25">
      <c r="A807" s="11">
        <v>13.02</v>
      </c>
      <c r="Z807" s="12">
        <f t="shared" ca="1" si="43"/>
        <v>3.0214200000000009</v>
      </c>
      <c r="AA807" s="12">
        <f t="shared" ca="1" si="44"/>
        <v>3.0214200000000009</v>
      </c>
    </row>
    <row r="808" spans="1:27" x14ac:dyDescent="0.25">
      <c r="A808" s="11">
        <v>13.04</v>
      </c>
      <c r="Z808" s="12">
        <f t="shared" ca="1" si="43"/>
        <v>3.0414200000000005</v>
      </c>
      <c r="AA808" s="12">
        <f t="shared" ca="1" si="44"/>
        <v>3.0414200000000005</v>
      </c>
    </row>
    <row r="809" spans="1:27" x14ac:dyDescent="0.25">
      <c r="A809" s="11">
        <v>13.04</v>
      </c>
      <c r="Z809" s="12">
        <f t="shared" ca="1" si="43"/>
        <v>3.0414200000000005</v>
      </c>
      <c r="AA809" s="12">
        <f t="shared" ca="1" si="44"/>
        <v>3.0414200000000005</v>
      </c>
    </row>
    <row r="810" spans="1:27" x14ac:dyDescent="0.25">
      <c r="A810" s="11">
        <v>13.05</v>
      </c>
      <c r="Z810" s="12">
        <f t="shared" ca="1" si="43"/>
        <v>3.051420000000002</v>
      </c>
      <c r="AA810" s="12">
        <f t="shared" ca="1" si="44"/>
        <v>3.051420000000002</v>
      </c>
    </row>
    <row r="811" spans="1:27" x14ac:dyDescent="0.25">
      <c r="A811" s="11">
        <v>13.06</v>
      </c>
      <c r="Z811" s="12">
        <f t="shared" ca="1" si="43"/>
        <v>3.0614200000000018</v>
      </c>
      <c r="AA811" s="12">
        <f t="shared" ca="1" si="44"/>
        <v>3.0614200000000018</v>
      </c>
    </row>
    <row r="812" spans="1:27" x14ac:dyDescent="0.25">
      <c r="A812" s="11">
        <v>13.1</v>
      </c>
      <c r="Z812" s="12">
        <f t="shared" ca="1" si="43"/>
        <v>3.101420000000001</v>
      </c>
      <c r="AA812" s="12">
        <f t="shared" ca="1" si="44"/>
        <v>3.101420000000001</v>
      </c>
    </row>
    <row r="813" spans="1:27" x14ac:dyDescent="0.25">
      <c r="A813" s="11">
        <v>13.11</v>
      </c>
      <c r="Z813" s="12">
        <f t="shared" ca="1" si="43"/>
        <v>3.1114200000000007</v>
      </c>
      <c r="AA813" s="12">
        <f t="shared" ca="1" si="44"/>
        <v>3.1114200000000007</v>
      </c>
    </row>
    <row r="814" spans="1:27" x14ac:dyDescent="0.25">
      <c r="A814" s="11">
        <v>13.16</v>
      </c>
      <c r="Z814" s="12">
        <f t="shared" ca="1" si="43"/>
        <v>3.1614200000000015</v>
      </c>
      <c r="AA814" s="12">
        <f t="shared" ca="1" si="44"/>
        <v>3.1614200000000015</v>
      </c>
    </row>
    <row r="815" spans="1:27" x14ac:dyDescent="0.25">
      <c r="A815" s="11">
        <v>13.16</v>
      </c>
      <c r="Z815" s="12">
        <f t="shared" ca="1" si="43"/>
        <v>3.1614200000000015</v>
      </c>
      <c r="AA815" s="12">
        <f t="shared" ca="1" si="44"/>
        <v>3.1614200000000015</v>
      </c>
    </row>
    <row r="816" spans="1:27" x14ac:dyDescent="0.25">
      <c r="A816" s="11">
        <v>13.19</v>
      </c>
      <c r="Z816" s="12">
        <f t="shared" ca="1" si="43"/>
        <v>3.1914200000000008</v>
      </c>
      <c r="AA816" s="12">
        <f t="shared" ca="1" si="44"/>
        <v>3.1914200000000008</v>
      </c>
    </row>
    <row r="817" spans="1:27" x14ac:dyDescent="0.25">
      <c r="A817" s="11">
        <v>13.21</v>
      </c>
      <c r="Z817" s="12">
        <f t="shared" ca="1" si="43"/>
        <v>3.2114200000000022</v>
      </c>
      <c r="AA817" s="12">
        <f t="shared" ca="1" si="44"/>
        <v>3.2114200000000022</v>
      </c>
    </row>
    <row r="818" spans="1:27" x14ac:dyDescent="0.25">
      <c r="A818" s="11">
        <v>13.22</v>
      </c>
      <c r="Z818" s="12">
        <f t="shared" ca="1" si="43"/>
        <v>3.2214200000000019</v>
      </c>
      <c r="AA818" s="12">
        <f t="shared" ca="1" si="44"/>
        <v>3.2214200000000019</v>
      </c>
    </row>
    <row r="819" spans="1:27" x14ac:dyDescent="0.25">
      <c r="A819" s="11">
        <v>13.25</v>
      </c>
      <c r="Z819" s="12">
        <f t="shared" ca="1" si="43"/>
        <v>3.2514200000000013</v>
      </c>
      <c r="AA819" s="12">
        <f t="shared" ca="1" si="44"/>
        <v>3.2514200000000013</v>
      </c>
    </row>
    <row r="820" spans="1:27" x14ac:dyDescent="0.25">
      <c r="A820" s="11">
        <v>13.26</v>
      </c>
      <c r="Z820" s="12">
        <f t="shared" ca="1" si="43"/>
        <v>3.2614200000000011</v>
      </c>
      <c r="AA820" s="12">
        <f t="shared" ca="1" si="44"/>
        <v>3.2614200000000011</v>
      </c>
    </row>
    <row r="821" spans="1:27" x14ac:dyDescent="0.25">
      <c r="A821" s="11">
        <v>13.29</v>
      </c>
      <c r="Z821" s="12">
        <f t="shared" ca="1" si="43"/>
        <v>3.2914200000000005</v>
      </c>
      <c r="AA821" s="12">
        <f t="shared" ca="1" si="44"/>
        <v>3.2914200000000005</v>
      </c>
    </row>
    <row r="822" spans="1:27" x14ac:dyDescent="0.25">
      <c r="A822" s="11">
        <v>13.29</v>
      </c>
      <c r="Z822" s="12">
        <f t="shared" ca="1" si="43"/>
        <v>3.2914200000000005</v>
      </c>
      <c r="AA822" s="12">
        <f t="shared" ca="1" si="44"/>
        <v>3.2914200000000005</v>
      </c>
    </row>
    <row r="823" spans="1:27" x14ac:dyDescent="0.25">
      <c r="A823" s="11">
        <v>13.31</v>
      </c>
      <c r="Z823" s="12">
        <f t="shared" ca="1" si="43"/>
        <v>3.3114200000000018</v>
      </c>
      <c r="AA823" s="12">
        <f t="shared" ca="1" si="44"/>
        <v>3.3114200000000018</v>
      </c>
    </row>
    <row r="824" spans="1:27" x14ac:dyDescent="0.25">
      <c r="A824" s="11">
        <v>13.32</v>
      </c>
      <c r="Z824" s="12">
        <f t="shared" ca="1" si="43"/>
        <v>3.3214200000000016</v>
      </c>
      <c r="AA824" s="12">
        <f t="shared" ca="1" si="44"/>
        <v>3.3214200000000016</v>
      </c>
    </row>
    <row r="825" spans="1:27" x14ac:dyDescent="0.25">
      <c r="A825" s="11">
        <v>13.32</v>
      </c>
      <c r="Z825" s="12">
        <f t="shared" ca="1" si="43"/>
        <v>3.3214200000000016</v>
      </c>
      <c r="AA825" s="12">
        <f t="shared" ca="1" si="44"/>
        <v>3.3214200000000016</v>
      </c>
    </row>
    <row r="826" spans="1:27" x14ac:dyDescent="0.25">
      <c r="A826" s="11">
        <v>13.35</v>
      </c>
      <c r="Z826" s="12">
        <f t="shared" ca="1" si="43"/>
        <v>3.351420000000001</v>
      </c>
      <c r="AA826" s="12">
        <f t="shared" ca="1" si="44"/>
        <v>3.351420000000001</v>
      </c>
    </row>
    <row r="827" spans="1:27" x14ac:dyDescent="0.25">
      <c r="A827" s="11">
        <v>13.38</v>
      </c>
      <c r="Z827" s="12">
        <f t="shared" ca="1" si="43"/>
        <v>3.3814200000000021</v>
      </c>
      <c r="AA827" s="12">
        <f t="shared" ca="1" si="44"/>
        <v>3.3814200000000021</v>
      </c>
    </row>
    <row r="828" spans="1:27" x14ac:dyDescent="0.25">
      <c r="A828" s="11">
        <v>13.39</v>
      </c>
      <c r="Z828" s="12">
        <f t="shared" ca="1" si="43"/>
        <v>3.3914200000000019</v>
      </c>
      <c r="AA828" s="12">
        <f t="shared" ca="1" si="44"/>
        <v>3.3914200000000019</v>
      </c>
    </row>
    <row r="829" spans="1:27" x14ac:dyDescent="0.25">
      <c r="A829" s="11">
        <v>13.41</v>
      </c>
      <c r="Z829" s="12">
        <f t="shared" ca="1" si="43"/>
        <v>3.4114200000000015</v>
      </c>
      <c r="AA829" s="12">
        <f t="shared" ca="1" si="44"/>
        <v>3.4114200000000015</v>
      </c>
    </row>
    <row r="830" spans="1:27" x14ac:dyDescent="0.25">
      <c r="A830" s="11">
        <v>13.42</v>
      </c>
      <c r="Z830" s="12">
        <f t="shared" ca="1" si="43"/>
        <v>3.4214200000000012</v>
      </c>
      <c r="AA830" s="12">
        <f t="shared" ca="1" si="44"/>
        <v>3.4214200000000012</v>
      </c>
    </row>
    <row r="831" spans="1:27" x14ac:dyDescent="0.25">
      <c r="A831" s="11">
        <v>13.43</v>
      </c>
      <c r="Z831" s="12">
        <f t="shared" ca="1" si="43"/>
        <v>3.431420000000001</v>
      </c>
      <c r="AA831" s="12">
        <f t="shared" ca="1" si="44"/>
        <v>3.431420000000001</v>
      </c>
    </row>
    <row r="832" spans="1:27" x14ac:dyDescent="0.25">
      <c r="A832" s="11">
        <v>13.44</v>
      </c>
      <c r="Z832" s="12">
        <f t="shared" ca="1" si="43"/>
        <v>3.4414200000000008</v>
      </c>
      <c r="AA832" s="12">
        <f t="shared" ca="1" si="44"/>
        <v>3.4414200000000008</v>
      </c>
    </row>
    <row r="833" spans="1:27" x14ac:dyDescent="0.25">
      <c r="A833" s="11">
        <v>13.45</v>
      </c>
      <c r="Z833" s="12">
        <f t="shared" ca="1" si="43"/>
        <v>3.4514200000000006</v>
      </c>
      <c r="AA833" s="12">
        <f t="shared" ca="1" si="44"/>
        <v>3.4514200000000006</v>
      </c>
    </row>
    <row r="834" spans="1:27" x14ac:dyDescent="0.25">
      <c r="A834" s="11">
        <v>13.45</v>
      </c>
      <c r="Z834" s="12">
        <f t="shared" ref="Z834:Z897" ca="1" si="45">IF($A834&lt;&gt;"",($A834-$D$77),"")</f>
        <v>3.4514200000000006</v>
      </c>
      <c r="AA834" s="12">
        <f t="shared" ref="AA834:AA897" ca="1" si="46">IF($A834&lt;&gt;"",($A834-$D$77+$J$118),"")</f>
        <v>3.4514200000000006</v>
      </c>
    </row>
    <row r="835" spans="1:27" x14ac:dyDescent="0.25">
      <c r="A835" s="11">
        <v>13.46</v>
      </c>
      <c r="Z835" s="12">
        <f t="shared" ca="1" si="45"/>
        <v>3.4614200000000022</v>
      </c>
      <c r="AA835" s="12">
        <f t="shared" ca="1" si="46"/>
        <v>3.4614200000000022</v>
      </c>
    </row>
    <row r="836" spans="1:27" x14ac:dyDescent="0.25">
      <c r="A836" s="11">
        <v>13.47</v>
      </c>
      <c r="Z836" s="12">
        <f t="shared" ca="1" si="45"/>
        <v>3.4714200000000019</v>
      </c>
      <c r="AA836" s="12">
        <f t="shared" ca="1" si="46"/>
        <v>3.4714200000000019</v>
      </c>
    </row>
    <row r="837" spans="1:27" x14ac:dyDescent="0.25">
      <c r="A837" s="11">
        <v>13.47</v>
      </c>
      <c r="Z837" s="12">
        <f t="shared" ca="1" si="45"/>
        <v>3.4714200000000019</v>
      </c>
      <c r="AA837" s="12">
        <f t="shared" ca="1" si="46"/>
        <v>3.4714200000000019</v>
      </c>
    </row>
    <row r="838" spans="1:27" x14ac:dyDescent="0.25">
      <c r="A838" s="11">
        <v>13.5</v>
      </c>
      <c r="Z838" s="12">
        <f t="shared" ca="1" si="45"/>
        <v>3.5014200000000013</v>
      </c>
      <c r="AA838" s="12">
        <f t="shared" ca="1" si="46"/>
        <v>3.5014200000000013</v>
      </c>
    </row>
    <row r="839" spans="1:27" x14ac:dyDescent="0.25">
      <c r="A839" s="11">
        <v>13.51</v>
      </c>
      <c r="Z839" s="12">
        <f t="shared" ca="1" si="45"/>
        <v>3.5114200000000011</v>
      </c>
      <c r="AA839" s="12">
        <f t="shared" ca="1" si="46"/>
        <v>3.5114200000000011</v>
      </c>
    </row>
    <row r="840" spans="1:27" x14ac:dyDescent="0.25">
      <c r="A840" s="11">
        <v>13.52</v>
      </c>
      <c r="Z840" s="12">
        <f t="shared" ca="1" si="45"/>
        <v>3.5214200000000009</v>
      </c>
      <c r="AA840" s="12">
        <f t="shared" ca="1" si="46"/>
        <v>3.5214200000000009</v>
      </c>
    </row>
    <row r="841" spans="1:27" x14ac:dyDescent="0.25">
      <c r="A841" s="11">
        <v>13.52</v>
      </c>
      <c r="Z841" s="12">
        <f t="shared" ca="1" si="45"/>
        <v>3.5214200000000009</v>
      </c>
      <c r="AA841" s="12">
        <f t="shared" ca="1" si="46"/>
        <v>3.5214200000000009</v>
      </c>
    </row>
    <row r="842" spans="1:27" x14ac:dyDescent="0.25">
      <c r="A842" s="11">
        <v>13.53</v>
      </c>
      <c r="Z842" s="12">
        <f t="shared" ca="1" si="45"/>
        <v>3.5314200000000007</v>
      </c>
      <c r="AA842" s="12">
        <f t="shared" ca="1" si="46"/>
        <v>3.5314200000000007</v>
      </c>
    </row>
    <row r="843" spans="1:27" x14ac:dyDescent="0.25">
      <c r="A843" s="11">
        <v>13.53</v>
      </c>
      <c r="Z843" s="12">
        <f t="shared" ca="1" si="45"/>
        <v>3.5314200000000007</v>
      </c>
      <c r="AA843" s="12">
        <f t="shared" ca="1" si="46"/>
        <v>3.5314200000000007</v>
      </c>
    </row>
    <row r="844" spans="1:27" x14ac:dyDescent="0.25">
      <c r="A844" s="11">
        <v>13.54</v>
      </c>
      <c r="Z844" s="12">
        <f t="shared" ca="1" si="45"/>
        <v>3.5414200000000005</v>
      </c>
      <c r="AA844" s="12">
        <f t="shared" ca="1" si="46"/>
        <v>3.5414200000000005</v>
      </c>
    </row>
    <row r="845" spans="1:27" x14ac:dyDescent="0.25">
      <c r="A845" s="11">
        <v>13.55</v>
      </c>
      <c r="Z845" s="12">
        <f t="shared" ca="1" si="45"/>
        <v>3.551420000000002</v>
      </c>
      <c r="AA845" s="12">
        <f t="shared" ca="1" si="46"/>
        <v>3.551420000000002</v>
      </c>
    </row>
    <row r="846" spans="1:27" x14ac:dyDescent="0.25">
      <c r="A846" s="11">
        <v>13.56</v>
      </c>
      <c r="Z846" s="12">
        <f t="shared" ca="1" si="45"/>
        <v>3.5614200000000018</v>
      </c>
      <c r="AA846" s="12">
        <f t="shared" ca="1" si="46"/>
        <v>3.5614200000000018</v>
      </c>
    </row>
    <row r="847" spans="1:27" x14ac:dyDescent="0.25">
      <c r="A847" s="11">
        <v>13.58</v>
      </c>
      <c r="Z847" s="12">
        <f t="shared" ca="1" si="45"/>
        <v>3.5814200000000014</v>
      </c>
      <c r="AA847" s="12">
        <f t="shared" ca="1" si="46"/>
        <v>3.5814200000000014</v>
      </c>
    </row>
    <row r="848" spans="1:27" x14ac:dyDescent="0.25">
      <c r="A848" s="11">
        <v>13.58</v>
      </c>
      <c r="Z848" s="12">
        <f t="shared" ca="1" si="45"/>
        <v>3.5814200000000014</v>
      </c>
      <c r="AA848" s="12">
        <f t="shared" ca="1" si="46"/>
        <v>3.5814200000000014</v>
      </c>
    </row>
    <row r="849" spans="1:27" x14ac:dyDescent="0.25">
      <c r="A849" s="11">
        <v>13.58</v>
      </c>
      <c r="Z849" s="12">
        <f t="shared" ca="1" si="45"/>
        <v>3.5814200000000014</v>
      </c>
      <c r="AA849" s="12">
        <f t="shared" ca="1" si="46"/>
        <v>3.5814200000000014</v>
      </c>
    </row>
    <row r="850" spans="1:27" x14ac:dyDescent="0.25">
      <c r="A850" s="11">
        <v>13.58</v>
      </c>
      <c r="Z850" s="12">
        <f t="shared" ca="1" si="45"/>
        <v>3.5814200000000014</v>
      </c>
      <c r="AA850" s="12">
        <f t="shared" ca="1" si="46"/>
        <v>3.5814200000000014</v>
      </c>
    </row>
    <row r="851" spans="1:27" x14ac:dyDescent="0.25">
      <c r="A851" s="11">
        <v>13.59</v>
      </c>
      <c r="Z851" s="12">
        <f t="shared" ca="1" si="45"/>
        <v>3.5914200000000012</v>
      </c>
      <c r="AA851" s="12">
        <f t="shared" ca="1" si="46"/>
        <v>3.5914200000000012</v>
      </c>
    </row>
    <row r="852" spans="1:27" x14ac:dyDescent="0.25">
      <c r="A852" s="11">
        <v>13.62</v>
      </c>
      <c r="Z852" s="12">
        <f t="shared" ca="1" si="45"/>
        <v>3.6214200000000005</v>
      </c>
      <c r="AA852" s="12">
        <f t="shared" ca="1" si="46"/>
        <v>3.6214200000000005</v>
      </c>
    </row>
    <row r="853" spans="1:27" x14ac:dyDescent="0.25">
      <c r="A853" s="11">
        <v>13.62</v>
      </c>
      <c r="Z853" s="12">
        <f t="shared" ca="1" si="45"/>
        <v>3.6214200000000005</v>
      </c>
      <c r="AA853" s="12">
        <f t="shared" ca="1" si="46"/>
        <v>3.6214200000000005</v>
      </c>
    </row>
    <row r="854" spans="1:27" x14ac:dyDescent="0.25">
      <c r="A854" s="11">
        <v>13.65</v>
      </c>
      <c r="Z854" s="12">
        <f t="shared" ca="1" si="45"/>
        <v>3.6514200000000017</v>
      </c>
      <c r="AA854" s="12">
        <f t="shared" ca="1" si="46"/>
        <v>3.6514200000000017</v>
      </c>
    </row>
    <row r="855" spans="1:27" x14ac:dyDescent="0.25">
      <c r="A855" s="11">
        <v>13.66</v>
      </c>
      <c r="Z855" s="12">
        <f t="shared" ca="1" si="45"/>
        <v>3.6614200000000015</v>
      </c>
      <c r="AA855" s="12">
        <f t="shared" ca="1" si="46"/>
        <v>3.6614200000000015</v>
      </c>
    </row>
    <row r="856" spans="1:27" x14ac:dyDescent="0.25">
      <c r="A856" s="11">
        <v>13.66</v>
      </c>
      <c r="Z856" s="12">
        <f t="shared" ca="1" si="45"/>
        <v>3.6614200000000015</v>
      </c>
      <c r="AA856" s="12">
        <f t="shared" ca="1" si="46"/>
        <v>3.6614200000000015</v>
      </c>
    </row>
    <row r="857" spans="1:27" x14ac:dyDescent="0.25">
      <c r="A857" s="11">
        <v>13.68</v>
      </c>
      <c r="Z857" s="12">
        <f t="shared" ca="1" si="45"/>
        <v>3.681420000000001</v>
      </c>
      <c r="AA857" s="12">
        <f t="shared" ca="1" si="46"/>
        <v>3.681420000000001</v>
      </c>
    </row>
    <row r="858" spans="1:27" x14ac:dyDescent="0.25">
      <c r="A858" s="11">
        <v>13.76</v>
      </c>
      <c r="Z858" s="12">
        <f t="shared" ca="1" si="45"/>
        <v>3.7614200000000011</v>
      </c>
      <c r="AA858" s="12">
        <f t="shared" ca="1" si="46"/>
        <v>3.7614200000000011</v>
      </c>
    </row>
    <row r="859" spans="1:27" x14ac:dyDescent="0.25">
      <c r="A859" s="11">
        <v>13.77</v>
      </c>
      <c r="Z859" s="12">
        <f t="shared" ca="1" si="45"/>
        <v>3.7714200000000009</v>
      </c>
      <c r="AA859" s="12">
        <f t="shared" ca="1" si="46"/>
        <v>3.7714200000000009</v>
      </c>
    </row>
    <row r="860" spans="1:27" x14ac:dyDescent="0.25">
      <c r="A860" s="11">
        <v>13.84</v>
      </c>
      <c r="Z860" s="12">
        <f t="shared" ca="1" si="45"/>
        <v>3.8414200000000012</v>
      </c>
      <c r="AA860" s="12">
        <f t="shared" ca="1" si="46"/>
        <v>3.8414200000000012</v>
      </c>
    </row>
    <row r="861" spans="1:27" x14ac:dyDescent="0.25">
      <c r="A861" s="11">
        <v>13.85</v>
      </c>
      <c r="Z861" s="12">
        <f t="shared" ca="1" si="45"/>
        <v>3.851420000000001</v>
      </c>
      <c r="AA861" s="12">
        <f t="shared" ca="1" si="46"/>
        <v>3.851420000000001</v>
      </c>
    </row>
    <row r="862" spans="1:27" x14ac:dyDescent="0.25">
      <c r="A862" s="11">
        <v>13.85</v>
      </c>
      <c r="Z862" s="12">
        <f t="shared" ca="1" si="45"/>
        <v>3.851420000000001</v>
      </c>
      <c r="AA862" s="12">
        <f t="shared" ca="1" si="46"/>
        <v>3.851420000000001</v>
      </c>
    </row>
    <row r="863" spans="1:27" x14ac:dyDescent="0.25">
      <c r="A863" s="11">
        <v>13.86</v>
      </c>
      <c r="Z863" s="12">
        <f t="shared" ca="1" si="45"/>
        <v>3.8614200000000007</v>
      </c>
      <c r="AA863" s="12">
        <f t="shared" ca="1" si="46"/>
        <v>3.8614200000000007</v>
      </c>
    </row>
    <row r="864" spans="1:27" x14ac:dyDescent="0.25">
      <c r="A864" s="11">
        <v>13.88</v>
      </c>
      <c r="Z864" s="12">
        <f t="shared" ca="1" si="45"/>
        <v>3.8814200000000021</v>
      </c>
      <c r="AA864" s="12">
        <f t="shared" ca="1" si="46"/>
        <v>3.8814200000000021</v>
      </c>
    </row>
    <row r="865" spans="1:27" x14ac:dyDescent="0.25">
      <c r="A865" s="11">
        <v>13.88</v>
      </c>
      <c r="Z865" s="12">
        <f t="shared" ca="1" si="45"/>
        <v>3.8814200000000021</v>
      </c>
      <c r="AA865" s="12">
        <f t="shared" ca="1" si="46"/>
        <v>3.8814200000000021</v>
      </c>
    </row>
    <row r="866" spans="1:27" x14ac:dyDescent="0.25">
      <c r="A866" s="11">
        <v>13.89</v>
      </c>
      <c r="Z866" s="12">
        <f t="shared" ca="1" si="45"/>
        <v>3.8914200000000019</v>
      </c>
      <c r="AA866" s="12">
        <f t="shared" ca="1" si="46"/>
        <v>3.8914200000000019</v>
      </c>
    </row>
    <row r="867" spans="1:27" x14ac:dyDescent="0.25">
      <c r="A867" s="11">
        <v>13.9</v>
      </c>
      <c r="Z867" s="12">
        <f t="shared" ca="1" si="45"/>
        <v>3.9014200000000017</v>
      </c>
      <c r="AA867" s="12">
        <f t="shared" ca="1" si="46"/>
        <v>3.9014200000000017</v>
      </c>
    </row>
    <row r="868" spans="1:27" x14ac:dyDescent="0.25">
      <c r="A868" s="11">
        <v>13.95</v>
      </c>
      <c r="Z868" s="12">
        <f t="shared" ca="1" si="45"/>
        <v>3.9514200000000006</v>
      </c>
      <c r="AA868" s="12">
        <f t="shared" ca="1" si="46"/>
        <v>3.9514200000000006</v>
      </c>
    </row>
    <row r="869" spans="1:27" x14ac:dyDescent="0.25">
      <c r="A869" s="11">
        <v>13.97</v>
      </c>
      <c r="Z869" s="12">
        <f t="shared" ca="1" si="45"/>
        <v>3.9714200000000019</v>
      </c>
      <c r="AA869" s="12">
        <f t="shared" ca="1" si="46"/>
        <v>3.9714200000000019</v>
      </c>
    </row>
    <row r="870" spans="1:27" x14ac:dyDescent="0.25">
      <c r="A870" s="11">
        <v>13.97</v>
      </c>
      <c r="Z870" s="12">
        <f t="shared" ca="1" si="45"/>
        <v>3.9714200000000019</v>
      </c>
      <c r="AA870" s="12">
        <f t="shared" ca="1" si="46"/>
        <v>3.9714200000000019</v>
      </c>
    </row>
    <row r="871" spans="1:27" x14ac:dyDescent="0.25">
      <c r="A871" s="11">
        <v>14.03</v>
      </c>
      <c r="Z871" s="12">
        <f t="shared" ca="1" si="45"/>
        <v>4.0314200000000007</v>
      </c>
      <c r="AA871" s="12">
        <f t="shared" ca="1" si="46"/>
        <v>4.0314200000000007</v>
      </c>
    </row>
    <row r="872" spans="1:27" x14ac:dyDescent="0.25">
      <c r="A872" s="11">
        <v>14.03</v>
      </c>
      <c r="Z872" s="12">
        <f t="shared" ca="1" si="45"/>
        <v>4.0314200000000007</v>
      </c>
      <c r="AA872" s="12">
        <f t="shared" ca="1" si="46"/>
        <v>4.0314200000000007</v>
      </c>
    </row>
    <row r="873" spans="1:27" x14ac:dyDescent="0.25">
      <c r="A873" s="11">
        <v>14.06</v>
      </c>
      <c r="Z873" s="12">
        <f t="shared" ca="1" si="45"/>
        <v>4.0614200000000018</v>
      </c>
      <c r="AA873" s="12">
        <f t="shared" ca="1" si="46"/>
        <v>4.0614200000000018</v>
      </c>
    </row>
    <row r="874" spans="1:27" x14ac:dyDescent="0.25">
      <c r="A874" s="11">
        <v>14.09</v>
      </c>
      <c r="Z874" s="12">
        <f t="shared" ca="1" si="45"/>
        <v>4.0914200000000012</v>
      </c>
      <c r="AA874" s="12">
        <f t="shared" ca="1" si="46"/>
        <v>4.0914200000000012</v>
      </c>
    </row>
    <row r="875" spans="1:27" x14ac:dyDescent="0.25">
      <c r="A875" s="11">
        <v>14.11</v>
      </c>
      <c r="Z875" s="12">
        <f t="shared" ca="1" si="45"/>
        <v>4.1114200000000007</v>
      </c>
      <c r="AA875" s="12">
        <f t="shared" ca="1" si="46"/>
        <v>4.1114200000000007</v>
      </c>
    </row>
    <row r="876" spans="1:27" x14ac:dyDescent="0.25">
      <c r="A876" s="11">
        <v>14.12</v>
      </c>
      <c r="Z876" s="12">
        <f t="shared" ca="1" si="45"/>
        <v>4.1214200000000005</v>
      </c>
      <c r="AA876" s="12">
        <f t="shared" ca="1" si="46"/>
        <v>4.1214200000000005</v>
      </c>
    </row>
    <row r="877" spans="1:27" x14ac:dyDescent="0.25">
      <c r="A877" s="11">
        <v>14.16</v>
      </c>
      <c r="Z877" s="12">
        <f t="shared" ca="1" si="45"/>
        <v>4.1614200000000015</v>
      </c>
      <c r="AA877" s="12">
        <f t="shared" ca="1" si="46"/>
        <v>4.1614200000000015</v>
      </c>
    </row>
    <row r="878" spans="1:27" x14ac:dyDescent="0.25">
      <c r="A878" s="11">
        <v>14.16</v>
      </c>
      <c r="Z878" s="12">
        <f t="shared" ca="1" si="45"/>
        <v>4.1614200000000015</v>
      </c>
      <c r="AA878" s="12">
        <f t="shared" ca="1" si="46"/>
        <v>4.1614200000000015</v>
      </c>
    </row>
    <row r="879" spans="1:27" x14ac:dyDescent="0.25">
      <c r="A879" s="11">
        <v>14.21</v>
      </c>
      <c r="Z879" s="12">
        <f t="shared" ca="1" si="45"/>
        <v>4.2114200000000022</v>
      </c>
      <c r="AA879" s="12">
        <f t="shared" ca="1" si="46"/>
        <v>4.2114200000000022</v>
      </c>
    </row>
    <row r="880" spans="1:27" x14ac:dyDescent="0.25">
      <c r="A880" s="11">
        <v>14.21</v>
      </c>
      <c r="Z880" s="12">
        <f t="shared" ca="1" si="45"/>
        <v>4.2114200000000022</v>
      </c>
      <c r="AA880" s="12">
        <f t="shared" ca="1" si="46"/>
        <v>4.2114200000000022</v>
      </c>
    </row>
    <row r="881" spans="1:27" x14ac:dyDescent="0.25">
      <c r="A881" s="11">
        <v>14.28</v>
      </c>
      <c r="Z881" s="12">
        <f t="shared" ca="1" si="45"/>
        <v>4.2814200000000007</v>
      </c>
      <c r="AA881" s="12">
        <f t="shared" ca="1" si="46"/>
        <v>4.2814200000000007</v>
      </c>
    </row>
    <row r="882" spans="1:27" x14ac:dyDescent="0.25">
      <c r="A882" s="11">
        <v>14.28</v>
      </c>
      <c r="Z882" s="12">
        <f t="shared" ca="1" si="45"/>
        <v>4.2814200000000007</v>
      </c>
      <c r="AA882" s="12">
        <f t="shared" ca="1" si="46"/>
        <v>4.2814200000000007</v>
      </c>
    </row>
    <row r="883" spans="1:27" x14ac:dyDescent="0.25">
      <c r="A883" s="11">
        <v>14.28</v>
      </c>
      <c r="Z883" s="12">
        <f t="shared" ca="1" si="45"/>
        <v>4.2814200000000007</v>
      </c>
      <c r="AA883" s="12">
        <f t="shared" ca="1" si="46"/>
        <v>4.2814200000000007</v>
      </c>
    </row>
    <row r="884" spans="1:27" x14ac:dyDescent="0.25">
      <c r="A884" s="11">
        <v>14.29</v>
      </c>
      <c r="Z884" s="12">
        <f t="shared" ca="1" si="45"/>
        <v>4.2914200000000005</v>
      </c>
      <c r="AA884" s="12">
        <f t="shared" ca="1" si="46"/>
        <v>4.2914200000000005</v>
      </c>
    </row>
    <row r="885" spans="1:27" x14ac:dyDescent="0.25">
      <c r="A885" s="11">
        <v>14.33</v>
      </c>
      <c r="Z885" s="12">
        <f t="shared" ca="1" si="45"/>
        <v>4.3314200000000014</v>
      </c>
      <c r="AA885" s="12">
        <f t="shared" ca="1" si="46"/>
        <v>4.3314200000000014</v>
      </c>
    </row>
    <row r="886" spans="1:27" x14ac:dyDescent="0.25">
      <c r="A886" s="11">
        <v>14.33</v>
      </c>
      <c r="Z886" s="12">
        <f t="shared" ca="1" si="45"/>
        <v>4.3314200000000014</v>
      </c>
      <c r="AA886" s="12">
        <f t="shared" ca="1" si="46"/>
        <v>4.3314200000000014</v>
      </c>
    </row>
    <row r="887" spans="1:27" x14ac:dyDescent="0.25">
      <c r="A887" s="11">
        <v>14.37</v>
      </c>
      <c r="Z887" s="12">
        <f t="shared" ca="1" si="45"/>
        <v>4.3714200000000005</v>
      </c>
      <c r="AA887" s="12">
        <f t="shared" ca="1" si="46"/>
        <v>4.3714200000000005</v>
      </c>
    </row>
    <row r="888" spans="1:27" x14ac:dyDescent="0.25">
      <c r="A888" s="11">
        <v>14.37</v>
      </c>
      <c r="Z888" s="12">
        <f t="shared" ca="1" si="45"/>
        <v>4.3714200000000005</v>
      </c>
      <c r="AA888" s="12">
        <f t="shared" ca="1" si="46"/>
        <v>4.3714200000000005</v>
      </c>
    </row>
    <row r="889" spans="1:27" x14ac:dyDescent="0.25">
      <c r="A889" s="11">
        <v>14.38</v>
      </c>
      <c r="Z889" s="12">
        <f t="shared" ca="1" si="45"/>
        <v>4.3814200000000021</v>
      </c>
      <c r="AA889" s="12">
        <f t="shared" ca="1" si="46"/>
        <v>4.3814200000000021</v>
      </c>
    </row>
    <row r="890" spans="1:27" x14ac:dyDescent="0.25">
      <c r="A890" s="11">
        <v>14.39</v>
      </c>
      <c r="Z890" s="12">
        <f t="shared" ca="1" si="45"/>
        <v>4.3914200000000019</v>
      </c>
      <c r="AA890" s="12">
        <f t="shared" ca="1" si="46"/>
        <v>4.3914200000000019</v>
      </c>
    </row>
    <row r="891" spans="1:27" x14ac:dyDescent="0.25">
      <c r="A891" s="11">
        <v>14.4</v>
      </c>
      <c r="Z891" s="12">
        <f t="shared" ca="1" si="45"/>
        <v>4.4014200000000017</v>
      </c>
      <c r="AA891" s="12">
        <f t="shared" ca="1" si="46"/>
        <v>4.4014200000000017</v>
      </c>
    </row>
    <row r="892" spans="1:27" x14ac:dyDescent="0.25">
      <c r="A892" s="11">
        <v>14.43</v>
      </c>
      <c r="Z892" s="12">
        <f t="shared" ca="1" si="45"/>
        <v>4.431420000000001</v>
      </c>
      <c r="AA892" s="12">
        <f t="shared" ca="1" si="46"/>
        <v>4.431420000000001</v>
      </c>
    </row>
    <row r="893" spans="1:27" x14ac:dyDescent="0.25">
      <c r="A893" s="11">
        <v>14.44</v>
      </c>
      <c r="Z893" s="12">
        <f t="shared" ca="1" si="45"/>
        <v>4.4414200000000008</v>
      </c>
      <c r="AA893" s="12">
        <f t="shared" ca="1" si="46"/>
        <v>4.4414200000000008</v>
      </c>
    </row>
    <row r="894" spans="1:27" x14ac:dyDescent="0.25">
      <c r="A894" s="11">
        <v>14.44</v>
      </c>
      <c r="Z894" s="12">
        <f t="shared" ca="1" si="45"/>
        <v>4.4414200000000008</v>
      </c>
      <c r="AA894" s="12">
        <f t="shared" ca="1" si="46"/>
        <v>4.4414200000000008</v>
      </c>
    </row>
    <row r="895" spans="1:27" x14ac:dyDescent="0.25">
      <c r="A895" s="11">
        <v>14.44</v>
      </c>
      <c r="Z895" s="12">
        <f t="shared" ca="1" si="45"/>
        <v>4.4414200000000008</v>
      </c>
      <c r="AA895" s="12">
        <f t="shared" ca="1" si="46"/>
        <v>4.4414200000000008</v>
      </c>
    </row>
    <row r="896" spans="1:27" x14ac:dyDescent="0.25">
      <c r="A896" s="11">
        <v>14.46</v>
      </c>
      <c r="Z896" s="12">
        <f t="shared" ca="1" si="45"/>
        <v>4.4614200000000022</v>
      </c>
      <c r="AA896" s="12">
        <f t="shared" ca="1" si="46"/>
        <v>4.4614200000000022</v>
      </c>
    </row>
    <row r="897" spans="1:27" x14ac:dyDescent="0.25">
      <c r="A897" s="11">
        <v>14.48</v>
      </c>
      <c r="Z897" s="12">
        <f t="shared" ca="1" si="45"/>
        <v>4.4814200000000017</v>
      </c>
      <c r="AA897" s="12">
        <f t="shared" ca="1" si="46"/>
        <v>4.4814200000000017</v>
      </c>
    </row>
    <row r="898" spans="1:27" x14ac:dyDescent="0.25">
      <c r="A898" s="11">
        <v>14.48</v>
      </c>
      <c r="Z898" s="12">
        <f t="shared" ref="Z898:Z961" ca="1" si="47">IF($A898&lt;&gt;"",($A898-$D$77),"")</f>
        <v>4.4814200000000017</v>
      </c>
      <c r="AA898" s="12">
        <f t="shared" ref="AA898:AA961" ca="1" si="48">IF($A898&lt;&gt;"",($A898-$D$77+$J$118),"")</f>
        <v>4.4814200000000017</v>
      </c>
    </row>
    <row r="899" spans="1:27" x14ac:dyDescent="0.25">
      <c r="A899" s="11">
        <v>14.49</v>
      </c>
      <c r="Z899" s="12">
        <f t="shared" ca="1" si="47"/>
        <v>4.4914200000000015</v>
      </c>
      <c r="AA899" s="12">
        <f t="shared" ca="1" si="48"/>
        <v>4.4914200000000015</v>
      </c>
    </row>
    <row r="900" spans="1:27" x14ac:dyDescent="0.25">
      <c r="A900" s="11">
        <v>14.52</v>
      </c>
      <c r="Z900" s="12">
        <f t="shared" ca="1" si="47"/>
        <v>4.5214200000000009</v>
      </c>
      <c r="AA900" s="12">
        <f t="shared" ca="1" si="48"/>
        <v>4.5214200000000009</v>
      </c>
    </row>
    <row r="901" spans="1:27" x14ac:dyDescent="0.25">
      <c r="A901" s="11">
        <v>14.53</v>
      </c>
      <c r="Z901" s="12">
        <f t="shared" ca="1" si="47"/>
        <v>4.5314200000000007</v>
      </c>
      <c r="AA901" s="12">
        <f t="shared" ca="1" si="48"/>
        <v>4.5314200000000007</v>
      </c>
    </row>
    <row r="902" spans="1:27" x14ac:dyDescent="0.25">
      <c r="A902" s="11">
        <v>14.56</v>
      </c>
      <c r="Z902" s="12">
        <f t="shared" ca="1" si="47"/>
        <v>4.5614200000000018</v>
      </c>
      <c r="AA902" s="12">
        <f t="shared" ca="1" si="48"/>
        <v>4.5614200000000018</v>
      </c>
    </row>
    <row r="903" spans="1:27" x14ac:dyDescent="0.25">
      <c r="A903" s="11">
        <v>14.57</v>
      </c>
      <c r="Z903" s="12">
        <f t="shared" ca="1" si="47"/>
        <v>4.5714200000000016</v>
      </c>
      <c r="AA903" s="12">
        <f t="shared" ca="1" si="48"/>
        <v>4.5714200000000016</v>
      </c>
    </row>
    <row r="904" spans="1:27" x14ac:dyDescent="0.25">
      <c r="A904" s="11">
        <v>14.57</v>
      </c>
      <c r="Z904" s="12">
        <f t="shared" ca="1" si="47"/>
        <v>4.5714200000000016</v>
      </c>
      <c r="AA904" s="12">
        <f t="shared" ca="1" si="48"/>
        <v>4.5714200000000016</v>
      </c>
    </row>
    <row r="905" spans="1:27" x14ac:dyDescent="0.25">
      <c r="A905" s="11">
        <v>14.59</v>
      </c>
      <c r="Z905" s="12">
        <f t="shared" ca="1" si="47"/>
        <v>4.5914200000000012</v>
      </c>
      <c r="AA905" s="12">
        <f t="shared" ca="1" si="48"/>
        <v>4.5914200000000012</v>
      </c>
    </row>
    <row r="906" spans="1:27" x14ac:dyDescent="0.25">
      <c r="A906" s="11">
        <v>14.66</v>
      </c>
      <c r="Z906" s="12">
        <f t="shared" ca="1" si="47"/>
        <v>4.6614200000000015</v>
      </c>
      <c r="AA906" s="12">
        <f t="shared" ca="1" si="48"/>
        <v>4.6614200000000015</v>
      </c>
    </row>
    <row r="907" spans="1:27" x14ac:dyDescent="0.25">
      <c r="A907" s="11">
        <v>14.66</v>
      </c>
      <c r="Z907" s="12">
        <f t="shared" ca="1" si="47"/>
        <v>4.6614200000000015</v>
      </c>
      <c r="AA907" s="12">
        <f t="shared" ca="1" si="48"/>
        <v>4.6614200000000015</v>
      </c>
    </row>
    <row r="908" spans="1:27" x14ac:dyDescent="0.25">
      <c r="A908" s="11">
        <v>14.67</v>
      </c>
      <c r="Z908" s="12">
        <f t="shared" ca="1" si="47"/>
        <v>4.6714200000000012</v>
      </c>
      <c r="AA908" s="12">
        <f t="shared" ca="1" si="48"/>
        <v>4.6714200000000012</v>
      </c>
    </row>
    <row r="909" spans="1:27" x14ac:dyDescent="0.25">
      <c r="A909" s="11">
        <v>14.67</v>
      </c>
      <c r="Z909" s="12">
        <f t="shared" ca="1" si="47"/>
        <v>4.6714200000000012</v>
      </c>
      <c r="AA909" s="12">
        <f t="shared" ca="1" si="48"/>
        <v>4.6714200000000012</v>
      </c>
    </row>
    <row r="910" spans="1:27" x14ac:dyDescent="0.25">
      <c r="A910" s="11">
        <v>14.67</v>
      </c>
      <c r="Z910" s="12">
        <f t="shared" ca="1" si="47"/>
        <v>4.6714200000000012</v>
      </c>
      <c r="AA910" s="12">
        <f t="shared" ca="1" si="48"/>
        <v>4.6714200000000012</v>
      </c>
    </row>
    <row r="911" spans="1:27" x14ac:dyDescent="0.25">
      <c r="A911" s="11">
        <v>14.7</v>
      </c>
      <c r="Z911" s="12">
        <f t="shared" ca="1" si="47"/>
        <v>4.7014200000000006</v>
      </c>
      <c r="AA911" s="12">
        <f t="shared" ca="1" si="48"/>
        <v>4.7014200000000006</v>
      </c>
    </row>
    <row r="912" spans="1:27" x14ac:dyDescent="0.25">
      <c r="A912" s="11">
        <v>14.71</v>
      </c>
      <c r="Z912" s="12">
        <f t="shared" ca="1" si="47"/>
        <v>4.7114200000000022</v>
      </c>
      <c r="AA912" s="12">
        <f t="shared" ca="1" si="48"/>
        <v>4.7114200000000022</v>
      </c>
    </row>
    <row r="913" spans="1:27" x14ac:dyDescent="0.25">
      <c r="A913" s="11">
        <v>14.71</v>
      </c>
      <c r="Z913" s="12">
        <f t="shared" ca="1" si="47"/>
        <v>4.7114200000000022</v>
      </c>
      <c r="AA913" s="12">
        <f t="shared" ca="1" si="48"/>
        <v>4.7114200000000022</v>
      </c>
    </row>
    <row r="914" spans="1:27" x14ac:dyDescent="0.25">
      <c r="A914" s="11">
        <v>14.73</v>
      </c>
      <c r="Z914" s="12">
        <f t="shared" ca="1" si="47"/>
        <v>4.7314200000000017</v>
      </c>
      <c r="AA914" s="12">
        <f t="shared" ca="1" si="48"/>
        <v>4.7314200000000017</v>
      </c>
    </row>
    <row r="915" spans="1:27" x14ac:dyDescent="0.25">
      <c r="A915" s="11">
        <v>14.73</v>
      </c>
      <c r="Z915" s="12">
        <f t="shared" ca="1" si="47"/>
        <v>4.7314200000000017</v>
      </c>
      <c r="AA915" s="12">
        <f t="shared" ca="1" si="48"/>
        <v>4.7314200000000017</v>
      </c>
    </row>
    <row r="916" spans="1:27" x14ac:dyDescent="0.25">
      <c r="A916" s="11">
        <v>14.75</v>
      </c>
      <c r="Z916" s="12">
        <f t="shared" ca="1" si="47"/>
        <v>4.7514200000000013</v>
      </c>
      <c r="AA916" s="12">
        <f t="shared" ca="1" si="48"/>
        <v>4.7514200000000013</v>
      </c>
    </row>
    <row r="917" spans="1:27" x14ac:dyDescent="0.25">
      <c r="A917" s="11">
        <v>14.76</v>
      </c>
      <c r="Z917" s="12">
        <f t="shared" ca="1" si="47"/>
        <v>4.7614200000000011</v>
      </c>
      <c r="AA917" s="12">
        <f t="shared" ca="1" si="48"/>
        <v>4.7614200000000011</v>
      </c>
    </row>
    <row r="918" spans="1:27" x14ac:dyDescent="0.25">
      <c r="A918" s="11">
        <v>14.77</v>
      </c>
      <c r="Z918" s="12">
        <f t="shared" ca="1" si="47"/>
        <v>4.7714200000000009</v>
      </c>
      <c r="AA918" s="12">
        <f t="shared" ca="1" si="48"/>
        <v>4.7714200000000009</v>
      </c>
    </row>
    <row r="919" spans="1:27" x14ac:dyDescent="0.25">
      <c r="A919" s="11">
        <v>14.77</v>
      </c>
      <c r="Z919" s="12">
        <f t="shared" ca="1" si="47"/>
        <v>4.7714200000000009</v>
      </c>
      <c r="AA919" s="12">
        <f t="shared" ca="1" si="48"/>
        <v>4.7714200000000009</v>
      </c>
    </row>
    <row r="920" spans="1:27" x14ac:dyDescent="0.25">
      <c r="A920" s="11">
        <v>14.78</v>
      </c>
      <c r="Z920" s="12">
        <f t="shared" ca="1" si="47"/>
        <v>4.7814200000000007</v>
      </c>
      <c r="AA920" s="12">
        <f t="shared" ca="1" si="48"/>
        <v>4.7814200000000007</v>
      </c>
    </row>
    <row r="921" spans="1:27" x14ac:dyDescent="0.25">
      <c r="A921" s="11">
        <v>14.79</v>
      </c>
      <c r="Z921" s="12">
        <f t="shared" ca="1" si="47"/>
        <v>4.7914200000000005</v>
      </c>
      <c r="AA921" s="12">
        <f t="shared" ca="1" si="48"/>
        <v>4.7914200000000005</v>
      </c>
    </row>
    <row r="922" spans="1:27" x14ac:dyDescent="0.25">
      <c r="A922" s="11">
        <v>14.84</v>
      </c>
      <c r="Z922" s="12">
        <f t="shared" ca="1" si="47"/>
        <v>4.8414200000000012</v>
      </c>
      <c r="AA922" s="12">
        <f t="shared" ca="1" si="48"/>
        <v>4.8414200000000012</v>
      </c>
    </row>
    <row r="923" spans="1:27" x14ac:dyDescent="0.25">
      <c r="A923" s="11">
        <v>14.86</v>
      </c>
      <c r="Z923" s="12">
        <f t="shared" ca="1" si="47"/>
        <v>4.8614200000000007</v>
      </c>
      <c r="AA923" s="12">
        <f t="shared" ca="1" si="48"/>
        <v>4.8614200000000007</v>
      </c>
    </row>
    <row r="924" spans="1:27" x14ac:dyDescent="0.25">
      <c r="A924" s="11">
        <v>14.89</v>
      </c>
      <c r="Z924" s="12">
        <f t="shared" ca="1" si="47"/>
        <v>4.8914200000000019</v>
      </c>
      <c r="AA924" s="12">
        <f t="shared" ca="1" si="48"/>
        <v>4.8914200000000019</v>
      </c>
    </row>
    <row r="925" spans="1:27" x14ac:dyDescent="0.25">
      <c r="A925" s="11">
        <v>14.91</v>
      </c>
      <c r="Z925" s="12">
        <f t="shared" ca="1" si="47"/>
        <v>4.9114200000000015</v>
      </c>
      <c r="AA925" s="12">
        <f t="shared" ca="1" si="48"/>
        <v>4.9114200000000015</v>
      </c>
    </row>
    <row r="926" spans="1:27" x14ac:dyDescent="0.25">
      <c r="A926" s="11">
        <v>14.93</v>
      </c>
      <c r="Z926" s="12">
        <f t="shared" ca="1" si="47"/>
        <v>4.931420000000001</v>
      </c>
      <c r="AA926" s="12">
        <f t="shared" ca="1" si="48"/>
        <v>4.931420000000001</v>
      </c>
    </row>
    <row r="927" spans="1:27" x14ac:dyDescent="0.25">
      <c r="A927" s="11">
        <v>14.95</v>
      </c>
      <c r="Z927" s="12">
        <f t="shared" ca="1" si="47"/>
        <v>4.9514200000000006</v>
      </c>
      <c r="AA927" s="12">
        <f t="shared" ca="1" si="48"/>
        <v>4.9514200000000006</v>
      </c>
    </row>
    <row r="928" spans="1:27" x14ac:dyDescent="0.25">
      <c r="A928" s="11">
        <v>14.98</v>
      </c>
      <c r="Z928" s="12">
        <f t="shared" ca="1" si="47"/>
        <v>4.9814200000000017</v>
      </c>
      <c r="AA928" s="12">
        <f t="shared" ca="1" si="48"/>
        <v>4.9814200000000017</v>
      </c>
    </row>
    <row r="929" spans="1:27" x14ac:dyDescent="0.25">
      <c r="A929" s="11">
        <v>15.07</v>
      </c>
      <c r="Z929" s="12">
        <f t="shared" ca="1" si="47"/>
        <v>5.0714200000000016</v>
      </c>
      <c r="AA929" s="12">
        <f t="shared" ca="1" si="48"/>
        <v>5.0714200000000016</v>
      </c>
    </row>
    <row r="930" spans="1:27" x14ac:dyDescent="0.25">
      <c r="A930" s="11">
        <v>15.07</v>
      </c>
      <c r="Z930" s="12">
        <f t="shared" ca="1" si="47"/>
        <v>5.0714200000000016</v>
      </c>
      <c r="AA930" s="12">
        <f t="shared" ca="1" si="48"/>
        <v>5.0714200000000016</v>
      </c>
    </row>
    <row r="931" spans="1:27" x14ac:dyDescent="0.25">
      <c r="A931" s="11">
        <v>15.08</v>
      </c>
      <c r="Z931" s="12">
        <f t="shared" ca="1" si="47"/>
        <v>5.0814200000000014</v>
      </c>
      <c r="AA931" s="12">
        <f t="shared" ca="1" si="48"/>
        <v>5.0814200000000014</v>
      </c>
    </row>
    <row r="932" spans="1:27" x14ac:dyDescent="0.25">
      <c r="A932" s="11">
        <v>15.08</v>
      </c>
      <c r="Z932" s="12">
        <f t="shared" ca="1" si="47"/>
        <v>5.0814200000000014</v>
      </c>
      <c r="AA932" s="12">
        <f t="shared" ca="1" si="48"/>
        <v>5.0814200000000014</v>
      </c>
    </row>
    <row r="933" spans="1:27" x14ac:dyDescent="0.25">
      <c r="A933" s="11">
        <v>15.16</v>
      </c>
      <c r="Z933" s="12">
        <f t="shared" ca="1" si="47"/>
        <v>5.1614200000000015</v>
      </c>
      <c r="AA933" s="12">
        <f t="shared" ca="1" si="48"/>
        <v>5.1614200000000015</v>
      </c>
    </row>
    <row r="934" spans="1:27" x14ac:dyDescent="0.25">
      <c r="A934" s="11">
        <v>15.18</v>
      </c>
      <c r="Z934" s="12">
        <f t="shared" ca="1" si="47"/>
        <v>5.181420000000001</v>
      </c>
      <c r="AA934" s="12">
        <f t="shared" ca="1" si="48"/>
        <v>5.181420000000001</v>
      </c>
    </row>
    <row r="935" spans="1:27" x14ac:dyDescent="0.25">
      <c r="A935" s="11">
        <v>15.19</v>
      </c>
      <c r="Z935" s="12">
        <f t="shared" ca="1" si="47"/>
        <v>5.1914200000000008</v>
      </c>
      <c r="AA935" s="12">
        <f t="shared" ca="1" si="48"/>
        <v>5.1914200000000008</v>
      </c>
    </row>
    <row r="936" spans="1:27" x14ac:dyDescent="0.25">
      <c r="A936" s="11">
        <v>15.24</v>
      </c>
      <c r="Z936" s="12">
        <f t="shared" ca="1" si="47"/>
        <v>5.2414200000000015</v>
      </c>
      <c r="AA936" s="12">
        <f t="shared" ca="1" si="48"/>
        <v>5.2414200000000015</v>
      </c>
    </row>
    <row r="937" spans="1:27" x14ac:dyDescent="0.25">
      <c r="A937" s="11">
        <v>15.26</v>
      </c>
      <c r="Z937" s="12">
        <f t="shared" ca="1" si="47"/>
        <v>5.2614200000000011</v>
      </c>
      <c r="AA937" s="12">
        <f t="shared" ca="1" si="48"/>
        <v>5.2614200000000011</v>
      </c>
    </row>
    <row r="938" spans="1:27" x14ac:dyDescent="0.25">
      <c r="A938" s="11">
        <v>15.28</v>
      </c>
      <c r="Z938" s="12">
        <f t="shared" ca="1" si="47"/>
        <v>5.2814200000000007</v>
      </c>
      <c r="AA938" s="12">
        <f t="shared" ca="1" si="48"/>
        <v>5.2814200000000007</v>
      </c>
    </row>
    <row r="939" spans="1:27" x14ac:dyDescent="0.25">
      <c r="A939" s="11">
        <v>15.32</v>
      </c>
      <c r="Z939" s="12">
        <f t="shared" ca="1" si="47"/>
        <v>5.3214200000000016</v>
      </c>
      <c r="AA939" s="12">
        <f t="shared" ca="1" si="48"/>
        <v>5.3214200000000016</v>
      </c>
    </row>
    <row r="940" spans="1:27" x14ac:dyDescent="0.25">
      <c r="A940" s="11">
        <v>15.33</v>
      </c>
      <c r="Z940" s="12">
        <f t="shared" ca="1" si="47"/>
        <v>5.3314200000000014</v>
      </c>
      <c r="AA940" s="12">
        <f t="shared" ca="1" si="48"/>
        <v>5.3314200000000014</v>
      </c>
    </row>
    <row r="941" spans="1:27" x14ac:dyDescent="0.25">
      <c r="A941" s="11">
        <v>15.33</v>
      </c>
      <c r="Z941" s="12">
        <f t="shared" ca="1" si="47"/>
        <v>5.3314200000000014</v>
      </c>
      <c r="AA941" s="12">
        <f t="shared" ca="1" si="48"/>
        <v>5.3314200000000014</v>
      </c>
    </row>
    <row r="942" spans="1:27" x14ac:dyDescent="0.25">
      <c r="A942" s="11">
        <v>15.33</v>
      </c>
      <c r="Z942" s="12">
        <f t="shared" ca="1" si="47"/>
        <v>5.3314200000000014</v>
      </c>
      <c r="AA942" s="12">
        <f t="shared" ca="1" si="48"/>
        <v>5.3314200000000014</v>
      </c>
    </row>
    <row r="943" spans="1:27" x14ac:dyDescent="0.25">
      <c r="A943" s="11">
        <v>15.36</v>
      </c>
      <c r="Z943" s="12">
        <f t="shared" ca="1" si="47"/>
        <v>5.3614200000000007</v>
      </c>
      <c r="AA943" s="12">
        <f t="shared" ca="1" si="48"/>
        <v>5.3614200000000007</v>
      </c>
    </row>
    <row r="944" spans="1:27" x14ac:dyDescent="0.25">
      <c r="A944" s="11">
        <v>15.38</v>
      </c>
      <c r="Z944" s="12">
        <f t="shared" ca="1" si="47"/>
        <v>5.3814200000000021</v>
      </c>
      <c r="AA944" s="12">
        <f t="shared" ca="1" si="48"/>
        <v>5.3814200000000021</v>
      </c>
    </row>
    <row r="945" spans="1:27" x14ac:dyDescent="0.25">
      <c r="A945" s="11">
        <v>15.39</v>
      </c>
      <c r="Z945" s="12">
        <f t="shared" ca="1" si="47"/>
        <v>5.3914200000000019</v>
      </c>
      <c r="AA945" s="12">
        <f t="shared" ca="1" si="48"/>
        <v>5.3914200000000019</v>
      </c>
    </row>
    <row r="946" spans="1:27" x14ac:dyDescent="0.25">
      <c r="A946" s="11">
        <v>15.4</v>
      </c>
      <c r="Z946" s="12">
        <f t="shared" ca="1" si="47"/>
        <v>5.4014200000000017</v>
      </c>
      <c r="AA946" s="12">
        <f t="shared" ca="1" si="48"/>
        <v>5.4014200000000017</v>
      </c>
    </row>
    <row r="947" spans="1:27" x14ac:dyDescent="0.25">
      <c r="A947" s="11">
        <v>15.43</v>
      </c>
      <c r="Z947" s="12">
        <f t="shared" ca="1" si="47"/>
        <v>5.431420000000001</v>
      </c>
      <c r="AA947" s="12">
        <f t="shared" ca="1" si="48"/>
        <v>5.431420000000001</v>
      </c>
    </row>
    <row r="948" spans="1:27" x14ac:dyDescent="0.25">
      <c r="A948" s="11">
        <v>15.53</v>
      </c>
      <c r="Z948" s="12">
        <f t="shared" ca="1" si="47"/>
        <v>5.5314200000000007</v>
      </c>
      <c r="AA948" s="12">
        <f t="shared" ca="1" si="48"/>
        <v>5.5314200000000007</v>
      </c>
    </row>
    <row r="949" spans="1:27" x14ac:dyDescent="0.25">
      <c r="A949" s="11">
        <v>15.56</v>
      </c>
      <c r="Z949" s="12">
        <f t="shared" ca="1" si="47"/>
        <v>5.5614200000000018</v>
      </c>
      <c r="AA949" s="12">
        <f t="shared" ca="1" si="48"/>
        <v>5.5614200000000018</v>
      </c>
    </row>
    <row r="950" spans="1:27" x14ac:dyDescent="0.25">
      <c r="A950" s="11">
        <v>15.65</v>
      </c>
      <c r="Z950" s="12">
        <f t="shared" ca="1" si="47"/>
        <v>5.6514200000000017</v>
      </c>
      <c r="AA950" s="12">
        <f t="shared" ca="1" si="48"/>
        <v>5.6514200000000017</v>
      </c>
    </row>
    <row r="951" spans="1:27" x14ac:dyDescent="0.25">
      <c r="A951" s="11">
        <v>15.66</v>
      </c>
      <c r="Z951" s="12">
        <f t="shared" ca="1" si="47"/>
        <v>5.6614200000000015</v>
      </c>
      <c r="AA951" s="12">
        <f t="shared" ca="1" si="48"/>
        <v>5.6614200000000015</v>
      </c>
    </row>
    <row r="952" spans="1:27" x14ac:dyDescent="0.25">
      <c r="A952" s="11">
        <v>15.67</v>
      </c>
      <c r="Z952" s="12">
        <f t="shared" ca="1" si="47"/>
        <v>5.6714200000000012</v>
      </c>
      <c r="AA952" s="12">
        <f t="shared" ca="1" si="48"/>
        <v>5.6714200000000012</v>
      </c>
    </row>
    <row r="953" spans="1:27" x14ac:dyDescent="0.25">
      <c r="A953" s="11">
        <v>15.68</v>
      </c>
      <c r="Z953" s="12">
        <f t="shared" ca="1" si="47"/>
        <v>5.681420000000001</v>
      </c>
      <c r="AA953" s="12">
        <f t="shared" ca="1" si="48"/>
        <v>5.681420000000001</v>
      </c>
    </row>
    <row r="954" spans="1:27" x14ac:dyDescent="0.25">
      <c r="A954" s="11">
        <v>15.76</v>
      </c>
      <c r="Z954" s="12">
        <f t="shared" ca="1" si="47"/>
        <v>5.7614200000000011</v>
      </c>
      <c r="AA954" s="12">
        <f t="shared" ca="1" si="48"/>
        <v>5.7614200000000011</v>
      </c>
    </row>
    <row r="955" spans="1:27" x14ac:dyDescent="0.25">
      <c r="A955" s="11">
        <v>15.76</v>
      </c>
      <c r="Z955" s="12">
        <f t="shared" ca="1" si="47"/>
        <v>5.7614200000000011</v>
      </c>
      <c r="AA955" s="12">
        <f t="shared" ca="1" si="48"/>
        <v>5.7614200000000011</v>
      </c>
    </row>
    <row r="956" spans="1:27" x14ac:dyDescent="0.25">
      <c r="A956" s="11">
        <v>15.78</v>
      </c>
      <c r="Z956" s="12">
        <f t="shared" ca="1" si="47"/>
        <v>5.7814200000000007</v>
      </c>
      <c r="AA956" s="12">
        <f t="shared" ca="1" si="48"/>
        <v>5.7814200000000007</v>
      </c>
    </row>
    <row r="957" spans="1:27" x14ac:dyDescent="0.25">
      <c r="A957" s="11">
        <v>15.83</v>
      </c>
      <c r="Z957" s="12">
        <f t="shared" ca="1" si="47"/>
        <v>5.8314200000000014</v>
      </c>
      <c r="AA957" s="12">
        <f t="shared" ca="1" si="48"/>
        <v>5.8314200000000014</v>
      </c>
    </row>
    <row r="958" spans="1:27" x14ac:dyDescent="0.25">
      <c r="A958" s="11">
        <v>15.84</v>
      </c>
      <c r="Z958" s="12">
        <f t="shared" ca="1" si="47"/>
        <v>5.8414200000000012</v>
      </c>
      <c r="AA958" s="12">
        <f t="shared" ca="1" si="48"/>
        <v>5.8414200000000012</v>
      </c>
    </row>
    <row r="959" spans="1:27" x14ac:dyDescent="0.25">
      <c r="A959" s="11">
        <v>15.84</v>
      </c>
      <c r="Z959" s="12">
        <f t="shared" ca="1" si="47"/>
        <v>5.8414200000000012</v>
      </c>
      <c r="AA959" s="12">
        <f t="shared" ca="1" si="48"/>
        <v>5.8414200000000012</v>
      </c>
    </row>
    <row r="960" spans="1:27" x14ac:dyDescent="0.25">
      <c r="A960" s="11">
        <v>15.85</v>
      </c>
      <c r="Z960" s="12">
        <f t="shared" ca="1" si="47"/>
        <v>5.851420000000001</v>
      </c>
      <c r="AA960" s="12">
        <f t="shared" ca="1" si="48"/>
        <v>5.851420000000001</v>
      </c>
    </row>
    <row r="961" spans="1:27" x14ac:dyDescent="0.25">
      <c r="A961" s="11">
        <v>15.86</v>
      </c>
      <c r="Z961" s="12">
        <f t="shared" ca="1" si="47"/>
        <v>5.8614200000000007</v>
      </c>
      <c r="AA961" s="12">
        <f t="shared" ca="1" si="48"/>
        <v>5.8614200000000007</v>
      </c>
    </row>
    <row r="962" spans="1:27" x14ac:dyDescent="0.25">
      <c r="A962" s="11">
        <v>15.89</v>
      </c>
      <c r="Z962" s="12">
        <f t="shared" ref="Z962:Z1001" ca="1" si="49">IF($A962&lt;&gt;"",($A962-$D$77),"")</f>
        <v>5.8914200000000019</v>
      </c>
      <c r="AA962" s="12">
        <f t="shared" ref="AA962:AA1001" ca="1" si="50">IF($A962&lt;&gt;"",($A962-$D$77+$J$118),"")</f>
        <v>5.8914200000000019</v>
      </c>
    </row>
    <row r="963" spans="1:27" x14ac:dyDescent="0.25">
      <c r="A963" s="11">
        <v>15.96</v>
      </c>
      <c r="Z963" s="12">
        <f t="shared" ca="1" si="49"/>
        <v>5.9614200000000022</v>
      </c>
      <c r="AA963" s="12">
        <f t="shared" ca="1" si="50"/>
        <v>5.9614200000000022</v>
      </c>
    </row>
    <row r="964" spans="1:27" x14ac:dyDescent="0.25">
      <c r="A964" s="11">
        <v>15.96</v>
      </c>
      <c r="Z964" s="12">
        <f t="shared" ca="1" si="49"/>
        <v>5.9614200000000022</v>
      </c>
      <c r="AA964" s="12">
        <f t="shared" ca="1" si="50"/>
        <v>5.9614200000000022</v>
      </c>
    </row>
    <row r="965" spans="1:27" x14ac:dyDescent="0.25">
      <c r="A965" s="11">
        <v>16</v>
      </c>
      <c r="Z965" s="12">
        <f t="shared" ca="1" si="49"/>
        <v>6.0014200000000013</v>
      </c>
      <c r="AA965" s="12">
        <f t="shared" ca="1" si="50"/>
        <v>6.0014200000000013</v>
      </c>
    </row>
    <row r="966" spans="1:27" x14ac:dyDescent="0.25">
      <c r="A966" s="11">
        <v>16.07</v>
      </c>
      <c r="Z966" s="12">
        <f t="shared" ca="1" si="49"/>
        <v>6.0714200000000016</v>
      </c>
      <c r="AA966" s="12">
        <f t="shared" ca="1" si="50"/>
        <v>6.0714200000000016</v>
      </c>
    </row>
    <row r="967" spans="1:27" x14ac:dyDescent="0.25">
      <c r="A967" s="11">
        <v>16.149999999999999</v>
      </c>
      <c r="Z967" s="12">
        <f t="shared" ca="1" si="49"/>
        <v>6.1514199999999999</v>
      </c>
      <c r="AA967" s="12">
        <f t="shared" ca="1" si="50"/>
        <v>6.1514199999999999</v>
      </c>
    </row>
    <row r="968" spans="1:27" x14ac:dyDescent="0.25">
      <c r="A968" s="11">
        <v>16.23</v>
      </c>
      <c r="Z968" s="12">
        <f t="shared" ca="1" si="49"/>
        <v>6.2314200000000017</v>
      </c>
      <c r="AA968" s="12">
        <f t="shared" ca="1" si="50"/>
        <v>6.2314200000000017</v>
      </c>
    </row>
    <row r="969" spans="1:27" x14ac:dyDescent="0.25">
      <c r="A969" s="11">
        <v>16.260000000000002</v>
      </c>
      <c r="Z969" s="12">
        <f t="shared" ca="1" si="49"/>
        <v>6.2614200000000029</v>
      </c>
      <c r="AA969" s="12">
        <f t="shared" ca="1" si="50"/>
        <v>6.2614200000000029</v>
      </c>
    </row>
    <row r="970" spans="1:27" x14ac:dyDescent="0.25">
      <c r="A970" s="11">
        <v>16.260000000000002</v>
      </c>
      <c r="Z970" s="12">
        <f t="shared" ca="1" si="49"/>
        <v>6.2614200000000029</v>
      </c>
      <c r="AA970" s="12">
        <f t="shared" ca="1" si="50"/>
        <v>6.2614200000000029</v>
      </c>
    </row>
    <row r="971" spans="1:27" x14ac:dyDescent="0.25">
      <c r="A971" s="11">
        <v>16.29</v>
      </c>
      <c r="Z971" s="12">
        <f t="shared" ca="1" si="49"/>
        <v>6.2914200000000005</v>
      </c>
      <c r="AA971" s="12">
        <f t="shared" ca="1" si="50"/>
        <v>6.2914200000000005</v>
      </c>
    </row>
    <row r="972" spans="1:27" x14ac:dyDescent="0.25">
      <c r="A972" s="11">
        <v>16.309999999999999</v>
      </c>
      <c r="Z972" s="12">
        <f t="shared" ca="1" si="49"/>
        <v>6.31142</v>
      </c>
      <c r="AA972" s="12">
        <f t="shared" ca="1" si="50"/>
        <v>6.31142</v>
      </c>
    </row>
    <row r="973" spans="1:27" x14ac:dyDescent="0.25">
      <c r="A973" s="11">
        <v>16.36</v>
      </c>
      <c r="Z973" s="12">
        <f t="shared" ca="1" si="49"/>
        <v>6.3614200000000007</v>
      </c>
      <c r="AA973" s="12">
        <f t="shared" ca="1" si="50"/>
        <v>6.3614200000000007</v>
      </c>
    </row>
    <row r="974" spans="1:27" x14ac:dyDescent="0.25">
      <c r="A974" s="11">
        <v>16.48</v>
      </c>
      <c r="Z974" s="12">
        <f t="shared" ca="1" si="49"/>
        <v>6.4814200000000017</v>
      </c>
      <c r="AA974" s="12">
        <f t="shared" ca="1" si="50"/>
        <v>6.4814200000000017</v>
      </c>
    </row>
    <row r="975" spans="1:27" x14ac:dyDescent="0.25">
      <c r="A975" s="11">
        <v>16.510000000000002</v>
      </c>
      <c r="Z975" s="12">
        <f t="shared" ca="1" si="49"/>
        <v>6.5114200000000029</v>
      </c>
      <c r="AA975" s="12">
        <f t="shared" ca="1" si="50"/>
        <v>6.5114200000000029</v>
      </c>
    </row>
    <row r="976" spans="1:27" x14ac:dyDescent="0.25">
      <c r="A976" s="11">
        <v>16.53</v>
      </c>
      <c r="Z976" s="12">
        <f t="shared" ca="1" si="49"/>
        <v>6.5314200000000024</v>
      </c>
      <c r="AA976" s="12">
        <f t="shared" ca="1" si="50"/>
        <v>6.5314200000000024</v>
      </c>
    </row>
    <row r="977" spans="1:27" x14ac:dyDescent="0.25">
      <c r="A977" s="11">
        <v>16.579999999999998</v>
      </c>
      <c r="Z977" s="12">
        <f t="shared" ca="1" si="49"/>
        <v>6.5814199999999996</v>
      </c>
      <c r="AA977" s="12">
        <f t="shared" ca="1" si="50"/>
        <v>6.5814199999999996</v>
      </c>
    </row>
    <row r="978" spans="1:27" x14ac:dyDescent="0.25">
      <c r="A978" s="11">
        <v>16.649999999999999</v>
      </c>
      <c r="Z978" s="12">
        <f t="shared" ca="1" si="49"/>
        <v>6.6514199999999999</v>
      </c>
      <c r="AA978" s="12">
        <f t="shared" ca="1" si="50"/>
        <v>6.6514199999999999</v>
      </c>
    </row>
    <row r="979" spans="1:27" x14ac:dyDescent="0.25">
      <c r="A979" s="11">
        <v>16.670000000000002</v>
      </c>
      <c r="Z979" s="12">
        <f t="shared" ca="1" si="49"/>
        <v>6.671420000000003</v>
      </c>
      <c r="AA979" s="12">
        <f t="shared" ca="1" si="50"/>
        <v>6.671420000000003</v>
      </c>
    </row>
    <row r="980" spans="1:27" x14ac:dyDescent="0.25">
      <c r="A980" s="11">
        <v>16.89</v>
      </c>
      <c r="Z980" s="12">
        <f t="shared" ca="1" si="49"/>
        <v>6.8914200000000019</v>
      </c>
      <c r="AA980" s="12">
        <f t="shared" ca="1" si="50"/>
        <v>6.8914200000000019</v>
      </c>
    </row>
    <row r="981" spans="1:27" x14ac:dyDescent="0.25">
      <c r="A981" s="11">
        <v>16.899999999999999</v>
      </c>
      <c r="Z981" s="12">
        <f t="shared" ca="1" si="49"/>
        <v>6.9014199999999999</v>
      </c>
      <c r="AA981" s="12">
        <f t="shared" ca="1" si="50"/>
        <v>6.9014199999999999</v>
      </c>
    </row>
    <row r="982" spans="1:27" x14ac:dyDescent="0.25">
      <c r="A982" s="11">
        <v>16.93</v>
      </c>
      <c r="Z982" s="12">
        <f t="shared" ca="1" si="49"/>
        <v>6.931420000000001</v>
      </c>
      <c r="AA982" s="12">
        <f t="shared" ca="1" si="50"/>
        <v>6.931420000000001</v>
      </c>
    </row>
    <row r="983" spans="1:27" x14ac:dyDescent="0.25">
      <c r="A983" s="11">
        <v>16.95</v>
      </c>
      <c r="Z983" s="12">
        <f t="shared" ca="1" si="49"/>
        <v>6.9514200000000006</v>
      </c>
      <c r="AA983" s="12">
        <f t="shared" ca="1" si="50"/>
        <v>6.9514200000000006</v>
      </c>
    </row>
    <row r="984" spans="1:27" x14ac:dyDescent="0.25">
      <c r="A984" s="11">
        <v>16.989999999999998</v>
      </c>
      <c r="Z984" s="12">
        <f t="shared" ca="1" si="49"/>
        <v>6.9914199999999997</v>
      </c>
      <c r="AA984" s="12">
        <f t="shared" ca="1" si="50"/>
        <v>6.9914199999999997</v>
      </c>
    </row>
    <row r="985" spans="1:27" x14ac:dyDescent="0.25">
      <c r="A985" s="11">
        <v>17</v>
      </c>
      <c r="Z985" s="12">
        <f t="shared" ca="1" si="49"/>
        <v>7.0014200000000013</v>
      </c>
      <c r="AA985" s="12">
        <f t="shared" ca="1" si="50"/>
        <v>7.0014200000000013</v>
      </c>
    </row>
    <row r="986" spans="1:27" x14ac:dyDescent="0.25">
      <c r="A986" s="11">
        <v>17.170000000000002</v>
      </c>
      <c r="Z986" s="12">
        <f t="shared" ca="1" si="49"/>
        <v>7.171420000000003</v>
      </c>
      <c r="AA986" s="12">
        <f t="shared" ca="1" si="50"/>
        <v>7.171420000000003</v>
      </c>
    </row>
    <row r="987" spans="1:27" x14ac:dyDescent="0.25">
      <c r="A987" s="11">
        <v>17.22</v>
      </c>
      <c r="Z987" s="12">
        <f t="shared" ca="1" si="49"/>
        <v>7.2214200000000002</v>
      </c>
      <c r="AA987" s="12">
        <f t="shared" ca="1" si="50"/>
        <v>7.2214200000000002</v>
      </c>
    </row>
    <row r="988" spans="1:27" x14ac:dyDescent="0.25">
      <c r="A988" s="11">
        <v>17.29</v>
      </c>
      <c r="Z988" s="12">
        <f t="shared" ca="1" si="49"/>
        <v>7.2914200000000005</v>
      </c>
      <c r="AA988" s="12">
        <f t="shared" ca="1" si="50"/>
        <v>7.2914200000000005</v>
      </c>
    </row>
    <row r="989" spans="1:27" x14ac:dyDescent="0.25">
      <c r="A989" s="11">
        <v>17.309999999999999</v>
      </c>
      <c r="Z989" s="12">
        <f t="shared" ca="1" si="49"/>
        <v>7.31142</v>
      </c>
      <c r="AA989" s="12">
        <f t="shared" ca="1" si="50"/>
        <v>7.31142</v>
      </c>
    </row>
    <row r="990" spans="1:27" x14ac:dyDescent="0.25">
      <c r="A990" s="11">
        <v>17.39</v>
      </c>
      <c r="Z990" s="12">
        <f t="shared" ca="1" si="49"/>
        <v>7.3914200000000019</v>
      </c>
      <c r="AA990" s="12">
        <f t="shared" ca="1" si="50"/>
        <v>7.3914200000000019</v>
      </c>
    </row>
    <row r="991" spans="1:27" x14ac:dyDescent="0.25">
      <c r="A991" s="11">
        <v>17.63</v>
      </c>
      <c r="Z991" s="12">
        <f t="shared" ca="1" si="49"/>
        <v>7.6314200000000003</v>
      </c>
      <c r="AA991" s="12">
        <f t="shared" ca="1" si="50"/>
        <v>7.6314200000000003</v>
      </c>
    </row>
    <row r="992" spans="1:27" x14ac:dyDescent="0.25">
      <c r="A992" s="11">
        <v>17.63</v>
      </c>
      <c r="Z992" s="12">
        <f t="shared" ca="1" si="49"/>
        <v>7.6314200000000003</v>
      </c>
      <c r="AA992" s="12">
        <f t="shared" ca="1" si="50"/>
        <v>7.6314200000000003</v>
      </c>
    </row>
    <row r="993" spans="1:27" x14ac:dyDescent="0.25">
      <c r="A993" s="11">
        <v>18.04</v>
      </c>
      <c r="Z993" s="12">
        <f t="shared" ca="1" si="49"/>
        <v>8.0414200000000005</v>
      </c>
      <c r="AA993" s="12">
        <f t="shared" ca="1" si="50"/>
        <v>8.0414200000000005</v>
      </c>
    </row>
    <row r="994" spans="1:27" x14ac:dyDescent="0.25">
      <c r="A994" s="11">
        <v>18.07</v>
      </c>
      <c r="Z994" s="12">
        <f t="shared" ca="1" si="49"/>
        <v>8.0714200000000016</v>
      </c>
      <c r="AA994" s="12">
        <f t="shared" ca="1" si="50"/>
        <v>8.0714200000000016</v>
      </c>
    </row>
    <row r="995" spans="1:27" x14ac:dyDescent="0.25">
      <c r="A995" s="11">
        <v>18.27</v>
      </c>
      <c r="Z995" s="12">
        <f t="shared" ca="1" si="49"/>
        <v>8.2714200000000009</v>
      </c>
      <c r="AA995" s="12">
        <f t="shared" ca="1" si="50"/>
        <v>8.2714200000000009</v>
      </c>
    </row>
    <row r="996" spans="1:27" x14ac:dyDescent="0.25">
      <c r="A996" s="11">
        <v>18.399999999999999</v>
      </c>
      <c r="Z996" s="12">
        <f t="shared" ca="1" si="49"/>
        <v>8.4014199999999999</v>
      </c>
      <c r="AA996" s="12">
        <f t="shared" ca="1" si="50"/>
        <v>8.4014199999999999</v>
      </c>
    </row>
    <row r="997" spans="1:27" x14ac:dyDescent="0.25">
      <c r="A997" s="11">
        <v>18.59</v>
      </c>
      <c r="Z997" s="12">
        <f t="shared" ca="1" si="49"/>
        <v>8.5914200000000012</v>
      </c>
      <c r="AA997" s="12">
        <f t="shared" ca="1" si="50"/>
        <v>8.5914200000000012</v>
      </c>
    </row>
    <row r="998" spans="1:27" x14ac:dyDescent="0.25">
      <c r="A998" s="11">
        <v>19.23</v>
      </c>
      <c r="Z998" s="12">
        <f t="shared" ca="1" si="49"/>
        <v>9.2314200000000017</v>
      </c>
      <c r="AA998" s="12">
        <f t="shared" ca="1" si="50"/>
        <v>9.2314200000000017</v>
      </c>
    </row>
    <row r="999" spans="1:27" x14ac:dyDescent="0.25">
      <c r="A999" s="11">
        <v>19.25</v>
      </c>
      <c r="Z999" s="12">
        <f t="shared" ca="1" si="49"/>
        <v>9.2514200000000013</v>
      </c>
      <c r="AA999" s="12">
        <f t="shared" ca="1" si="50"/>
        <v>9.2514200000000013</v>
      </c>
    </row>
    <row r="1000" spans="1:27" x14ac:dyDescent="0.25">
      <c r="A1000" s="11">
        <v>20.73</v>
      </c>
      <c r="Z1000" s="12">
        <f t="shared" ca="1" si="49"/>
        <v>10.731420000000002</v>
      </c>
      <c r="AA1000" s="12">
        <f t="shared" ca="1" si="50"/>
        <v>10.731420000000002</v>
      </c>
    </row>
    <row r="1001" spans="1:27" x14ac:dyDescent="0.25">
      <c r="A1001" s="11">
        <v>21.53</v>
      </c>
      <c r="Z1001" s="12">
        <f t="shared" ca="1" si="49"/>
        <v>11.531420000000002</v>
      </c>
      <c r="AA1001" s="12">
        <f t="shared" ca="1" si="50"/>
        <v>11.531420000000002</v>
      </c>
    </row>
  </sheetData>
  <sortState ref="A2:A1001">
    <sortCondition ref="A2"/>
  </sortState>
  <mergeCells count="112">
    <mergeCell ref="C145:C146"/>
    <mergeCell ref="D145:G145"/>
    <mergeCell ref="L145:L146"/>
    <mergeCell ref="M145:P145"/>
    <mergeCell ref="D146:E146"/>
    <mergeCell ref="F146:G146"/>
    <mergeCell ref="N137:N139"/>
    <mergeCell ref="P137:Q137"/>
    <mergeCell ref="S137:S139"/>
    <mergeCell ref="C137:C139"/>
    <mergeCell ref="D137:D139"/>
    <mergeCell ref="E137:E139"/>
    <mergeCell ref="G137:G139"/>
    <mergeCell ref="I137:J137"/>
    <mergeCell ref="L137:L139"/>
    <mergeCell ref="I138:I139"/>
    <mergeCell ref="J138:J139"/>
    <mergeCell ref="T137:T139"/>
    <mergeCell ref="V137:W137"/>
    <mergeCell ref="P138:Q139"/>
    <mergeCell ref="V138:V139"/>
    <mergeCell ref="W138:W139"/>
    <mergeCell ref="M146:N146"/>
    <mergeCell ref="O146:P146"/>
    <mergeCell ref="P140:Q140"/>
    <mergeCell ref="P141:Q141"/>
    <mergeCell ref="P142:Q142"/>
    <mergeCell ref="P143:Q143"/>
    <mergeCell ref="L134:M134"/>
    <mergeCell ref="M137:M139"/>
    <mergeCell ref="N134:O134"/>
    <mergeCell ref="P134:Q134"/>
    <mergeCell ref="R134:S134"/>
    <mergeCell ref="L135:M135"/>
    <mergeCell ref="N135:O135"/>
    <mergeCell ref="P135:Q135"/>
    <mergeCell ref="R135:S135"/>
    <mergeCell ref="C123:K123"/>
    <mergeCell ref="C125:F125"/>
    <mergeCell ref="H125:K125"/>
    <mergeCell ref="C127:D127"/>
    <mergeCell ref="H127:I127"/>
    <mergeCell ref="C131:W131"/>
    <mergeCell ref="P119:Q119"/>
    <mergeCell ref="V119:W119"/>
    <mergeCell ref="P120:Q120"/>
    <mergeCell ref="V120:W120"/>
    <mergeCell ref="P121:Q121"/>
    <mergeCell ref="V121:W121"/>
    <mergeCell ref="P116:Q116"/>
    <mergeCell ref="V116:W116"/>
    <mergeCell ref="C117:D117"/>
    <mergeCell ref="P117:Q117"/>
    <mergeCell ref="V117:W117"/>
    <mergeCell ref="C118:D118"/>
    <mergeCell ref="P118:Q118"/>
    <mergeCell ref="V118:W118"/>
    <mergeCell ref="C114:D114"/>
    <mergeCell ref="H114:J114"/>
    <mergeCell ref="P114:Q114"/>
    <mergeCell ref="V114:W114"/>
    <mergeCell ref="C115:D115"/>
    <mergeCell ref="H115:J115"/>
    <mergeCell ref="P115:Q115"/>
    <mergeCell ref="V115:W115"/>
    <mergeCell ref="C112:F112"/>
    <mergeCell ref="H112:K112"/>
    <mergeCell ref="P112:Q112"/>
    <mergeCell ref="V112:W112"/>
    <mergeCell ref="P113:Q113"/>
    <mergeCell ref="V113:W113"/>
    <mergeCell ref="C110:F110"/>
    <mergeCell ref="H110:K110"/>
    <mergeCell ref="P110:Q110"/>
    <mergeCell ref="V110:W110"/>
    <mergeCell ref="P111:Q111"/>
    <mergeCell ref="V111:W111"/>
    <mergeCell ref="M106:Q106"/>
    <mergeCell ref="S106:W106"/>
    <mergeCell ref="C108:K108"/>
    <mergeCell ref="P108:Q108"/>
    <mergeCell ref="V108:W108"/>
    <mergeCell ref="N109:Q109"/>
    <mergeCell ref="T109:W109"/>
    <mergeCell ref="C100:F100"/>
    <mergeCell ref="H100:K100"/>
    <mergeCell ref="C102:D102"/>
    <mergeCell ref="C103:D103"/>
    <mergeCell ref="C105:D105"/>
    <mergeCell ref="C106:D106"/>
    <mergeCell ref="R84:U84"/>
    <mergeCell ref="C93:W93"/>
    <mergeCell ref="C96:D96"/>
    <mergeCell ref="E96:F96"/>
    <mergeCell ref="C98:K98"/>
    <mergeCell ref="M98:W98"/>
    <mergeCell ref="N19:N21"/>
    <mergeCell ref="O19:O21"/>
    <mergeCell ref="P19:P21"/>
    <mergeCell ref="Q19:Q21"/>
    <mergeCell ref="C36:W36"/>
    <mergeCell ref="C72:W72"/>
    <mergeCell ref="C8:W8"/>
    <mergeCell ref="C19:C21"/>
    <mergeCell ref="D19:D21"/>
    <mergeCell ref="E19:E21"/>
    <mergeCell ref="F19:F21"/>
    <mergeCell ref="G19:G21"/>
    <mergeCell ref="H19:H21"/>
    <mergeCell ref="J19:J21"/>
    <mergeCell ref="K19:K21"/>
    <mergeCell ref="L19:L21"/>
  </mergeCells>
  <hyperlinks>
    <hyperlink ref="C86" r:id="rId1" tooltip="Мю (літера)" display="https://uk.wikipedia.org/wiki/%D0%9C%D1%8E_(%D0%BB%D1%96%D1%82%D0%B5%D1%80%D0%B0)"/>
    <hyperlink ref="C33" r:id="rId2" display="https://uk.wikipedia.org/wiki/%D0%A1%D0%B8%D0%B3%D0%BC%D0%B0_(%D0%BB%D1%96%D1%82%D0%B5%D1%80%D0%B0)"/>
    <hyperlink ref="S110" r:id="rId3" display="https://uk.wikipedia.org/wiki/%D0%A1%D0%B8%D0%B3%D0%BC%D0%B0_(%D0%BB%D1%96%D1%82%D0%B5%D1%80%D0%B0)"/>
    <hyperlink ref="M110" r:id="rId4" display="https://uk.wikipedia.org/wiki/%D0%A1%D0%B8%D0%B3%D0%BC%D0%B0_(%D0%BB%D1%96%D1%82%D0%B5%D1%80%D0%B0)"/>
  </hyperlinks>
  <pageMargins left="0.25" right="0.25" top="0.75" bottom="0.75" header="0.3" footer="0.3"/>
  <pageSetup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10 x 1k</vt:lpstr>
      <vt:lpstr>Summary</vt:lpstr>
      <vt:lpstr>X 100</vt:lpstr>
      <vt:lpstr>X 200</vt:lpstr>
      <vt:lpstr>X 300</vt:lpstr>
      <vt:lpstr>X 400</vt:lpstr>
      <vt:lpstr>X 500</vt:lpstr>
      <vt:lpstr>X 600</vt:lpstr>
      <vt:lpstr>X 700</vt:lpstr>
      <vt:lpstr>X 800</vt:lpstr>
      <vt:lpstr>X 900</vt:lpstr>
      <vt:lpstr>X 1000</vt:lpstr>
      <vt:lpstr>Y 100</vt:lpstr>
      <vt:lpstr>Y 200</vt:lpstr>
      <vt:lpstr>Y 300</vt:lpstr>
      <vt:lpstr>Y 400</vt:lpstr>
      <vt:lpstr>Y 500</vt:lpstr>
      <vt:lpstr>Y 600</vt:lpstr>
      <vt:lpstr>Y 700</vt:lpstr>
      <vt:lpstr>Y 800</vt:lpstr>
      <vt:lpstr>Y 900</vt:lpstr>
      <vt:lpstr>Y 1000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2018-02-13T14:16:21Z</dcterms:modified>
</cp:coreProperties>
</file>