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EVENS\study\KDD\final_exam\"/>
    </mc:Choice>
  </mc:AlternateContent>
  <xr:revisionPtr revIDLastSave="0" documentId="13_ncr:1_{E6FFF64A-CE42-4869-916F-0B20BC2FC579}" xr6:coauthVersionLast="43" xr6:coauthVersionMax="43" xr10:uidLastSave="{00000000-0000-0000-0000-000000000000}"/>
  <bookViews>
    <workbookView xWindow="825" yWindow="-120" windowWidth="19785" windowHeight="11760" xr2:uid="{00000000-000D-0000-FFFF-FFFF00000000}"/>
  </bookViews>
  <sheets>
    <sheet name="Q1_CART" sheetId="5" r:id="rId1"/>
    <sheet name="Training Dataset" sheetId="6" r:id="rId2"/>
  </sheets>
  <definedNames>
    <definedName name="_xlnm._FilterDatabase" localSheetId="1" hidden="1">'Training Dataset'!$B$4:$G$11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5" l="1"/>
  <c r="H39" i="5" s="1"/>
  <c r="I39" i="5"/>
  <c r="I36" i="5"/>
  <c r="H36" i="5"/>
  <c r="J36" i="5" s="1"/>
  <c r="I50" i="5"/>
  <c r="H50" i="5"/>
  <c r="I47" i="5"/>
  <c r="H47" i="5"/>
  <c r="J39" i="5" l="1"/>
  <c r="J50" i="5"/>
  <c r="J47" i="5"/>
  <c r="I25" i="5"/>
  <c r="D25" i="5"/>
  <c r="I22" i="5"/>
  <c r="F14" i="5"/>
  <c r="I14" i="5" s="1"/>
  <c r="I11" i="5"/>
  <c r="G8" i="5"/>
  <c r="D8" i="5"/>
  <c r="C8" i="5"/>
  <c r="F8" i="5"/>
  <c r="I8" i="5" s="1"/>
  <c r="H25" i="5" l="1"/>
  <c r="H22" i="5"/>
  <c r="J22" i="5" s="1"/>
  <c r="H14" i="5"/>
  <c r="H11" i="5"/>
  <c r="H8" i="5"/>
  <c r="J8" i="5" s="1"/>
  <c r="J11" i="5" l="1"/>
  <c r="J14" i="5"/>
  <c r="J25" i="5"/>
</calcChain>
</file>

<file path=xl/sharedStrings.xml><?xml version="1.0" encoding="utf-8"?>
<sst xmlns="http://schemas.openxmlformats.org/spreadsheetml/2006/main" count="101" uniqueCount="36">
  <si>
    <t>Split</t>
  </si>
  <si>
    <t>PL</t>
  </si>
  <si>
    <t>PR</t>
  </si>
  <si>
    <t>Level 1</t>
  </si>
  <si>
    <t>Level 2</t>
  </si>
  <si>
    <t>P( j |tL )</t>
  </si>
  <si>
    <t>P( j |tR)</t>
  </si>
  <si>
    <t>2PL PR</t>
  </si>
  <si>
    <t>Q(s|t)</t>
  </si>
  <si>
    <t>Φ(s|t)</t>
  </si>
  <si>
    <t>Ethnicity</t>
  </si>
  <si>
    <t>Age Category</t>
  </si>
  <si>
    <t>Alcohol</t>
  </si>
  <si>
    <t>Cocaine</t>
  </si>
  <si>
    <t>Black</t>
  </si>
  <si>
    <t>Old</t>
  </si>
  <si>
    <t>Young</t>
  </si>
  <si>
    <t>Hispanic</t>
  </si>
  <si>
    <t>White</t>
  </si>
  <si>
    <t>Column Total</t>
  </si>
  <si>
    <t>Heroin</t>
  </si>
  <si>
    <t>Row Total</t>
  </si>
  <si>
    <t>Split by Ethnicity</t>
  </si>
  <si>
    <t>Ethnicity = Black</t>
  </si>
  <si>
    <t>Ethnicity = Hispanic</t>
  </si>
  <si>
    <t>Ethnicity = White</t>
  </si>
  <si>
    <t>Split by Age</t>
  </si>
  <si>
    <t>Age = Old</t>
  </si>
  <si>
    <t>Age = Young</t>
  </si>
  <si>
    <t>Formula</t>
  </si>
  <si>
    <t>Now, we have two nodes after root: black ethnicity and non-black(white and hispanic) ethnicity</t>
  </si>
  <si>
    <t>Addiction</t>
  </si>
  <si>
    <t>Decision Tree - CART</t>
  </si>
  <si>
    <t xml:space="preserve">As we can notice from above results first split should be black vs non-black ethnicity. </t>
  </si>
  <si>
    <t xml:space="preserve">First, split by age at black ethnicity </t>
  </si>
  <si>
    <t xml:space="preserve">Next, split by age at non-black ethnicity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</si>
</sst>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.000_);_(* \(#,##0.000\);_(* &quot;-&quot;??_);_(@_)"/>
    <numFmt numFmtId="168" formatCode="#,##0.000_);\(#,##0.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548DD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" fillId="3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left" wrapText="1"/>
    </xf>
    <xf numFmtId="168" fontId="0" fillId="4" borderId="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217411</xdr:colOff>
      <xdr:row>53</xdr:row>
      <xdr:rowOff>74537</xdr:rowOff>
    </xdr:from>
    <xdr:ext cx="2630079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319078" y="10298037"/>
          <a:ext cx="2630079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ANS:</a:t>
          </a:r>
        </a:p>
        <a:p>
          <a:r>
            <a:rPr lang="en-US" sz="1100" b="0"/>
            <a:t>So, final CART would as displayed in figure</a:t>
          </a:r>
          <a:r>
            <a:rPr lang="en-US" sz="1100" b="1"/>
            <a:t> </a:t>
          </a:r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19050</xdr:rowOff>
        </xdr:from>
        <xdr:to>
          <xdr:col>19</xdr:col>
          <xdr:colOff>542925</xdr:colOff>
          <xdr:row>25</xdr:row>
          <xdr:rowOff>114300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1</xdr:col>
      <xdr:colOff>21166</xdr:colOff>
      <xdr:row>54</xdr:row>
      <xdr:rowOff>21167</xdr:rowOff>
    </xdr:from>
    <xdr:to>
      <xdr:col>9</xdr:col>
      <xdr:colOff>338667</xdr:colOff>
      <xdr:row>68</xdr:row>
      <xdr:rowOff>105833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55D8B1F-2F85-4009-B310-331F9805A118}"/>
            </a:ext>
          </a:extLst>
        </xdr:cNvPr>
        <xdr:cNvSpPr/>
      </xdr:nvSpPr>
      <xdr:spPr>
        <a:xfrm>
          <a:off x="1693333" y="10435167"/>
          <a:ext cx="7133167" cy="275166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550333</xdr:colOff>
      <xdr:row>54</xdr:row>
      <xdr:rowOff>158749</xdr:rowOff>
    </xdr:from>
    <xdr:to>
      <xdr:col>5</xdr:col>
      <xdr:colOff>381000</xdr:colOff>
      <xdr:row>56</xdr:row>
      <xdr:rowOff>190499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5AB5810-9CF2-4060-9958-21452291EA61}"/>
            </a:ext>
          </a:extLst>
        </xdr:cNvPr>
        <xdr:cNvSpPr/>
      </xdr:nvSpPr>
      <xdr:spPr>
        <a:xfrm>
          <a:off x="4508500" y="10572749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Ethnicity</a:t>
          </a:r>
        </a:p>
      </xdr:txBody>
    </xdr:sp>
    <xdr:clientData/>
  </xdr:twoCellAnchor>
  <xdr:twoCellAnchor>
    <xdr:from>
      <xdr:col>1</xdr:col>
      <xdr:colOff>1513416</xdr:colOff>
      <xdr:row>58</xdr:row>
      <xdr:rowOff>158749</xdr:rowOff>
    </xdr:from>
    <xdr:to>
      <xdr:col>3</xdr:col>
      <xdr:colOff>306916</xdr:colOff>
      <xdr:row>60</xdr:row>
      <xdr:rowOff>190499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3A71F91-D567-4414-A8AA-58B2A82B70DF}"/>
            </a:ext>
          </a:extLst>
        </xdr:cNvPr>
        <xdr:cNvSpPr/>
      </xdr:nvSpPr>
      <xdr:spPr>
        <a:xfrm>
          <a:off x="3185583" y="11334749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Cocaine</a:t>
          </a:r>
          <a:endParaRPr lang="en-US" sz="1100"/>
        </a:p>
      </xdr:txBody>
    </xdr:sp>
    <xdr:clientData/>
  </xdr:twoCellAnchor>
  <xdr:twoCellAnchor>
    <xdr:from>
      <xdr:col>5</xdr:col>
      <xdr:colOff>391583</xdr:colOff>
      <xdr:row>58</xdr:row>
      <xdr:rowOff>169332</xdr:rowOff>
    </xdr:from>
    <xdr:to>
      <xdr:col>7</xdr:col>
      <xdr:colOff>243416</xdr:colOff>
      <xdr:row>61</xdr:row>
      <xdr:rowOff>10582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F74C31C-D7A4-4B97-809E-D9206160907C}"/>
            </a:ext>
          </a:extLst>
        </xdr:cNvPr>
        <xdr:cNvSpPr/>
      </xdr:nvSpPr>
      <xdr:spPr>
        <a:xfrm>
          <a:off x="5598583" y="11345332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Age</a:t>
          </a:r>
        </a:p>
      </xdr:txBody>
    </xdr:sp>
    <xdr:clientData/>
  </xdr:twoCellAnchor>
  <xdr:twoCellAnchor>
    <xdr:from>
      <xdr:col>4</xdr:col>
      <xdr:colOff>296333</xdr:colOff>
      <xdr:row>64</xdr:row>
      <xdr:rowOff>169333</xdr:rowOff>
    </xdr:from>
    <xdr:to>
      <xdr:col>6</xdr:col>
      <xdr:colOff>127000</xdr:colOff>
      <xdr:row>67</xdr:row>
      <xdr:rowOff>10583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C6025DB-BA6E-46CE-BC6C-79F157ABA4CB}"/>
            </a:ext>
          </a:extLst>
        </xdr:cNvPr>
        <xdr:cNvSpPr/>
      </xdr:nvSpPr>
      <xdr:spPr>
        <a:xfrm>
          <a:off x="4868333" y="12488333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Alcohol</a:t>
          </a:r>
        </a:p>
      </xdr:txBody>
    </xdr:sp>
    <xdr:clientData/>
  </xdr:twoCellAnchor>
  <xdr:twoCellAnchor>
    <xdr:from>
      <xdr:col>7</xdr:col>
      <xdr:colOff>158750</xdr:colOff>
      <xdr:row>64</xdr:row>
      <xdr:rowOff>126999</xdr:rowOff>
    </xdr:from>
    <xdr:to>
      <xdr:col>8</xdr:col>
      <xdr:colOff>624417</xdr:colOff>
      <xdr:row>66</xdr:row>
      <xdr:rowOff>158749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D1574AC-4316-4B05-A149-9783278ED791}"/>
            </a:ext>
          </a:extLst>
        </xdr:cNvPr>
        <xdr:cNvSpPr/>
      </xdr:nvSpPr>
      <xdr:spPr>
        <a:xfrm>
          <a:off x="6593417" y="12445999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Heroin</a:t>
          </a:r>
        </a:p>
      </xdr:txBody>
    </xdr:sp>
    <xdr:clientData/>
  </xdr:twoCellAnchor>
  <xdr:twoCellAnchor>
    <xdr:from>
      <xdr:col>4</xdr:col>
      <xdr:colOff>508000</xdr:colOff>
      <xdr:row>56</xdr:row>
      <xdr:rowOff>190499</xdr:rowOff>
    </xdr:from>
    <xdr:to>
      <xdr:col>6</xdr:col>
      <xdr:colOff>349250</xdr:colOff>
      <xdr:row>58</xdr:row>
      <xdr:rowOff>169332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0FB036B-F723-495E-A7B3-9D5C56125EE8}"/>
            </a:ext>
          </a:extLst>
        </xdr:cNvPr>
        <xdr:cNvCxnSpPr/>
      </xdr:nvCxnSpPr>
      <xdr:spPr>
        <a:xfrm>
          <a:off x="5080000" y="10985499"/>
          <a:ext cx="1090083" cy="3598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201083</xdr:colOff>
      <xdr:row>61</xdr:row>
      <xdr:rowOff>10583</xdr:rowOff>
    </xdr:from>
    <xdr:to>
      <xdr:col>6</xdr:col>
      <xdr:colOff>370417</xdr:colOff>
      <xdr:row>64</xdr:row>
      <xdr:rowOff>169333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D88144C-2990-4A24-B2A7-E43A26BCC1CE}"/>
            </a:ext>
          </a:extLst>
        </xdr:cNvPr>
        <xdr:cNvCxnSpPr>
          <a:endCxn id="10" idx="0"/>
        </xdr:cNvCxnSpPr>
      </xdr:nvCxnSpPr>
      <xdr:spPr>
        <a:xfrm flipH="1">
          <a:off x="5408083" y="11758083"/>
          <a:ext cx="783167" cy="73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359834</xdr:colOff>
      <xdr:row>61</xdr:row>
      <xdr:rowOff>21166</xdr:rowOff>
    </xdr:from>
    <xdr:to>
      <xdr:col>8</xdr:col>
      <xdr:colOff>84667</xdr:colOff>
      <xdr:row>64</xdr:row>
      <xdr:rowOff>126999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3C37D03-0430-4061-A2A7-CC207212E067}"/>
            </a:ext>
          </a:extLst>
        </xdr:cNvPr>
        <xdr:cNvCxnSpPr>
          <a:endCxn id="15" idx="0"/>
        </xdr:cNvCxnSpPr>
      </xdr:nvCxnSpPr>
      <xdr:spPr>
        <a:xfrm>
          <a:off x="6180667" y="11768666"/>
          <a:ext cx="952500" cy="677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143327</xdr:colOff>
      <xdr:row>56</xdr:row>
      <xdr:rowOff>138038</xdr:rowOff>
    </xdr:from>
    <xdr:ext cx="526619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416A921-89C6-4F10-9202-06D85FA88083}"/>
            </a:ext>
          </a:extLst>
        </xdr:cNvPr>
        <xdr:cNvSpPr txBox="1"/>
      </xdr:nvSpPr>
      <xdr:spPr>
        <a:xfrm>
          <a:off x="4101494" y="10933038"/>
          <a:ext cx="5266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Black </a:t>
          </a:r>
          <a:endParaRPr lang="en-US" sz="1100"/>
        </a:p>
      </xdr:txBody>
    </xdr:sp>
    <xdr:clientData/>
  </xdr:oneCellAnchor>
  <xdr:oneCellAnchor>
    <xdr:from>
      <xdr:col>5</xdr:col>
      <xdr:colOff>397327</xdr:colOff>
      <xdr:row>56</xdr:row>
      <xdr:rowOff>148622</xdr:rowOff>
    </xdr:from>
    <xdr:ext cx="206838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7AC8AE6-1099-42D7-B0F0-C85430655294}"/>
            </a:ext>
          </a:extLst>
        </xdr:cNvPr>
        <xdr:cNvSpPr txBox="1"/>
      </xdr:nvSpPr>
      <xdr:spPr>
        <a:xfrm>
          <a:off x="5604327" y="10943622"/>
          <a:ext cx="2068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Non-black (Hispanic and White) </a:t>
          </a:r>
          <a:endParaRPr lang="en-US" sz="1100"/>
        </a:p>
      </xdr:txBody>
    </xdr:sp>
    <xdr:clientData/>
  </xdr:oneCellAnchor>
  <xdr:oneCellAnchor>
    <xdr:from>
      <xdr:col>5</xdr:col>
      <xdr:colOff>206827</xdr:colOff>
      <xdr:row>61</xdr:row>
      <xdr:rowOff>169788</xdr:rowOff>
    </xdr:from>
    <xdr:ext cx="422295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0A529E6-E8CA-4BBF-B8C1-4E60F8FFC459}"/>
            </a:ext>
          </a:extLst>
        </xdr:cNvPr>
        <xdr:cNvSpPr txBox="1"/>
      </xdr:nvSpPr>
      <xdr:spPr>
        <a:xfrm>
          <a:off x="5413827" y="11917288"/>
          <a:ext cx="4222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Old </a:t>
          </a:r>
          <a:endParaRPr lang="en-US" sz="1100"/>
        </a:p>
      </xdr:txBody>
    </xdr:sp>
    <xdr:clientData/>
  </xdr:oneCellAnchor>
  <xdr:oneCellAnchor>
    <xdr:from>
      <xdr:col>7</xdr:col>
      <xdr:colOff>153910</xdr:colOff>
      <xdr:row>61</xdr:row>
      <xdr:rowOff>127455</xdr:rowOff>
    </xdr:from>
    <xdr:ext cx="584006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6425525-B5E5-4E7E-BF72-1BFDB5276857}"/>
            </a:ext>
          </a:extLst>
        </xdr:cNvPr>
        <xdr:cNvSpPr txBox="1"/>
      </xdr:nvSpPr>
      <xdr:spPr>
        <a:xfrm>
          <a:off x="6588577" y="11874955"/>
          <a:ext cx="5840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Young </a:t>
          </a:r>
          <a:endParaRPr lang="en-US" sz="1100"/>
        </a:p>
      </xdr:txBody>
    </xdr:sp>
    <xdr:clientData/>
  </xdr:oneCellAnchor>
  <xdr:twoCellAnchor>
    <xdr:from>
      <xdr:col>2</xdr:col>
      <xdr:colOff>381000</xdr:colOff>
      <xdr:row>57</xdr:row>
      <xdr:rowOff>10583</xdr:rowOff>
    </xdr:from>
    <xdr:to>
      <xdr:col>4</xdr:col>
      <xdr:colOff>486833</xdr:colOff>
      <xdr:row>58</xdr:row>
      <xdr:rowOff>158749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549891C-2482-40A0-84BB-B259D16D6F32}"/>
            </a:ext>
          </a:extLst>
        </xdr:cNvPr>
        <xdr:cNvCxnSpPr>
          <a:endCxn id="8" idx="0"/>
        </xdr:cNvCxnSpPr>
      </xdr:nvCxnSpPr>
      <xdr:spPr>
        <a:xfrm flipH="1">
          <a:off x="3725333" y="10996083"/>
          <a:ext cx="1333500" cy="33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6B88-BDC5-4D33-9999-0EDF733E667D}">
  <dimension ref="B4:L54"/>
  <sheetViews>
    <sheetView tabSelected="1" zoomScale="90" zoomScaleNormal="90" workbookViewId="0">
      <selection activeCell="I5" sqref="I5"/>
    </sheetView>
  </sheetViews>
  <sheetFormatPr defaultRowHeight="15" x14ac:dyDescent="0.25"/>
  <cols>
    <col min="1" max="2" width="25" bestFit="1" customWidth="1"/>
    <col min="3" max="4" width="9.140625" style="2"/>
    <col min="5" max="5" width="9.5703125" style="2" bestFit="1" customWidth="1"/>
    <col min="6" max="8" width="9.140625" style="2"/>
    <col min="9" max="9" width="21.5703125" style="2" bestFit="1" customWidth="1"/>
    <col min="10" max="10" width="9.140625" style="2"/>
  </cols>
  <sheetData>
    <row r="4" spans="2:10" ht="19.5" customHeight="1" x14ac:dyDescent="0.25">
      <c r="B4" s="13" t="s">
        <v>3</v>
      </c>
      <c r="C4" s="13"/>
      <c r="D4" s="13"/>
      <c r="E4" s="13"/>
      <c r="F4" s="13"/>
      <c r="G4" s="13"/>
      <c r="H4" s="13"/>
      <c r="I4" s="13"/>
      <c r="J4" s="13"/>
    </row>
    <row r="5" spans="2:10" x14ac:dyDescent="0.25">
      <c r="B5" t="s">
        <v>22</v>
      </c>
    </row>
    <row r="7" spans="2:10" x14ac:dyDescent="0.25">
      <c r="B7" s="15" t="s">
        <v>0</v>
      </c>
      <c r="C7" s="16" t="s">
        <v>1</v>
      </c>
      <c r="D7" s="16" t="s">
        <v>2</v>
      </c>
      <c r="E7" s="16" t="s">
        <v>31</v>
      </c>
      <c r="F7" s="16" t="s">
        <v>5</v>
      </c>
      <c r="G7" s="16" t="s">
        <v>6</v>
      </c>
      <c r="H7" s="16" t="s">
        <v>7</v>
      </c>
      <c r="I7" s="16" t="s">
        <v>8</v>
      </c>
      <c r="J7" s="16" t="s">
        <v>9</v>
      </c>
    </row>
    <row r="8" spans="2:10" x14ac:dyDescent="0.25">
      <c r="B8" s="17" t="s">
        <v>23</v>
      </c>
      <c r="C8" s="18">
        <f>205/400</f>
        <v>0.51249999999999996</v>
      </c>
      <c r="D8" s="18">
        <f>195/400</f>
        <v>0.48749999999999999</v>
      </c>
      <c r="E8" s="18" t="s">
        <v>12</v>
      </c>
      <c r="F8" s="18">
        <f>55/205</f>
        <v>0.26829268292682928</v>
      </c>
      <c r="G8" s="18">
        <f>101/195</f>
        <v>0.517948717948718</v>
      </c>
      <c r="H8" s="18">
        <f>2*C8*D8</f>
        <v>0.49968749999999995</v>
      </c>
      <c r="I8" s="18">
        <f>ABS(F8-G8)+ABS(F9-G9)+ABS(F10-G10)</f>
        <v>0.97585991244527837</v>
      </c>
      <c r="J8" s="19">
        <f>H8*I8</f>
        <v>0.48762499999999998</v>
      </c>
    </row>
    <row r="9" spans="2:10" x14ac:dyDescent="0.25">
      <c r="B9" s="17"/>
      <c r="C9" s="18"/>
      <c r="D9" s="18"/>
      <c r="E9" s="18" t="s">
        <v>13</v>
      </c>
      <c r="F9" s="18">
        <v>0.58536585365853655</v>
      </c>
      <c r="G9" s="18">
        <v>9.7435897435897437E-2</v>
      </c>
      <c r="H9" s="18"/>
      <c r="I9" s="18"/>
      <c r="J9" s="20"/>
    </row>
    <row r="10" spans="2:10" x14ac:dyDescent="0.25">
      <c r="B10" s="17"/>
      <c r="C10" s="18"/>
      <c r="D10" s="18"/>
      <c r="E10" s="18" t="s">
        <v>20</v>
      </c>
      <c r="F10" s="18">
        <v>0.14634146341463414</v>
      </c>
      <c r="G10" s="18">
        <v>0.38461538461538464</v>
      </c>
      <c r="H10" s="18"/>
      <c r="I10" s="18"/>
      <c r="J10" s="20"/>
    </row>
    <row r="11" spans="2:10" x14ac:dyDescent="0.25">
      <c r="B11" s="17" t="s">
        <v>24</v>
      </c>
      <c r="C11" s="21">
        <v>0.115</v>
      </c>
      <c r="D11" s="21">
        <v>0.88500000000000001</v>
      </c>
      <c r="E11" s="18" t="s">
        <v>12</v>
      </c>
      <c r="F11" s="28">
        <v>0.32608695652173902</v>
      </c>
      <c r="G11" s="21">
        <v>0.39830508474576271</v>
      </c>
      <c r="H11" s="18">
        <f>2*C11*D11</f>
        <v>0.20355000000000001</v>
      </c>
      <c r="I11" s="18">
        <f>ABS(F11-G11)+ABS(F12-G12)+ABS(F13-G13)</f>
        <v>0.5858511422254975</v>
      </c>
      <c r="J11" s="20">
        <f>H11*I11</f>
        <v>0.11925000000000002</v>
      </c>
    </row>
    <row r="12" spans="2:10" x14ac:dyDescent="0.25">
      <c r="B12" s="17"/>
      <c r="C12" s="18"/>
      <c r="D12" s="18"/>
      <c r="E12" s="18" t="s">
        <v>13</v>
      </c>
      <c r="F12" s="21">
        <v>0.15217391304347827</v>
      </c>
      <c r="G12" s="21">
        <v>0.3728813559322034</v>
      </c>
      <c r="H12" s="18"/>
      <c r="I12" s="18"/>
      <c r="J12" s="20"/>
    </row>
    <row r="13" spans="2:10" x14ac:dyDescent="0.25">
      <c r="B13" s="17"/>
      <c r="C13" s="18"/>
      <c r="D13" s="18"/>
      <c r="E13" s="18" t="s">
        <v>20</v>
      </c>
      <c r="F13" s="21">
        <v>0.52173913043478259</v>
      </c>
      <c r="G13" s="21">
        <v>0.2288135593220339</v>
      </c>
      <c r="H13" s="18"/>
      <c r="I13" s="18"/>
      <c r="J13" s="20"/>
    </row>
    <row r="14" spans="2:10" x14ac:dyDescent="0.25">
      <c r="B14" s="17" t="s">
        <v>25</v>
      </c>
      <c r="C14" s="21">
        <v>0.3725</v>
      </c>
      <c r="D14" s="21">
        <v>0.62749999999999995</v>
      </c>
      <c r="E14" s="18" t="s">
        <v>12</v>
      </c>
      <c r="F14" s="21">
        <f>86/149</f>
        <v>0.57718120805369133</v>
      </c>
      <c r="G14" s="21">
        <v>0.2788844621513944</v>
      </c>
      <c r="H14" s="18">
        <f>2*C14*D14</f>
        <v>0.46748749999999994</v>
      </c>
      <c r="I14" s="18">
        <f>ABS(F14-G14)+ABS(F15-G15)+ABS(F16-G16)</f>
        <v>0.85087836573170417</v>
      </c>
      <c r="J14" s="20">
        <f>H14*I14</f>
        <v>0.39777499999999999</v>
      </c>
    </row>
    <row r="15" spans="2:10" x14ac:dyDescent="0.25">
      <c r="B15" s="17"/>
      <c r="C15" s="18"/>
      <c r="D15" s="18"/>
      <c r="E15" s="18" t="s">
        <v>13</v>
      </c>
      <c r="F15" s="21">
        <v>8.0536912751677847E-2</v>
      </c>
      <c r="G15" s="21">
        <v>0.50597609561752988</v>
      </c>
      <c r="H15" s="18"/>
      <c r="I15" s="18"/>
      <c r="J15" s="20"/>
    </row>
    <row r="16" spans="2:10" x14ac:dyDescent="0.25">
      <c r="B16" s="17"/>
      <c r="C16" s="18"/>
      <c r="D16" s="18"/>
      <c r="E16" s="18" t="s">
        <v>20</v>
      </c>
      <c r="F16" s="21">
        <v>0.34228187919463088</v>
      </c>
      <c r="G16" s="21">
        <v>0.2151394422310757</v>
      </c>
      <c r="H16" s="18"/>
      <c r="I16" s="18"/>
      <c r="J16" s="20"/>
    </row>
    <row r="17" spans="2:12" x14ac:dyDescent="0.25">
      <c r="B17" s="1"/>
      <c r="C17" s="3"/>
      <c r="D17" s="3"/>
      <c r="E17" s="3"/>
      <c r="F17" s="3"/>
      <c r="G17" s="3"/>
      <c r="H17" s="3"/>
      <c r="I17" s="3"/>
      <c r="J17" s="3"/>
    </row>
    <row r="18" spans="2:12" x14ac:dyDescent="0.25">
      <c r="B18" s="1"/>
      <c r="C18" s="3"/>
      <c r="D18" s="3"/>
      <c r="E18" s="3"/>
      <c r="F18" s="3"/>
      <c r="G18" s="3"/>
      <c r="H18" s="3"/>
      <c r="I18" s="3"/>
      <c r="J18" s="3"/>
    </row>
    <row r="19" spans="2:12" x14ac:dyDescent="0.25">
      <c r="B19" t="s">
        <v>26</v>
      </c>
    </row>
    <row r="20" spans="2:12" x14ac:dyDescent="0.25">
      <c r="L20" s="11" t="s">
        <v>29</v>
      </c>
    </row>
    <row r="21" spans="2:12" x14ac:dyDescent="0.25">
      <c r="B21" s="15" t="s">
        <v>0</v>
      </c>
      <c r="C21" s="16" t="s">
        <v>1</v>
      </c>
      <c r="D21" s="16" t="s">
        <v>2</v>
      </c>
      <c r="E21" s="16" t="s">
        <v>31</v>
      </c>
      <c r="F21" s="16" t="s">
        <v>5</v>
      </c>
      <c r="G21" s="16" t="s">
        <v>6</v>
      </c>
      <c r="H21" s="16" t="s">
        <v>7</v>
      </c>
      <c r="I21" s="16" t="s">
        <v>8</v>
      </c>
      <c r="J21" s="16" t="s">
        <v>9</v>
      </c>
    </row>
    <row r="22" spans="2:12" x14ac:dyDescent="0.25">
      <c r="B22" s="17" t="s">
        <v>27</v>
      </c>
      <c r="C22" s="22">
        <v>0.46500000000000002</v>
      </c>
      <c r="D22" s="22">
        <v>0.53500000000000003</v>
      </c>
      <c r="E22" s="18" t="s">
        <v>12</v>
      </c>
      <c r="F22" s="22">
        <v>0.521505376344086</v>
      </c>
      <c r="G22" s="22">
        <v>0.27570093457943923</v>
      </c>
      <c r="H22" s="18">
        <f>2*C22*D22</f>
        <v>0.49755000000000005</v>
      </c>
      <c r="I22" s="18">
        <f>ABS(F22-G22)+ABS(F23-G23)+ABS(F24-G24)</f>
        <v>0.49160888352929355</v>
      </c>
      <c r="J22" s="20">
        <f>H22*I22</f>
        <v>0.24460000000000004</v>
      </c>
    </row>
    <row r="23" spans="2:12" x14ac:dyDescent="0.25">
      <c r="B23" s="17"/>
      <c r="C23" s="18"/>
      <c r="D23" s="18"/>
      <c r="E23" s="18" t="s">
        <v>13</v>
      </c>
      <c r="F23" s="22">
        <v>0.26881720430107525</v>
      </c>
      <c r="G23" s="22">
        <v>0.41588785046728971</v>
      </c>
      <c r="H23" s="18"/>
      <c r="I23" s="18"/>
      <c r="J23" s="20"/>
    </row>
    <row r="24" spans="2:12" x14ac:dyDescent="0.25">
      <c r="B24" s="17"/>
      <c r="C24" s="18"/>
      <c r="D24" s="18"/>
      <c r="E24" s="18" t="s">
        <v>20</v>
      </c>
      <c r="F24" s="22">
        <v>0.20967741935483872</v>
      </c>
      <c r="G24" s="22">
        <v>0.30841121495327101</v>
      </c>
      <c r="H24" s="18"/>
      <c r="I24" s="18"/>
      <c r="J24" s="20"/>
    </row>
    <row r="25" spans="2:12" x14ac:dyDescent="0.25">
      <c r="B25" s="17" t="s">
        <v>28</v>
      </c>
      <c r="C25" s="18">
        <v>0.53500000000000003</v>
      </c>
      <c r="D25" s="18">
        <f>1-C25</f>
        <v>0.46499999999999997</v>
      </c>
      <c r="E25" s="18" t="s">
        <v>12</v>
      </c>
      <c r="F25" s="22">
        <v>0.27570093457943923</v>
      </c>
      <c r="G25" s="22">
        <v>0.521505376344086</v>
      </c>
      <c r="H25" s="18">
        <f>2*C25*D25</f>
        <v>0.49754999999999999</v>
      </c>
      <c r="I25" s="18">
        <f>ABS(F25-G25)+ABS(F26-G26)+ABS(F27-G27)</f>
        <v>0.49160888352929355</v>
      </c>
      <c r="J25" s="20">
        <f>H25*I25</f>
        <v>0.24460000000000001</v>
      </c>
    </row>
    <row r="26" spans="2:12" x14ac:dyDescent="0.25">
      <c r="B26" s="23"/>
      <c r="C26" s="24"/>
      <c r="D26" s="24"/>
      <c r="E26" s="18" t="s">
        <v>13</v>
      </c>
      <c r="F26" s="22">
        <v>0.41588785046728971</v>
      </c>
      <c r="G26" s="22">
        <v>0.26881720430107525</v>
      </c>
      <c r="H26" s="24"/>
      <c r="I26" s="24"/>
      <c r="J26" s="25"/>
    </row>
    <row r="27" spans="2:12" x14ac:dyDescent="0.25">
      <c r="B27" s="23"/>
      <c r="C27" s="24"/>
      <c r="D27" s="24"/>
      <c r="E27" s="18" t="s">
        <v>20</v>
      </c>
      <c r="F27" s="22">
        <v>0.30841121495327101</v>
      </c>
      <c r="G27" s="22">
        <v>0.20967741935483872</v>
      </c>
      <c r="H27" s="24"/>
      <c r="I27" s="24"/>
      <c r="J27" s="24"/>
    </row>
    <row r="29" spans="2:12" x14ac:dyDescent="0.25">
      <c r="B29" s="1"/>
      <c r="C29" s="3"/>
      <c r="D29" s="3"/>
      <c r="E29" s="3"/>
      <c r="F29" s="3"/>
      <c r="G29" s="3"/>
      <c r="H29" s="3"/>
      <c r="I29" s="3"/>
      <c r="J29" s="3"/>
    </row>
    <row r="30" spans="2:12" ht="21" x14ac:dyDescent="0.25">
      <c r="B30" s="13" t="s">
        <v>4</v>
      </c>
      <c r="C30" s="13"/>
      <c r="D30" s="13"/>
      <c r="E30" s="13"/>
      <c r="F30" s="13"/>
      <c r="G30" s="13"/>
      <c r="H30" s="13"/>
      <c r="I30" s="13"/>
      <c r="J30" s="13"/>
    </row>
    <row r="31" spans="2:12" x14ac:dyDescent="0.25">
      <c r="B31" s="27" t="s">
        <v>33</v>
      </c>
      <c r="C31" s="27"/>
      <c r="D31" s="27"/>
      <c r="E31" s="27"/>
      <c r="F31" s="27"/>
      <c r="G31" s="27"/>
      <c r="H31" s="27"/>
      <c r="I31" s="27"/>
      <c r="J31" s="27"/>
    </row>
    <row r="32" spans="2:12" x14ac:dyDescent="0.25">
      <c r="B32" s="14" t="s">
        <v>30</v>
      </c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2" t="s">
        <v>34</v>
      </c>
      <c r="C33" s="12"/>
      <c r="D33" s="12"/>
      <c r="E33"/>
      <c r="F33"/>
      <c r="G33"/>
      <c r="H33"/>
      <c r="I33"/>
      <c r="J33"/>
    </row>
    <row r="34" spans="2:10" x14ac:dyDescent="0.25">
      <c r="C34"/>
      <c r="D34"/>
      <c r="E34"/>
      <c r="F34"/>
      <c r="G34"/>
      <c r="H34"/>
      <c r="I34"/>
      <c r="J34"/>
    </row>
    <row r="35" spans="2:10" x14ac:dyDescent="0.25">
      <c r="B35" s="15" t="s">
        <v>0</v>
      </c>
      <c r="C35" s="16" t="s">
        <v>1</v>
      </c>
      <c r="D35" s="16" t="s">
        <v>2</v>
      </c>
      <c r="E35" s="16" t="s">
        <v>31</v>
      </c>
      <c r="F35" s="16" t="s">
        <v>5</v>
      </c>
      <c r="G35" s="16" t="s">
        <v>6</v>
      </c>
      <c r="H35" s="16" t="s">
        <v>7</v>
      </c>
      <c r="I35" s="16" t="s">
        <v>8</v>
      </c>
      <c r="J35" s="16" t="s">
        <v>9</v>
      </c>
    </row>
    <row r="36" spans="2:10" x14ac:dyDescent="0.25">
      <c r="B36" s="17" t="s">
        <v>27</v>
      </c>
      <c r="C36" s="22">
        <v>0.46341463414634149</v>
      </c>
      <c r="D36" s="22">
        <v>0.53658536585365857</v>
      </c>
      <c r="E36" s="18" t="s">
        <v>12</v>
      </c>
      <c r="F36" s="22">
        <v>0.31578947368421051</v>
      </c>
      <c r="G36" s="22">
        <v>0.22727272727272727</v>
      </c>
      <c r="H36" s="18">
        <f>2*C36*D36</f>
        <v>0.49732302201070799</v>
      </c>
      <c r="I36" s="18">
        <f>ABS(F36-G36)+ABS(F37-G37)+ABS(F38-G38)</f>
        <v>0.29856459330143537</v>
      </c>
      <c r="J36" s="20">
        <f>H36*I36</f>
        <v>0.14848304580606783</v>
      </c>
    </row>
    <row r="37" spans="2:10" x14ac:dyDescent="0.25">
      <c r="B37" s="17"/>
      <c r="C37" s="18"/>
      <c r="D37" s="18"/>
      <c r="E37" s="18" t="s">
        <v>13</v>
      </c>
      <c r="F37" s="22">
        <v>0.50526315789473686</v>
      </c>
      <c r="G37" s="22">
        <v>0.65454545454545454</v>
      </c>
      <c r="H37" s="18"/>
      <c r="I37" s="18"/>
      <c r="J37" s="20"/>
    </row>
    <row r="38" spans="2:10" x14ac:dyDescent="0.25">
      <c r="B38" s="17"/>
      <c r="C38" s="18"/>
      <c r="D38" s="18"/>
      <c r="E38" s="18" t="s">
        <v>20</v>
      </c>
      <c r="F38" s="22">
        <v>0.17894736842105263</v>
      </c>
      <c r="G38" s="22">
        <v>0.11818181818181818</v>
      </c>
      <c r="H38" s="18"/>
      <c r="I38" s="18"/>
      <c r="J38" s="20"/>
    </row>
    <row r="39" spans="2:10" x14ac:dyDescent="0.25">
      <c r="B39" s="17" t="s">
        <v>28</v>
      </c>
      <c r="C39" s="22">
        <v>0.53658536585365857</v>
      </c>
      <c r="D39" s="22">
        <f>1-C39</f>
        <v>0.46341463414634143</v>
      </c>
      <c r="E39" s="18" t="s">
        <v>12</v>
      </c>
      <c r="F39" s="22">
        <v>0.22727272727272727</v>
      </c>
      <c r="G39" s="22">
        <v>0.31578947368421051</v>
      </c>
      <c r="H39" s="18">
        <f>2*C39*D39</f>
        <v>0.49732302201070788</v>
      </c>
      <c r="I39" s="18">
        <f>ABS(F39-G39)+ABS(F40-G40)+ABS(F41-G41)</f>
        <v>0.29856459330143537</v>
      </c>
      <c r="J39" s="20">
        <f>H39*I39</f>
        <v>0.14848304580606778</v>
      </c>
    </row>
    <row r="40" spans="2:10" x14ac:dyDescent="0.25">
      <c r="B40" s="23"/>
      <c r="C40" s="24"/>
      <c r="D40" s="24"/>
      <c r="E40" s="18" t="s">
        <v>13</v>
      </c>
      <c r="F40" s="22">
        <v>0.65454545454545454</v>
      </c>
      <c r="G40" s="22">
        <v>0.50526315789473686</v>
      </c>
      <c r="H40" s="24"/>
      <c r="I40" s="24"/>
      <c r="J40" s="25"/>
    </row>
    <row r="41" spans="2:10" x14ac:dyDescent="0.25">
      <c r="B41" s="23"/>
      <c r="C41" s="24"/>
      <c r="D41" s="24"/>
      <c r="E41" s="18" t="s">
        <v>20</v>
      </c>
      <c r="F41" s="22">
        <v>0.11818181818181818</v>
      </c>
      <c r="G41" s="22">
        <v>0.17894736842105263</v>
      </c>
      <c r="H41" s="24"/>
      <c r="I41" s="24"/>
      <c r="J41" s="24"/>
    </row>
    <row r="42" spans="2:10" x14ac:dyDescent="0.25">
      <c r="C42"/>
      <c r="D42"/>
      <c r="E42"/>
      <c r="F42"/>
      <c r="G42"/>
      <c r="H42"/>
      <c r="I42"/>
      <c r="J42"/>
    </row>
    <row r="43" spans="2:10" x14ac:dyDescent="0.25">
      <c r="C43"/>
      <c r="D43"/>
      <c r="E43"/>
      <c r="F43"/>
      <c r="G43"/>
      <c r="H43"/>
      <c r="I43"/>
      <c r="J43"/>
    </row>
    <row r="44" spans="2:10" x14ac:dyDescent="0.25">
      <c r="B44" s="12" t="s">
        <v>35</v>
      </c>
      <c r="C44" s="12"/>
      <c r="D44" s="12"/>
      <c r="E44"/>
      <c r="F44"/>
      <c r="G44"/>
      <c r="H44"/>
      <c r="I44"/>
      <c r="J44"/>
    </row>
    <row r="45" spans="2:10" x14ac:dyDescent="0.25">
      <c r="C45"/>
      <c r="D45"/>
      <c r="E45"/>
      <c r="F45"/>
      <c r="G45"/>
      <c r="H45"/>
      <c r="I45"/>
      <c r="J45"/>
    </row>
    <row r="46" spans="2:10" x14ac:dyDescent="0.25">
      <c r="B46" s="15" t="s">
        <v>0</v>
      </c>
      <c r="C46" s="16" t="s">
        <v>1</v>
      </c>
      <c r="D46" s="16" t="s">
        <v>2</v>
      </c>
      <c r="E46" s="16" t="s">
        <v>31</v>
      </c>
      <c r="F46" s="16" t="s">
        <v>5</v>
      </c>
      <c r="G46" s="16" t="s">
        <v>6</v>
      </c>
      <c r="H46" s="16" t="s">
        <v>7</v>
      </c>
      <c r="I46" s="16" t="s">
        <v>8</v>
      </c>
      <c r="J46" s="16" t="s">
        <v>9</v>
      </c>
    </row>
    <row r="47" spans="2:10" x14ac:dyDescent="0.25">
      <c r="B47" s="17" t="s">
        <v>27</v>
      </c>
      <c r="C47" s="22">
        <v>0.46666666666666667</v>
      </c>
      <c r="D47" s="22">
        <v>0.53333333333333333</v>
      </c>
      <c r="E47" s="18" t="s">
        <v>12</v>
      </c>
      <c r="F47" s="22">
        <v>0.73626373626373631</v>
      </c>
      <c r="G47" s="22">
        <v>0.32692307692307693</v>
      </c>
      <c r="H47" s="18">
        <f>2*C47*D47</f>
        <v>0.49777777777777776</v>
      </c>
      <c r="I47" s="18">
        <f>ABS(F47-G47)+ABS(F48-G48)+ABS(F49-G49)</f>
        <v>0.81868131868131866</v>
      </c>
      <c r="J47" s="19">
        <f>H47*I47</f>
        <v>0.40752136752136747</v>
      </c>
    </row>
    <row r="48" spans="2:10" x14ac:dyDescent="0.25">
      <c r="B48" s="17"/>
      <c r="C48" s="18"/>
      <c r="D48" s="18"/>
      <c r="E48" s="18" t="s">
        <v>13</v>
      </c>
      <c r="F48" s="22">
        <v>2.197802197802198E-2</v>
      </c>
      <c r="G48" s="22">
        <v>0.16346153846153846</v>
      </c>
      <c r="H48" s="18"/>
      <c r="I48" s="18"/>
      <c r="J48" s="20"/>
    </row>
    <row r="49" spans="2:10" x14ac:dyDescent="0.25">
      <c r="B49" s="17"/>
      <c r="C49" s="18"/>
      <c r="D49" s="18"/>
      <c r="E49" s="18" t="s">
        <v>20</v>
      </c>
      <c r="F49" s="22">
        <v>0.24175824175824176</v>
      </c>
      <c r="G49" s="22">
        <v>0.50961538461538458</v>
      </c>
      <c r="H49" s="18"/>
      <c r="I49" s="18"/>
      <c r="J49" s="20"/>
    </row>
    <row r="50" spans="2:10" x14ac:dyDescent="0.25">
      <c r="B50" s="17" t="s">
        <v>28</v>
      </c>
      <c r="C50" s="22">
        <v>0.53333333333333333</v>
      </c>
      <c r="D50" s="22">
        <v>0.46666666666666667</v>
      </c>
      <c r="E50" s="18" t="s">
        <v>12</v>
      </c>
      <c r="F50" s="22">
        <v>0.32692307692307693</v>
      </c>
      <c r="G50" s="22">
        <v>0.73626373626373631</v>
      </c>
      <c r="H50" s="18">
        <f>2*C50*D50</f>
        <v>0.49777777777777776</v>
      </c>
      <c r="I50" s="18">
        <f>ABS(F50-G50)+ABS(F51-G51)+ABS(F52-G52)</f>
        <v>0.81868131868131866</v>
      </c>
      <c r="J50" s="20">
        <f>H50*I50</f>
        <v>0.40752136752136747</v>
      </c>
    </row>
    <row r="51" spans="2:10" x14ac:dyDescent="0.25">
      <c r="B51" s="23"/>
      <c r="C51" s="24"/>
      <c r="D51" s="24"/>
      <c r="E51" s="18" t="s">
        <v>13</v>
      </c>
      <c r="F51" s="22">
        <v>0.16346153846153846</v>
      </c>
      <c r="G51" s="22">
        <v>2.197802197802198E-2</v>
      </c>
      <c r="H51" s="24"/>
      <c r="I51" s="24"/>
      <c r="J51" s="25"/>
    </row>
    <row r="52" spans="2:10" x14ac:dyDescent="0.25">
      <c r="B52" s="23"/>
      <c r="C52" s="24"/>
      <c r="D52" s="24"/>
      <c r="E52" s="18" t="s">
        <v>20</v>
      </c>
      <c r="F52" s="22">
        <v>0.50961538461538458</v>
      </c>
      <c r="G52" s="22">
        <v>0.24175824175824176</v>
      </c>
      <c r="H52" s="24"/>
      <c r="I52" s="24"/>
      <c r="J52" s="24"/>
    </row>
    <row r="54" spans="2:10" x14ac:dyDescent="0.25">
      <c r="B54" s="26" t="s">
        <v>32</v>
      </c>
      <c r="C54" s="26"/>
      <c r="D54" s="26"/>
      <c r="E54" s="26"/>
      <c r="F54" s="26"/>
    </row>
  </sheetData>
  <mergeCells count="7">
    <mergeCell ref="B54:F54"/>
    <mergeCell ref="B32:J32"/>
    <mergeCell ref="B44:D44"/>
    <mergeCell ref="B33:D33"/>
    <mergeCell ref="B4:J4"/>
    <mergeCell ref="B30:J30"/>
    <mergeCell ref="B31:J3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19050</xdr:rowOff>
              </from>
              <to>
                <xdr:col>19</xdr:col>
                <xdr:colOff>542925</xdr:colOff>
                <xdr:row>25</xdr:row>
                <xdr:rowOff>114300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6BC1-AE5C-4CCC-8B50-FD4785B27615}">
  <dimension ref="B3:G11"/>
  <sheetViews>
    <sheetView workbookViewId="0">
      <selection activeCell="D9" sqref="D9"/>
    </sheetView>
  </sheetViews>
  <sheetFormatPr defaultRowHeight="15" x14ac:dyDescent="0.25"/>
  <cols>
    <col min="2" max="2" width="16.28515625" bestFit="1" customWidth="1"/>
    <col min="3" max="3" width="16.5703125" bestFit="1" customWidth="1"/>
    <col min="4" max="4" width="9.85546875" bestFit="1" customWidth="1"/>
    <col min="5" max="5" width="10.140625" bestFit="1" customWidth="1"/>
    <col min="6" max="6" width="9" bestFit="1" customWidth="1"/>
    <col min="7" max="7" width="12.5703125" bestFit="1" customWidth="1"/>
  </cols>
  <sheetData>
    <row r="3" spans="2:7" ht="15.75" thickBot="1" x14ac:dyDescent="0.3"/>
    <row r="4" spans="2:7" ht="19.5" thickBot="1" x14ac:dyDescent="0.3">
      <c r="B4" s="4" t="s">
        <v>10</v>
      </c>
      <c r="C4" s="5" t="s">
        <v>11</v>
      </c>
      <c r="D4" s="6" t="s">
        <v>12</v>
      </c>
      <c r="E4" s="6" t="s">
        <v>13</v>
      </c>
      <c r="F4" s="6" t="s">
        <v>20</v>
      </c>
      <c r="G4" s="6" t="s">
        <v>21</v>
      </c>
    </row>
    <row r="5" spans="2:7" ht="19.5" thickBot="1" x14ac:dyDescent="0.3">
      <c r="B5" s="7" t="s">
        <v>14</v>
      </c>
      <c r="C5" s="8" t="s">
        <v>15</v>
      </c>
      <c r="D5" s="9">
        <v>30</v>
      </c>
      <c r="E5" s="9">
        <v>48</v>
      </c>
      <c r="F5" s="9">
        <v>17</v>
      </c>
      <c r="G5" s="10">
        <v>95</v>
      </c>
    </row>
    <row r="6" spans="2:7" ht="19.5" thickBot="1" x14ac:dyDescent="0.3">
      <c r="B6" s="7" t="s">
        <v>14</v>
      </c>
      <c r="C6" s="8" t="s">
        <v>16</v>
      </c>
      <c r="D6" s="9">
        <v>25</v>
      </c>
      <c r="E6" s="9">
        <v>72</v>
      </c>
      <c r="F6" s="9">
        <v>13</v>
      </c>
      <c r="G6" s="10">
        <v>110</v>
      </c>
    </row>
    <row r="7" spans="2:7" ht="19.5" thickBot="1" x14ac:dyDescent="0.3">
      <c r="B7" s="7" t="s">
        <v>17</v>
      </c>
      <c r="C7" s="8" t="s">
        <v>15</v>
      </c>
      <c r="D7" s="9">
        <v>7</v>
      </c>
      <c r="E7" s="9">
        <v>0</v>
      </c>
      <c r="F7" s="9">
        <v>5</v>
      </c>
      <c r="G7" s="10">
        <v>12</v>
      </c>
    </row>
    <row r="8" spans="2:7" ht="19.5" thickBot="1" x14ac:dyDescent="0.3">
      <c r="B8" s="7" t="s">
        <v>17</v>
      </c>
      <c r="C8" s="8" t="s">
        <v>16</v>
      </c>
      <c r="D8" s="9">
        <v>8</v>
      </c>
      <c r="E8" s="9">
        <v>7</v>
      </c>
      <c r="F8" s="9">
        <v>19</v>
      </c>
      <c r="G8" s="10">
        <v>34</v>
      </c>
    </row>
    <row r="9" spans="2:7" ht="19.5" thickBot="1" x14ac:dyDescent="0.3">
      <c r="B9" s="7" t="s">
        <v>18</v>
      </c>
      <c r="C9" s="8" t="s">
        <v>15</v>
      </c>
      <c r="D9" s="9">
        <v>60</v>
      </c>
      <c r="E9" s="9">
        <v>2</v>
      </c>
      <c r="F9" s="9">
        <v>17</v>
      </c>
      <c r="G9" s="10">
        <v>79</v>
      </c>
    </row>
    <row r="10" spans="2:7" ht="19.5" thickBot="1" x14ac:dyDescent="0.3">
      <c r="B10" s="7" t="s">
        <v>18</v>
      </c>
      <c r="C10" s="8" t="s">
        <v>16</v>
      </c>
      <c r="D10" s="9">
        <v>26</v>
      </c>
      <c r="E10" s="9">
        <v>10</v>
      </c>
      <c r="F10" s="9">
        <v>34</v>
      </c>
      <c r="G10" s="10">
        <v>70</v>
      </c>
    </row>
    <row r="11" spans="2:7" ht="19.5" thickBot="1" x14ac:dyDescent="0.3">
      <c r="B11" s="7" t="s">
        <v>19</v>
      </c>
      <c r="C11" s="8"/>
      <c r="D11" s="10">
        <v>156</v>
      </c>
      <c r="E11" s="10">
        <v>139</v>
      </c>
      <c r="F11" s="10">
        <v>105</v>
      </c>
      <c r="G11" s="10">
        <v>400</v>
      </c>
    </row>
  </sheetData>
  <autoFilter ref="B4:G11" xr:uid="{7FC0D3BA-FDBD-4A9A-9D65-8469ED720B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Q1_CART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Dell</cp:lastModifiedBy>
  <dcterms:created xsi:type="dcterms:W3CDTF">2013-05-22T14:35:16Z</dcterms:created>
  <dcterms:modified xsi:type="dcterms:W3CDTF">2019-05-12T06:26:48Z</dcterms:modified>
</cp:coreProperties>
</file>