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E:\TheIndependentSupervisor\git\tis\Docs\"/>
    </mc:Choice>
  </mc:AlternateContent>
  <xr:revisionPtr revIDLastSave="0" documentId="13_ncr:1_{E9E636C7-A5B3-4329-B98B-92D03A4F698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E15" i="1"/>
  <c r="AK15" i="1" l="1"/>
  <c r="AK11" i="1"/>
  <c r="AK8" i="1"/>
  <c r="AJ15" i="1"/>
  <c r="AJ11" i="1"/>
  <c r="AJ8" i="1"/>
  <c r="AJ21" i="1" l="1"/>
  <c r="AK21" i="1"/>
  <c r="G15" i="1"/>
  <c r="F15" i="1"/>
  <c r="D15" i="1"/>
  <c r="G8" i="1"/>
  <c r="E8" i="1"/>
  <c r="F8" i="1" s="1"/>
  <c r="C8" i="1"/>
  <c r="D8" i="1" s="1"/>
  <c r="E11" i="1" l="1"/>
  <c r="F11" i="1" s="1"/>
  <c r="C11" i="1"/>
  <c r="D11" i="1" s="1"/>
  <c r="G11" i="1"/>
</calcChain>
</file>

<file path=xl/sharedStrings.xml><?xml version="1.0" encoding="utf-8"?>
<sst xmlns="http://schemas.openxmlformats.org/spreadsheetml/2006/main" count="35" uniqueCount="35">
  <si>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</si>
  <si>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</si>
  <si>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</si>
  <si>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</si>
  <si>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</si>
  <si>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</si>
  <si>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</si>
  <si>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</si>
  <si>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</si>
  <si>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</si>
  <si>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</si>
  <si>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</si>
  <si>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</si>
  <si>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</si>
  <si>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Semaines</t>
  </si>
  <si>
    <t>Finalisation</t>
  </si>
  <si>
    <t>Rédaction des livrables</t>
  </si>
  <si>
    <t>Tests complets</t>
  </si>
  <si>
    <t>Planificateur de projet : Projet The Independent Supervisor 5A DII</t>
  </si>
  <si>
    <t>Cahier des charges</t>
  </si>
  <si>
    <t>Cahier de spécifications</t>
  </si>
  <si>
    <t>Cahier d'analyse (version beta)</t>
  </si>
  <si>
    <t>Recherche solutions</t>
  </si>
  <si>
    <t>Installation de l'OS</t>
  </si>
  <si>
    <t>Réalisation de l'application Web</t>
  </si>
  <si>
    <t>Étude &amp; Mise en place</t>
  </si>
  <si>
    <t>Prise en main du langage Web</t>
  </si>
  <si>
    <t>Développement du site Web</t>
  </si>
  <si>
    <t>Développement du traducteur</t>
  </si>
  <si>
    <t>Poster</t>
  </si>
  <si>
    <t>Soutenance</t>
  </si>
  <si>
    <t>Cahier d'analyse (version finale)</t>
  </si>
  <si>
    <t>Total</t>
  </si>
  <si>
    <t>DURÉE RÉELLE (h)</t>
  </si>
  <si>
    <t>DURÉE ESTIMÉE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</si>
</sst>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sz val="14"/>
      <color theme="1" tint="0.24994659260841701"/>
      <name val="Corbel"/>
      <family val="2"/>
      <scheme val="major"/>
    </font>
    <font>
      <b/>
      <sz val="13"/>
      <color theme="8" tint="-0.499984740745262"/>
      <name val="Corbel"/>
      <family val="2"/>
      <scheme val="major"/>
    </font>
    <font>
      <b/>
      <sz val="42"/>
      <color theme="8" tint="-0.499984740745262"/>
      <name val="Corbel"/>
      <family val="2"/>
      <scheme val="major"/>
    </font>
    <font>
      <i/>
      <sz val="11"/>
      <color theme="8" tint="-0.499984740745262"/>
      <name val="Calibri"/>
      <family val="2"/>
      <scheme val="minor"/>
    </font>
    <font>
      <b/>
      <sz val="13"/>
      <color theme="8" tint="-0.499984740745262"/>
      <name val="Calibri"/>
      <family val="2"/>
    </font>
    <font>
      <b/>
      <sz val="16"/>
      <color theme="8" tint="-0.499984740745262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Up">
        <fgColor theme="8" tint="-0.499984740745262"/>
        <bgColor theme="8" tint="0.59996337778862885"/>
      </patternFill>
    </fill>
    <fill>
      <patternFill patternType="solid">
        <fgColor theme="8" tint="-0.499984740745262"/>
        <bgColor indexed="64"/>
      </patternFill>
    </fill>
    <fill>
      <patternFill patternType="lightUp">
        <fgColor theme="8" tint="-0.499984740745262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11" fillId="0" borderId="0" applyFill="0" applyBorder="0" applyProtection="0">
      <alignment horizontal="center" vertical="center"/>
    </xf>
    <xf numFmtId="0" fontId="6" fillId="3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9" fillId="3" borderId="1">
      <alignment horizontal="center" vertical="center"/>
    </xf>
    <xf numFmtId="0" fontId="8" fillId="8" borderId="4" applyNumberFormat="0" applyFont="0" applyAlignment="0">
      <alignment horizontal="center"/>
    </xf>
    <xf numFmtId="0" fontId="8" fillId="6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  <xf numFmtId="0" fontId="8" fillId="2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</cellStyleXfs>
  <cellXfs count="6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11" fillId="0" borderId="0" xfId="6">
      <alignment horizontal="center" vertical="center"/>
    </xf>
    <xf numFmtId="0" fontId="6" fillId="3" borderId="1" xfId="7">
      <alignment horizontal="left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" fontId="9" fillId="3" borderId="1" xfId="13">
      <alignment horizontal="center" vertical="center"/>
    </xf>
    <xf numFmtId="0" fontId="0" fillId="8" borderId="4" xfId="14" applyFont="1" applyAlignment="1">
      <alignment horizontal="center"/>
    </xf>
    <xf numFmtId="0" fontId="0" fillId="6" borderId="3" xfId="15" applyFont="1" applyAlignment="1">
      <alignment horizontal="center"/>
    </xf>
    <xf numFmtId="0" fontId="0" fillId="7" borderId="3" xfId="16" applyFont="1" applyAlignment="1">
      <alignment horizontal="center"/>
    </xf>
    <xf numFmtId="0" fontId="0" fillId="2" borderId="3" xfId="17" applyFont="1" applyAlignment="1">
      <alignment horizontal="center"/>
    </xf>
    <xf numFmtId="0" fontId="0" fillId="4" borderId="3" xfId="18" applyFont="1" applyAlignment="1">
      <alignment horizontal="center"/>
    </xf>
    <xf numFmtId="0" fontId="7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5" borderId="8" xfId="2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3" fillId="5" borderId="8" xfId="2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quotePrefix="1" applyFont="1" applyBorder="1" applyAlignment="1">
      <alignment horizontal="center" vertical="center"/>
    </xf>
    <xf numFmtId="0" fontId="2" fillId="0" borderId="0" xfId="2" applyFill="1" applyAlignment="1">
      <alignment horizontal="left" vertical="center" wrapText="1"/>
    </xf>
    <xf numFmtId="0" fontId="3" fillId="0" borderId="9" xfId="2" applyFont="1" applyBorder="1" applyAlignment="1">
      <alignment horizontal="left" vertical="center" wrapText="1"/>
    </xf>
    <xf numFmtId="0" fontId="3" fillId="0" borderId="10" xfId="2" applyFont="1" applyBorder="1" applyAlignment="1">
      <alignment horizontal="left" vertical="center" wrapText="1"/>
    </xf>
    <xf numFmtId="0" fontId="3" fillId="0" borderId="11" xfId="2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3" fillId="0" borderId="8" xfId="2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10" fillId="0" borderId="0" xfId="0" applyFo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0" borderId="11" xfId="0" applyFont="1" applyBorder="1">
      <alignment horizontal="center" vertical="center"/>
    </xf>
    <xf numFmtId="0" fontId="0" fillId="0" borderId="12" xfId="0" applyBorder="1" applyAlignment="1">
      <alignment horizontal="center" vertical="center"/>
    </xf>
    <xf numFmtId="1" fontId="14" fillId="5" borderId="8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1" fontId="14" fillId="5" borderId="8" xfId="6" applyNumberFormat="1" applyFont="1" applyFill="1" applyBorder="1" applyAlignment="1">
      <alignment horizontal="center" vertical="center"/>
    </xf>
    <xf numFmtId="9" fontId="14" fillId="0" borderId="0" xfId="6" applyFont="1" applyFill="1" applyAlignment="1">
      <alignment horizontal="center" vertical="center"/>
    </xf>
    <xf numFmtId="9" fontId="14" fillId="5" borderId="8" xfId="6" applyFont="1" applyFill="1" applyBorder="1" applyAlignment="1">
      <alignment horizontal="center" vertical="center"/>
    </xf>
    <xf numFmtId="9" fontId="14" fillId="0" borderId="9" xfId="6" applyFont="1" applyBorder="1" applyAlignment="1">
      <alignment horizontal="center" vertical="center"/>
    </xf>
    <xf numFmtId="9" fontId="14" fillId="0" borderId="10" xfId="6" applyFont="1" applyBorder="1" applyAlignment="1">
      <alignment horizontal="center" vertical="center"/>
    </xf>
    <xf numFmtId="9" fontId="14" fillId="0" borderId="11" xfId="6" applyFont="1" applyBorder="1" applyAlignment="1">
      <alignment horizontal="center" vertical="center"/>
    </xf>
    <xf numFmtId="9" fontId="14" fillId="0" borderId="8" xfId="6" applyFont="1" applyBorder="1" applyAlignment="1">
      <alignment horizontal="center" vertical="center"/>
    </xf>
    <xf numFmtId="9" fontId="15" fillId="0" borderId="0" xfId="6" applyFont="1">
      <alignment horizontal="center" vertical="center"/>
    </xf>
    <xf numFmtId="0" fontId="7" fillId="0" borderId="0" xfId="10">
      <alignment horizontal="center" vertical="center" wrapText="1"/>
    </xf>
    <xf numFmtId="0" fontId="7" fillId="0" borderId="2" xfId="10" applyBorder="1">
      <alignment horizontal="center" vertical="center" wrapText="1"/>
    </xf>
    <xf numFmtId="0" fontId="7" fillId="0" borderId="5" xfId="10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12">
      <alignment vertical="center"/>
    </xf>
    <xf numFmtId="0" fontId="7" fillId="0" borderId="0" xfId="9">
      <alignment vertical="center"/>
    </xf>
    <xf numFmtId="0" fontId="7" fillId="0" borderId="2" xfId="9" applyBorder="1">
      <alignment vertical="center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28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8" tint="-0.499984740745262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8" tint="-0.499984740745262"/>
          <bgColor theme="8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8" tint="-0.499984740745262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8" tint="-0.499984740745262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8" tint="-0.499984740745262"/>
          <bgColor theme="8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8" tint="-0.49998474074526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8" tint="-0.499984740745262"/>
          <bgColor theme="8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8" tint="-0.499984740745262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733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O21"/>
  <sheetViews>
    <sheetView showGridLines="0" tabSelected="1" zoomScale="84" zoomScaleNormal="80" zoomScaleSheetLayoutView="80" workbookViewId="0">
      <selection activeCell="B2" sqref="B2:AL21"/>
    </sheetView>
  </sheetViews>
  <sheetFormatPr baseColWidth="10" defaultColWidth="2.75" defaultRowHeight="30" customHeight="1" x14ac:dyDescent="0.3"/>
  <cols>
    <col min="1" max="1" width="2.625" customWidth="1"/>
    <col min="2" max="2" width="16.875" style="2" customWidth="1"/>
    <col min="3" max="5" width="11.625" style="1" customWidth="1"/>
    <col min="6" max="6" width="24.75" style="1" customWidth="1"/>
    <col min="7" max="7" width="25.375" style="4" bestFit="1" customWidth="1"/>
    <col min="8" max="27" width="2.75" style="1"/>
    <col min="35" max="35" width="3" customWidth="1"/>
    <col min="36" max="37" width="8.75" customWidth="1"/>
    <col min="38" max="38" width="4" customWidth="1"/>
    <col min="39" max="41" width="3" customWidth="1"/>
  </cols>
  <sheetData>
    <row r="1" spans="2:41" ht="60" customHeight="1" thickBot="1" x14ac:dyDescent="0.85">
      <c r="B1" s="10" t="s">
        <v>18</v>
      </c>
      <c r="C1" s="9"/>
      <c r="D1" s="9"/>
      <c r="E1" s="9"/>
      <c r="F1" s="9"/>
      <c r="G1" s="9"/>
    </row>
    <row r="2" spans="2:41" ht="21" customHeight="1" thickTop="1" thickBot="1" x14ac:dyDescent="0.3">
      <c r="B2" s="64" t="s">
        <v>0</v>
      </c>
      <c r="C2" s="64"/>
      <c r="D2" s="64"/>
      <c r="E2" s="64"/>
      <c r="F2" s="64"/>
      <c r="G2" s="5" t="s">
        <v>6</v>
      </c>
      <c r="H2" s="11">
        <v>27</v>
      </c>
      <c r="J2" s="12"/>
      <c r="K2" s="54" t="s">
        <v>9</v>
      </c>
      <c r="L2" s="55"/>
      <c r="M2" s="55"/>
      <c r="N2" s="55"/>
      <c r="O2" s="56"/>
      <c r="P2" s="13"/>
      <c r="Q2" s="54" t="s">
        <v>10</v>
      </c>
      <c r="R2" s="57"/>
      <c r="S2" s="57"/>
      <c r="T2" s="56"/>
      <c r="U2" s="14"/>
      <c r="V2" s="58" t="s">
        <v>11</v>
      </c>
      <c r="W2" s="59"/>
      <c r="X2" s="59"/>
      <c r="Y2" s="60"/>
      <c r="Z2" s="15"/>
      <c r="AA2" s="61" t="s">
        <v>12</v>
      </c>
      <c r="AB2" s="62"/>
      <c r="AC2" s="62"/>
      <c r="AD2" s="62"/>
      <c r="AE2" s="62"/>
      <c r="AF2" s="62"/>
      <c r="AG2" s="63"/>
      <c r="AH2" s="16"/>
      <c r="AI2" s="18" t="s">
        <v>13</v>
      </c>
      <c r="AJ2" s="19"/>
      <c r="AK2" s="19"/>
      <c r="AL2" s="19"/>
      <c r="AM2" s="19"/>
      <c r="AN2" s="19"/>
      <c r="AO2" s="19"/>
    </row>
    <row r="3" spans="2:41" s="8" customFormat="1" ht="39.950000000000003" customHeight="1" thickTop="1" x14ac:dyDescent="0.25">
      <c r="B3" s="65" t="s">
        <v>1</v>
      </c>
      <c r="C3" s="51" t="s">
        <v>2</v>
      </c>
      <c r="D3" s="51" t="s">
        <v>3</v>
      </c>
      <c r="E3" s="51" t="s">
        <v>4</v>
      </c>
      <c r="F3" s="51" t="s">
        <v>5</v>
      </c>
      <c r="G3" s="53" t="s">
        <v>7</v>
      </c>
      <c r="H3" s="17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J3" s="51" t="s">
        <v>34</v>
      </c>
      <c r="AK3" s="51" t="s">
        <v>33</v>
      </c>
    </row>
    <row r="4" spans="2:41" ht="15.75" customHeight="1" x14ac:dyDescent="0.25">
      <c r="B4" s="66"/>
      <c r="C4" s="52"/>
      <c r="D4" s="52"/>
      <c r="E4" s="52"/>
      <c r="F4" s="52"/>
      <c r="G4" s="5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52"/>
      <c r="AK4" s="52"/>
    </row>
    <row r="5" spans="2:41" ht="30" customHeight="1" x14ac:dyDescent="0.25">
      <c r="B5" s="30" t="s">
        <v>19</v>
      </c>
      <c r="C5" s="21">
        <v>1</v>
      </c>
      <c r="D5" s="21">
        <v>2</v>
      </c>
      <c r="E5" s="21">
        <v>2</v>
      </c>
      <c r="F5" s="21">
        <v>1</v>
      </c>
      <c r="G5" s="44">
        <v>1</v>
      </c>
      <c r="AJ5" s="38">
        <v>15</v>
      </c>
      <c r="AK5" s="38">
        <v>5</v>
      </c>
    </row>
    <row r="6" spans="2:41" ht="30" customHeight="1" x14ac:dyDescent="0.25">
      <c r="B6" s="30" t="s">
        <v>20</v>
      </c>
      <c r="C6" s="21">
        <v>6</v>
      </c>
      <c r="D6" s="21">
        <v>6</v>
      </c>
      <c r="E6" s="21">
        <v>6</v>
      </c>
      <c r="F6" s="21">
        <v>6</v>
      </c>
      <c r="G6" s="44">
        <v>1</v>
      </c>
      <c r="AJ6" s="39">
        <v>35</v>
      </c>
      <c r="AK6" s="39">
        <v>32</v>
      </c>
    </row>
    <row r="7" spans="2:41" ht="30" customHeight="1" x14ac:dyDescent="0.25">
      <c r="B7" s="30" t="s">
        <v>21</v>
      </c>
      <c r="C7" s="21">
        <v>12</v>
      </c>
      <c r="D7" s="21">
        <v>5</v>
      </c>
      <c r="E7" s="21">
        <v>12</v>
      </c>
      <c r="F7" s="21">
        <v>5</v>
      </c>
      <c r="G7" s="44">
        <v>1</v>
      </c>
      <c r="AJ7" s="37">
        <v>30</v>
      </c>
      <c r="AK7" s="37">
        <v>20</v>
      </c>
    </row>
    <row r="8" spans="2:41" ht="30" customHeight="1" x14ac:dyDescent="0.25">
      <c r="B8" s="22" t="s">
        <v>25</v>
      </c>
      <c r="C8" s="23">
        <f>MIN(C9,C10)</f>
        <v>11</v>
      </c>
      <c r="D8" s="23">
        <f>MAX(C9+D9,C10+D10)-C8</f>
        <v>4</v>
      </c>
      <c r="E8" s="23">
        <f>MIN(E9,E10)</f>
        <v>11</v>
      </c>
      <c r="F8" s="23">
        <f>MAX(E9+F9,E10+F10)-E8</f>
        <v>3</v>
      </c>
      <c r="G8" s="45">
        <f>(G9+G10)/2</f>
        <v>1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5"/>
      <c r="AD8" s="25"/>
      <c r="AE8" s="25"/>
      <c r="AF8" s="25"/>
      <c r="AG8" s="25"/>
      <c r="AH8" s="25"/>
      <c r="AI8" s="25"/>
      <c r="AJ8" s="43">
        <f>AJ9+AJ10</f>
        <v>25</v>
      </c>
      <c r="AK8" s="43">
        <f>AK9+AK10</f>
        <v>12</v>
      </c>
    </row>
    <row r="9" spans="2:41" ht="30" customHeight="1" x14ac:dyDescent="0.25">
      <c r="B9" s="31" t="s">
        <v>22</v>
      </c>
      <c r="C9" s="27">
        <v>11</v>
      </c>
      <c r="D9" s="27">
        <v>3</v>
      </c>
      <c r="E9" s="27">
        <v>11</v>
      </c>
      <c r="F9" s="27">
        <v>2</v>
      </c>
      <c r="G9" s="46">
        <v>1</v>
      </c>
      <c r="AJ9" s="39">
        <v>20</v>
      </c>
      <c r="AK9" s="39">
        <v>10</v>
      </c>
    </row>
    <row r="10" spans="2:41" ht="30" customHeight="1" x14ac:dyDescent="0.25">
      <c r="B10" s="32" t="s">
        <v>23</v>
      </c>
      <c r="C10" s="28">
        <v>13</v>
      </c>
      <c r="D10" s="28">
        <v>2</v>
      </c>
      <c r="E10" s="28">
        <v>13</v>
      </c>
      <c r="F10" s="28">
        <v>1</v>
      </c>
      <c r="G10" s="47">
        <v>1</v>
      </c>
      <c r="AJ10" s="37">
        <v>5</v>
      </c>
      <c r="AK10" s="37">
        <v>2</v>
      </c>
    </row>
    <row r="11" spans="2:41" ht="30" customHeight="1" x14ac:dyDescent="0.25">
      <c r="B11" s="26" t="s">
        <v>24</v>
      </c>
      <c r="C11" s="23">
        <f>MIN(C13,C12)</f>
        <v>13</v>
      </c>
      <c r="D11" s="23">
        <f>MAX(C13+D13,C12+D12)-C11</f>
        <v>12</v>
      </c>
      <c r="E11" s="23">
        <f>MIN(E13,E12)</f>
        <v>13</v>
      </c>
      <c r="F11" s="23">
        <f>MAX(E13+F13,E12+F12)-E11</f>
        <v>14</v>
      </c>
      <c r="G11" s="45">
        <f>(G13+G12)/2</f>
        <v>0.97499999999999998</v>
      </c>
      <c r="AJ11" s="42">
        <f>AJ12+AJ13+AJ14</f>
        <v>135</v>
      </c>
      <c r="AK11" s="42">
        <f>AK12+AK13+AK14</f>
        <v>120</v>
      </c>
    </row>
    <row r="12" spans="2:41" ht="30" customHeight="1" x14ac:dyDescent="0.25">
      <c r="B12" s="31" t="s">
        <v>26</v>
      </c>
      <c r="C12" s="27">
        <v>13</v>
      </c>
      <c r="D12" s="27">
        <v>2</v>
      </c>
      <c r="E12" s="27">
        <v>13</v>
      </c>
      <c r="F12" s="27">
        <v>4</v>
      </c>
      <c r="G12" s="46">
        <v>1</v>
      </c>
      <c r="AJ12" s="39">
        <v>15</v>
      </c>
      <c r="AK12" s="39">
        <v>30</v>
      </c>
    </row>
    <row r="13" spans="2:41" ht="30" customHeight="1" x14ac:dyDescent="0.25">
      <c r="B13" s="33" t="s">
        <v>27</v>
      </c>
      <c r="C13" s="34">
        <v>14</v>
      </c>
      <c r="D13" s="34">
        <v>11</v>
      </c>
      <c r="E13" s="34">
        <v>14</v>
      </c>
      <c r="F13" s="34">
        <v>13</v>
      </c>
      <c r="G13" s="48">
        <v>0.95</v>
      </c>
      <c r="AJ13" s="39">
        <v>80</v>
      </c>
      <c r="AK13" s="39">
        <v>90</v>
      </c>
    </row>
    <row r="14" spans="2:41" ht="30" customHeight="1" x14ac:dyDescent="0.25">
      <c r="B14" s="32" t="s">
        <v>28</v>
      </c>
      <c r="C14" s="28">
        <v>18</v>
      </c>
      <c r="D14" s="28">
        <v>6</v>
      </c>
      <c r="E14" s="28">
        <v>18</v>
      </c>
      <c r="F14" s="28">
        <v>6</v>
      </c>
      <c r="G14" s="47">
        <v>0</v>
      </c>
      <c r="AJ14" s="37">
        <v>40</v>
      </c>
      <c r="AK14" s="37">
        <v>0</v>
      </c>
    </row>
    <row r="15" spans="2:41" ht="30" customHeight="1" x14ac:dyDescent="0.25">
      <c r="B15" s="26" t="s">
        <v>15</v>
      </c>
      <c r="C15" s="23">
        <f>MIN(C16,C17,C18,C19)</f>
        <v>17</v>
      </c>
      <c r="D15" s="23">
        <f>MAX(C16+D16,C17+D17,C18+D18,C19+D19)-C15</f>
        <v>10</v>
      </c>
      <c r="E15" s="23">
        <f>MIN(E16,E17,E18,E19)</f>
        <v>17</v>
      </c>
      <c r="F15" s="23">
        <f>MAX(E16+F16,E17+F17,E18+F18,E19+F19)-E15</f>
        <v>12</v>
      </c>
      <c r="G15" s="45">
        <f>(G16+G17+G18+G19)/4</f>
        <v>0.97499999999999998</v>
      </c>
      <c r="AJ15" s="42">
        <f>AJ16+AJ17+AJ18+AJ19</f>
        <v>70</v>
      </c>
      <c r="AK15" s="42">
        <f>AK16+AK17+AK18+AK19</f>
        <v>36</v>
      </c>
    </row>
    <row r="16" spans="2:41" ht="30" customHeight="1" x14ac:dyDescent="0.25">
      <c r="B16" s="31" t="s">
        <v>17</v>
      </c>
      <c r="C16" s="29">
        <v>23</v>
      </c>
      <c r="D16" s="27">
        <v>2</v>
      </c>
      <c r="E16" s="27">
        <v>23</v>
      </c>
      <c r="F16" s="27">
        <v>4</v>
      </c>
      <c r="G16" s="46">
        <v>1</v>
      </c>
      <c r="AJ16" s="39">
        <v>15</v>
      </c>
      <c r="AK16" s="39">
        <v>15</v>
      </c>
    </row>
    <row r="17" spans="2:38" ht="30" customHeight="1" x14ac:dyDescent="0.25">
      <c r="B17" s="31" t="s">
        <v>31</v>
      </c>
      <c r="C17" s="29">
        <v>17</v>
      </c>
      <c r="D17" s="27">
        <v>9</v>
      </c>
      <c r="E17" s="27">
        <v>17</v>
      </c>
      <c r="F17" s="27">
        <v>1</v>
      </c>
      <c r="G17" s="46">
        <v>1</v>
      </c>
      <c r="AJ17" s="39">
        <v>30</v>
      </c>
      <c r="AK17" s="39">
        <v>0</v>
      </c>
    </row>
    <row r="18" spans="2:38" ht="30" customHeight="1" x14ac:dyDescent="0.25">
      <c r="B18" s="31" t="s">
        <v>16</v>
      </c>
      <c r="C18" s="27">
        <v>25</v>
      </c>
      <c r="D18" s="27">
        <v>2</v>
      </c>
      <c r="E18" s="27">
        <v>25</v>
      </c>
      <c r="F18" s="27">
        <v>4</v>
      </c>
      <c r="G18" s="46">
        <v>0.9</v>
      </c>
      <c r="AJ18" s="39">
        <v>20</v>
      </c>
      <c r="AK18" s="39">
        <v>20</v>
      </c>
    </row>
    <row r="19" spans="2:38" ht="30" customHeight="1" x14ac:dyDescent="0.25">
      <c r="B19" s="31" t="s">
        <v>29</v>
      </c>
      <c r="C19" s="27">
        <v>26</v>
      </c>
      <c r="D19" s="27">
        <v>1</v>
      </c>
      <c r="E19" s="27">
        <v>26</v>
      </c>
      <c r="F19" s="27">
        <v>1</v>
      </c>
      <c r="G19" s="46">
        <v>1</v>
      </c>
      <c r="AJ19" s="37">
        <v>5</v>
      </c>
      <c r="AK19" s="37">
        <v>1</v>
      </c>
    </row>
    <row r="20" spans="2:38" ht="30" customHeight="1" x14ac:dyDescent="0.25">
      <c r="B20" s="35" t="s">
        <v>30</v>
      </c>
      <c r="C20" s="36">
        <v>27</v>
      </c>
      <c r="D20" s="36">
        <v>1</v>
      </c>
      <c r="E20" s="36">
        <v>27</v>
      </c>
      <c r="F20" s="36">
        <v>1</v>
      </c>
      <c r="G20" s="49">
        <v>1</v>
      </c>
      <c r="AJ20" s="36">
        <v>10</v>
      </c>
      <c r="AK20" s="36">
        <v>10</v>
      </c>
    </row>
    <row r="21" spans="2:38" ht="30" customHeight="1" x14ac:dyDescent="0.3">
      <c r="G21" s="50" t="s">
        <v>14</v>
      </c>
      <c r="H21" s="20">
        <v>34</v>
      </c>
      <c r="I21" s="20">
        <v>35</v>
      </c>
      <c r="J21" s="20">
        <v>36</v>
      </c>
      <c r="K21" s="20">
        <v>37</v>
      </c>
      <c r="L21" s="20">
        <v>38</v>
      </c>
      <c r="M21" s="20">
        <v>39</v>
      </c>
      <c r="N21" s="20">
        <v>40</v>
      </c>
      <c r="O21" s="20">
        <v>41</v>
      </c>
      <c r="P21" s="20">
        <v>42</v>
      </c>
      <c r="Q21" s="20">
        <v>43</v>
      </c>
      <c r="R21" s="20">
        <v>44</v>
      </c>
      <c r="S21" s="20">
        <v>45</v>
      </c>
      <c r="T21" s="20">
        <v>46</v>
      </c>
      <c r="U21" s="20">
        <v>47</v>
      </c>
      <c r="V21" s="20">
        <v>48</v>
      </c>
      <c r="W21" s="20">
        <v>49</v>
      </c>
      <c r="X21" s="20">
        <v>50</v>
      </c>
      <c r="Y21" s="20">
        <v>51</v>
      </c>
      <c r="Z21" s="20">
        <v>52</v>
      </c>
      <c r="AA21" s="20">
        <v>1</v>
      </c>
      <c r="AB21" s="20">
        <v>2</v>
      </c>
      <c r="AC21" s="20">
        <v>3</v>
      </c>
      <c r="AD21" s="20">
        <v>4</v>
      </c>
      <c r="AE21" s="20">
        <v>5</v>
      </c>
      <c r="AF21" s="20">
        <v>6</v>
      </c>
      <c r="AG21" s="20">
        <v>7</v>
      </c>
      <c r="AH21" s="20">
        <v>8</v>
      </c>
      <c r="AI21" s="40">
        <v>9</v>
      </c>
      <c r="AJ21" s="41">
        <f>AJ20+AJ15+AJ11+AJ8+AJ7+AJ6+AJ5</f>
        <v>320</v>
      </c>
      <c r="AK21" s="41">
        <f>AK20+AK15+AK11+AK8+AK7+AK6+AK5</f>
        <v>235</v>
      </c>
      <c r="AL21" t="s">
        <v>32</v>
      </c>
    </row>
  </sheetData>
  <mergeCells count="13">
    <mergeCell ref="B2:F2"/>
    <mergeCell ref="B3:B4"/>
    <mergeCell ref="C3:C4"/>
    <mergeCell ref="D3:D4"/>
    <mergeCell ref="E3:E4"/>
    <mergeCell ref="F3:F4"/>
    <mergeCell ref="AJ3:AJ4"/>
    <mergeCell ref="AK3:AK4"/>
    <mergeCell ref="G3:G4"/>
    <mergeCell ref="K2:O2"/>
    <mergeCell ref="Q2:T2"/>
    <mergeCell ref="V2:Y2"/>
    <mergeCell ref="AA2:AG2"/>
  </mergeCells>
  <conditionalFormatting sqref="H7:AI20">
    <cfRule type="expression" dxfId="27" priority="1">
      <formula>PourcentageAccompli</formula>
    </cfRule>
    <cfRule type="expression" dxfId="26" priority="2">
      <formula>PourcentageAccompliAuDelà</formula>
    </cfRule>
    <cfRule type="expression" dxfId="25" priority="43">
      <formula>Réel</formula>
    </cfRule>
    <cfRule type="expression" dxfId="24" priority="45">
      <formula>RéelAuDelà</formula>
    </cfRule>
    <cfRule type="expression" dxfId="23" priority="46">
      <formula>Plan</formula>
    </cfRule>
    <cfRule type="expression" dxfId="22" priority="47">
      <formula>H$4=période_sélectionnée</formula>
    </cfRule>
    <cfRule type="expression" dxfId="21" priority="53">
      <formula>MOD(COLUMN(),2)</formula>
    </cfRule>
    <cfRule type="expression" dxfId="20" priority="54">
      <formula>MOD(COLUMN(),2)=0</formula>
    </cfRule>
  </conditionalFormatting>
  <conditionalFormatting sqref="B21:AI21">
    <cfRule type="expression" dxfId="19" priority="44">
      <formula>TRUE</formula>
    </cfRule>
  </conditionalFormatting>
  <conditionalFormatting sqref="H4:AI4">
    <cfRule type="expression" dxfId="18" priority="50">
      <formula>H$4=période_sélectionnée</formula>
    </cfRule>
  </conditionalFormatting>
  <conditionalFormatting sqref="H5:AI5">
    <cfRule type="expression" dxfId="17" priority="11">
      <formula>PourcentageAccompli</formula>
    </cfRule>
    <cfRule type="expression" dxfId="16" priority="12">
      <formula>PourcentageAccompliAuDelà</formula>
    </cfRule>
    <cfRule type="expression" dxfId="15" priority="13">
      <formula>Réel</formula>
    </cfRule>
    <cfRule type="expression" dxfId="14" priority="14">
      <formula>RéelAuDelà</formula>
    </cfRule>
    <cfRule type="expression" dxfId="13" priority="15">
      <formula>Plan</formula>
    </cfRule>
    <cfRule type="expression" dxfId="12" priority="16">
      <formula>H$4=période_sélectionnée</formula>
    </cfRule>
    <cfRule type="expression" dxfId="11" priority="17">
      <formula>MOD(COLUMN(),2)</formula>
    </cfRule>
    <cfRule type="expression" dxfId="10" priority="18">
      <formula>MOD(COLUMN(),2)=0</formula>
    </cfRule>
  </conditionalFormatting>
  <conditionalFormatting sqref="H6:AI6">
    <cfRule type="expression" dxfId="9" priority="3">
      <formula>PourcentageAccompli</formula>
    </cfRule>
    <cfRule type="expression" dxfId="8" priority="4">
      <formula>PourcentageAccompliAuDelà</formula>
    </cfRule>
    <cfRule type="expression" dxfId="7" priority="5">
      <formula>Réel</formula>
    </cfRule>
    <cfRule type="expression" dxfId="6" priority="6">
      <formula>RéelAuDelà</formula>
    </cfRule>
    <cfRule type="expression" dxfId="5" priority="7">
      <formula>Plan</formula>
    </cfRule>
    <cfRule type="expression" dxfId="4" priority="8">
      <formula>H$4=période_sélectionnée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H8:AI8 H11:AI11 H15:AI15">
    <cfRule type="expression" dxfId="1" priority="48">
      <formula>MOD(COLUMN(),2)</formula>
    </cfRule>
  </conditionalFormatting>
  <conditionalFormatting sqref="H8 H8:AI8 H11:AI11 H15:AI15">
    <cfRule type="expression" dxfId="0" priority="49">
      <formula>MOD(COLUMN(),2)=0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 AJ3:AK4" xr:uid="{00000000-0002-0000-0000-00000C000000}"/>
    <dataValidation allowBlank="1" showInputMessage="1" showErrorMessage="1" prompt="Entrez le pourcentage du projet terminée dans la colonne G, en commençant par la cellule G5" sqref="G3:G4" xr:uid="{00000000-0002-0000-0000-00000D000000}"/>
    <dataValidation allowBlank="1" showInputMessage="1" showErrorMessage="1" prompt="Titre du projet. Entrez un nouveau titre dans cette cellule. Mettez en évidence une période dans H2. La légende du graphique figure dans J2 à AI2" sqref="B1" xr:uid="{00000000-0002-0000-0000-00000E000000}"/>
    <dataValidation allowBlank="1" showInputMessage="1" showErrorMessage="1" prompt="Sélectionnez une période à mettre en évidence dans la cellule H2. Une légende de graphique figure dans J2 à 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ignoredErrors>
    <ignoredError sqref="D8 D11 D15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Minipomme</cp:lastModifiedBy>
  <dcterms:created xsi:type="dcterms:W3CDTF">2016-12-05T05:14:59Z</dcterms:created>
  <dcterms:modified xsi:type="dcterms:W3CDTF">2019-02-08T17:48:10Z</dcterms:modified>
</cp:coreProperties>
</file>