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  <sheet state="visible" name="Sheet3" sheetId="3" r:id="rId6"/>
    <sheet state="visible" name="Sheet2" sheetId="4" r:id="rId7"/>
  </sheets>
  <definedNames/>
  <calcPr/>
</workbook>
</file>

<file path=xl/sharedStrings.xml><?xml version="1.0" encoding="utf-8"?>
<sst xmlns="http://schemas.openxmlformats.org/spreadsheetml/2006/main" count="45" uniqueCount="21">
  <si>
    <t>Background Radiation Readings</t>
  </si>
  <si>
    <t>Zero Error</t>
  </si>
  <si>
    <t>Time (Sec)</t>
  </si>
  <si>
    <t>Counts</t>
  </si>
  <si>
    <t>Avg. Count</t>
  </si>
  <si>
    <t>Count rate</t>
  </si>
  <si>
    <t>Determination of Count rate after putting the absorber with source</t>
  </si>
  <si>
    <t>Thickness of the plates</t>
  </si>
  <si>
    <t>Time</t>
  </si>
  <si>
    <t>Thickness (mm)</t>
  </si>
  <si>
    <t>Count</t>
  </si>
  <si>
    <t>Corrected Rate</t>
  </si>
  <si>
    <t>S no.</t>
  </si>
  <si>
    <t>MSR (mm)</t>
  </si>
  <si>
    <t>CSR (mm)</t>
  </si>
  <si>
    <t>LC (mm)</t>
  </si>
  <si>
    <t>Total (mm)</t>
  </si>
  <si>
    <t>Avg. Total</t>
  </si>
  <si>
    <t xml:space="preserve">Distance </t>
  </si>
  <si>
    <t>Avg Count</t>
  </si>
  <si>
    <t>Avg Count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</si>
</sst>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2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horizontal="center" vertical="center"/>
    </xf>
    <xf borderId="12" fillId="0" fontId="3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Sheet2!$A$1:$A$8</c:f>
            </c:numRef>
          </c:xVal>
          <c:yVal>
            <c:numRef>
              <c:f>Sheet2!$C$1:$C$8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399073"/>
        <c:axId val="1808634230"/>
      </c:scatterChart>
      <c:valAx>
        <c:axId val="14893990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634230"/>
      </c:valAx>
      <c:valAx>
        <c:axId val="1808634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399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10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</cols>
  <sheetData>
    <row r="1">
      <c r="A1" s="1" t="s">
        <v>0</v>
      </c>
      <c r="E1" s="2"/>
      <c r="F1" s="2"/>
      <c r="G1" s="2"/>
      <c r="N1" s="1" t="s">
        <v>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2</v>
      </c>
      <c r="B2" s="1" t="s">
        <v>3</v>
      </c>
      <c r="C2" s="1" t="s">
        <v>4</v>
      </c>
      <c r="D2" s="1" t="s">
        <v>5</v>
      </c>
      <c r="E2" s="2"/>
      <c r="F2" s="2"/>
      <c r="G2" s="2"/>
      <c r="N2" s="3">
        <v>0.0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>
        <v>600.0</v>
      </c>
      <c r="B3" s="3">
        <v>161.0</v>
      </c>
      <c r="C3" s="2">
        <f>AVERAGE(B3:B5)</f>
        <v>168.6666667</v>
      </c>
      <c r="D3" s="2">
        <f>C3/A3</f>
        <v>0.2811111111</v>
      </c>
      <c r="E3" s="2"/>
      <c r="F3" s="2"/>
      <c r="G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>
        <v>600.0</v>
      </c>
      <c r="B4" s="3">
        <v>158.0</v>
      </c>
      <c r="E4" s="2"/>
      <c r="F4" s="2"/>
      <c r="G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>
        <v>600.0</v>
      </c>
      <c r="B5" s="3">
        <v>187.0</v>
      </c>
      <c r="E5" s="2"/>
      <c r="F5" s="2"/>
      <c r="G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 t="s">
        <v>6</v>
      </c>
      <c r="G6" s="1"/>
      <c r="H6" s="4" t="s">
        <v>7</v>
      </c>
      <c r="I6" s="5"/>
      <c r="J6" s="5"/>
      <c r="K6" s="5"/>
      <c r="L6" s="5"/>
      <c r="M6" s="6"/>
      <c r="T6" s="2"/>
      <c r="U6" s="2"/>
      <c r="V6" s="2"/>
      <c r="W6" s="2"/>
      <c r="X6" s="2"/>
      <c r="Y6" s="2"/>
      <c r="Z6" s="2"/>
      <c r="AA6" s="2"/>
    </row>
    <row r="7">
      <c r="A7" s="1" t="s">
        <v>8</v>
      </c>
      <c r="B7" s="1" t="s">
        <v>9</v>
      </c>
      <c r="C7" s="1" t="s">
        <v>10</v>
      </c>
      <c r="D7" s="1" t="s">
        <v>4</v>
      </c>
      <c r="E7" s="1" t="s">
        <v>5</v>
      </c>
      <c r="F7" s="1" t="s">
        <v>11</v>
      </c>
      <c r="G7" s="1"/>
      <c r="H7" s="7" t="s">
        <v>12</v>
      </c>
      <c r="I7" s="7" t="s">
        <v>13</v>
      </c>
      <c r="J7" s="7" t="s">
        <v>14</v>
      </c>
      <c r="K7" s="7" t="s">
        <v>15</v>
      </c>
      <c r="L7" s="7" t="s">
        <v>16</v>
      </c>
      <c r="M7" s="7" t="s">
        <v>17</v>
      </c>
      <c r="T7" s="2"/>
      <c r="U7" s="2"/>
      <c r="V7" s="2"/>
      <c r="W7" s="2"/>
      <c r="X7" s="2"/>
      <c r="Y7" s="2"/>
      <c r="Z7" s="2"/>
      <c r="AA7" s="2"/>
    </row>
    <row r="8">
      <c r="A8" s="3">
        <v>45.0</v>
      </c>
      <c r="B8" s="1">
        <v>0.0</v>
      </c>
      <c r="C8" s="3">
        <v>396.0</v>
      </c>
      <c r="D8" s="2">
        <f>AVERAGE(C8:C9)</f>
        <v>398.5</v>
      </c>
      <c r="E8" s="2">
        <f>D8/A8</f>
        <v>8.855555556</v>
      </c>
      <c r="F8" s="8">
        <f>E8-$D$3</f>
        <v>8.574444444</v>
      </c>
      <c r="G8" s="2"/>
      <c r="H8" s="9">
        <v>1.0</v>
      </c>
      <c r="I8" s="10">
        <v>2.0</v>
      </c>
      <c r="J8" s="10">
        <v>10.0</v>
      </c>
      <c r="K8" s="11">
        <f t="shared" ref="K8:K31" si="1">5/500</f>
        <v>0.01</v>
      </c>
      <c r="L8" s="11">
        <f t="shared" ref="L8:L31" si="2">(I8*0.5)+(J8*K8) - $N$2</f>
        <v>1.1</v>
      </c>
      <c r="M8" s="12">
        <f>AVERAGE(L8:L10)</f>
        <v>1.11</v>
      </c>
      <c r="T8" s="2"/>
      <c r="U8" s="2"/>
      <c r="V8" s="2"/>
      <c r="W8" s="2"/>
      <c r="X8" s="2"/>
      <c r="Y8" s="2"/>
      <c r="Z8" s="2"/>
      <c r="AA8" s="2"/>
    </row>
    <row r="9">
      <c r="C9" s="3">
        <v>401.0</v>
      </c>
      <c r="G9" s="2"/>
      <c r="H9" s="13"/>
      <c r="I9" s="3">
        <v>2.0</v>
      </c>
      <c r="J9" s="3">
        <v>13.0</v>
      </c>
      <c r="K9" s="2">
        <f t="shared" si="1"/>
        <v>0.01</v>
      </c>
      <c r="L9" s="2">
        <f t="shared" si="2"/>
        <v>1.13</v>
      </c>
      <c r="M9" s="14"/>
      <c r="T9" s="2"/>
      <c r="U9" s="2"/>
      <c r="V9" s="2"/>
      <c r="W9" s="2"/>
      <c r="X9" s="2"/>
      <c r="Y9" s="2"/>
      <c r="Z9" s="2"/>
      <c r="AA9" s="2"/>
    </row>
    <row r="10">
      <c r="A10" s="3">
        <v>120.0</v>
      </c>
      <c r="B10" s="8">
        <f>M8</f>
        <v>1.11</v>
      </c>
      <c r="C10" s="3">
        <v>139.0</v>
      </c>
      <c r="D10" s="2">
        <f>AVERAGE(C10:C11)</f>
        <v>145</v>
      </c>
      <c r="E10" s="2">
        <f>D10/A10</f>
        <v>1.208333333</v>
      </c>
      <c r="F10" s="8">
        <f>E10-$D$3</f>
        <v>0.9272222222</v>
      </c>
      <c r="G10" s="2"/>
      <c r="H10" s="15"/>
      <c r="I10" s="16">
        <v>2.0</v>
      </c>
      <c r="J10" s="16">
        <v>10.0</v>
      </c>
      <c r="K10" s="17">
        <f t="shared" si="1"/>
        <v>0.01</v>
      </c>
      <c r="L10" s="17">
        <f t="shared" si="2"/>
        <v>1.1</v>
      </c>
      <c r="M10" s="18"/>
      <c r="T10" s="2"/>
      <c r="U10" s="2"/>
      <c r="V10" s="2"/>
      <c r="W10" s="2"/>
      <c r="X10" s="2"/>
      <c r="Y10" s="2"/>
      <c r="Z10" s="2"/>
      <c r="AA10" s="2"/>
    </row>
    <row r="11">
      <c r="C11" s="3">
        <v>151.0</v>
      </c>
      <c r="G11" s="2"/>
      <c r="H11" s="9">
        <v>2.0</v>
      </c>
      <c r="I11" s="10">
        <v>2.0</v>
      </c>
      <c r="J11" s="10">
        <v>15.0</v>
      </c>
      <c r="K11" s="11">
        <f t="shared" si="1"/>
        <v>0.01</v>
      </c>
      <c r="L11" s="11">
        <f t="shared" si="2"/>
        <v>1.15</v>
      </c>
      <c r="M11" s="12">
        <f>AVERAGE(L11:L13)</f>
        <v>1.116666667</v>
      </c>
      <c r="T11" s="2"/>
      <c r="U11" s="2"/>
      <c r="V11" s="2"/>
      <c r="W11" s="2"/>
      <c r="X11" s="2"/>
      <c r="Y11" s="2"/>
      <c r="Z11" s="2"/>
      <c r="AA11" s="2"/>
    </row>
    <row r="12">
      <c r="A12" s="3">
        <v>120.0</v>
      </c>
      <c r="B12" s="8">
        <f>B10+M11</f>
        <v>2.226666667</v>
      </c>
      <c r="C12" s="3">
        <v>137.0</v>
      </c>
      <c r="D12" s="2">
        <f>AVERAGE(C12:C13)</f>
        <v>138</v>
      </c>
      <c r="E12" s="2">
        <f>D12/A12</f>
        <v>1.15</v>
      </c>
      <c r="F12" s="8">
        <f>E12-$D$3</f>
        <v>0.8688888889</v>
      </c>
      <c r="G12" s="2"/>
      <c r="H12" s="13"/>
      <c r="I12" s="3">
        <v>2.0</v>
      </c>
      <c r="J12" s="3">
        <v>11.0</v>
      </c>
      <c r="K12" s="2">
        <f t="shared" si="1"/>
        <v>0.01</v>
      </c>
      <c r="L12" s="2">
        <f t="shared" si="2"/>
        <v>1.11</v>
      </c>
      <c r="M12" s="14"/>
      <c r="T12" s="2"/>
      <c r="U12" s="2"/>
      <c r="V12" s="2"/>
      <c r="W12" s="2"/>
      <c r="X12" s="2"/>
      <c r="Y12" s="2"/>
      <c r="Z12" s="2"/>
      <c r="AA12" s="2"/>
    </row>
    <row r="13">
      <c r="C13" s="3">
        <v>139.0</v>
      </c>
      <c r="G13" s="2"/>
      <c r="H13" s="15"/>
      <c r="I13" s="16">
        <v>2.0</v>
      </c>
      <c r="J13" s="16">
        <v>9.0</v>
      </c>
      <c r="K13" s="17">
        <f t="shared" si="1"/>
        <v>0.01</v>
      </c>
      <c r="L13" s="17">
        <f t="shared" si="2"/>
        <v>1.09</v>
      </c>
      <c r="M13" s="18"/>
      <c r="T13" s="2"/>
      <c r="U13" s="2"/>
      <c r="V13" s="2"/>
      <c r="W13" s="2"/>
      <c r="X13" s="2"/>
      <c r="Y13" s="2"/>
      <c r="Z13" s="2"/>
      <c r="AA13" s="2"/>
    </row>
    <row r="14">
      <c r="A14" s="3">
        <v>120.0</v>
      </c>
      <c r="B14" s="8">
        <f>B12+M14</f>
        <v>3.333333333</v>
      </c>
      <c r="C14" s="3">
        <v>119.0</v>
      </c>
      <c r="D14" s="2">
        <f>AVERAGE(C14:C15)</f>
        <v>124.5</v>
      </c>
      <c r="E14" s="2">
        <f>D14/A14</f>
        <v>1.0375</v>
      </c>
      <c r="F14" s="8">
        <f>E14-$D$3</f>
        <v>0.7563888889</v>
      </c>
      <c r="G14" s="2"/>
      <c r="H14" s="9">
        <v>3.0</v>
      </c>
      <c r="I14" s="10">
        <v>2.0</v>
      </c>
      <c r="J14" s="10">
        <v>6.0</v>
      </c>
      <c r="K14" s="11">
        <f t="shared" si="1"/>
        <v>0.01</v>
      </c>
      <c r="L14" s="11">
        <f t="shared" si="2"/>
        <v>1.06</v>
      </c>
      <c r="M14" s="12">
        <f>AVERAGE(L14:L16)</f>
        <v>1.106666667</v>
      </c>
      <c r="T14" s="2"/>
      <c r="U14" s="2"/>
      <c r="V14" s="2"/>
      <c r="W14" s="2"/>
      <c r="X14" s="2"/>
      <c r="Y14" s="2"/>
      <c r="Z14" s="2"/>
      <c r="AA14" s="2"/>
    </row>
    <row r="15">
      <c r="C15" s="3">
        <v>130.0</v>
      </c>
      <c r="G15" s="2"/>
      <c r="H15" s="13"/>
      <c r="I15" s="3">
        <v>2.0</v>
      </c>
      <c r="J15" s="3">
        <v>15.0</v>
      </c>
      <c r="K15" s="2">
        <f t="shared" si="1"/>
        <v>0.01</v>
      </c>
      <c r="L15" s="2">
        <f t="shared" si="2"/>
        <v>1.15</v>
      </c>
      <c r="M15" s="14"/>
      <c r="T15" s="2"/>
      <c r="U15" s="2"/>
      <c r="V15" s="2"/>
      <c r="W15" s="2"/>
      <c r="X15" s="2"/>
      <c r="Y15" s="2"/>
      <c r="Z15" s="2"/>
      <c r="AA15" s="2"/>
    </row>
    <row r="16">
      <c r="A16" s="3">
        <v>120.0</v>
      </c>
      <c r="B16" s="8">
        <f>B14+M17</f>
        <v>4.366666667</v>
      </c>
      <c r="C16" s="3">
        <v>138.0</v>
      </c>
      <c r="D16" s="2">
        <f>AVERAGE(C16:C17)</f>
        <v>137.5</v>
      </c>
      <c r="E16" s="2">
        <f>D16/A16</f>
        <v>1.145833333</v>
      </c>
      <c r="F16" s="8">
        <f>E16-$D$3</f>
        <v>0.8647222222</v>
      </c>
      <c r="G16" s="2"/>
      <c r="H16" s="15"/>
      <c r="I16" s="16">
        <v>2.0</v>
      </c>
      <c r="J16" s="16">
        <v>11.0</v>
      </c>
      <c r="K16" s="17">
        <f t="shared" si="1"/>
        <v>0.01</v>
      </c>
      <c r="L16" s="17">
        <f t="shared" si="2"/>
        <v>1.11</v>
      </c>
      <c r="M16" s="18"/>
      <c r="T16" s="2"/>
      <c r="U16" s="2"/>
      <c r="V16" s="2"/>
      <c r="W16" s="2"/>
      <c r="X16" s="2"/>
      <c r="Y16" s="2"/>
      <c r="Z16" s="2"/>
      <c r="AA16" s="2"/>
    </row>
    <row r="17">
      <c r="C17" s="3">
        <v>137.0</v>
      </c>
      <c r="G17" s="2"/>
      <c r="H17" s="9">
        <v>4.0</v>
      </c>
      <c r="I17" s="10">
        <v>2.0</v>
      </c>
      <c r="J17" s="10">
        <v>3.0</v>
      </c>
      <c r="K17" s="11">
        <f t="shared" si="1"/>
        <v>0.01</v>
      </c>
      <c r="L17" s="11">
        <f t="shared" si="2"/>
        <v>1.03</v>
      </c>
      <c r="M17" s="12">
        <f>AVERAGE(L17:L19)</f>
        <v>1.033333333</v>
      </c>
      <c r="T17" s="2"/>
      <c r="U17" s="2"/>
      <c r="V17" s="2"/>
      <c r="W17" s="2"/>
      <c r="X17" s="2"/>
      <c r="Y17" s="2"/>
      <c r="Z17" s="2"/>
      <c r="AA17" s="2"/>
    </row>
    <row r="18">
      <c r="A18" s="3">
        <v>120.0</v>
      </c>
      <c r="B18" s="8">
        <f>B16+M20</f>
        <v>5.416666667</v>
      </c>
      <c r="C18" s="3">
        <v>118.0</v>
      </c>
      <c r="D18" s="2">
        <f>AVERAGE(C18:C19)</f>
        <v>110</v>
      </c>
      <c r="E18" s="2">
        <f>D18/A18</f>
        <v>0.9166666667</v>
      </c>
      <c r="F18" s="8">
        <f>E18-$D$3</f>
        <v>0.6355555556</v>
      </c>
      <c r="G18" s="2"/>
      <c r="H18" s="13"/>
      <c r="I18" s="3">
        <v>2.0</v>
      </c>
      <c r="J18" s="3">
        <v>3.0</v>
      </c>
      <c r="K18" s="2">
        <f t="shared" si="1"/>
        <v>0.01</v>
      </c>
      <c r="L18" s="2">
        <f t="shared" si="2"/>
        <v>1.03</v>
      </c>
      <c r="M18" s="14"/>
      <c r="T18" s="2"/>
      <c r="U18" s="2"/>
      <c r="V18" s="2"/>
      <c r="W18" s="2"/>
      <c r="X18" s="2"/>
      <c r="Y18" s="2"/>
      <c r="Z18" s="2"/>
      <c r="AA18" s="2"/>
    </row>
    <row r="19">
      <c r="C19" s="3">
        <v>102.0</v>
      </c>
      <c r="G19" s="2"/>
      <c r="H19" s="15"/>
      <c r="I19" s="16">
        <v>2.0</v>
      </c>
      <c r="J19" s="16">
        <v>4.0</v>
      </c>
      <c r="K19" s="17">
        <f t="shared" si="1"/>
        <v>0.01</v>
      </c>
      <c r="L19" s="17">
        <f t="shared" si="2"/>
        <v>1.04</v>
      </c>
      <c r="M19" s="18"/>
      <c r="T19" s="2"/>
      <c r="U19" s="2"/>
      <c r="V19" s="2"/>
      <c r="W19" s="2"/>
      <c r="X19" s="2"/>
      <c r="Y19" s="2"/>
      <c r="Z19" s="2"/>
      <c r="AA19" s="2"/>
    </row>
    <row r="20">
      <c r="A20" s="3">
        <v>120.0</v>
      </c>
      <c r="B20" s="8">
        <f>M23</f>
        <v>5.326666667</v>
      </c>
      <c r="C20" s="3">
        <v>110.0</v>
      </c>
      <c r="D20" s="2">
        <f>AVERAGE(C20:C21)</f>
        <v>101</v>
      </c>
      <c r="E20" s="2">
        <f>D20/A20</f>
        <v>0.8416666667</v>
      </c>
      <c r="F20" s="8">
        <f>E20-$D$3</f>
        <v>0.5605555556</v>
      </c>
      <c r="G20" s="2"/>
      <c r="H20" s="9">
        <v>5.0</v>
      </c>
      <c r="I20" s="10">
        <v>2.0</v>
      </c>
      <c r="J20" s="10">
        <v>3.0</v>
      </c>
      <c r="K20" s="11">
        <f t="shared" si="1"/>
        <v>0.01</v>
      </c>
      <c r="L20" s="11">
        <f t="shared" si="2"/>
        <v>1.03</v>
      </c>
      <c r="M20" s="12">
        <f>AVERAGE(L20:L22)</f>
        <v>1.05</v>
      </c>
      <c r="T20" s="2"/>
      <c r="U20" s="2"/>
      <c r="V20" s="2"/>
      <c r="W20" s="2"/>
      <c r="X20" s="2"/>
      <c r="Y20" s="2"/>
      <c r="Z20" s="2"/>
      <c r="AA20" s="2"/>
    </row>
    <row r="21">
      <c r="C21" s="3">
        <v>92.0</v>
      </c>
      <c r="G21" s="2"/>
      <c r="H21" s="13"/>
      <c r="I21" s="3">
        <v>2.0</v>
      </c>
      <c r="J21" s="3">
        <v>8.0</v>
      </c>
      <c r="K21" s="2">
        <f t="shared" si="1"/>
        <v>0.01</v>
      </c>
      <c r="L21" s="2">
        <f t="shared" si="2"/>
        <v>1.08</v>
      </c>
      <c r="M21" s="14"/>
      <c r="T21" s="2"/>
      <c r="U21" s="2"/>
      <c r="V21" s="2"/>
      <c r="W21" s="2"/>
      <c r="X21" s="2"/>
      <c r="Y21" s="2"/>
      <c r="Z21" s="2"/>
      <c r="AA21" s="2"/>
    </row>
    <row r="22">
      <c r="A22" s="3">
        <v>120.0</v>
      </c>
      <c r="B22" s="8">
        <f>M23+B10</f>
        <v>6.436666667</v>
      </c>
      <c r="C22" s="3">
        <v>87.0</v>
      </c>
      <c r="D22" s="2">
        <f>AVERAGE(C22:C23)</f>
        <v>102</v>
      </c>
      <c r="E22" s="2">
        <f>D22/A22</f>
        <v>0.85</v>
      </c>
      <c r="F22" s="8">
        <f>E22-$D$3</f>
        <v>0.5688888889</v>
      </c>
      <c r="G22" s="2"/>
      <c r="H22" s="15"/>
      <c r="I22" s="16">
        <v>2.0</v>
      </c>
      <c r="J22" s="16">
        <v>4.0</v>
      </c>
      <c r="K22" s="17">
        <f t="shared" si="1"/>
        <v>0.01</v>
      </c>
      <c r="L22" s="17">
        <f t="shared" si="2"/>
        <v>1.04</v>
      </c>
      <c r="M22" s="18"/>
      <c r="T22" s="2"/>
      <c r="U22" s="2"/>
      <c r="V22" s="2"/>
      <c r="W22" s="2"/>
      <c r="X22" s="2"/>
      <c r="Y22" s="2"/>
      <c r="Z22" s="2"/>
      <c r="AA22" s="2"/>
    </row>
    <row r="23">
      <c r="C23" s="3">
        <v>117.0</v>
      </c>
      <c r="G23" s="2"/>
      <c r="H23" s="9">
        <v>6.0</v>
      </c>
      <c r="I23" s="10">
        <v>10.0</v>
      </c>
      <c r="J23" s="10">
        <v>30.0</v>
      </c>
      <c r="K23" s="11">
        <f t="shared" si="1"/>
        <v>0.01</v>
      </c>
      <c r="L23" s="11">
        <f t="shared" si="2"/>
        <v>5.3</v>
      </c>
      <c r="M23" s="12">
        <f>AVERAGE(L23:L25)</f>
        <v>5.326666667</v>
      </c>
      <c r="T23" s="2"/>
      <c r="U23" s="2"/>
      <c r="V23" s="2"/>
      <c r="W23" s="2"/>
      <c r="X23" s="2"/>
      <c r="Y23" s="2"/>
      <c r="Z23" s="2"/>
      <c r="AA23" s="2"/>
    </row>
    <row r="24">
      <c r="A24" s="3">
        <v>120.0</v>
      </c>
      <c r="B24" s="8">
        <f>M23+B12</f>
        <v>7.553333333</v>
      </c>
      <c r="C24" s="3">
        <v>97.0</v>
      </c>
      <c r="D24" s="2">
        <f>AVERAGE(C24:C25)</f>
        <v>95</v>
      </c>
      <c r="E24" s="2">
        <f>D24/A24</f>
        <v>0.7916666667</v>
      </c>
      <c r="F24" s="8">
        <f>E24-$D$3</f>
        <v>0.5105555556</v>
      </c>
      <c r="G24" s="2"/>
      <c r="H24" s="13"/>
      <c r="I24" s="3">
        <v>10.0</v>
      </c>
      <c r="J24" s="3">
        <v>37.0</v>
      </c>
      <c r="K24" s="2">
        <f t="shared" si="1"/>
        <v>0.01</v>
      </c>
      <c r="L24" s="2">
        <f t="shared" si="2"/>
        <v>5.37</v>
      </c>
      <c r="M24" s="14"/>
      <c r="T24" s="2"/>
      <c r="U24" s="2"/>
      <c r="V24" s="2"/>
      <c r="W24" s="2"/>
      <c r="X24" s="2"/>
      <c r="Y24" s="2"/>
      <c r="Z24" s="2"/>
      <c r="AA24" s="2"/>
    </row>
    <row r="25">
      <c r="C25" s="3">
        <v>93.0</v>
      </c>
      <c r="G25" s="2"/>
      <c r="H25" s="15"/>
      <c r="I25" s="16">
        <v>10.0</v>
      </c>
      <c r="J25" s="16">
        <v>31.0</v>
      </c>
      <c r="K25" s="17">
        <f t="shared" si="1"/>
        <v>0.01</v>
      </c>
      <c r="L25" s="17">
        <f t="shared" si="2"/>
        <v>5.31</v>
      </c>
      <c r="M25" s="18"/>
      <c r="T25" s="2"/>
      <c r="U25" s="2"/>
      <c r="V25" s="2"/>
      <c r="W25" s="2"/>
      <c r="X25" s="2"/>
      <c r="Y25" s="2"/>
      <c r="Z25" s="2"/>
      <c r="AA25" s="2"/>
    </row>
    <row r="26">
      <c r="A26" s="3">
        <v>120.0</v>
      </c>
      <c r="B26" s="8">
        <f>M23+B14</f>
        <v>8.66</v>
      </c>
      <c r="C26" s="3">
        <v>113.0</v>
      </c>
      <c r="D26" s="2">
        <f>AVERAGE(C26:C27)</f>
        <v>99.5</v>
      </c>
      <c r="E26" s="2">
        <f>D26/A26</f>
        <v>0.8291666667</v>
      </c>
      <c r="F26" s="8">
        <f>E26-$D$3</f>
        <v>0.5480555556</v>
      </c>
      <c r="G26" s="2"/>
      <c r="H26" s="9">
        <v>7.0</v>
      </c>
      <c r="I26" s="10">
        <v>20.0</v>
      </c>
      <c r="J26" s="10">
        <v>46.0</v>
      </c>
      <c r="K26" s="11">
        <f t="shared" si="1"/>
        <v>0.01</v>
      </c>
      <c r="L26" s="11">
        <f t="shared" si="2"/>
        <v>10.46</v>
      </c>
      <c r="M26" s="12">
        <f>AVERAGE(L26:L28)</f>
        <v>10.45666667</v>
      </c>
      <c r="T26" s="2"/>
      <c r="U26" s="2"/>
      <c r="V26" s="2"/>
      <c r="W26" s="2"/>
      <c r="X26" s="2"/>
      <c r="Y26" s="2"/>
      <c r="Z26" s="2"/>
      <c r="AA26" s="2"/>
    </row>
    <row r="27">
      <c r="C27" s="3">
        <v>86.0</v>
      </c>
      <c r="G27" s="2"/>
      <c r="H27" s="13"/>
      <c r="I27" s="3">
        <v>20.0</v>
      </c>
      <c r="J27" s="3">
        <v>45.0</v>
      </c>
      <c r="K27" s="2">
        <f t="shared" si="1"/>
        <v>0.01</v>
      </c>
      <c r="L27" s="2">
        <f t="shared" si="2"/>
        <v>10.45</v>
      </c>
      <c r="M27" s="14"/>
      <c r="T27" s="2"/>
      <c r="U27" s="2"/>
      <c r="V27" s="2"/>
      <c r="W27" s="2"/>
      <c r="X27" s="2"/>
      <c r="Y27" s="2"/>
      <c r="Z27" s="2"/>
      <c r="AA27" s="2"/>
    </row>
    <row r="28">
      <c r="A28" s="3">
        <v>120.0</v>
      </c>
      <c r="B28" s="8">
        <f>M23+B16</f>
        <v>9.693333333</v>
      </c>
      <c r="C28" s="3">
        <v>81.0</v>
      </c>
      <c r="D28" s="2">
        <f>AVERAGE(C28:C29)</f>
        <v>84</v>
      </c>
      <c r="E28" s="2">
        <f>D28/A28</f>
        <v>0.7</v>
      </c>
      <c r="F28" s="8">
        <f>E28-$D$3</f>
        <v>0.4188888889</v>
      </c>
      <c r="G28" s="2"/>
      <c r="H28" s="15"/>
      <c r="I28" s="16">
        <v>20.0</v>
      </c>
      <c r="J28" s="16">
        <v>46.0</v>
      </c>
      <c r="K28" s="17">
        <f t="shared" si="1"/>
        <v>0.01</v>
      </c>
      <c r="L28" s="17">
        <f t="shared" si="2"/>
        <v>10.46</v>
      </c>
      <c r="M28" s="18"/>
      <c r="T28" s="2"/>
      <c r="U28" s="2"/>
      <c r="V28" s="2"/>
      <c r="W28" s="2"/>
      <c r="X28" s="2"/>
      <c r="Y28" s="2"/>
      <c r="Z28" s="2"/>
      <c r="AA28" s="2"/>
    </row>
    <row r="29">
      <c r="C29" s="3">
        <v>87.0</v>
      </c>
      <c r="G29" s="2"/>
      <c r="H29" s="9">
        <v>8.0</v>
      </c>
      <c r="I29" s="10">
        <v>20.0</v>
      </c>
      <c r="J29" s="10">
        <v>47.0</v>
      </c>
      <c r="K29" s="11">
        <f t="shared" si="1"/>
        <v>0.01</v>
      </c>
      <c r="L29" s="11">
        <f t="shared" si="2"/>
        <v>10.47</v>
      </c>
      <c r="M29" s="12">
        <f>AVERAGE(L29:L31)</f>
        <v>10.43</v>
      </c>
      <c r="T29" s="2"/>
      <c r="U29" s="2"/>
      <c r="V29" s="2"/>
      <c r="W29" s="2"/>
      <c r="X29" s="2"/>
      <c r="Y29" s="2"/>
      <c r="Z29" s="2"/>
      <c r="AA29" s="2"/>
    </row>
    <row r="30">
      <c r="A30" s="3">
        <v>120.0</v>
      </c>
      <c r="B30" s="8">
        <f>M23+B18</f>
        <v>10.74333333</v>
      </c>
      <c r="C30" s="3">
        <v>73.0</v>
      </c>
      <c r="D30" s="2">
        <f>AVERAGE(C30:C31)</f>
        <v>72.5</v>
      </c>
      <c r="E30" s="2">
        <f>D30/A30</f>
        <v>0.6041666667</v>
      </c>
      <c r="F30" s="8">
        <f>E30-$D$3</f>
        <v>0.3230555556</v>
      </c>
      <c r="G30" s="2"/>
      <c r="H30" s="13"/>
      <c r="I30" s="3">
        <v>20.0</v>
      </c>
      <c r="J30" s="3">
        <v>40.0</v>
      </c>
      <c r="K30" s="2">
        <f t="shared" si="1"/>
        <v>0.01</v>
      </c>
      <c r="L30" s="2">
        <f t="shared" si="2"/>
        <v>10.4</v>
      </c>
      <c r="M30" s="14"/>
      <c r="T30" s="2"/>
      <c r="U30" s="2"/>
      <c r="V30" s="2"/>
      <c r="W30" s="2"/>
      <c r="X30" s="2"/>
      <c r="Y30" s="2"/>
      <c r="Z30" s="2"/>
      <c r="AA30" s="2"/>
    </row>
    <row r="31">
      <c r="C31" s="3">
        <v>72.0</v>
      </c>
      <c r="G31" s="2"/>
      <c r="H31" s="15"/>
      <c r="I31" s="16">
        <v>20.0</v>
      </c>
      <c r="J31" s="16">
        <v>42.0</v>
      </c>
      <c r="K31" s="17">
        <f t="shared" si="1"/>
        <v>0.01</v>
      </c>
      <c r="L31" s="17">
        <f t="shared" si="2"/>
        <v>10.42</v>
      </c>
      <c r="M31" s="18"/>
      <c r="T31" s="2"/>
      <c r="U31" s="2"/>
      <c r="V31" s="2"/>
      <c r="W31" s="2"/>
      <c r="X31" s="2"/>
      <c r="Y31" s="2"/>
      <c r="Z31" s="2"/>
      <c r="AA31" s="2"/>
    </row>
    <row r="32">
      <c r="A32" s="3">
        <v>120.0</v>
      </c>
      <c r="B32" s="8">
        <f>M26</f>
        <v>10.45666667</v>
      </c>
      <c r="C32" s="3">
        <v>77.0</v>
      </c>
      <c r="D32" s="2">
        <f>AVERAGE(C32:C33)</f>
        <v>81</v>
      </c>
      <c r="E32" s="2">
        <f>D32/A32</f>
        <v>0.675</v>
      </c>
      <c r="F32" s="8">
        <f>E32-$D$3</f>
        <v>0.3938888889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C33" s="3">
        <v>85.0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3">
        <v>120.0</v>
      </c>
      <c r="B34" s="8">
        <f>M26 + B10</f>
        <v>11.56666667</v>
      </c>
      <c r="C34" s="3">
        <v>86.0</v>
      </c>
      <c r="D34" s="2">
        <f>AVERAGE(C34:C35)</f>
        <v>86.5</v>
      </c>
      <c r="E34" s="2">
        <f>D34/A34</f>
        <v>0.7208333333</v>
      </c>
      <c r="F34" s="8">
        <f>E34-$D$3</f>
        <v>0.4397222222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C35" s="3">
        <v>87.0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3">
        <v>120.0</v>
      </c>
      <c r="B36" s="8">
        <f>M26 + B12</f>
        <v>12.68333333</v>
      </c>
      <c r="C36" s="3">
        <v>67.0</v>
      </c>
      <c r="D36" s="2">
        <f>AVERAGE(C36:C37)</f>
        <v>70.5</v>
      </c>
      <c r="E36" s="2">
        <f>D36/A36</f>
        <v>0.5875</v>
      </c>
      <c r="F36" s="8">
        <f>E36-$D$3</f>
        <v>0.3063888889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C37" s="3">
        <v>74.0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3">
        <v>120.0</v>
      </c>
      <c r="B38" s="8">
        <f>M26+B14</f>
        <v>13.79</v>
      </c>
      <c r="C38" s="2"/>
      <c r="D38" s="2" t="str">
        <f>AVERAGE(C38:C39)</f>
        <v>#DIV/0!</v>
      </c>
      <c r="E38" s="2" t="str">
        <f>D38/A38</f>
        <v>#DIV/0!</v>
      </c>
      <c r="F38" s="8" t="str">
        <f>E38-$D$3</f>
        <v>#DIV/0!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C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3">
        <v>120.0</v>
      </c>
      <c r="B40" s="8">
        <f>M26+B16</f>
        <v>14.82333333</v>
      </c>
      <c r="C40" s="2"/>
      <c r="D40" s="2" t="str">
        <f>AVERAGE(C40:C41)</f>
        <v>#DIV/0!</v>
      </c>
      <c r="E40" s="2" t="str">
        <f>D40/A40</f>
        <v>#DIV/0!</v>
      </c>
      <c r="F40" s="8" t="str">
        <f>E40-$D$3</f>
        <v>#DIV/0!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C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3">
        <v>120.0</v>
      </c>
      <c r="B42" s="8">
        <f>M26+B18</f>
        <v>15.87333333</v>
      </c>
      <c r="C42" s="2"/>
      <c r="D42" s="2" t="str">
        <f>AVERAGE(C42:C43)</f>
        <v>#DIV/0!</v>
      </c>
      <c r="E42" s="2" t="str">
        <f>D42/A42</f>
        <v>#DIV/0!</v>
      </c>
      <c r="F42" s="8" t="str">
        <f>E42-D38</f>
        <v>#DIV/0!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C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3">
        <v>120.0</v>
      </c>
      <c r="B44" s="8">
        <f>M26+B20</f>
        <v>15.78333333</v>
      </c>
      <c r="C44" s="2"/>
      <c r="D44" s="2" t="str">
        <f>AVERAGE(C44:C45)</f>
        <v>#DIV/0!</v>
      </c>
      <c r="E44" s="2" t="str">
        <f>D44/A44</f>
        <v>#DIV/0!</v>
      </c>
      <c r="F44" s="8" t="str">
        <f>E44-D40</f>
        <v>#DIV/0!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C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3">
        <v>120.0</v>
      </c>
      <c r="B46" s="2"/>
      <c r="C46" s="2"/>
      <c r="D46" s="2" t="str">
        <f>AVERAGE(C46:C47)</f>
        <v>#DIV/0!</v>
      </c>
      <c r="E46" s="2" t="str">
        <f>D46/A46</f>
        <v>#DIV/0!</v>
      </c>
      <c r="F46" s="8" t="str">
        <f>E46-D42</f>
        <v>#DIV/0!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C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3">
        <v>120.0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3">
        <v>60.0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3">
        <v>60.0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3">
        <v>60.0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3">
        <v>60.0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3">
        <v>60.0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3">
        <v>60.0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128">
    <mergeCell ref="E18:E19"/>
    <mergeCell ref="E24:E25"/>
    <mergeCell ref="E14:E15"/>
    <mergeCell ref="F14:F15"/>
    <mergeCell ref="M14:M16"/>
    <mergeCell ref="M17:M19"/>
    <mergeCell ref="F18:F19"/>
    <mergeCell ref="M20:M22"/>
    <mergeCell ref="F24:F25"/>
    <mergeCell ref="F8:F9"/>
    <mergeCell ref="M8:M10"/>
    <mergeCell ref="M11:M13"/>
    <mergeCell ref="F12:F13"/>
    <mergeCell ref="A1:D1"/>
    <mergeCell ref="C3:C5"/>
    <mergeCell ref="D3:D5"/>
    <mergeCell ref="A6:F6"/>
    <mergeCell ref="H6:M6"/>
    <mergeCell ref="A8:A9"/>
    <mergeCell ref="B8:B9"/>
    <mergeCell ref="H8:H10"/>
    <mergeCell ref="H11:H13"/>
    <mergeCell ref="H14:H16"/>
    <mergeCell ref="H17:H19"/>
    <mergeCell ref="H20:H22"/>
    <mergeCell ref="H23:H25"/>
    <mergeCell ref="D8:D9"/>
    <mergeCell ref="E8:E9"/>
    <mergeCell ref="A10:A11"/>
    <mergeCell ref="B10:B11"/>
    <mergeCell ref="D10:D11"/>
    <mergeCell ref="E10:E11"/>
    <mergeCell ref="F10:F11"/>
    <mergeCell ref="A12:A13"/>
    <mergeCell ref="B12:B13"/>
    <mergeCell ref="D12:D13"/>
    <mergeCell ref="E12:E13"/>
    <mergeCell ref="A14:A15"/>
    <mergeCell ref="B14:B15"/>
    <mergeCell ref="D14:D15"/>
    <mergeCell ref="D20:D21"/>
    <mergeCell ref="D22:D23"/>
    <mergeCell ref="A24:A25"/>
    <mergeCell ref="B24:B25"/>
    <mergeCell ref="D24:D25"/>
    <mergeCell ref="M23:M25"/>
    <mergeCell ref="M26:M28"/>
    <mergeCell ref="M29:M31"/>
    <mergeCell ref="B38:B39"/>
    <mergeCell ref="B40:B41"/>
    <mergeCell ref="B42:B43"/>
    <mergeCell ref="B44:B45"/>
    <mergeCell ref="B46:B47"/>
    <mergeCell ref="A30:A31"/>
    <mergeCell ref="B30:B31"/>
    <mergeCell ref="A32:A33"/>
    <mergeCell ref="B32:B33"/>
    <mergeCell ref="A34:A35"/>
    <mergeCell ref="B34:B35"/>
    <mergeCell ref="B36:B37"/>
    <mergeCell ref="A50:A51"/>
    <mergeCell ref="A52:A53"/>
    <mergeCell ref="A54:A55"/>
    <mergeCell ref="A56:A57"/>
    <mergeCell ref="A58:A59"/>
    <mergeCell ref="A60:A61"/>
    <mergeCell ref="A36:A37"/>
    <mergeCell ref="A38:A39"/>
    <mergeCell ref="A40:A41"/>
    <mergeCell ref="A42:A43"/>
    <mergeCell ref="A44:A45"/>
    <mergeCell ref="A46:A47"/>
    <mergeCell ref="A48:A49"/>
    <mergeCell ref="D44:D45"/>
    <mergeCell ref="D46:D47"/>
    <mergeCell ref="D26:D27"/>
    <mergeCell ref="D28:D29"/>
    <mergeCell ref="D30:D31"/>
    <mergeCell ref="D32:D33"/>
    <mergeCell ref="D34:D35"/>
    <mergeCell ref="D36:D37"/>
    <mergeCell ref="D38:D39"/>
    <mergeCell ref="A16:A17"/>
    <mergeCell ref="B16:B17"/>
    <mergeCell ref="D16:D17"/>
    <mergeCell ref="E16:E17"/>
    <mergeCell ref="F16:F17"/>
    <mergeCell ref="B18:B19"/>
    <mergeCell ref="D18:D19"/>
    <mergeCell ref="E22:E23"/>
    <mergeCell ref="F22:F23"/>
    <mergeCell ref="A18:A19"/>
    <mergeCell ref="A20:A21"/>
    <mergeCell ref="B20:B21"/>
    <mergeCell ref="E20:E21"/>
    <mergeCell ref="F20:F21"/>
    <mergeCell ref="A22:A23"/>
    <mergeCell ref="B22:B23"/>
    <mergeCell ref="A26:A27"/>
    <mergeCell ref="B26:B27"/>
    <mergeCell ref="E26:E27"/>
    <mergeCell ref="F26:F27"/>
    <mergeCell ref="H26:H28"/>
    <mergeCell ref="A28:A29"/>
    <mergeCell ref="B28:B29"/>
    <mergeCell ref="E34:E35"/>
    <mergeCell ref="F34:F35"/>
    <mergeCell ref="E36:E37"/>
    <mergeCell ref="F36:F37"/>
    <mergeCell ref="E38:E39"/>
    <mergeCell ref="F38:F39"/>
    <mergeCell ref="E40:E41"/>
    <mergeCell ref="F40:F41"/>
    <mergeCell ref="E28:E29"/>
    <mergeCell ref="F28:F29"/>
    <mergeCell ref="H29:H31"/>
    <mergeCell ref="E30:E31"/>
    <mergeCell ref="F30:F31"/>
    <mergeCell ref="E32:E33"/>
    <mergeCell ref="F32:F33"/>
    <mergeCell ref="D40:D41"/>
    <mergeCell ref="D42:D43"/>
    <mergeCell ref="E42:E43"/>
    <mergeCell ref="F42:F43"/>
    <mergeCell ref="E44:E45"/>
    <mergeCell ref="F44:F45"/>
    <mergeCell ref="E46:E47"/>
    <mergeCell ref="F46:F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</cols>
  <sheetData>
    <row r="1">
      <c r="A1" s="1" t="s">
        <v>0</v>
      </c>
      <c r="E1" s="2"/>
      <c r="F1" s="2"/>
      <c r="G1" s="2"/>
      <c r="N1" s="1" t="s">
        <v>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2</v>
      </c>
      <c r="B2" s="1" t="s">
        <v>3</v>
      </c>
      <c r="C2" s="1" t="s">
        <v>4</v>
      </c>
      <c r="D2" s="1" t="s">
        <v>5</v>
      </c>
      <c r="E2" s="2"/>
      <c r="F2" s="2"/>
      <c r="G2" s="2"/>
      <c r="N2" s="3">
        <v>0.0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>
        <v>600.0</v>
      </c>
      <c r="B3" s="3">
        <v>161.0</v>
      </c>
      <c r="C3" s="2">
        <f>AVERAGE(B3:B5)</f>
        <v>168.6666667</v>
      </c>
      <c r="D3" s="2">
        <f>C3/A3</f>
        <v>0.2811111111</v>
      </c>
      <c r="E3" s="2"/>
      <c r="F3" s="2"/>
      <c r="G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>
        <v>600.0</v>
      </c>
      <c r="B4" s="3">
        <v>158.0</v>
      </c>
      <c r="E4" s="2"/>
      <c r="F4" s="2"/>
      <c r="G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>
        <v>600.0</v>
      </c>
      <c r="B5" s="3">
        <v>187.0</v>
      </c>
      <c r="E5" s="2"/>
      <c r="F5" s="2"/>
      <c r="G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 t="s">
        <v>6</v>
      </c>
      <c r="G6" s="1"/>
      <c r="H6" s="4" t="s">
        <v>7</v>
      </c>
      <c r="I6" s="5"/>
      <c r="J6" s="5"/>
      <c r="K6" s="5"/>
      <c r="L6" s="5"/>
      <c r="M6" s="6"/>
      <c r="O6" s="3" t="s">
        <v>8</v>
      </c>
      <c r="P6" s="3" t="s">
        <v>18</v>
      </c>
      <c r="Q6" s="3" t="s">
        <v>3</v>
      </c>
      <c r="R6" s="3" t="s">
        <v>19</v>
      </c>
      <c r="S6" s="3" t="s">
        <v>20</v>
      </c>
      <c r="T6" s="2"/>
      <c r="U6" s="2"/>
      <c r="V6" s="2"/>
      <c r="W6" s="2"/>
      <c r="X6" s="2"/>
      <c r="Y6" s="2"/>
      <c r="Z6" s="2"/>
      <c r="AA6" s="2"/>
    </row>
    <row r="7">
      <c r="A7" s="1" t="s">
        <v>8</v>
      </c>
      <c r="B7" s="1" t="s">
        <v>9</v>
      </c>
      <c r="C7" s="1" t="s">
        <v>10</v>
      </c>
      <c r="D7" s="1" t="s">
        <v>4</v>
      </c>
      <c r="E7" s="1" t="s">
        <v>5</v>
      </c>
      <c r="F7" s="1" t="s">
        <v>11</v>
      </c>
      <c r="G7" s="1"/>
      <c r="H7" s="7" t="s">
        <v>12</v>
      </c>
      <c r="I7" s="7" t="s">
        <v>13</v>
      </c>
      <c r="J7" s="7" t="s">
        <v>14</v>
      </c>
      <c r="K7" s="7" t="s">
        <v>15</v>
      </c>
      <c r="L7" s="7" t="s">
        <v>16</v>
      </c>
      <c r="M7" s="7" t="s">
        <v>17</v>
      </c>
      <c r="O7" s="3">
        <v>60.0</v>
      </c>
      <c r="P7" s="3">
        <v>0.0</v>
      </c>
      <c r="Q7" s="3">
        <v>71.0</v>
      </c>
      <c r="R7" s="2">
        <f>Average(Q7:Q9)</f>
        <v>72.33333333</v>
      </c>
      <c r="S7" s="2">
        <f>R7/O7</f>
        <v>1.205555556</v>
      </c>
      <c r="T7" s="2"/>
      <c r="U7" s="2"/>
      <c r="V7" s="2"/>
      <c r="W7" s="2"/>
      <c r="X7" s="2"/>
      <c r="Y7" s="2"/>
      <c r="Z7" s="2"/>
      <c r="AA7" s="2"/>
    </row>
    <row r="8">
      <c r="A8" s="3">
        <v>45.0</v>
      </c>
      <c r="B8" s="1">
        <v>0.0</v>
      </c>
      <c r="C8" s="3">
        <v>396.0</v>
      </c>
      <c r="D8" s="2">
        <f>AVERAGE(C8:C9)</f>
        <v>398.5</v>
      </c>
      <c r="E8" s="2">
        <f>D8/A8</f>
        <v>8.855555556</v>
      </c>
      <c r="F8" s="8">
        <f>E8-$D$3</f>
        <v>8.574444444</v>
      </c>
      <c r="G8" s="2"/>
      <c r="H8" s="9">
        <v>1.0</v>
      </c>
      <c r="I8" s="10">
        <v>2.0</v>
      </c>
      <c r="J8" s="10">
        <v>10.0</v>
      </c>
      <c r="K8" s="11">
        <f t="shared" ref="K8:K31" si="1">5/500</f>
        <v>0.01</v>
      </c>
      <c r="L8" s="11">
        <f t="shared" ref="L8:L31" si="2">(I8*0.5)+(J8*K8) - $N$2</f>
        <v>1.1</v>
      </c>
      <c r="M8" s="12">
        <f>AVERAGE(L8:L10)</f>
        <v>1.11</v>
      </c>
      <c r="Q8" s="3">
        <v>76.0</v>
      </c>
      <c r="T8" s="2"/>
      <c r="U8" s="2"/>
      <c r="V8" s="2"/>
      <c r="W8" s="2"/>
      <c r="X8" s="2"/>
      <c r="Y8" s="2"/>
      <c r="Z8" s="2"/>
      <c r="AA8" s="2"/>
    </row>
    <row r="9">
      <c r="C9" s="3">
        <v>401.0</v>
      </c>
      <c r="G9" s="2"/>
      <c r="H9" s="13"/>
      <c r="I9" s="3">
        <v>2.0</v>
      </c>
      <c r="J9" s="3">
        <v>13.0</v>
      </c>
      <c r="K9" s="2">
        <f t="shared" si="1"/>
        <v>0.01</v>
      </c>
      <c r="L9" s="2">
        <f t="shared" si="2"/>
        <v>1.13</v>
      </c>
      <c r="M9" s="14"/>
      <c r="Q9" s="3">
        <v>70.0</v>
      </c>
      <c r="T9" s="2"/>
      <c r="U9" s="2"/>
      <c r="V9" s="2"/>
      <c r="W9" s="2"/>
      <c r="X9" s="2"/>
      <c r="Y9" s="2"/>
      <c r="Z9" s="2"/>
      <c r="AA9" s="2"/>
    </row>
    <row r="10">
      <c r="A10" s="3">
        <v>120.0</v>
      </c>
      <c r="B10" s="8">
        <f>M8</f>
        <v>1.11</v>
      </c>
      <c r="C10" s="3">
        <v>139.0</v>
      </c>
      <c r="D10" s="2">
        <f>AVERAGE(C10:C11)</f>
        <v>145</v>
      </c>
      <c r="E10" s="2">
        <f>D10/A10</f>
        <v>1.208333333</v>
      </c>
      <c r="F10" s="8">
        <f>E10-$D$3</f>
        <v>0.9272222222</v>
      </c>
      <c r="G10" s="2"/>
      <c r="H10" s="15"/>
      <c r="I10" s="16">
        <v>2.0</v>
      </c>
      <c r="J10" s="16">
        <v>10.0</v>
      </c>
      <c r="K10" s="17">
        <f t="shared" si="1"/>
        <v>0.01</v>
      </c>
      <c r="L10" s="17">
        <f t="shared" si="2"/>
        <v>1.1</v>
      </c>
      <c r="M10" s="18"/>
      <c r="O10" s="3">
        <v>60.0</v>
      </c>
      <c r="P10" s="3">
        <v>-0.5</v>
      </c>
      <c r="Q10" s="3">
        <v>70.0</v>
      </c>
      <c r="R10" s="2">
        <f>Average(Q10:Q12)</f>
        <v>76.33333333</v>
      </c>
      <c r="S10" s="2">
        <f>R10/O10</f>
        <v>1.272222222</v>
      </c>
      <c r="T10" s="2"/>
      <c r="U10" s="2"/>
      <c r="V10" s="2"/>
      <c r="W10" s="2"/>
      <c r="X10" s="2"/>
      <c r="Y10" s="2"/>
      <c r="Z10" s="2"/>
      <c r="AA10" s="2"/>
    </row>
    <row r="11">
      <c r="C11" s="3">
        <v>151.0</v>
      </c>
      <c r="G11" s="2"/>
      <c r="H11" s="9">
        <v>2.0</v>
      </c>
      <c r="I11" s="10">
        <v>2.0</v>
      </c>
      <c r="J11" s="10">
        <v>15.0</v>
      </c>
      <c r="K11" s="11">
        <f t="shared" si="1"/>
        <v>0.01</v>
      </c>
      <c r="L11" s="11">
        <f t="shared" si="2"/>
        <v>1.15</v>
      </c>
      <c r="M11" s="12">
        <f>AVERAGE(L11:L13)</f>
        <v>1.116666667</v>
      </c>
      <c r="Q11" s="3">
        <v>71.0</v>
      </c>
      <c r="T11" s="2"/>
      <c r="U11" s="2"/>
      <c r="V11" s="2"/>
      <c r="W11" s="2"/>
      <c r="X11" s="2"/>
      <c r="Y11" s="2"/>
      <c r="Z11" s="2"/>
      <c r="AA11" s="2"/>
    </row>
    <row r="12">
      <c r="A12" s="3">
        <v>120.0</v>
      </c>
      <c r="B12" s="8">
        <f>B10+M11</f>
        <v>2.226666667</v>
      </c>
      <c r="C12" s="3">
        <v>137.0</v>
      </c>
      <c r="D12" s="2">
        <f>AVERAGE(C12:C13)</f>
        <v>138</v>
      </c>
      <c r="E12" s="2">
        <f>D12/A12</f>
        <v>1.15</v>
      </c>
      <c r="F12" s="8">
        <f>E12-$D$3</f>
        <v>0.8688888889</v>
      </c>
      <c r="G12" s="2"/>
      <c r="H12" s="13"/>
      <c r="I12" s="3">
        <v>2.0</v>
      </c>
      <c r="J12" s="3">
        <v>11.0</v>
      </c>
      <c r="K12" s="2">
        <f t="shared" si="1"/>
        <v>0.01</v>
      </c>
      <c r="L12" s="2">
        <f t="shared" si="2"/>
        <v>1.11</v>
      </c>
      <c r="M12" s="14"/>
      <c r="Q12" s="3">
        <v>88.0</v>
      </c>
      <c r="T12" s="2"/>
      <c r="U12" s="2"/>
      <c r="V12" s="2"/>
      <c r="W12" s="2"/>
      <c r="X12" s="2"/>
      <c r="Y12" s="2"/>
      <c r="Z12" s="2"/>
      <c r="AA12" s="2"/>
    </row>
    <row r="13">
      <c r="C13" s="3">
        <v>139.0</v>
      </c>
      <c r="G13" s="2"/>
      <c r="H13" s="15"/>
      <c r="I13" s="16">
        <v>2.0</v>
      </c>
      <c r="J13" s="16">
        <v>9.0</v>
      </c>
      <c r="K13" s="17">
        <f t="shared" si="1"/>
        <v>0.01</v>
      </c>
      <c r="L13" s="17">
        <f t="shared" si="2"/>
        <v>1.09</v>
      </c>
      <c r="M13" s="18"/>
      <c r="O13" s="3">
        <v>60.0</v>
      </c>
      <c r="P13" s="3">
        <v>-1.0</v>
      </c>
      <c r="Q13" s="3">
        <v>68.0</v>
      </c>
      <c r="R13" s="2">
        <f>Average(Q13:Q15)</f>
        <v>72.33333333</v>
      </c>
      <c r="S13" s="2">
        <f>R13/O13</f>
        <v>1.205555556</v>
      </c>
      <c r="T13" s="2"/>
      <c r="U13" s="2"/>
      <c r="V13" s="2"/>
      <c r="W13" s="2"/>
      <c r="X13" s="2"/>
      <c r="Y13" s="2"/>
      <c r="Z13" s="2"/>
      <c r="AA13" s="2"/>
    </row>
    <row r="14">
      <c r="A14" s="3">
        <v>120.0</v>
      </c>
      <c r="B14" s="8">
        <f>B12+M14</f>
        <v>3.333333333</v>
      </c>
      <c r="C14" s="3">
        <v>119.0</v>
      </c>
      <c r="D14" s="2">
        <f>AVERAGE(C14:C15)</f>
        <v>124.5</v>
      </c>
      <c r="E14" s="2">
        <f>D14/A14</f>
        <v>1.0375</v>
      </c>
      <c r="F14" s="8">
        <f>E14-$D$3</f>
        <v>0.7563888889</v>
      </c>
      <c r="G14" s="2"/>
      <c r="H14" s="9">
        <v>3.0</v>
      </c>
      <c r="I14" s="10">
        <v>2.0</v>
      </c>
      <c r="J14" s="10">
        <v>6.0</v>
      </c>
      <c r="K14" s="11">
        <f t="shared" si="1"/>
        <v>0.01</v>
      </c>
      <c r="L14" s="11">
        <f t="shared" si="2"/>
        <v>1.06</v>
      </c>
      <c r="M14" s="12">
        <f>AVERAGE(L14:L16)</f>
        <v>1.106666667</v>
      </c>
      <c r="Q14" s="3">
        <v>68.0</v>
      </c>
      <c r="T14" s="2"/>
      <c r="U14" s="2"/>
      <c r="V14" s="2"/>
      <c r="W14" s="2"/>
      <c r="X14" s="2"/>
      <c r="Y14" s="2"/>
      <c r="Z14" s="2"/>
      <c r="AA14" s="2"/>
    </row>
    <row r="15">
      <c r="C15" s="3">
        <v>130.0</v>
      </c>
      <c r="G15" s="2"/>
      <c r="H15" s="13"/>
      <c r="I15" s="3">
        <v>2.0</v>
      </c>
      <c r="J15" s="3">
        <v>15.0</v>
      </c>
      <c r="K15" s="2">
        <f t="shared" si="1"/>
        <v>0.01</v>
      </c>
      <c r="L15" s="2">
        <f t="shared" si="2"/>
        <v>1.15</v>
      </c>
      <c r="M15" s="14"/>
      <c r="Q15" s="3">
        <v>81.0</v>
      </c>
      <c r="T15" s="2"/>
      <c r="U15" s="2"/>
      <c r="V15" s="2"/>
      <c r="W15" s="2"/>
      <c r="X15" s="2"/>
      <c r="Y15" s="2"/>
      <c r="Z15" s="2"/>
      <c r="AA15" s="2"/>
    </row>
    <row r="16">
      <c r="A16" s="3">
        <v>120.0</v>
      </c>
      <c r="B16" s="8">
        <f>B14+M17</f>
        <v>4.366666667</v>
      </c>
      <c r="C16" s="3">
        <v>138.0</v>
      </c>
      <c r="D16" s="2">
        <f>AVERAGE(C16:C17)</f>
        <v>137.5</v>
      </c>
      <c r="E16" s="2">
        <f>D16/A16</f>
        <v>1.145833333</v>
      </c>
      <c r="F16" s="8">
        <f>E16-$D$3</f>
        <v>0.8647222222</v>
      </c>
      <c r="G16" s="2"/>
      <c r="H16" s="15"/>
      <c r="I16" s="16">
        <v>2.0</v>
      </c>
      <c r="J16" s="16">
        <v>11.0</v>
      </c>
      <c r="K16" s="17">
        <f t="shared" si="1"/>
        <v>0.01</v>
      </c>
      <c r="L16" s="17">
        <f t="shared" si="2"/>
        <v>1.11</v>
      </c>
      <c r="M16" s="18"/>
      <c r="O16" s="3">
        <v>60.0</v>
      </c>
      <c r="P16" s="3">
        <v>-1.5</v>
      </c>
      <c r="Q16" s="3">
        <v>86.0</v>
      </c>
      <c r="R16" s="2">
        <f>Average(Q16:Q18)</f>
        <v>85.33333333</v>
      </c>
      <c r="S16" s="2">
        <f>R16/O16</f>
        <v>1.422222222</v>
      </c>
      <c r="T16" s="2"/>
      <c r="U16" s="2"/>
      <c r="V16" s="2"/>
      <c r="W16" s="2"/>
      <c r="X16" s="2"/>
      <c r="Y16" s="2"/>
      <c r="Z16" s="2"/>
      <c r="AA16" s="2"/>
    </row>
    <row r="17">
      <c r="C17" s="3">
        <v>137.0</v>
      </c>
      <c r="G17" s="2"/>
      <c r="H17" s="9">
        <v>4.0</v>
      </c>
      <c r="I17" s="10">
        <v>2.0</v>
      </c>
      <c r="J17" s="10">
        <v>3.0</v>
      </c>
      <c r="K17" s="11">
        <f t="shared" si="1"/>
        <v>0.01</v>
      </c>
      <c r="L17" s="11">
        <f t="shared" si="2"/>
        <v>1.03</v>
      </c>
      <c r="M17" s="12">
        <f>AVERAGE(L17:L19)</f>
        <v>1.033333333</v>
      </c>
      <c r="Q17" s="3">
        <v>85.0</v>
      </c>
      <c r="T17" s="2"/>
      <c r="U17" s="2"/>
      <c r="V17" s="2"/>
      <c r="W17" s="2"/>
      <c r="X17" s="2"/>
      <c r="Y17" s="2"/>
      <c r="Z17" s="2"/>
      <c r="AA17" s="2"/>
    </row>
    <row r="18">
      <c r="A18" s="3">
        <v>120.0</v>
      </c>
      <c r="B18" s="8">
        <f>B16+M20</f>
        <v>5.416666667</v>
      </c>
      <c r="C18" s="3">
        <v>118.0</v>
      </c>
      <c r="D18" s="2">
        <f>AVERAGE(C18:C19)</f>
        <v>110</v>
      </c>
      <c r="E18" s="2">
        <f>D18/A18</f>
        <v>0.9166666667</v>
      </c>
      <c r="F18" s="8">
        <f>E18-$D$3</f>
        <v>0.6355555556</v>
      </c>
      <c r="G18" s="2"/>
      <c r="H18" s="13"/>
      <c r="I18" s="3">
        <v>2.0</v>
      </c>
      <c r="J18" s="3">
        <v>3.0</v>
      </c>
      <c r="K18" s="2">
        <f t="shared" si="1"/>
        <v>0.01</v>
      </c>
      <c r="L18" s="2">
        <f t="shared" si="2"/>
        <v>1.03</v>
      </c>
      <c r="M18" s="14"/>
      <c r="Q18" s="3">
        <v>85.0</v>
      </c>
      <c r="T18" s="2"/>
      <c r="U18" s="2"/>
      <c r="V18" s="2"/>
      <c r="W18" s="2"/>
      <c r="X18" s="2"/>
      <c r="Y18" s="2"/>
      <c r="Z18" s="2"/>
      <c r="AA18" s="2"/>
    </row>
    <row r="19">
      <c r="C19" s="3">
        <v>102.0</v>
      </c>
      <c r="G19" s="2"/>
      <c r="H19" s="15"/>
      <c r="I19" s="16">
        <v>2.0</v>
      </c>
      <c r="J19" s="16">
        <v>4.0</v>
      </c>
      <c r="K19" s="17">
        <f t="shared" si="1"/>
        <v>0.01</v>
      </c>
      <c r="L19" s="17">
        <f t="shared" si="2"/>
        <v>1.04</v>
      </c>
      <c r="M19" s="18"/>
      <c r="O19" s="3">
        <v>60.0</v>
      </c>
      <c r="P19" s="3">
        <v>-2.0</v>
      </c>
      <c r="Q19" s="3">
        <v>102.0</v>
      </c>
      <c r="R19" s="2">
        <f>Average(Q19:Q21)</f>
        <v>97.66666667</v>
      </c>
      <c r="S19" s="2">
        <f>R19/O19</f>
        <v>1.627777778</v>
      </c>
      <c r="T19" s="2"/>
      <c r="U19" s="2"/>
      <c r="V19" s="2"/>
      <c r="W19" s="2"/>
      <c r="X19" s="2"/>
      <c r="Y19" s="2"/>
      <c r="Z19" s="2"/>
      <c r="AA19" s="2"/>
    </row>
    <row r="20">
      <c r="A20" s="3">
        <v>120.0</v>
      </c>
      <c r="B20" s="8">
        <f>M23</f>
        <v>5.326666667</v>
      </c>
      <c r="C20" s="3">
        <v>110.0</v>
      </c>
      <c r="D20" s="2">
        <f>AVERAGE(C20:C21)</f>
        <v>101</v>
      </c>
      <c r="E20" s="2">
        <f>D20/A20</f>
        <v>0.8416666667</v>
      </c>
      <c r="F20" s="8">
        <f>E20-$D$3</f>
        <v>0.5605555556</v>
      </c>
      <c r="G20" s="2"/>
      <c r="H20" s="9">
        <v>5.0</v>
      </c>
      <c r="I20" s="10">
        <v>2.0</v>
      </c>
      <c r="J20" s="10">
        <v>3.0</v>
      </c>
      <c r="K20" s="11">
        <f t="shared" si="1"/>
        <v>0.01</v>
      </c>
      <c r="L20" s="11">
        <f t="shared" si="2"/>
        <v>1.03</v>
      </c>
      <c r="M20" s="12">
        <f>AVERAGE(L20:L22)</f>
        <v>1.05</v>
      </c>
      <c r="Q20" s="3">
        <v>107.0</v>
      </c>
      <c r="T20" s="2"/>
      <c r="U20" s="2"/>
      <c r="V20" s="2"/>
      <c r="W20" s="2"/>
      <c r="X20" s="2"/>
      <c r="Y20" s="2"/>
      <c r="Z20" s="2"/>
      <c r="AA20" s="2"/>
    </row>
    <row r="21">
      <c r="C21" s="3">
        <v>92.0</v>
      </c>
      <c r="G21" s="2"/>
      <c r="H21" s="13"/>
      <c r="I21" s="3">
        <v>2.0</v>
      </c>
      <c r="J21" s="3">
        <v>8.0</v>
      </c>
      <c r="K21" s="2">
        <f t="shared" si="1"/>
        <v>0.01</v>
      </c>
      <c r="L21" s="2">
        <f t="shared" si="2"/>
        <v>1.08</v>
      </c>
      <c r="M21" s="14"/>
      <c r="Q21" s="3">
        <v>84.0</v>
      </c>
      <c r="T21" s="2"/>
      <c r="U21" s="2"/>
      <c r="V21" s="2"/>
      <c r="W21" s="2"/>
      <c r="X21" s="2"/>
      <c r="Y21" s="2"/>
      <c r="Z21" s="2"/>
      <c r="AA21" s="2"/>
    </row>
    <row r="22">
      <c r="A22" s="3">
        <v>120.0</v>
      </c>
      <c r="B22" s="8">
        <f>M23+B10</f>
        <v>6.436666667</v>
      </c>
      <c r="C22" s="3">
        <v>87.0</v>
      </c>
      <c r="D22" s="2">
        <f>AVERAGE(C22:C23)</f>
        <v>102</v>
      </c>
      <c r="E22" s="2">
        <f>D22/A22</f>
        <v>0.85</v>
      </c>
      <c r="F22" s="8">
        <f>E22-$D$3</f>
        <v>0.5688888889</v>
      </c>
      <c r="G22" s="2"/>
      <c r="H22" s="15"/>
      <c r="I22" s="16">
        <v>2.0</v>
      </c>
      <c r="J22" s="16">
        <v>4.0</v>
      </c>
      <c r="K22" s="17">
        <f t="shared" si="1"/>
        <v>0.01</v>
      </c>
      <c r="L22" s="17">
        <f t="shared" si="2"/>
        <v>1.04</v>
      </c>
      <c r="M22" s="18"/>
      <c r="O22" s="3">
        <v>60.0</v>
      </c>
      <c r="P22" s="3">
        <v>-2.5</v>
      </c>
      <c r="Q22" s="3">
        <v>116.0</v>
      </c>
      <c r="R22" s="2">
        <f>Average(Q22:Q24)</f>
        <v>109.3333333</v>
      </c>
      <c r="S22" s="2">
        <f>R22/O22</f>
        <v>1.822222222</v>
      </c>
      <c r="T22" s="2"/>
      <c r="U22" s="2"/>
      <c r="V22" s="2"/>
      <c r="W22" s="2"/>
      <c r="X22" s="2"/>
      <c r="Y22" s="2"/>
      <c r="Z22" s="2"/>
      <c r="AA22" s="2"/>
    </row>
    <row r="23">
      <c r="C23" s="3">
        <v>117.0</v>
      </c>
      <c r="G23" s="2"/>
      <c r="H23" s="9">
        <v>6.0</v>
      </c>
      <c r="I23" s="10">
        <v>10.0</v>
      </c>
      <c r="J23" s="10">
        <v>30.0</v>
      </c>
      <c r="K23" s="11">
        <f t="shared" si="1"/>
        <v>0.01</v>
      </c>
      <c r="L23" s="11">
        <f t="shared" si="2"/>
        <v>5.3</v>
      </c>
      <c r="M23" s="12">
        <f>AVERAGE(L23:L25)</f>
        <v>5.326666667</v>
      </c>
      <c r="Q23" s="3">
        <v>116.0</v>
      </c>
      <c r="T23" s="2"/>
      <c r="U23" s="2"/>
      <c r="V23" s="2"/>
      <c r="W23" s="2"/>
      <c r="X23" s="2"/>
      <c r="Y23" s="2"/>
      <c r="Z23" s="2"/>
      <c r="AA23" s="2"/>
    </row>
    <row r="24">
      <c r="A24" s="3">
        <v>120.0</v>
      </c>
      <c r="B24" s="8">
        <f>M23+B12</f>
        <v>7.553333333</v>
      </c>
      <c r="C24" s="3">
        <v>97.0</v>
      </c>
      <c r="D24" s="2">
        <f>AVERAGE(C24:C25)</f>
        <v>95</v>
      </c>
      <c r="E24" s="2">
        <f>D24/A24</f>
        <v>0.7916666667</v>
      </c>
      <c r="F24" s="8">
        <f>E24-$D$3</f>
        <v>0.5105555556</v>
      </c>
      <c r="G24" s="2"/>
      <c r="H24" s="13"/>
      <c r="I24" s="3">
        <v>10.0</v>
      </c>
      <c r="J24" s="3">
        <v>37.0</v>
      </c>
      <c r="K24" s="2">
        <f t="shared" si="1"/>
        <v>0.01</v>
      </c>
      <c r="L24" s="2">
        <f t="shared" si="2"/>
        <v>5.37</v>
      </c>
      <c r="M24" s="14"/>
      <c r="Q24" s="3">
        <v>96.0</v>
      </c>
      <c r="T24" s="2"/>
      <c r="U24" s="2"/>
      <c r="V24" s="2"/>
      <c r="W24" s="2"/>
      <c r="X24" s="2"/>
      <c r="Y24" s="2"/>
      <c r="Z24" s="2"/>
      <c r="AA24" s="2"/>
    </row>
    <row r="25">
      <c r="C25" s="3">
        <v>93.0</v>
      </c>
      <c r="G25" s="2"/>
      <c r="H25" s="15"/>
      <c r="I25" s="16">
        <v>10.0</v>
      </c>
      <c r="J25" s="16">
        <v>31.0</v>
      </c>
      <c r="K25" s="17">
        <f t="shared" si="1"/>
        <v>0.01</v>
      </c>
      <c r="L25" s="17">
        <f t="shared" si="2"/>
        <v>5.31</v>
      </c>
      <c r="M25" s="18"/>
      <c r="O25" s="3">
        <v>60.0</v>
      </c>
      <c r="P25" s="3">
        <v>-3.0</v>
      </c>
      <c r="Q25" s="3">
        <v>119.0</v>
      </c>
      <c r="R25" s="2">
        <f>Average(Q25:Q27)</f>
        <v>120</v>
      </c>
      <c r="S25" s="2">
        <f>R25/O25</f>
        <v>2</v>
      </c>
      <c r="T25" s="2"/>
      <c r="U25" s="2"/>
      <c r="V25" s="2"/>
      <c r="W25" s="2"/>
      <c r="X25" s="2"/>
      <c r="Y25" s="2"/>
      <c r="Z25" s="2"/>
      <c r="AA25" s="2"/>
    </row>
    <row r="26">
      <c r="A26" s="3">
        <v>120.0</v>
      </c>
      <c r="B26" s="8">
        <f>M23+B14</f>
        <v>8.66</v>
      </c>
      <c r="C26" s="3">
        <v>113.0</v>
      </c>
      <c r="D26" s="2">
        <f>AVERAGE(C26:C27)</f>
        <v>99.5</v>
      </c>
      <c r="E26" s="2">
        <f>D26/A26</f>
        <v>0.8291666667</v>
      </c>
      <c r="F26" s="8">
        <f>E26-$D$3</f>
        <v>0.5480555556</v>
      </c>
      <c r="G26" s="2"/>
      <c r="H26" s="9">
        <v>7.0</v>
      </c>
      <c r="I26" s="10">
        <v>20.0</v>
      </c>
      <c r="J26" s="10">
        <v>46.0</v>
      </c>
      <c r="K26" s="11">
        <f t="shared" si="1"/>
        <v>0.01</v>
      </c>
      <c r="L26" s="11">
        <f t="shared" si="2"/>
        <v>10.46</v>
      </c>
      <c r="M26" s="12">
        <f>AVERAGE(L26:L28)</f>
        <v>10.45666667</v>
      </c>
      <c r="Q26" s="3">
        <v>117.0</v>
      </c>
      <c r="T26" s="2"/>
      <c r="U26" s="2"/>
      <c r="V26" s="2"/>
      <c r="W26" s="2"/>
      <c r="X26" s="2"/>
      <c r="Y26" s="2"/>
      <c r="Z26" s="2"/>
      <c r="AA26" s="2"/>
    </row>
    <row r="27">
      <c r="C27" s="3">
        <v>86.0</v>
      </c>
      <c r="G27" s="2"/>
      <c r="H27" s="13"/>
      <c r="I27" s="3">
        <v>20.0</v>
      </c>
      <c r="J27" s="3">
        <v>45.0</v>
      </c>
      <c r="K27" s="2">
        <f t="shared" si="1"/>
        <v>0.01</v>
      </c>
      <c r="L27" s="2">
        <f t="shared" si="2"/>
        <v>10.45</v>
      </c>
      <c r="M27" s="14"/>
      <c r="Q27" s="3">
        <v>124.0</v>
      </c>
      <c r="T27" s="2"/>
      <c r="U27" s="2"/>
      <c r="V27" s="2"/>
      <c r="W27" s="2"/>
      <c r="X27" s="2"/>
      <c r="Y27" s="2"/>
      <c r="Z27" s="2"/>
      <c r="AA27" s="2"/>
    </row>
    <row r="28">
      <c r="A28" s="3">
        <v>120.0</v>
      </c>
      <c r="B28" s="8">
        <f>M23+B16</f>
        <v>9.693333333</v>
      </c>
      <c r="C28" s="3">
        <v>81.0</v>
      </c>
      <c r="D28" s="2">
        <f>AVERAGE(C28:C29)</f>
        <v>84</v>
      </c>
      <c r="E28" s="2">
        <f>D28/A28</f>
        <v>0.7</v>
      </c>
      <c r="F28" s="8">
        <f>E28-$D$3</f>
        <v>0.4188888889</v>
      </c>
      <c r="G28" s="2"/>
      <c r="H28" s="15"/>
      <c r="I28" s="16">
        <v>20.0</v>
      </c>
      <c r="J28" s="16">
        <v>46.0</v>
      </c>
      <c r="K28" s="17">
        <f t="shared" si="1"/>
        <v>0.01</v>
      </c>
      <c r="L28" s="17">
        <f t="shared" si="2"/>
        <v>10.46</v>
      </c>
      <c r="M28" s="18"/>
      <c r="O28" s="3">
        <v>60.0</v>
      </c>
      <c r="P28" s="3">
        <v>-3.5</v>
      </c>
      <c r="Q28" s="3">
        <v>133.0</v>
      </c>
      <c r="R28" s="2">
        <f>Average(Q28:Q30)</f>
        <v>127.3333333</v>
      </c>
      <c r="S28" s="2">
        <f>R28/O28</f>
        <v>2.122222222</v>
      </c>
      <c r="T28" s="2"/>
      <c r="U28" s="2"/>
      <c r="V28" s="2"/>
      <c r="W28" s="2"/>
      <c r="X28" s="2"/>
      <c r="Y28" s="2"/>
      <c r="Z28" s="2"/>
      <c r="AA28" s="2"/>
    </row>
    <row r="29">
      <c r="C29" s="3">
        <v>87.0</v>
      </c>
      <c r="G29" s="2"/>
      <c r="H29" s="9">
        <v>8.0</v>
      </c>
      <c r="I29" s="10">
        <v>20.0</v>
      </c>
      <c r="J29" s="10">
        <v>47.0</v>
      </c>
      <c r="K29" s="11">
        <f t="shared" si="1"/>
        <v>0.01</v>
      </c>
      <c r="L29" s="11">
        <f t="shared" si="2"/>
        <v>10.47</v>
      </c>
      <c r="M29" s="12">
        <f>AVERAGE(L29:L31)</f>
        <v>10.43</v>
      </c>
      <c r="Q29" s="3">
        <v>116.0</v>
      </c>
      <c r="T29" s="2"/>
      <c r="U29" s="2"/>
      <c r="V29" s="2"/>
      <c r="W29" s="2"/>
      <c r="X29" s="2"/>
      <c r="Y29" s="2"/>
      <c r="Z29" s="2"/>
      <c r="AA29" s="2"/>
    </row>
    <row r="30">
      <c r="A30" s="3">
        <v>120.0</v>
      </c>
      <c r="B30" s="8">
        <f>M23+B18</f>
        <v>10.74333333</v>
      </c>
      <c r="C30" s="3">
        <v>73.0</v>
      </c>
      <c r="D30" s="2">
        <f>AVERAGE(C30:C31)</f>
        <v>72.5</v>
      </c>
      <c r="E30" s="2">
        <f>D30/A30</f>
        <v>0.6041666667</v>
      </c>
      <c r="F30" s="8">
        <f>E30-$D$3</f>
        <v>0.3230555556</v>
      </c>
      <c r="G30" s="2"/>
      <c r="H30" s="13"/>
      <c r="I30" s="3">
        <v>20.0</v>
      </c>
      <c r="J30" s="3">
        <v>40.0</v>
      </c>
      <c r="K30" s="2">
        <f t="shared" si="1"/>
        <v>0.01</v>
      </c>
      <c r="L30" s="2">
        <f t="shared" si="2"/>
        <v>10.4</v>
      </c>
      <c r="M30" s="14"/>
      <c r="Q30" s="3">
        <v>133.0</v>
      </c>
      <c r="T30" s="2"/>
      <c r="U30" s="2"/>
      <c r="V30" s="2"/>
      <c r="W30" s="2"/>
      <c r="X30" s="2"/>
      <c r="Y30" s="2"/>
      <c r="Z30" s="2"/>
      <c r="AA30" s="2"/>
    </row>
    <row r="31">
      <c r="C31" s="3">
        <v>72.0</v>
      </c>
      <c r="G31" s="2"/>
      <c r="H31" s="15"/>
      <c r="I31" s="16">
        <v>20.0</v>
      </c>
      <c r="J31" s="16">
        <v>42.0</v>
      </c>
      <c r="K31" s="17">
        <f t="shared" si="1"/>
        <v>0.01</v>
      </c>
      <c r="L31" s="17">
        <f t="shared" si="2"/>
        <v>10.42</v>
      </c>
      <c r="M31" s="18"/>
      <c r="O31" s="3">
        <v>60.0</v>
      </c>
      <c r="P31" s="3">
        <v>-4.0</v>
      </c>
      <c r="Q31" s="3">
        <v>126.0</v>
      </c>
      <c r="R31" s="2">
        <f>Average(Q31:Q33)</f>
        <v>131.6666667</v>
      </c>
      <c r="S31" s="2">
        <f>R31/O31</f>
        <v>2.194444444</v>
      </c>
      <c r="T31" s="2"/>
      <c r="U31" s="2"/>
      <c r="V31" s="2"/>
      <c r="W31" s="2"/>
      <c r="X31" s="2"/>
      <c r="Y31" s="2"/>
      <c r="Z31" s="2"/>
      <c r="AA31" s="2"/>
    </row>
    <row r="32">
      <c r="A32" s="3">
        <v>120.0</v>
      </c>
      <c r="B32" s="8">
        <f>M26</f>
        <v>10.45666667</v>
      </c>
      <c r="C32" s="3">
        <v>77.0</v>
      </c>
      <c r="D32" s="2">
        <f>AVERAGE(C32:C33)</f>
        <v>81</v>
      </c>
      <c r="E32" s="2">
        <f>D32/A32</f>
        <v>0.675</v>
      </c>
      <c r="F32" s="8">
        <f>E32-$D$3</f>
        <v>0.3938888889</v>
      </c>
      <c r="G32" s="2"/>
      <c r="H32" s="2"/>
      <c r="I32" s="2"/>
      <c r="J32" s="2"/>
      <c r="K32" s="2"/>
      <c r="L32" s="2"/>
      <c r="M32" s="2"/>
      <c r="N32" s="2"/>
      <c r="Q32" s="3">
        <v>134.0</v>
      </c>
      <c r="T32" s="2"/>
      <c r="U32" s="2"/>
      <c r="V32" s="2"/>
      <c r="W32" s="2"/>
      <c r="X32" s="2"/>
      <c r="Y32" s="2"/>
      <c r="Z32" s="2"/>
      <c r="AA32" s="2"/>
    </row>
    <row r="33">
      <c r="C33" s="3">
        <v>85.0</v>
      </c>
      <c r="G33" s="2"/>
      <c r="H33" s="2"/>
      <c r="I33" s="2"/>
      <c r="J33" s="2"/>
      <c r="K33" s="2"/>
      <c r="L33" s="2"/>
      <c r="M33" s="2"/>
      <c r="N33" s="2"/>
      <c r="Q33" s="3">
        <v>135.0</v>
      </c>
      <c r="T33" s="2"/>
      <c r="U33" s="2"/>
      <c r="V33" s="2"/>
      <c r="W33" s="2"/>
      <c r="X33" s="2"/>
      <c r="Y33" s="2"/>
      <c r="Z33" s="2"/>
      <c r="AA33" s="2"/>
    </row>
    <row r="34">
      <c r="A34" s="3">
        <v>120.0</v>
      </c>
      <c r="B34" s="8">
        <f>M26 + B10</f>
        <v>11.56666667</v>
      </c>
      <c r="C34" s="3">
        <v>86.0</v>
      </c>
      <c r="D34" s="2">
        <f>AVERAGE(C34:C35)</f>
        <v>86.5</v>
      </c>
      <c r="E34" s="2">
        <f>D34/A34</f>
        <v>0.7208333333</v>
      </c>
      <c r="F34" s="8">
        <f>E34-$D$3</f>
        <v>0.4397222222</v>
      </c>
      <c r="G34" s="2"/>
      <c r="H34" s="2"/>
      <c r="I34" s="2"/>
      <c r="J34" s="2"/>
      <c r="K34" s="2"/>
      <c r="L34" s="2"/>
      <c r="M34" s="2"/>
      <c r="N34" s="2"/>
      <c r="O34" s="3">
        <v>60.0</v>
      </c>
      <c r="P34" s="3">
        <v>-4.5</v>
      </c>
      <c r="Q34" s="3">
        <v>145.0</v>
      </c>
      <c r="R34" s="2">
        <f>Average(Q34:Q36)</f>
        <v>162.6666667</v>
      </c>
      <c r="S34" s="2">
        <f>R34/O34</f>
        <v>2.711111111</v>
      </c>
      <c r="T34" s="2"/>
      <c r="U34" s="2"/>
      <c r="V34" s="2"/>
      <c r="W34" s="2"/>
      <c r="X34" s="2"/>
      <c r="Y34" s="2"/>
      <c r="Z34" s="2"/>
      <c r="AA34" s="2"/>
    </row>
    <row r="35">
      <c r="C35" s="3">
        <v>87.0</v>
      </c>
      <c r="G35" s="2"/>
      <c r="H35" s="2"/>
      <c r="I35" s="2"/>
      <c r="J35" s="2"/>
      <c r="K35" s="2"/>
      <c r="L35" s="2"/>
      <c r="M35" s="2"/>
      <c r="N35" s="2"/>
      <c r="Q35" s="3">
        <v>171.0</v>
      </c>
      <c r="T35" s="2"/>
      <c r="U35" s="2"/>
      <c r="V35" s="2"/>
      <c r="W35" s="2"/>
      <c r="X35" s="2"/>
      <c r="Y35" s="2"/>
      <c r="Z35" s="2"/>
      <c r="AA35" s="2"/>
    </row>
    <row r="36">
      <c r="A36" s="3">
        <v>120.0</v>
      </c>
      <c r="B36" s="8">
        <f>M26 + B12</f>
        <v>12.68333333</v>
      </c>
      <c r="C36" s="3">
        <v>67.0</v>
      </c>
      <c r="D36" s="2">
        <f>AVERAGE(C36:C37)</f>
        <v>70.5</v>
      </c>
      <c r="E36" s="2">
        <f>D36/A36</f>
        <v>0.5875</v>
      </c>
      <c r="F36" s="8">
        <f>E36-$D$3</f>
        <v>0.3063888889</v>
      </c>
      <c r="G36" s="2"/>
      <c r="H36" s="2"/>
      <c r="I36" s="2"/>
      <c r="J36" s="2"/>
      <c r="K36" s="2"/>
      <c r="L36" s="2"/>
      <c r="M36" s="2"/>
      <c r="N36" s="2"/>
      <c r="Q36" s="3">
        <v>172.0</v>
      </c>
      <c r="T36" s="2"/>
      <c r="U36" s="2"/>
      <c r="V36" s="2"/>
      <c r="W36" s="2"/>
      <c r="X36" s="2"/>
      <c r="Y36" s="2"/>
      <c r="Z36" s="2"/>
      <c r="AA36" s="2"/>
    </row>
    <row r="37">
      <c r="C37" s="3">
        <v>74.0</v>
      </c>
      <c r="G37" s="2"/>
      <c r="H37" s="2"/>
      <c r="I37" s="2"/>
      <c r="J37" s="2"/>
      <c r="K37" s="2"/>
      <c r="L37" s="2"/>
      <c r="M37" s="2"/>
      <c r="N37" s="2"/>
      <c r="O37" s="3">
        <v>60.0</v>
      </c>
      <c r="P37" s="3">
        <v>-5.0</v>
      </c>
      <c r="Q37" s="3">
        <v>179.0</v>
      </c>
      <c r="R37" s="2">
        <f>Average(Q37:Q39)</f>
        <v>176.6666667</v>
      </c>
      <c r="S37" s="2">
        <f>R37/O37</f>
        <v>2.944444444</v>
      </c>
      <c r="T37" s="2"/>
      <c r="U37" s="2"/>
      <c r="V37" s="2"/>
      <c r="W37" s="2"/>
      <c r="X37" s="2"/>
      <c r="Y37" s="2"/>
      <c r="Z37" s="2"/>
      <c r="AA37" s="2"/>
    </row>
    <row r="38">
      <c r="A38" s="3">
        <v>120.0</v>
      </c>
      <c r="B38" s="8">
        <f>M26+B14</f>
        <v>13.79</v>
      </c>
      <c r="C38" s="2"/>
      <c r="D38" s="2" t="str">
        <f>AVERAGE(C38:C39)</f>
        <v>#DIV/0!</v>
      </c>
      <c r="E38" s="2" t="str">
        <f>D38/A38</f>
        <v>#DIV/0!</v>
      </c>
      <c r="F38" s="8" t="str">
        <f>E38-$D$3</f>
        <v>#DIV/0!</v>
      </c>
      <c r="G38" s="2"/>
      <c r="H38" s="2"/>
      <c r="I38" s="2"/>
      <c r="J38" s="2"/>
      <c r="K38" s="2"/>
      <c r="L38" s="2"/>
      <c r="M38" s="2"/>
      <c r="N38" s="2"/>
      <c r="Q38" s="3">
        <v>172.0</v>
      </c>
      <c r="T38" s="2"/>
      <c r="U38" s="2"/>
      <c r="V38" s="2"/>
      <c r="W38" s="2"/>
      <c r="X38" s="2"/>
      <c r="Y38" s="2"/>
      <c r="Z38" s="2"/>
      <c r="AA38" s="2"/>
    </row>
    <row r="39">
      <c r="C39" s="2"/>
      <c r="G39" s="2"/>
      <c r="H39" s="2"/>
      <c r="I39" s="2"/>
      <c r="J39" s="2"/>
      <c r="K39" s="2"/>
      <c r="L39" s="2"/>
      <c r="M39" s="2"/>
      <c r="N39" s="2"/>
      <c r="Q39" s="3">
        <v>179.0</v>
      </c>
      <c r="T39" s="2"/>
      <c r="U39" s="2"/>
      <c r="V39" s="2"/>
      <c r="W39" s="2"/>
      <c r="X39" s="2"/>
      <c r="Y39" s="2"/>
      <c r="Z39" s="2"/>
      <c r="AA39" s="2"/>
    </row>
    <row r="40">
      <c r="A40" s="3">
        <v>120.0</v>
      </c>
      <c r="B40" s="8">
        <f>M26+B16</f>
        <v>14.82333333</v>
      </c>
      <c r="C40" s="2"/>
      <c r="D40" s="2" t="str">
        <f>AVERAGE(C40:C41)</f>
        <v>#DIV/0!</v>
      </c>
      <c r="E40" s="2" t="str">
        <f>D40/A40</f>
        <v>#DIV/0!</v>
      </c>
      <c r="F40" s="8" t="str">
        <f>E40-$D$3</f>
        <v>#DIV/0!</v>
      </c>
      <c r="G40" s="2"/>
      <c r="H40" s="2"/>
      <c r="I40" s="2"/>
      <c r="J40" s="2"/>
      <c r="K40" s="2"/>
      <c r="L40" s="2"/>
      <c r="M40" s="2"/>
      <c r="N40" s="2"/>
      <c r="O40" s="3">
        <v>60.0</v>
      </c>
      <c r="P40" s="3">
        <v>-5.5</v>
      </c>
      <c r="Q40" s="3">
        <v>194.0</v>
      </c>
      <c r="R40" s="2">
        <f>Average(Q40:Q42)</f>
        <v>190.6666667</v>
      </c>
      <c r="S40" s="2">
        <f>R40/O40</f>
        <v>3.177777778</v>
      </c>
      <c r="T40" s="2"/>
      <c r="U40" s="2"/>
      <c r="V40" s="2"/>
      <c r="W40" s="2"/>
      <c r="X40" s="2"/>
      <c r="Y40" s="2"/>
      <c r="Z40" s="2"/>
      <c r="AA40" s="2"/>
    </row>
    <row r="41">
      <c r="C41" s="2"/>
      <c r="G41" s="2"/>
      <c r="H41" s="2"/>
      <c r="I41" s="2"/>
      <c r="J41" s="2"/>
      <c r="K41" s="2"/>
      <c r="L41" s="2"/>
      <c r="M41" s="2"/>
      <c r="N41" s="2"/>
      <c r="Q41" s="3">
        <v>195.0</v>
      </c>
      <c r="T41" s="2"/>
      <c r="U41" s="2"/>
      <c r="V41" s="2"/>
      <c r="W41" s="2"/>
      <c r="X41" s="2"/>
      <c r="Y41" s="2"/>
      <c r="Z41" s="2"/>
      <c r="AA41" s="2"/>
    </row>
    <row r="42">
      <c r="A42" s="3">
        <v>120.0</v>
      </c>
      <c r="B42" s="8">
        <f>M26+B18</f>
        <v>15.87333333</v>
      </c>
      <c r="C42" s="2"/>
      <c r="D42" s="2" t="str">
        <f>AVERAGE(C42:C43)</f>
        <v>#DIV/0!</v>
      </c>
      <c r="E42" s="2" t="str">
        <f>D42/A42</f>
        <v>#DIV/0!</v>
      </c>
      <c r="F42" s="8" t="str">
        <f>E42-D38</f>
        <v>#DIV/0!</v>
      </c>
      <c r="G42" s="2"/>
      <c r="H42" s="2"/>
      <c r="I42" s="2"/>
      <c r="J42" s="2"/>
      <c r="K42" s="2"/>
      <c r="L42" s="2"/>
      <c r="M42" s="2"/>
      <c r="N42" s="2"/>
      <c r="Q42" s="3">
        <v>183.0</v>
      </c>
      <c r="T42" s="2"/>
      <c r="U42" s="2"/>
      <c r="V42" s="2"/>
      <c r="W42" s="2"/>
      <c r="X42" s="2"/>
      <c r="Y42" s="2"/>
      <c r="Z42" s="2"/>
      <c r="AA42" s="2"/>
    </row>
    <row r="43">
      <c r="C43" s="2"/>
      <c r="G43" s="2"/>
      <c r="H43" s="2"/>
      <c r="I43" s="2"/>
      <c r="J43" s="2"/>
      <c r="K43" s="2"/>
      <c r="L43" s="2"/>
      <c r="M43" s="2"/>
      <c r="N43" s="2"/>
      <c r="O43" s="3">
        <v>60.0</v>
      </c>
      <c r="P43" s="3">
        <v>-6.0</v>
      </c>
      <c r="Q43" s="3">
        <v>229.0</v>
      </c>
      <c r="R43" s="2">
        <f>Average(Q43:Q45)</f>
        <v>224</v>
      </c>
      <c r="S43" s="2">
        <f>R43/O43</f>
        <v>3.733333333</v>
      </c>
      <c r="T43" s="2"/>
      <c r="U43" s="2"/>
      <c r="V43" s="2"/>
      <c r="W43" s="2"/>
      <c r="X43" s="2"/>
      <c r="Y43" s="2"/>
      <c r="Z43" s="2"/>
      <c r="AA43" s="2"/>
    </row>
    <row r="44">
      <c r="A44" s="3">
        <v>120.0</v>
      </c>
      <c r="B44" s="8">
        <f>M26+B20</f>
        <v>15.78333333</v>
      </c>
      <c r="C44" s="2"/>
      <c r="D44" s="2" t="str">
        <f>AVERAGE(C44:C45)</f>
        <v>#DIV/0!</v>
      </c>
      <c r="E44" s="2" t="str">
        <f>D44/A44</f>
        <v>#DIV/0!</v>
      </c>
      <c r="F44" s="8" t="str">
        <f>E44-D40</f>
        <v>#DIV/0!</v>
      </c>
      <c r="G44" s="2"/>
      <c r="H44" s="2"/>
      <c r="I44" s="2"/>
      <c r="J44" s="2"/>
      <c r="K44" s="2"/>
      <c r="L44" s="2"/>
      <c r="M44" s="2"/>
      <c r="N44" s="2"/>
      <c r="Q44" s="3">
        <v>225.0</v>
      </c>
      <c r="T44" s="2"/>
      <c r="U44" s="2"/>
      <c r="V44" s="2"/>
      <c r="W44" s="2"/>
      <c r="X44" s="2"/>
      <c r="Y44" s="2"/>
      <c r="Z44" s="2"/>
      <c r="AA44" s="2"/>
    </row>
    <row r="45">
      <c r="C45" s="2"/>
      <c r="G45" s="2"/>
      <c r="H45" s="2"/>
      <c r="I45" s="2"/>
      <c r="J45" s="2"/>
      <c r="K45" s="2"/>
      <c r="L45" s="2"/>
      <c r="M45" s="2"/>
      <c r="N45" s="2"/>
      <c r="Q45" s="3">
        <v>218.0</v>
      </c>
      <c r="T45" s="2"/>
      <c r="U45" s="2"/>
      <c r="V45" s="2"/>
      <c r="W45" s="2"/>
      <c r="X45" s="2"/>
      <c r="Y45" s="2"/>
      <c r="Z45" s="2"/>
      <c r="AA45" s="2"/>
    </row>
    <row r="46">
      <c r="A46" s="3">
        <v>120.0</v>
      </c>
      <c r="B46" s="2"/>
      <c r="C46" s="2"/>
      <c r="D46" s="2" t="str">
        <f>AVERAGE(C46:C47)</f>
        <v>#DIV/0!</v>
      </c>
      <c r="E46" s="2" t="str">
        <f>D46/A46</f>
        <v>#DIV/0!</v>
      </c>
      <c r="F46" s="8" t="str">
        <f>E46-D42</f>
        <v>#DIV/0!</v>
      </c>
      <c r="G46" s="2"/>
      <c r="H46" s="2"/>
      <c r="I46" s="2"/>
      <c r="J46" s="2"/>
      <c r="K46" s="2"/>
      <c r="L46" s="2"/>
      <c r="M46" s="2"/>
      <c r="N46" s="2"/>
      <c r="O46" s="3">
        <v>60.0</v>
      </c>
      <c r="P46" s="3">
        <v>-6.5</v>
      </c>
      <c r="Q46" s="3">
        <v>268.0</v>
      </c>
      <c r="R46" s="2">
        <f>Average(Q46:Q48)</f>
        <v>279</v>
      </c>
      <c r="S46" s="2">
        <f>R46/O46</f>
        <v>4.65</v>
      </c>
      <c r="T46" s="2"/>
      <c r="U46" s="2"/>
      <c r="V46" s="2"/>
      <c r="W46" s="2"/>
      <c r="X46" s="2"/>
      <c r="Y46" s="2"/>
      <c r="Z46" s="2"/>
      <c r="AA46" s="2"/>
    </row>
    <row r="47">
      <c r="C47" s="2"/>
      <c r="G47" s="2"/>
      <c r="H47" s="2"/>
      <c r="I47" s="2"/>
      <c r="J47" s="2"/>
      <c r="K47" s="2"/>
      <c r="L47" s="2"/>
      <c r="M47" s="2"/>
      <c r="N47" s="2"/>
      <c r="Q47" s="3">
        <v>281.0</v>
      </c>
      <c r="T47" s="2"/>
      <c r="U47" s="2"/>
      <c r="V47" s="2"/>
      <c r="W47" s="2"/>
      <c r="X47" s="2"/>
      <c r="Y47" s="2"/>
      <c r="Z47" s="2"/>
      <c r="AA47" s="2"/>
    </row>
    <row r="48">
      <c r="A48" s="3">
        <v>120.0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Q48" s="3">
        <v>288.0</v>
      </c>
      <c r="T48" s="2"/>
      <c r="U48" s="2"/>
      <c r="V48" s="2"/>
      <c r="W48" s="2"/>
      <c r="X48" s="2"/>
      <c r="Y48" s="2"/>
      <c r="Z48" s="2"/>
      <c r="AA48" s="2"/>
    </row>
    <row r="49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">
        <v>60.0</v>
      </c>
      <c r="P49" s="3">
        <v>-7.0</v>
      </c>
      <c r="Q49" s="3">
        <v>355.0</v>
      </c>
      <c r="R49" s="2">
        <f>Average(Q49:Q51)</f>
        <v>333.6666667</v>
      </c>
      <c r="S49" s="2">
        <f>R49/O49</f>
        <v>5.561111111</v>
      </c>
      <c r="T49" s="2"/>
      <c r="U49" s="2"/>
      <c r="V49" s="2"/>
      <c r="W49" s="2"/>
      <c r="X49" s="2"/>
      <c r="Y49" s="2"/>
      <c r="Z49" s="2"/>
      <c r="AA49" s="2"/>
    </row>
    <row r="50">
      <c r="A50" s="3">
        <v>60.0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Q50" s="3">
        <v>313.0</v>
      </c>
      <c r="T50" s="2"/>
      <c r="U50" s="2"/>
      <c r="V50" s="2"/>
      <c r="W50" s="2"/>
      <c r="X50" s="2"/>
      <c r="Y50" s="2"/>
      <c r="Z50" s="2"/>
      <c r="AA50" s="2"/>
    </row>
    <row r="5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Q51" s="3">
        <v>333.0</v>
      </c>
      <c r="T51" s="2"/>
      <c r="U51" s="2"/>
      <c r="V51" s="2"/>
      <c r="W51" s="2"/>
      <c r="X51" s="2"/>
      <c r="Y51" s="2"/>
      <c r="Z51" s="2"/>
      <c r="AA51" s="2"/>
    </row>
    <row r="52">
      <c r="A52" s="3">
        <v>60.0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">
        <v>60.0</v>
      </c>
      <c r="P52" s="3">
        <v>-7.5</v>
      </c>
      <c r="Q52" s="3">
        <v>357.0</v>
      </c>
      <c r="R52" s="2">
        <f>Average(Q52:Q54)</f>
        <v>375.3333333</v>
      </c>
      <c r="S52" s="2">
        <f>R52/O52</f>
        <v>6.255555556</v>
      </c>
      <c r="T52" s="2"/>
      <c r="U52" s="2"/>
      <c r="V52" s="2"/>
      <c r="W52" s="2"/>
      <c r="X52" s="2"/>
      <c r="Y52" s="2"/>
      <c r="Z52" s="2"/>
      <c r="AA52" s="2"/>
    </row>
    <row r="5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Q53" s="3">
        <v>376.0</v>
      </c>
      <c r="T53" s="2"/>
      <c r="U53" s="2"/>
      <c r="V53" s="2"/>
      <c r="W53" s="2"/>
      <c r="X53" s="2"/>
      <c r="Y53" s="2"/>
      <c r="Z53" s="2"/>
      <c r="AA53" s="2"/>
    </row>
    <row r="54">
      <c r="A54" s="3">
        <v>60.0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Q54" s="3">
        <v>393.0</v>
      </c>
      <c r="T54" s="2"/>
      <c r="U54" s="2"/>
      <c r="V54" s="2"/>
      <c r="W54" s="2"/>
      <c r="X54" s="2"/>
      <c r="Y54" s="2"/>
      <c r="Z54" s="2"/>
      <c r="AA54" s="2"/>
    </row>
    <row r="5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">
        <v>60.0</v>
      </c>
      <c r="P55" s="3">
        <v>-8.0</v>
      </c>
      <c r="Q55" s="3">
        <v>446.0</v>
      </c>
      <c r="R55" s="2">
        <f>Average(Q55:Q57)</f>
        <v>462.6666667</v>
      </c>
      <c r="S55" s="2">
        <f>R55/O55</f>
        <v>7.711111111</v>
      </c>
      <c r="T55" s="2"/>
      <c r="U55" s="2"/>
      <c r="V55" s="2"/>
      <c r="W55" s="2"/>
      <c r="X55" s="2"/>
      <c r="Y55" s="2"/>
      <c r="Z55" s="2"/>
      <c r="AA55" s="2"/>
    </row>
    <row r="56">
      <c r="A56" s="3">
        <v>60.0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Q56" s="3">
        <v>473.0</v>
      </c>
      <c r="T56" s="2"/>
      <c r="U56" s="2"/>
      <c r="V56" s="2"/>
      <c r="W56" s="2"/>
      <c r="X56" s="2"/>
      <c r="Y56" s="2"/>
      <c r="Z56" s="2"/>
      <c r="AA56" s="2"/>
    </row>
    <row r="57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Q57" s="3">
        <v>469.0</v>
      </c>
      <c r="T57" s="2"/>
      <c r="U57" s="2"/>
      <c r="V57" s="2"/>
      <c r="W57" s="2"/>
      <c r="X57" s="2"/>
      <c r="Y57" s="2"/>
      <c r="Z57" s="2"/>
      <c r="AA57" s="2"/>
    </row>
    <row r="58">
      <c r="A58" s="3">
        <v>60.0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v>60.0</v>
      </c>
      <c r="P58" s="3">
        <v>-8.5</v>
      </c>
      <c r="Q58" s="3">
        <v>532.0</v>
      </c>
      <c r="R58" s="2">
        <f>Average(Q58:Q60)</f>
        <v>561.6666667</v>
      </c>
      <c r="S58" s="2">
        <f>R58/O58</f>
        <v>9.361111111</v>
      </c>
      <c r="T58" s="2"/>
      <c r="U58" s="2"/>
      <c r="V58" s="2"/>
      <c r="W58" s="2"/>
      <c r="X58" s="2"/>
      <c r="Y58" s="2"/>
      <c r="Z58" s="2"/>
      <c r="AA58" s="2"/>
    </row>
    <row r="59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Q59" s="3">
        <v>573.0</v>
      </c>
      <c r="T59" s="2"/>
      <c r="U59" s="2"/>
      <c r="V59" s="2"/>
      <c r="W59" s="2"/>
      <c r="X59" s="2"/>
      <c r="Y59" s="2"/>
      <c r="Z59" s="2"/>
      <c r="AA59" s="2"/>
    </row>
    <row r="60">
      <c r="A60" s="3">
        <v>60.0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Q60" s="3">
        <v>580.0</v>
      </c>
      <c r="T60" s="2"/>
      <c r="U60" s="2"/>
      <c r="V60" s="2"/>
      <c r="W60" s="2"/>
      <c r="X60" s="2"/>
      <c r="Y60" s="2"/>
      <c r="Z60" s="2"/>
      <c r="AA60" s="2"/>
    </row>
    <row r="6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3"/>
      <c r="Q61" s="3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Q62" s="3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Q63" s="3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  <c r="P64" s="3"/>
      <c r="Q64" s="3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Q65" s="3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Q66" s="3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"/>
      <c r="P67" s="3"/>
      <c r="Q67" s="3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Q68" s="3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Q69" s="3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3"/>
      <c r="P70" s="3"/>
      <c r="Q70" s="3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Q71" s="3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Q72" s="3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"/>
      <c r="P73" s="3"/>
      <c r="Q73" s="3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Q74" s="3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Q75" s="3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/>
      <c r="P76" s="3"/>
      <c r="Q76" s="3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Q77" s="3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Q78" s="3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/>
      <c r="P79" s="3"/>
      <c r="Q79" s="3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Q80" s="3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Q81" s="3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/>
      <c r="P82" s="3"/>
      <c r="Q82" s="3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Q83" s="3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Q84" s="3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3"/>
      <c r="P85" s="3"/>
      <c r="Q85" s="3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Q86" s="3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Q87" s="3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/>
      <c r="P88" s="3"/>
      <c r="Q88" s="3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Q89" s="3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Q90" s="3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/>
      <c r="P91" s="3"/>
      <c r="Q91" s="3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Q92" s="3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Q93" s="3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3"/>
      <c r="Q94" s="3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Q95" s="3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Q96" s="3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/>
      <c r="P97" s="3"/>
      <c r="Q97" s="3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Q98" s="3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Q99" s="3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"/>
      <c r="P100" s="3"/>
      <c r="Q100" s="3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Q101" s="3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Q102" s="3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3"/>
      <c r="P103" s="3"/>
      <c r="Q103" s="3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Q104" s="3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Q105" s="3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"/>
      <c r="P106" s="3"/>
      <c r="Q106" s="3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Q107" s="3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Q108" s="3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/>
      <c r="P109" s="3"/>
      <c r="Q109" s="3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Q110" s="3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Q111" s="3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/>
      <c r="P112" s="3"/>
      <c r="Q112" s="3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Q113" s="3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Q114" s="3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/>
      <c r="P115" s="3"/>
      <c r="Q115" s="3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Q116" s="3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Q117" s="3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3"/>
      <c r="P118" s="3"/>
      <c r="Q118" s="3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Q119" s="3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Q120" s="3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"/>
      <c r="P121" s="3"/>
      <c r="Q121" s="3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Q122" s="3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Q123" s="3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3"/>
      <c r="P124" s="3"/>
      <c r="Q124" s="3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Q125" s="3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Q126" s="3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/>
      <c r="P127" s="3"/>
      <c r="Q127" s="3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Q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Q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292">
    <mergeCell ref="O79:O81"/>
    <mergeCell ref="P79:P81"/>
    <mergeCell ref="R79:R81"/>
    <mergeCell ref="S79:S81"/>
    <mergeCell ref="P82:P84"/>
    <mergeCell ref="R82:R84"/>
    <mergeCell ref="S82:S84"/>
    <mergeCell ref="O82:O84"/>
    <mergeCell ref="O85:O87"/>
    <mergeCell ref="P85:P87"/>
    <mergeCell ref="R85:R87"/>
    <mergeCell ref="S85:S87"/>
    <mergeCell ref="O88:O90"/>
    <mergeCell ref="P88:P90"/>
    <mergeCell ref="R91:R93"/>
    <mergeCell ref="R94:R96"/>
    <mergeCell ref="R88:R90"/>
    <mergeCell ref="S88:S90"/>
    <mergeCell ref="O91:O93"/>
    <mergeCell ref="P91:P93"/>
    <mergeCell ref="S91:S93"/>
    <mergeCell ref="P94:P96"/>
    <mergeCell ref="S94:S96"/>
    <mergeCell ref="R100:R102"/>
    <mergeCell ref="S100:S102"/>
    <mergeCell ref="O94:O96"/>
    <mergeCell ref="O97:O99"/>
    <mergeCell ref="P97:P99"/>
    <mergeCell ref="R97:R99"/>
    <mergeCell ref="S97:S99"/>
    <mergeCell ref="O100:O102"/>
    <mergeCell ref="P100:P102"/>
    <mergeCell ref="O103:O105"/>
    <mergeCell ref="P103:P105"/>
    <mergeCell ref="R103:R105"/>
    <mergeCell ref="S103:S105"/>
    <mergeCell ref="P106:P108"/>
    <mergeCell ref="R106:R108"/>
    <mergeCell ref="S106:S108"/>
    <mergeCell ref="O106:O108"/>
    <mergeCell ref="O109:O111"/>
    <mergeCell ref="P109:P111"/>
    <mergeCell ref="R109:R111"/>
    <mergeCell ref="S109:S111"/>
    <mergeCell ref="O112:O114"/>
    <mergeCell ref="P112:P114"/>
    <mergeCell ref="R115:R117"/>
    <mergeCell ref="R118:R120"/>
    <mergeCell ref="R112:R114"/>
    <mergeCell ref="S112:S114"/>
    <mergeCell ref="O115:O117"/>
    <mergeCell ref="P115:P117"/>
    <mergeCell ref="S115:S117"/>
    <mergeCell ref="P118:P120"/>
    <mergeCell ref="S118:S120"/>
    <mergeCell ref="R124:R126"/>
    <mergeCell ref="S124:S126"/>
    <mergeCell ref="O118:O120"/>
    <mergeCell ref="O121:O123"/>
    <mergeCell ref="P121:P123"/>
    <mergeCell ref="R121:R123"/>
    <mergeCell ref="S121:S123"/>
    <mergeCell ref="O124:O126"/>
    <mergeCell ref="P124:P126"/>
    <mergeCell ref="O43:O45"/>
    <mergeCell ref="P43:P45"/>
    <mergeCell ref="R43:R45"/>
    <mergeCell ref="S43:S45"/>
    <mergeCell ref="P46:P48"/>
    <mergeCell ref="R46:R48"/>
    <mergeCell ref="S46:S48"/>
    <mergeCell ref="O46:O48"/>
    <mergeCell ref="O49:O51"/>
    <mergeCell ref="P49:P51"/>
    <mergeCell ref="R49:R51"/>
    <mergeCell ref="S49:S51"/>
    <mergeCell ref="O52:O54"/>
    <mergeCell ref="P52:P54"/>
    <mergeCell ref="O55:O57"/>
    <mergeCell ref="P55:P57"/>
    <mergeCell ref="R55:R57"/>
    <mergeCell ref="S55:S57"/>
    <mergeCell ref="P58:P60"/>
    <mergeCell ref="R58:R60"/>
    <mergeCell ref="S58:S60"/>
    <mergeCell ref="R64:R66"/>
    <mergeCell ref="S64:S66"/>
    <mergeCell ref="O58:O60"/>
    <mergeCell ref="O61:O63"/>
    <mergeCell ref="P61:P63"/>
    <mergeCell ref="R61:R63"/>
    <mergeCell ref="S61:S63"/>
    <mergeCell ref="O64:O66"/>
    <mergeCell ref="P64:P66"/>
    <mergeCell ref="R76:R78"/>
    <mergeCell ref="S76:S78"/>
    <mergeCell ref="O127:O129"/>
    <mergeCell ref="P127:P129"/>
    <mergeCell ref="R127:R129"/>
    <mergeCell ref="S127:S129"/>
    <mergeCell ref="D8:D9"/>
    <mergeCell ref="E8:E9"/>
    <mergeCell ref="H8:H10"/>
    <mergeCell ref="M8:M10"/>
    <mergeCell ref="A1:D1"/>
    <mergeCell ref="C3:C5"/>
    <mergeCell ref="D3:D5"/>
    <mergeCell ref="A6:F6"/>
    <mergeCell ref="H6:M6"/>
    <mergeCell ref="O7:O9"/>
    <mergeCell ref="P7:P9"/>
    <mergeCell ref="F8:F9"/>
    <mergeCell ref="D10:D11"/>
    <mergeCell ref="D12:D13"/>
    <mergeCell ref="D14:D15"/>
    <mergeCell ref="D16:D17"/>
    <mergeCell ref="D18:D19"/>
    <mergeCell ref="A8:A9"/>
    <mergeCell ref="B8:B9"/>
    <mergeCell ref="B10:B11"/>
    <mergeCell ref="E10:E11"/>
    <mergeCell ref="F10:F11"/>
    <mergeCell ref="H11:H13"/>
    <mergeCell ref="B12:B13"/>
    <mergeCell ref="R16:R18"/>
    <mergeCell ref="S16:S18"/>
    <mergeCell ref="M17:M19"/>
    <mergeCell ref="E16:E17"/>
    <mergeCell ref="E18:E19"/>
    <mergeCell ref="E12:E13"/>
    <mergeCell ref="F12:F13"/>
    <mergeCell ref="E14:E15"/>
    <mergeCell ref="F14:F15"/>
    <mergeCell ref="H14:H16"/>
    <mergeCell ref="F16:F17"/>
    <mergeCell ref="H17:H19"/>
    <mergeCell ref="F18:F19"/>
    <mergeCell ref="B32:B33"/>
    <mergeCell ref="B34:B35"/>
    <mergeCell ref="B36:B37"/>
    <mergeCell ref="B38:B39"/>
    <mergeCell ref="B40:B41"/>
    <mergeCell ref="B42:B43"/>
    <mergeCell ref="B44:B45"/>
    <mergeCell ref="B46:B47"/>
    <mergeCell ref="A24:A25"/>
    <mergeCell ref="B24:B25"/>
    <mergeCell ref="A26:A27"/>
    <mergeCell ref="B26:B27"/>
    <mergeCell ref="A28:A29"/>
    <mergeCell ref="B28:B29"/>
    <mergeCell ref="B30:B31"/>
    <mergeCell ref="A30:A31"/>
    <mergeCell ref="A32:A33"/>
    <mergeCell ref="A34:A35"/>
    <mergeCell ref="A36:A37"/>
    <mergeCell ref="A38:A39"/>
    <mergeCell ref="A40:A41"/>
    <mergeCell ref="A42:A43"/>
    <mergeCell ref="A58:A59"/>
    <mergeCell ref="A60:A61"/>
    <mergeCell ref="A44:A45"/>
    <mergeCell ref="A46:A47"/>
    <mergeCell ref="A48:A49"/>
    <mergeCell ref="A50:A51"/>
    <mergeCell ref="A52:A53"/>
    <mergeCell ref="A54:A55"/>
    <mergeCell ref="A56:A57"/>
    <mergeCell ref="E28:E29"/>
    <mergeCell ref="F28:F29"/>
    <mergeCell ref="E30:E31"/>
    <mergeCell ref="F30:F31"/>
    <mergeCell ref="E32:E33"/>
    <mergeCell ref="F32:F33"/>
    <mergeCell ref="E34:E35"/>
    <mergeCell ref="F34:F35"/>
    <mergeCell ref="F36:F37"/>
    <mergeCell ref="A18:A19"/>
    <mergeCell ref="A20:A21"/>
    <mergeCell ref="D20:D21"/>
    <mergeCell ref="E20:E21"/>
    <mergeCell ref="F20:F21"/>
    <mergeCell ref="H20:H22"/>
    <mergeCell ref="A10:A11"/>
    <mergeCell ref="A12:A13"/>
    <mergeCell ref="A14:A15"/>
    <mergeCell ref="B14:B15"/>
    <mergeCell ref="A16:A17"/>
    <mergeCell ref="B16:B17"/>
    <mergeCell ref="B18:B19"/>
    <mergeCell ref="B20:B21"/>
    <mergeCell ref="A22:A23"/>
    <mergeCell ref="B22:B23"/>
    <mergeCell ref="D22:D23"/>
    <mergeCell ref="E22:E23"/>
    <mergeCell ref="F22:F23"/>
    <mergeCell ref="H23:H25"/>
    <mergeCell ref="F24:F25"/>
    <mergeCell ref="D24:D25"/>
    <mergeCell ref="E24:E25"/>
    <mergeCell ref="D26:D27"/>
    <mergeCell ref="E26:E27"/>
    <mergeCell ref="F26:F27"/>
    <mergeCell ref="H26:H28"/>
    <mergeCell ref="H29:H31"/>
    <mergeCell ref="E36:E37"/>
    <mergeCell ref="E38:E39"/>
    <mergeCell ref="E40:E41"/>
    <mergeCell ref="E42:E43"/>
    <mergeCell ref="E44:E45"/>
    <mergeCell ref="E46:E47"/>
    <mergeCell ref="F38:F39"/>
    <mergeCell ref="F40:F41"/>
    <mergeCell ref="F42:F43"/>
    <mergeCell ref="F44:F45"/>
    <mergeCell ref="F46:F47"/>
    <mergeCell ref="D42:D43"/>
    <mergeCell ref="D44:D45"/>
    <mergeCell ref="D46:D47"/>
    <mergeCell ref="D28:D29"/>
    <mergeCell ref="D30:D31"/>
    <mergeCell ref="D32:D33"/>
    <mergeCell ref="D34:D35"/>
    <mergeCell ref="D36:D37"/>
    <mergeCell ref="D38:D39"/>
    <mergeCell ref="D40:D41"/>
    <mergeCell ref="O31:O33"/>
    <mergeCell ref="P31:P33"/>
    <mergeCell ref="R31:R33"/>
    <mergeCell ref="S31:S33"/>
    <mergeCell ref="P34:P36"/>
    <mergeCell ref="R34:R36"/>
    <mergeCell ref="S34:S36"/>
    <mergeCell ref="O34:O36"/>
    <mergeCell ref="O37:O39"/>
    <mergeCell ref="P37:P39"/>
    <mergeCell ref="R37:R39"/>
    <mergeCell ref="S37:S39"/>
    <mergeCell ref="O40:O42"/>
    <mergeCell ref="P40:P42"/>
    <mergeCell ref="R7:R9"/>
    <mergeCell ref="S7:S9"/>
    <mergeCell ref="O10:O12"/>
    <mergeCell ref="P10:P12"/>
    <mergeCell ref="R10:R12"/>
    <mergeCell ref="S10:S12"/>
    <mergeCell ref="M11:M13"/>
    <mergeCell ref="O13:O15"/>
    <mergeCell ref="P13:P15"/>
    <mergeCell ref="R13:R15"/>
    <mergeCell ref="S13:S15"/>
    <mergeCell ref="M14:M16"/>
    <mergeCell ref="O16:O18"/>
    <mergeCell ref="P16:P18"/>
    <mergeCell ref="R22:R24"/>
    <mergeCell ref="S22:S24"/>
    <mergeCell ref="R25:R27"/>
    <mergeCell ref="S25:S27"/>
    <mergeCell ref="R28:R30"/>
    <mergeCell ref="S28:S30"/>
    <mergeCell ref="O19:O21"/>
    <mergeCell ref="P19:P21"/>
    <mergeCell ref="R19:R21"/>
    <mergeCell ref="S19:S21"/>
    <mergeCell ref="M20:M22"/>
    <mergeCell ref="P22:P24"/>
    <mergeCell ref="M23:M25"/>
    <mergeCell ref="O22:O24"/>
    <mergeCell ref="O25:O27"/>
    <mergeCell ref="P25:P27"/>
    <mergeCell ref="M26:M28"/>
    <mergeCell ref="O28:O30"/>
    <mergeCell ref="P28:P30"/>
    <mergeCell ref="M29:M31"/>
    <mergeCell ref="R40:R42"/>
    <mergeCell ref="S40:S42"/>
    <mergeCell ref="R52:R54"/>
    <mergeCell ref="S52:S54"/>
    <mergeCell ref="O67:O69"/>
    <mergeCell ref="P67:P69"/>
    <mergeCell ref="R67:R69"/>
    <mergeCell ref="S67:S69"/>
    <mergeCell ref="P70:P72"/>
    <mergeCell ref="R70:R72"/>
    <mergeCell ref="S70:S72"/>
    <mergeCell ref="O70:O72"/>
    <mergeCell ref="O73:O75"/>
    <mergeCell ref="P73:P75"/>
    <mergeCell ref="R73:R75"/>
    <mergeCell ref="S73:S75"/>
    <mergeCell ref="O76:O78"/>
    <mergeCell ref="P76:P7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>
        <v>0.0</v>
      </c>
      <c r="B1" s="19">
        <v>8.574444444444445</v>
      </c>
      <c r="C1" s="19">
        <f>LOG10(B1)</f>
        <v>0.9332059908</v>
      </c>
    </row>
    <row r="3">
      <c r="A3" s="19">
        <v>1.11</v>
      </c>
      <c r="B3" s="19">
        <v>0.9272222222222222</v>
      </c>
      <c r="C3" s="19">
        <f>LOG10(B3)</f>
        <v>-0.03281616842</v>
      </c>
    </row>
    <row r="5">
      <c r="A5" s="19">
        <v>2.2266666666666666</v>
      </c>
      <c r="B5" s="19">
        <v>0.8688888888888888</v>
      </c>
      <c r="C5" s="19">
        <f>LOG10(B5)</f>
        <v>-0.06103575638</v>
      </c>
    </row>
    <row r="7">
      <c r="A7" s="19">
        <v>3.333333333333333</v>
      </c>
      <c r="B7" s="19">
        <v>0.756388888888889</v>
      </c>
      <c r="C7" s="19">
        <f>LOG10(B7)</f>
        <v>-0.1212548594</v>
      </c>
    </row>
  </sheetData>
  <mergeCells count="13">
    <mergeCell ref="B5:B6"/>
    <mergeCell ref="C5:C6"/>
    <mergeCell ref="A7:A8"/>
    <mergeCell ref="B7:B8"/>
    <mergeCell ref="C7:C8"/>
    <mergeCell ref="C9:C10"/>
    <mergeCell ref="A1:A2"/>
    <mergeCell ref="B1:B2"/>
    <mergeCell ref="C1:C2"/>
    <mergeCell ref="A3:A4"/>
    <mergeCell ref="B3:B4"/>
    <mergeCell ref="C3:C4"/>
    <mergeCell ref="A5:A6"/>
  </mergeCells>
  <drawing r:id="rId1"/>
</worksheet>
</file>