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JakubFornal\Desktop\PROJECTS\Estimate_Cost_Production\Excel\"/>
    </mc:Choice>
  </mc:AlternateContent>
  <xr:revisionPtr revIDLastSave="0" documentId="13_ncr:1_{B9065835-49D6-411F-8E83-D1B92CAE8614}" xr6:coauthVersionLast="47" xr6:coauthVersionMax="47" xr10:uidLastSave="{00000000-0000-0000-0000-000000000000}"/>
  <workbookProtection workbookAlgorithmName="SHA-512" workbookHashValue="EY96AiAzSiwf0zHAJfOR62CV30kobh78YKax7/MZocbgDEXg6xRVxM/E5tdPfQCeLDS2iiZLKG23fIyNqmerQA==" workbookSaltValue="zHBj/eX8BWkZiqFjbDQlzQ==" workbookSpinCount="100000" lockStructure="1"/>
  <bookViews>
    <workbookView xWindow="28680" yWindow="-120" windowWidth="29040" windowHeight="15720" xr2:uid="{00000000-000D-0000-FFFF-FFFF00000000}"/>
  </bookViews>
  <sheets>
    <sheet name="Arkusz1" sheetId="1" r:id="rId1"/>
    <sheet name="Arkusz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100" i="1" l="1"/>
  <c r="AX100" i="1"/>
  <c r="AZ100" i="1" s="1"/>
  <c r="AW100" i="1"/>
  <c r="AU100" i="1"/>
  <c r="R100" i="1"/>
  <c r="J100" i="1"/>
  <c r="I100" i="1"/>
  <c r="P100" i="1" s="1"/>
  <c r="AY99" i="1"/>
  <c r="AX99" i="1"/>
  <c r="AZ99" i="1" s="1"/>
  <c r="AW99" i="1"/>
  <c r="AU99" i="1"/>
  <c r="R99" i="1"/>
  <c r="J99" i="1"/>
  <c r="I99" i="1"/>
  <c r="P99" i="1" s="1"/>
  <c r="AY98" i="1"/>
  <c r="AX98" i="1"/>
  <c r="AZ98" i="1" s="1"/>
  <c r="AW98" i="1"/>
  <c r="AU98" i="1"/>
  <c r="R98" i="1"/>
  <c r="P98" i="1"/>
  <c r="S98" i="1" s="1"/>
  <c r="BA98" i="1" s="1"/>
  <c r="J98" i="1"/>
  <c r="I98" i="1"/>
  <c r="AY97" i="1"/>
  <c r="AX97" i="1"/>
  <c r="AW97" i="1"/>
  <c r="AU97" i="1"/>
  <c r="AZ97" i="1" s="1"/>
  <c r="R97" i="1"/>
  <c r="Q97" i="1"/>
  <c r="P97" i="1"/>
  <c r="J97" i="1"/>
  <c r="S97" i="1" s="1"/>
  <c r="BA97" i="1" s="1"/>
  <c r="I97" i="1"/>
  <c r="AY96" i="1"/>
  <c r="AX96" i="1"/>
  <c r="AZ96" i="1" s="1"/>
  <c r="AW96" i="1"/>
  <c r="AU96" i="1"/>
  <c r="R96" i="1"/>
  <c r="J96" i="1"/>
  <c r="I96" i="1"/>
  <c r="P96" i="1" s="1"/>
  <c r="AY95" i="1"/>
  <c r="AX95" i="1"/>
  <c r="AZ95" i="1" s="1"/>
  <c r="AW95" i="1"/>
  <c r="AU95" i="1"/>
  <c r="R95" i="1"/>
  <c r="Q95" i="1"/>
  <c r="P95" i="1"/>
  <c r="J95" i="1"/>
  <c r="S95" i="1" s="1"/>
  <c r="BA95" i="1" s="1"/>
  <c r="I95" i="1"/>
  <c r="AY94" i="1"/>
  <c r="AZ94" i="1" s="1"/>
  <c r="AX94" i="1"/>
  <c r="AW94" i="1"/>
  <c r="AU94" i="1"/>
  <c r="R94" i="1"/>
  <c r="J94" i="1"/>
  <c r="I94" i="1"/>
  <c r="P94" i="1" s="1"/>
  <c r="AY93" i="1"/>
  <c r="AX93" i="1"/>
  <c r="AW93" i="1"/>
  <c r="AU93" i="1"/>
  <c r="AZ93" i="1" s="1"/>
  <c r="R93" i="1"/>
  <c r="J93" i="1"/>
  <c r="I93" i="1"/>
  <c r="P93" i="1" s="1"/>
  <c r="AY92" i="1"/>
  <c r="AX92" i="1"/>
  <c r="AZ92" i="1" s="1"/>
  <c r="AW92" i="1"/>
  <c r="AU92" i="1"/>
  <c r="R92" i="1"/>
  <c r="P92" i="1"/>
  <c r="S92" i="1" s="1"/>
  <c r="BA92" i="1" s="1"/>
  <c r="J92" i="1"/>
  <c r="I92" i="1"/>
  <c r="AY91" i="1"/>
  <c r="AZ91" i="1" s="1"/>
  <c r="BB91" i="1" s="1"/>
  <c r="BC91" i="1" s="1"/>
  <c r="AX91" i="1"/>
  <c r="AW91" i="1"/>
  <c r="AU91" i="1"/>
  <c r="R91" i="1"/>
  <c r="Q91" i="1"/>
  <c r="P91" i="1"/>
  <c r="J91" i="1"/>
  <c r="S91" i="1" s="1"/>
  <c r="BA91" i="1" s="1"/>
  <c r="I91" i="1"/>
  <c r="AY90" i="1"/>
  <c r="AX90" i="1"/>
  <c r="AZ90" i="1" s="1"/>
  <c r="AW90" i="1"/>
  <c r="AU90" i="1"/>
  <c r="R90" i="1"/>
  <c r="J90" i="1"/>
  <c r="I90" i="1"/>
  <c r="P90" i="1" s="1"/>
  <c r="AY89" i="1"/>
  <c r="AX89" i="1"/>
  <c r="AZ89" i="1" s="1"/>
  <c r="AW89" i="1"/>
  <c r="AU89" i="1"/>
  <c r="R89" i="1"/>
  <c r="Q89" i="1"/>
  <c r="P89" i="1"/>
  <c r="S89" i="1" s="1"/>
  <c r="BA89" i="1" s="1"/>
  <c r="J89" i="1"/>
  <c r="I89" i="1"/>
  <c r="AZ88" i="1"/>
  <c r="AY88" i="1"/>
  <c r="AX88" i="1"/>
  <c r="AW88" i="1"/>
  <c r="AU88" i="1"/>
  <c r="R88" i="1"/>
  <c r="J88" i="1"/>
  <c r="I88" i="1"/>
  <c r="P88" i="1" s="1"/>
  <c r="AY87" i="1"/>
  <c r="AX87" i="1"/>
  <c r="AW87" i="1"/>
  <c r="AU87" i="1"/>
  <c r="AZ87" i="1" s="1"/>
  <c r="R87" i="1"/>
  <c r="J87" i="1"/>
  <c r="I87" i="1"/>
  <c r="P87" i="1" s="1"/>
  <c r="AY86" i="1"/>
  <c r="AX86" i="1"/>
  <c r="AZ86" i="1" s="1"/>
  <c r="AW86" i="1"/>
  <c r="AU86" i="1"/>
  <c r="R86" i="1"/>
  <c r="P86" i="1"/>
  <c r="S86" i="1" s="1"/>
  <c r="BA86" i="1" s="1"/>
  <c r="J86" i="1"/>
  <c r="I86" i="1"/>
  <c r="AY85" i="1"/>
  <c r="AZ85" i="1" s="1"/>
  <c r="BB85" i="1" s="1"/>
  <c r="BC85" i="1" s="1"/>
  <c r="AX85" i="1"/>
  <c r="AW85" i="1"/>
  <c r="AU85" i="1"/>
  <c r="R85" i="1"/>
  <c r="Q85" i="1"/>
  <c r="P85" i="1"/>
  <c r="J85" i="1"/>
  <c r="S85" i="1" s="1"/>
  <c r="BA85" i="1" s="1"/>
  <c r="I85" i="1"/>
  <c r="AY84" i="1"/>
  <c r="AX84" i="1"/>
  <c r="AZ84" i="1" s="1"/>
  <c r="AW84" i="1"/>
  <c r="AU84" i="1"/>
  <c r="R84" i="1"/>
  <c r="J84" i="1"/>
  <c r="I84" i="1"/>
  <c r="P84" i="1" s="1"/>
  <c r="AY83" i="1"/>
  <c r="AX83" i="1"/>
  <c r="AZ83" i="1" s="1"/>
  <c r="AW83" i="1"/>
  <c r="AU83" i="1"/>
  <c r="R83" i="1"/>
  <c r="Q83" i="1"/>
  <c r="P83" i="1"/>
  <c r="S83" i="1" s="1"/>
  <c r="BA83" i="1" s="1"/>
  <c r="J83" i="1"/>
  <c r="I83" i="1"/>
  <c r="AZ82" i="1"/>
  <c r="AY82" i="1"/>
  <c r="AX82" i="1"/>
  <c r="AW82" i="1"/>
  <c r="AU82" i="1"/>
  <c r="R82" i="1"/>
  <c r="J82" i="1"/>
  <c r="I82" i="1"/>
  <c r="P82" i="1" s="1"/>
  <c r="AY81" i="1"/>
  <c r="AX81" i="1"/>
  <c r="AW81" i="1"/>
  <c r="AU81" i="1"/>
  <c r="AZ81" i="1" s="1"/>
  <c r="R81" i="1"/>
  <c r="J81" i="1"/>
  <c r="I81" i="1"/>
  <c r="P81" i="1" s="1"/>
  <c r="AY80" i="1"/>
  <c r="AX80" i="1"/>
  <c r="AZ80" i="1" s="1"/>
  <c r="AW80" i="1"/>
  <c r="AU80" i="1"/>
  <c r="R80" i="1"/>
  <c r="P80" i="1"/>
  <c r="S80" i="1" s="1"/>
  <c r="BA80" i="1" s="1"/>
  <c r="J80" i="1"/>
  <c r="I80" i="1"/>
  <c r="AY79" i="1"/>
  <c r="AZ79" i="1" s="1"/>
  <c r="BB79" i="1" s="1"/>
  <c r="BC79" i="1" s="1"/>
  <c r="AX79" i="1"/>
  <c r="AW79" i="1"/>
  <c r="AU79" i="1"/>
  <c r="R79" i="1"/>
  <c r="Q79" i="1"/>
  <c r="P79" i="1"/>
  <c r="J79" i="1"/>
  <c r="S79" i="1" s="1"/>
  <c r="BA79" i="1" s="1"/>
  <c r="I79" i="1"/>
  <c r="AY78" i="1"/>
  <c r="AX78" i="1"/>
  <c r="AZ78" i="1" s="1"/>
  <c r="AW78" i="1"/>
  <c r="AU78" i="1"/>
  <c r="R78" i="1"/>
  <c r="J78" i="1"/>
  <c r="I78" i="1"/>
  <c r="P78" i="1" s="1"/>
  <c r="AY77" i="1"/>
  <c r="AX77" i="1"/>
  <c r="AZ77" i="1" s="1"/>
  <c r="AW77" i="1"/>
  <c r="AU77" i="1"/>
  <c r="R77" i="1"/>
  <c r="Q77" i="1"/>
  <c r="P77" i="1"/>
  <c r="S77" i="1" s="1"/>
  <c r="BA77" i="1" s="1"/>
  <c r="J77" i="1"/>
  <c r="I77" i="1"/>
  <c r="AZ76" i="1"/>
  <c r="AY76" i="1"/>
  <c r="AX76" i="1"/>
  <c r="AW76" i="1"/>
  <c r="AU76" i="1"/>
  <c r="R76" i="1"/>
  <c r="J76" i="1"/>
  <c r="I76" i="1"/>
  <c r="P76" i="1" s="1"/>
  <c r="AY75" i="1"/>
  <c r="AX75" i="1"/>
  <c r="AW75" i="1"/>
  <c r="AU75" i="1"/>
  <c r="AZ75" i="1" s="1"/>
  <c r="R75" i="1"/>
  <c r="J75" i="1"/>
  <c r="I75" i="1"/>
  <c r="P75" i="1" s="1"/>
  <c r="AY74" i="1"/>
  <c r="AX74" i="1"/>
  <c r="AZ74" i="1" s="1"/>
  <c r="AW74" i="1"/>
  <c r="AU74" i="1"/>
  <c r="R74" i="1"/>
  <c r="P74" i="1"/>
  <c r="S74" i="1" s="1"/>
  <c r="BA74" i="1" s="1"/>
  <c r="J74" i="1"/>
  <c r="I74" i="1"/>
  <c r="AY73" i="1"/>
  <c r="AZ73" i="1" s="1"/>
  <c r="BB73" i="1" s="1"/>
  <c r="BC73" i="1" s="1"/>
  <c r="AX73" i="1"/>
  <c r="AW73" i="1"/>
  <c r="AU73" i="1"/>
  <c r="R73" i="1"/>
  <c r="Q73" i="1"/>
  <c r="P73" i="1"/>
  <c r="J73" i="1"/>
  <c r="S73" i="1" s="1"/>
  <c r="BA73" i="1" s="1"/>
  <c r="I73" i="1"/>
  <c r="AY72" i="1"/>
  <c r="AX72" i="1"/>
  <c r="AZ72" i="1" s="1"/>
  <c r="AW72" i="1"/>
  <c r="AU72" i="1"/>
  <c r="R72" i="1"/>
  <c r="J72" i="1"/>
  <c r="I72" i="1"/>
  <c r="P72" i="1" s="1"/>
  <c r="AY71" i="1"/>
  <c r="AX71" i="1"/>
  <c r="AZ71" i="1" s="1"/>
  <c r="AW71" i="1"/>
  <c r="AU71" i="1"/>
  <c r="R71" i="1"/>
  <c r="Q71" i="1"/>
  <c r="P71" i="1"/>
  <c r="S71" i="1" s="1"/>
  <c r="BA71" i="1" s="1"/>
  <c r="J71" i="1"/>
  <c r="I71" i="1"/>
  <c r="AZ70" i="1"/>
  <c r="AY70" i="1"/>
  <c r="AX70" i="1"/>
  <c r="AW70" i="1"/>
  <c r="AU70" i="1"/>
  <c r="R70" i="1"/>
  <c r="J70" i="1"/>
  <c r="I70" i="1"/>
  <c r="P70" i="1" s="1"/>
  <c r="AY69" i="1"/>
  <c r="AX69" i="1"/>
  <c r="AW69" i="1"/>
  <c r="AU69" i="1"/>
  <c r="AZ69" i="1" s="1"/>
  <c r="R69" i="1"/>
  <c r="J69" i="1"/>
  <c r="I69" i="1"/>
  <c r="P69" i="1" s="1"/>
  <c r="AY68" i="1"/>
  <c r="AX68" i="1"/>
  <c r="AZ68" i="1" s="1"/>
  <c r="AW68" i="1"/>
  <c r="AU68" i="1"/>
  <c r="R68" i="1"/>
  <c r="P68" i="1"/>
  <c r="S68" i="1" s="1"/>
  <c r="BA68" i="1" s="1"/>
  <c r="J68" i="1"/>
  <c r="I68" i="1"/>
  <c r="AZ67" i="1"/>
  <c r="BB67" i="1" s="1"/>
  <c r="BC67" i="1" s="1"/>
  <c r="AY67" i="1"/>
  <c r="AX67" i="1"/>
  <c r="AW67" i="1"/>
  <c r="AU67" i="1"/>
  <c r="R67" i="1"/>
  <c r="Q67" i="1"/>
  <c r="P67" i="1"/>
  <c r="J67" i="1"/>
  <c r="S67" i="1" s="1"/>
  <c r="BA67" i="1" s="1"/>
  <c r="I67" i="1"/>
  <c r="AY66" i="1"/>
  <c r="AX66" i="1"/>
  <c r="AZ66" i="1" s="1"/>
  <c r="AW66" i="1"/>
  <c r="AU66" i="1"/>
  <c r="R66" i="1"/>
  <c r="J66" i="1"/>
  <c r="I66" i="1"/>
  <c r="P66" i="1" s="1"/>
  <c r="AY65" i="1"/>
  <c r="AX65" i="1"/>
  <c r="AZ65" i="1" s="1"/>
  <c r="AW65" i="1"/>
  <c r="AU65" i="1"/>
  <c r="R65" i="1"/>
  <c r="Q65" i="1"/>
  <c r="P65" i="1"/>
  <c r="S65" i="1" s="1"/>
  <c r="BA65" i="1" s="1"/>
  <c r="J65" i="1"/>
  <c r="I65" i="1"/>
  <c r="AZ64" i="1"/>
  <c r="AY64" i="1"/>
  <c r="AX64" i="1"/>
  <c r="AW64" i="1"/>
  <c r="AU64" i="1"/>
  <c r="R64" i="1"/>
  <c r="J64" i="1"/>
  <c r="I64" i="1"/>
  <c r="P64" i="1" s="1"/>
  <c r="AY63" i="1"/>
  <c r="AX63" i="1"/>
  <c r="AW63" i="1"/>
  <c r="AU63" i="1"/>
  <c r="AZ63" i="1" s="1"/>
  <c r="R63" i="1"/>
  <c r="J63" i="1"/>
  <c r="I63" i="1"/>
  <c r="P63" i="1" s="1"/>
  <c r="AY62" i="1"/>
  <c r="AX62" i="1"/>
  <c r="AZ62" i="1" s="1"/>
  <c r="AW62" i="1"/>
  <c r="AU62" i="1"/>
  <c r="R62" i="1"/>
  <c r="P62" i="1"/>
  <c r="S62" i="1" s="1"/>
  <c r="BA62" i="1" s="1"/>
  <c r="J62" i="1"/>
  <c r="I62" i="1"/>
  <c r="AZ61" i="1"/>
  <c r="BB61" i="1" s="1"/>
  <c r="BC61" i="1" s="1"/>
  <c r="AY61" i="1"/>
  <c r="AX61" i="1"/>
  <c r="AW61" i="1"/>
  <c r="AU61" i="1"/>
  <c r="R61" i="1"/>
  <c r="Q61" i="1"/>
  <c r="P61" i="1"/>
  <c r="J61" i="1"/>
  <c r="S61" i="1" s="1"/>
  <c r="BA61" i="1" s="1"/>
  <c r="I61" i="1"/>
  <c r="AY60" i="1"/>
  <c r="AX60" i="1"/>
  <c r="AZ60" i="1" s="1"/>
  <c r="AW60" i="1"/>
  <c r="AU60" i="1"/>
  <c r="R60" i="1"/>
  <c r="J60" i="1"/>
  <c r="I60" i="1"/>
  <c r="P60" i="1" s="1"/>
  <c r="AY59" i="1"/>
  <c r="AX59" i="1"/>
  <c r="AZ59" i="1" s="1"/>
  <c r="AW59" i="1"/>
  <c r="AU59" i="1"/>
  <c r="R59" i="1"/>
  <c r="Q59" i="1"/>
  <c r="P59" i="1"/>
  <c r="S59" i="1" s="1"/>
  <c r="BA59" i="1" s="1"/>
  <c r="J59" i="1"/>
  <c r="I59" i="1"/>
  <c r="AZ58" i="1"/>
  <c r="AY58" i="1"/>
  <c r="AX58" i="1"/>
  <c r="AW58" i="1"/>
  <c r="AU58" i="1"/>
  <c r="R58" i="1"/>
  <c r="J58" i="1"/>
  <c r="I58" i="1"/>
  <c r="P58" i="1" s="1"/>
  <c r="AY57" i="1"/>
  <c r="AX57" i="1"/>
  <c r="AW57" i="1"/>
  <c r="AU57" i="1"/>
  <c r="AZ57" i="1" s="1"/>
  <c r="R57" i="1"/>
  <c r="J57" i="1"/>
  <c r="I57" i="1"/>
  <c r="P57" i="1" s="1"/>
  <c r="AY56" i="1"/>
  <c r="AX56" i="1"/>
  <c r="AZ56" i="1" s="1"/>
  <c r="AW56" i="1"/>
  <c r="AU56" i="1"/>
  <c r="R56" i="1"/>
  <c r="P56" i="1"/>
  <c r="S56" i="1" s="1"/>
  <c r="BA56" i="1" s="1"/>
  <c r="J56" i="1"/>
  <c r="I56" i="1"/>
  <c r="AZ55" i="1"/>
  <c r="AY55" i="1"/>
  <c r="AX55" i="1"/>
  <c r="AW55" i="1"/>
  <c r="AU55" i="1"/>
  <c r="R55" i="1"/>
  <c r="Q55" i="1"/>
  <c r="P55" i="1"/>
  <c r="J55" i="1"/>
  <c r="S55" i="1" s="1"/>
  <c r="BA55" i="1" s="1"/>
  <c r="I55" i="1"/>
  <c r="AY54" i="1"/>
  <c r="AX54" i="1"/>
  <c r="AZ54" i="1" s="1"/>
  <c r="AW54" i="1"/>
  <c r="AU54" i="1"/>
  <c r="R54" i="1"/>
  <c r="J54" i="1"/>
  <c r="I54" i="1"/>
  <c r="P54" i="1" s="1"/>
  <c r="AY53" i="1"/>
  <c r="AX53" i="1"/>
  <c r="AZ53" i="1" s="1"/>
  <c r="AW53" i="1"/>
  <c r="AU53" i="1"/>
  <c r="R53" i="1"/>
  <c r="Q53" i="1"/>
  <c r="P53" i="1"/>
  <c r="S53" i="1" s="1"/>
  <c r="BA53" i="1" s="1"/>
  <c r="J53" i="1"/>
  <c r="I53" i="1"/>
  <c r="AZ52" i="1"/>
  <c r="AY52" i="1"/>
  <c r="AX52" i="1"/>
  <c r="AW52" i="1"/>
  <c r="AU52" i="1"/>
  <c r="R52" i="1"/>
  <c r="J52" i="1"/>
  <c r="I52" i="1"/>
  <c r="P52" i="1" s="1"/>
  <c r="AY51" i="1"/>
  <c r="AX51" i="1"/>
  <c r="AW51" i="1"/>
  <c r="AU51" i="1"/>
  <c r="AZ51" i="1" s="1"/>
  <c r="R51" i="1"/>
  <c r="J51" i="1"/>
  <c r="I51" i="1"/>
  <c r="P51" i="1" s="1"/>
  <c r="AY50" i="1"/>
  <c r="AX50" i="1"/>
  <c r="AZ50" i="1" s="1"/>
  <c r="AW50" i="1"/>
  <c r="AU50" i="1"/>
  <c r="R50" i="1"/>
  <c r="P50" i="1"/>
  <c r="S50" i="1" s="1"/>
  <c r="BA50" i="1" s="1"/>
  <c r="J50" i="1"/>
  <c r="I50" i="1"/>
  <c r="AZ49" i="1"/>
  <c r="AY49" i="1"/>
  <c r="AX49" i="1"/>
  <c r="AW49" i="1"/>
  <c r="AU49" i="1"/>
  <c r="R49" i="1"/>
  <c r="Q49" i="1"/>
  <c r="P49" i="1"/>
  <c r="J49" i="1"/>
  <c r="S49" i="1" s="1"/>
  <c r="BA49" i="1" s="1"/>
  <c r="I49" i="1"/>
  <c r="AY48" i="1"/>
  <c r="AX48" i="1"/>
  <c r="AZ48" i="1" s="1"/>
  <c r="AW48" i="1"/>
  <c r="AU48" i="1"/>
  <c r="R48" i="1"/>
  <c r="J48" i="1"/>
  <c r="I48" i="1"/>
  <c r="P48" i="1" s="1"/>
  <c r="AY47" i="1"/>
  <c r="AX47" i="1"/>
  <c r="AZ47" i="1" s="1"/>
  <c r="BB47" i="1" s="1"/>
  <c r="BC47" i="1" s="1"/>
  <c r="AW47" i="1"/>
  <c r="AU47" i="1"/>
  <c r="R47" i="1"/>
  <c r="Q47" i="1"/>
  <c r="P47" i="1"/>
  <c r="S47" i="1" s="1"/>
  <c r="BA47" i="1" s="1"/>
  <c r="J47" i="1"/>
  <c r="I47" i="1"/>
  <c r="AZ46" i="1"/>
  <c r="AY46" i="1"/>
  <c r="AX46" i="1"/>
  <c r="AW46" i="1"/>
  <c r="AU46" i="1"/>
  <c r="R46" i="1"/>
  <c r="J46" i="1"/>
  <c r="I46" i="1"/>
  <c r="P46" i="1" s="1"/>
  <c r="AY45" i="1"/>
  <c r="AX45" i="1"/>
  <c r="AW45" i="1"/>
  <c r="AU45" i="1"/>
  <c r="AZ45" i="1" s="1"/>
  <c r="R45" i="1"/>
  <c r="J45" i="1"/>
  <c r="I45" i="1"/>
  <c r="P45" i="1" s="1"/>
  <c r="AY44" i="1"/>
  <c r="AX44" i="1"/>
  <c r="AZ44" i="1" s="1"/>
  <c r="AW44" i="1"/>
  <c r="AU44" i="1"/>
  <c r="R44" i="1"/>
  <c r="P44" i="1"/>
  <c r="S44" i="1" s="1"/>
  <c r="BA44" i="1" s="1"/>
  <c r="J44" i="1"/>
  <c r="I44" i="1"/>
  <c r="AZ43" i="1"/>
  <c r="AY43" i="1"/>
  <c r="AX43" i="1"/>
  <c r="AW43" i="1"/>
  <c r="AU43" i="1"/>
  <c r="R43" i="1"/>
  <c r="Q43" i="1"/>
  <c r="P43" i="1"/>
  <c r="J43" i="1"/>
  <c r="S43" i="1" s="1"/>
  <c r="BA43" i="1" s="1"/>
  <c r="I43" i="1"/>
  <c r="AY42" i="1"/>
  <c r="AX42" i="1"/>
  <c r="AZ42" i="1" s="1"/>
  <c r="AW42" i="1"/>
  <c r="AU42" i="1"/>
  <c r="R42" i="1"/>
  <c r="J42" i="1"/>
  <c r="I42" i="1"/>
  <c r="P42" i="1" s="1"/>
  <c r="AY41" i="1"/>
  <c r="AX41" i="1"/>
  <c r="AZ41" i="1" s="1"/>
  <c r="AW41" i="1"/>
  <c r="AU41" i="1"/>
  <c r="R41" i="1"/>
  <c r="Q41" i="1"/>
  <c r="P41" i="1"/>
  <c r="S41" i="1" s="1"/>
  <c r="BA41" i="1" s="1"/>
  <c r="J41" i="1"/>
  <c r="I41" i="1"/>
  <c r="AZ40" i="1"/>
  <c r="AY40" i="1"/>
  <c r="AX40" i="1"/>
  <c r="AW40" i="1"/>
  <c r="AU40" i="1"/>
  <c r="R40" i="1"/>
  <c r="J40" i="1"/>
  <c r="I40" i="1"/>
  <c r="P40" i="1" s="1"/>
  <c r="AY39" i="1"/>
  <c r="AX39" i="1"/>
  <c r="AW39" i="1"/>
  <c r="AU39" i="1"/>
  <c r="AZ39" i="1" s="1"/>
  <c r="R39" i="1"/>
  <c r="J39" i="1"/>
  <c r="I39" i="1"/>
  <c r="P39" i="1" s="1"/>
  <c r="AY38" i="1"/>
  <c r="AX38" i="1"/>
  <c r="AZ38" i="1" s="1"/>
  <c r="AW38" i="1"/>
  <c r="AU38" i="1"/>
  <c r="R38" i="1"/>
  <c r="P38" i="1"/>
  <c r="S38" i="1" s="1"/>
  <c r="BA38" i="1" s="1"/>
  <c r="J38" i="1"/>
  <c r="I38" i="1"/>
  <c r="AZ37" i="1"/>
  <c r="AY37" i="1"/>
  <c r="AX37" i="1"/>
  <c r="AW37" i="1"/>
  <c r="AU37" i="1"/>
  <c r="R37" i="1"/>
  <c r="Q37" i="1"/>
  <c r="P37" i="1"/>
  <c r="J37" i="1"/>
  <c r="S37" i="1" s="1"/>
  <c r="BA37" i="1" s="1"/>
  <c r="I37" i="1"/>
  <c r="AY36" i="1"/>
  <c r="AX36" i="1"/>
  <c r="AZ36" i="1" s="1"/>
  <c r="AW36" i="1"/>
  <c r="AU36" i="1"/>
  <c r="R36" i="1"/>
  <c r="J36" i="1"/>
  <c r="I36" i="1"/>
  <c r="P36" i="1" s="1"/>
  <c r="AY35" i="1"/>
  <c r="AX35" i="1"/>
  <c r="AZ35" i="1" s="1"/>
  <c r="BB35" i="1" s="1"/>
  <c r="BC35" i="1" s="1"/>
  <c r="AW35" i="1"/>
  <c r="AU35" i="1"/>
  <c r="R35" i="1"/>
  <c r="Q35" i="1"/>
  <c r="P35" i="1"/>
  <c r="S35" i="1" s="1"/>
  <c r="BA35" i="1" s="1"/>
  <c r="J35" i="1"/>
  <c r="I35" i="1"/>
  <c r="AY34" i="1"/>
  <c r="AZ34" i="1" s="1"/>
  <c r="AX34" i="1"/>
  <c r="AW34" i="1"/>
  <c r="AU34" i="1"/>
  <c r="R34" i="1"/>
  <c r="J34" i="1"/>
  <c r="I34" i="1"/>
  <c r="P34" i="1" s="1"/>
  <c r="AY33" i="1"/>
  <c r="AX33" i="1"/>
  <c r="AW33" i="1"/>
  <c r="AU33" i="1"/>
  <c r="AZ33" i="1" s="1"/>
  <c r="R33" i="1"/>
  <c r="J33" i="1"/>
  <c r="I33" i="1"/>
  <c r="P33" i="1" s="1"/>
  <c r="AY32" i="1"/>
  <c r="AX32" i="1"/>
  <c r="AZ32" i="1" s="1"/>
  <c r="AW32" i="1"/>
  <c r="AU32" i="1"/>
  <c r="R32" i="1"/>
  <c r="P32" i="1"/>
  <c r="S32" i="1" s="1"/>
  <c r="BA32" i="1" s="1"/>
  <c r="J32" i="1"/>
  <c r="I32" i="1"/>
  <c r="AZ31" i="1"/>
  <c r="AY31" i="1"/>
  <c r="AX31" i="1"/>
  <c r="AW31" i="1"/>
  <c r="AU31" i="1"/>
  <c r="R31" i="1"/>
  <c r="Q31" i="1"/>
  <c r="P31" i="1"/>
  <c r="J31" i="1"/>
  <c r="S31" i="1" s="1"/>
  <c r="BA31" i="1" s="1"/>
  <c r="I31" i="1"/>
  <c r="AY30" i="1"/>
  <c r="AX30" i="1"/>
  <c r="AZ30" i="1" s="1"/>
  <c r="AW30" i="1"/>
  <c r="AU30" i="1"/>
  <c r="R30" i="1"/>
  <c r="J30" i="1"/>
  <c r="I30" i="1"/>
  <c r="P30" i="1" s="1"/>
  <c r="AY29" i="1"/>
  <c r="AX29" i="1"/>
  <c r="AZ29" i="1" s="1"/>
  <c r="BB29" i="1" s="1"/>
  <c r="BC29" i="1" s="1"/>
  <c r="AW29" i="1"/>
  <c r="AU29" i="1"/>
  <c r="R29" i="1"/>
  <c r="P29" i="1"/>
  <c r="S29" i="1" s="1"/>
  <c r="BA29" i="1" s="1"/>
  <c r="J29" i="1"/>
  <c r="I29" i="1"/>
  <c r="AY28" i="1"/>
  <c r="AZ28" i="1" s="1"/>
  <c r="AX28" i="1"/>
  <c r="AW28" i="1"/>
  <c r="AU28" i="1"/>
  <c r="R28" i="1"/>
  <c r="J28" i="1"/>
  <c r="I28" i="1"/>
  <c r="P28" i="1" s="1"/>
  <c r="AY27" i="1"/>
  <c r="AX27" i="1"/>
  <c r="AW27" i="1"/>
  <c r="AU27" i="1"/>
  <c r="AZ27" i="1" s="1"/>
  <c r="R27" i="1"/>
  <c r="J27" i="1"/>
  <c r="I27" i="1"/>
  <c r="P27" i="1" s="1"/>
  <c r="AY26" i="1"/>
  <c r="AX26" i="1"/>
  <c r="AZ26" i="1" s="1"/>
  <c r="AW26" i="1"/>
  <c r="AU26" i="1"/>
  <c r="R26" i="1"/>
  <c r="P26" i="1"/>
  <c r="S26" i="1" s="1"/>
  <c r="BA26" i="1" s="1"/>
  <c r="J26" i="1"/>
  <c r="I26" i="1"/>
  <c r="BA25" i="1"/>
  <c r="AZ25" i="1"/>
  <c r="BB25" i="1" s="1"/>
  <c r="BC25" i="1" s="1"/>
  <c r="AY25" i="1"/>
  <c r="AX25" i="1"/>
  <c r="AW25" i="1"/>
  <c r="AU25" i="1"/>
  <c r="S25" i="1"/>
  <c r="R25" i="1"/>
  <c r="Q25" i="1"/>
  <c r="P25" i="1"/>
  <c r="J25" i="1"/>
  <c r="I25" i="1"/>
  <c r="AY24" i="1"/>
  <c r="AX24" i="1"/>
  <c r="AZ24" i="1" s="1"/>
  <c r="AW24" i="1"/>
  <c r="AU24" i="1"/>
  <c r="R24" i="1"/>
  <c r="J24" i="1"/>
  <c r="I24" i="1"/>
  <c r="P24" i="1" s="1"/>
  <c r="AY23" i="1"/>
  <c r="AX23" i="1"/>
  <c r="AZ23" i="1" s="1"/>
  <c r="BB23" i="1" s="1"/>
  <c r="BC23" i="1" s="1"/>
  <c r="AW23" i="1"/>
  <c r="AU23" i="1"/>
  <c r="R23" i="1"/>
  <c r="P23" i="1"/>
  <c r="S23" i="1" s="1"/>
  <c r="BA23" i="1" s="1"/>
  <c r="J23" i="1"/>
  <c r="I23" i="1"/>
  <c r="AY22" i="1"/>
  <c r="AZ22" i="1" s="1"/>
  <c r="AX22" i="1"/>
  <c r="AW22" i="1"/>
  <c r="AU22" i="1"/>
  <c r="R22" i="1"/>
  <c r="J22" i="1"/>
  <c r="I22" i="1"/>
  <c r="P22" i="1" s="1"/>
  <c r="AY21" i="1"/>
  <c r="AX21" i="1"/>
  <c r="AW21" i="1"/>
  <c r="AU21" i="1"/>
  <c r="AZ21" i="1" s="1"/>
  <c r="R21" i="1"/>
  <c r="J21" i="1"/>
  <c r="I21" i="1"/>
  <c r="P21" i="1" s="1"/>
  <c r="AY20" i="1"/>
  <c r="AX20" i="1"/>
  <c r="AZ20" i="1" s="1"/>
  <c r="AW20" i="1"/>
  <c r="AU20" i="1"/>
  <c r="R20" i="1"/>
  <c r="P20" i="1"/>
  <c r="S20" i="1" s="1"/>
  <c r="BA20" i="1" s="1"/>
  <c r="J20" i="1"/>
  <c r="I20" i="1"/>
  <c r="BA19" i="1"/>
  <c r="AZ19" i="1"/>
  <c r="BB19" i="1" s="1"/>
  <c r="BC19" i="1" s="1"/>
  <c r="AY19" i="1"/>
  <c r="AX19" i="1"/>
  <c r="AW19" i="1"/>
  <c r="AU19" i="1"/>
  <c r="S19" i="1"/>
  <c r="R19" i="1"/>
  <c r="Q19" i="1"/>
  <c r="P19" i="1"/>
  <c r="J19" i="1"/>
  <c r="I19" i="1"/>
  <c r="AY18" i="1"/>
  <c r="AX18" i="1"/>
  <c r="AZ18" i="1" s="1"/>
  <c r="AW18" i="1"/>
  <c r="AU18" i="1"/>
  <c r="R18" i="1"/>
  <c r="J18" i="1"/>
  <c r="I18" i="1"/>
  <c r="P18" i="1" s="1"/>
  <c r="AY17" i="1"/>
  <c r="AX17" i="1"/>
  <c r="AZ17" i="1" s="1"/>
  <c r="AW17" i="1"/>
  <c r="AU17" i="1"/>
  <c r="R17" i="1"/>
  <c r="P17" i="1"/>
  <c r="Q17" i="1" s="1"/>
  <c r="J17" i="1"/>
  <c r="I17" i="1"/>
  <c r="AY16" i="1"/>
  <c r="AZ16" i="1" s="1"/>
  <c r="AX16" i="1"/>
  <c r="AW16" i="1"/>
  <c r="AU16" i="1"/>
  <c r="R16" i="1"/>
  <c r="J16" i="1"/>
  <c r="I16" i="1"/>
  <c r="P16" i="1" s="1"/>
  <c r="AY15" i="1"/>
  <c r="AX15" i="1"/>
  <c r="AW15" i="1"/>
  <c r="AU15" i="1"/>
  <c r="AY14" i="1"/>
  <c r="AX14" i="1"/>
  <c r="AZ14" i="1" s="1"/>
  <c r="AW14" i="1"/>
  <c r="AU14" i="1"/>
  <c r="BA14" i="1"/>
  <c r="AY13" i="1"/>
  <c r="AZ13" i="1" s="1"/>
  <c r="BB13" i="1" s="1"/>
  <c r="BC13" i="1" s="1"/>
  <c r="AX13" i="1"/>
  <c r="AW13" i="1"/>
  <c r="AU13" i="1"/>
  <c r="BA13" i="1"/>
  <c r="AY12" i="1"/>
  <c r="AX12" i="1"/>
  <c r="AW12" i="1"/>
  <c r="AU12" i="1"/>
  <c r="AY11" i="1"/>
  <c r="AX11" i="1"/>
  <c r="AZ11" i="1" s="1"/>
  <c r="AW11" i="1"/>
  <c r="AU11" i="1"/>
  <c r="AY10" i="1"/>
  <c r="AX10" i="1"/>
  <c r="AW10" i="1"/>
  <c r="AU10" i="1"/>
  <c r="AY9" i="1"/>
  <c r="AX9" i="1"/>
  <c r="AW9" i="1"/>
  <c r="AU9" i="1"/>
  <c r="AY8" i="1"/>
  <c r="AX8" i="1"/>
  <c r="AW8" i="1"/>
  <c r="BA8" i="1"/>
  <c r="AZ10" i="1" l="1"/>
  <c r="AZ9" i="1"/>
  <c r="BB14" i="1"/>
  <c r="BC14" i="1" s="1"/>
  <c r="AZ12" i="1"/>
  <c r="AZ15" i="1"/>
  <c r="BA10" i="1"/>
  <c r="Q33" i="1"/>
  <c r="S33" i="1"/>
  <c r="BA33" i="1" s="1"/>
  <c r="S70" i="1"/>
  <c r="BA70" i="1" s="1"/>
  <c r="Q70" i="1"/>
  <c r="S82" i="1"/>
  <c r="BA82" i="1" s="1"/>
  <c r="BB82" i="1" s="1"/>
  <c r="BC82" i="1" s="1"/>
  <c r="Q82" i="1"/>
  <c r="S88" i="1"/>
  <c r="BA88" i="1" s="1"/>
  <c r="BB88" i="1" s="1"/>
  <c r="BC88" i="1" s="1"/>
  <c r="Q88" i="1"/>
  <c r="S16" i="1"/>
  <c r="BA16" i="1" s="1"/>
  <c r="Q16" i="1"/>
  <c r="BB55" i="1"/>
  <c r="BC55" i="1" s="1"/>
  <c r="BB69" i="1"/>
  <c r="BC69" i="1" s="1"/>
  <c r="BB99" i="1"/>
  <c r="BC99" i="1" s="1"/>
  <c r="BA12" i="1"/>
  <c r="BB12" i="1" s="1"/>
  <c r="BC12" i="1" s="1"/>
  <c r="BB20" i="1"/>
  <c r="BC20" i="1" s="1"/>
  <c r="S24" i="1"/>
  <c r="BA24" i="1" s="1"/>
  <c r="Q24" i="1"/>
  <c r="BB32" i="1"/>
  <c r="BC32" i="1" s="1"/>
  <c r="BB38" i="1"/>
  <c r="BC38" i="1" s="1"/>
  <c r="BB41" i="1"/>
  <c r="BC41" i="1" s="1"/>
  <c r="S58" i="1"/>
  <c r="BA58" i="1" s="1"/>
  <c r="Q58" i="1"/>
  <c r="BB72" i="1"/>
  <c r="BC72" i="1" s="1"/>
  <c r="S22" i="1"/>
  <c r="BA22" i="1" s="1"/>
  <c r="Q22" i="1"/>
  <c r="S40" i="1"/>
  <c r="BA40" i="1" s="1"/>
  <c r="BB40" i="1" s="1"/>
  <c r="BC40" i="1" s="1"/>
  <c r="Q40" i="1"/>
  <c r="S46" i="1"/>
  <c r="BA46" i="1" s="1"/>
  <c r="Q46" i="1"/>
  <c r="S52" i="1"/>
  <c r="BA52" i="1" s="1"/>
  <c r="BB52" i="1" s="1"/>
  <c r="BC52" i="1" s="1"/>
  <c r="Q52" i="1"/>
  <c r="BA15" i="1"/>
  <c r="BB26" i="1"/>
  <c r="BC26" i="1" s="1"/>
  <c r="S30" i="1"/>
  <c r="BA30" i="1" s="1"/>
  <c r="Q30" i="1"/>
  <c r="S36" i="1"/>
  <c r="BA36" i="1" s="1"/>
  <c r="Q36" i="1"/>
  <c r="BB44" i="1"/>
  <c r="BC44" i="1" s="1"/>
  <c r="S64" i="1"/>
  <c r="BA64" i="1" s="1"/>
  <c r="BB64" i="1" s="1"/>
  <c r="BC64" i="1" s="1"/>
  <c r="Q64" i="1"/>
  <c r="S100" i="1"/>
  <c r="BA100" i="1" s="1"/>
  <c r="Q100" i="1"/>
  <c r="BB70" i="1"/>
  <c r="BC70" i="1" s="1"/>
  <c r="S18" i="1"/>
  <c r="BA18" i="1" s="1"/>
  <c r="BB18" i="1" s="1"/>
  <c r="BC18" i="1" s="1"/>
  <c r="Q18" i="1"/>
  <c r="BA9" i="1"/>
  <c r="S42" i="1"/>
  <c r="BA42" i="1" s="1"/>
  <c r="BB42" i="1" s="1"/>
  <c r="BC42" i="1" s="1"/>
  <c r="Q42" i="1"/>
  <c r="BB10" i="1"/>
  <c r="BC10" i="1" s="1"/>
  <c r="BB22" i="1"/>
  <c r="BC22" i="1" s="1"/>
  <c r="Q27" i="1"/>
  <c r="S27" i="1"/>
  <c r="BA27" i="1" s="1"/>
  <c r="Q45" i="1"/>
  <c r="S45" i="1"/>
  <c r="BA45" i="1" s="1"/>
  <c r="S48" i="1"/>
  <c r="BA48" i="1" s="1"/>
  <c r="BB48" i="1" s="1"/>
  <c r="BC48" i="1" s="1"/>
  <c r="Q48" i="1"/>
  <c r="BB56" i="1"/>
  <c r="BC56" i="1" s="1"/>
  <c r="BB59" i="1"/>
  <c r="BC59" i="1" s="1"/>
  <c r="BB15" i="1"/>
  <c r="BC15" i="1" s="1"/>
  <c r="Q51" i="1"/>
  <c r="S51" i="1"/>
  <c r="BA51" i="1" s="1"/>
  <c r="S54" i="1"/>
  <c r="BA54" i="1" s="1"/>
  <c r="Q54" i="1"/>
  <c r="BB62" i="1"/>
  <c r="BC62" i="1" s="1"/>
  <c r="BB65" i="1"/>
  <c r="BC65" i="1" s="1"/>
  <c r="BB95" i="1"/>
  <c r="BC95" i="1" s="1"/>
  <c r="BB98" i="1"/>
  <c r="BC98" i="1" s="1"/>
  <c r="S34" i="1"/>
  <c r="BA34" i="1" s="1"/>
  <c r="BB34" i="1" s="1"/>
  <c r="BC34" i="1" s="1"/>
  <c r="Q34" i="1"/>
  <c r="Q39" i="1"/>
  <c r="S39" i="1"/>
  <c r="BA39" i="1" s="1"/>
  <c r="BB21" i="1"/>
  <c r="BC21" i="1" s="1"/>
  <c r="BB24" i="1"/>
  <c r="BC24" i="1" s="1"/>
  <c r="BB31" i="1"/>
  <c r="BC31" i="1" s="1"/>
  <c r="BB33" i="1"/>
  <c r="BC33" i="1" s="1"/>
  <c r="BB37" i="1"/>
  <c r="BC37" i="1" s="1"/>
  <c r="BB39" i="1"/>
  <c r="BC39" i="1" s="1"/>
  <c r="BB46" i="1"/>
  <c r="BC46" i="1" s="1"/>
  <c r="Q57" i="1"/>
  <c r="S57" i="1"/>
  <c r="BA57" i="1" s="1"/>
  <c r="BB57" i="1" s="1"/>
  <c r="BC57" i="1" s="1"/>
  <c r="S60" i="1"/>
  <c r="BA60" i="1" s="1"/>
  <c r="Q60" i="1"/>
  <c r="BB68" i="1"/>
  <c r="BC68" i="1" s="1"/>
  <c r="BB71" i="1"/>
  <c r="BC71" i="1" s="1"/>
  <c r="BB74" i="1"/>
  <c r="BC74" i="1" s="1"/>
  <c r="BB77" i="1"/>
  <c r="BC77" i="1" s="1"/>
  <c r="BB80" i="1"/>
  <c r="BC80" i="1" s="1"/>
  <c r="BB83" i="1"/>
  <c r="BC83" i="1" s="1"/>
  <c r="BB86" i="1"/>
  <c r="BC86" i="1" s="1"/>
  <c r="BB89" i="1"/>
  <c r="BC89" i="1" s="1"/>
  <c r="BB92" i="1"/>
  <c r="BC92" i="1" s="1"/>
  <c r="BB54" i="1"/>
  <c r="BC54" i="1" s="1"/>
  <c r="BB60" i="1"/>
  <c r="BC60" i="1" s="1"/>
  <c r="BB16" i="1"/>
  <c r="BC16" i="1" s="1"/>
  <c r="BB50" i="1"/>
  <c r="BC50" i="1" s="1"/>
  <c r="S76" i="1"/>
  <c r="BA76" i="1" s="1"/>
  <c r="BB76" i="1" s="1"/>
  <c r="BC76" i="1" s="1"/>
  <c r="Q76" i="1"/>
  <c r="BB27" i="1"/>
  <c r="BC27" i="1" s="1"/>
  <c r="BB30" i="1"/>
  <c r="BC30" i="1" s="1"/>
  <c r="BB36" i="1"/>
  <c r="BC36" i="1" s="1"/>
  <c r="BB43" i="1"/>
  <c r="BC43" i="1" s="1"/>
  <c r="BB45" i="1"/>
  <c r="BC45" i="1" s="1"/>
  <c r="Q63" i="1"/>
  <c r="S63" i="1"/>
  <c r="BA63" i="1" s="1"/>
  <c r="BB63" i="1" s="1"/>
  <c r="BC63" i="1" s="1"/>
  <c r="S66" i="1"/>
  <c r="BA66" i="1" s="1"/>
  <c r="BB66" i="1" s="1"/>
  <c r="BC66" i="1" s="1"/>
  <c r="Q66" i="1"/>
  <c r="S96" i="1"/>
  <c r="BA96" i="1" s="1"/>
  <c r="BB96" i="1" s="1"/>
  <c r="BC96" i="1" s="1"/>
  <c r="Q96" i="1"/>
  <c r="BB97" i="1"/>
  <c r="BC97" i="1" s="1"/>
  <c r="Q99" i="1"/>
  <c r="S99" i="1"/>
  <c r="BA99" i="1" s="1"/>
  <c r="BB100" i="1"/>
  <c r="BC100" i="1" s="1"/>
  <c r="S28" i="1"/>
  <c r="BA28" i="1" s="1"/>
  <c r="BB28" i="1" s="1"/>
  <c r="BC28" i="1" s="1"/>
  <c r="Q28" i="1"/>
  <c r="Q21" i="1"/>
  <c r="S21" i="1"/>
  <c r="BA21" i="1" s="1"/>
  <c r="BB53" i="1"/>
  <c r="BC53" i="1" s="1"/>
  <c r="S94" i="1"/>
  <c r="BA94" i="1" s="1"/>
  <c r="BB94" i="1" s="1"/>
  <c r="BC94" i="1" s="1"/>
  <c r="Q94" i="1"/>
  <c r="BB9" i="1"/>
  <c r="BC9" i="1" s="1"/>
  <c r="BB49" i="1"/>
  <c r="BC49" i="1" s="1"/>
  <c r="BB51" i="1"/>
  <c r="BC51" i="1" s="1"/>
  <c r="BB58" i="1"/>
  <c r="BC58" i="1" s="1"/>
  <c r="Q69" i="1"/>
  <c r="S69" i="1"/>
  <c r="BA69" i="1" s="1"/>
  <c r="S72" i="1"/>
  <c r="BA72" i="1" s="1"/>
  <c r="Q72" i="1"/>
  <c r="Q75" i="1"/>
  <c r="S75" i="1"/>
  <c r="BA75" i="1" s="1"/>
  <c r="BB75" i="1" s="1"/>
  <c r="BC75" i="1" s="1"/>
  <c r="S78" i="1"/>
  <c r="BA78" i="1" s="1"/>
  <c r="BB78" i="1" s="1"/>
  <c r="BC78" i="1" s="1"/>
  <c r="Q78" i="1"/>
  <c r="Q81" i="1"/>
  <c r="S81" i="1"/>
  <c r="BA81" i="1" s="1"/>
  <c r="BB81" i="1" s="1"/>
  <c r="BC81" i="1" s="1"/>
  <c r="S84" i="1"/>
  <c r="BA84" i="1" s="1"/>
  <c r="BB84" i="1" s="1"/>
  <c r="BC84" i="1" s="1"/>
  <c r="Q84" i="1"/>
  <c r="Q87" i="1"/>
  <c r="S87" i="1"/>
  <c r="BA87" i="1" s="1"/>
  <c r="BB87" i="1" s="1"/>
  <c r="BC87" i="1" s="1"/>
  <c r="S90" i="1"/>
  <c r="BA90" i="1" s="1"/>
  <c r="BB90" i="1" s="1"/>
  <c r="BC90" i="1" s="1"/>
  <c r="Q90" i="1"/>
  <c r="Q93" i="1"/>
  <c r="S93" i="1"/>
  <c r="BA93" i="1" s="1"/>
  <c r="BB93" i="1" s="1"/>
  <c r="BC93" i="1" s="1"/>
  <c r="AN8" i="1"/>
  <c r="AU8" i="1" s="1"/>
  <c r="AZ8" i="1" s="1"/>
  <c r="BB8" i="1" s="1"/>
  <c r="BC8" i="1" s="1"/>
  <c r="Q23" i="1"/>
  <c r="Q29" i="1"/>
  <c r="BA11" i="1"/>
  <c r="BB11" i="1" s="1"/>
  <c r="BC11" i="1" s="1"/>
  <c r="S17" i="1"/>
  <c r="BA17" i="1" s="1"/>
  <c r="BB17" i="1" s="1"/>
  <c r="BC17" i="1" s="1"/>
  <c r="Q26" i="1"/>
  <c r="Q32" i="1"/>
  <c r="Q38" i="1"/>
  <c r="Q44" i="1"/>
  <c r="Q50" i="1"/>
  <c r="Q56" i="1"/>
  <c r="Q62" i="1"/>
  <c r="Q68" i="1"/>
  <c r="Q74" i="1"/>
  <c r="Q80" i="1"/>
  <c r="Q86" i="1"/>
  <c r="Q92" i="1"/>
  <c r="Q98" i="1"/>
  <c r="Q20" i="1"/>
</calcChain>
</file>

<file path=xl/sharedStrings.xml><?xml version="1.0" encoding="utf-8"?>
<sst xmlns="http://schemas.openxmlformats.org/spreadsheetml/2006/main" count="122" uniqueCount="115">
  <si>
    <t>Stawka</t>
  </si>
  <si>
    <t>Hartowanie [kg]</t>
  </si>
  <si>
    <t>Chromianowanie [dm2]</t>
  </si>
  <si>
    <t>piła, ślusarnia</t>
  </si>
  <si>
    <t>czernienie [kg]</t>
  </si>
  <si>
    <t>Azotowanie</t>
  </si>
  <si>
    <t>FK, TK, SZLIF</t>
  </si>
  <si>
    <t>Cynkowanie [dm2]</t>
  </si>
  <si>
    <t>FCNC, TCNC</t>
  </si>
  <si>
    <t>Anodowanie [dm2]</t>
  </si>
  <si>
    <t>PLOTER</t>
  </si>
  <si>
    <t>Nr. oferty/ zamówiena</t>
  </si>
  <si>
    <t>Materiał</t>
  </si>
  <si>
    <t>OPERACJE - min x  ilość sztuk</t>
  </si>
  <si>
    <t>KOOPERACJA - ilość x masa/pow x cena</t>
  </si>
  <si>
    <t>Gatunek</t>
  </si>
  <si>
    <t>Gęstość</t>
  </si>
  <si>
    <t>Cena [zł/kg]</t>
  </si>
  <si>
    <t xml:space="preserve">aktualizacja cen </t>
  </si>
  <si>
    <t>Numer rysunku</t>
  </si>
  <si>
    <t>Nazwa</t>
  </si>
  <si>
    <t>Ilość</t>
  </si>
  <si>
    <t>Ciężar właściwy</t>
  </si>
  <si>
    <t>Średnica</t>
  </si>
  <si>
    <t>Długość</t>
  </si>
  <si>
    <t>a</t>
  </si>
  <si>
    <t>b</t>
  </si>
  <si>
    <t>c</t>
  </si>
  <si>
    <t>Masa materiału [kg]</t>
  </si>
  <si>
    <t>Łączna masa materiału [kg]</t>
  </si>
  <si>
    <t>Powierzchnia do obróbki [dm2]</t>
  </si>
  <si>
    <t>Cena [zł/szt.]</t>
  </si>
  <si>
    <t>Handlówka/materiał jednostkowy [zł/szt.]</t>
  </si>
  <si>
    <t>Cięcie piłą
[min / kpl]</t>
  </si>
  <si>
    <t>CP [TPZ]</t>
  </si>
  <si>
    <t>Frez. konwecja GABARYT 
[min / kpl]</t>
  </si>
  <si>
    <t>FKG    [TPZ]</t>
  </si>
  <si>
    <t>Frez. konwecja OTWORY
[min / kpl]</t>
  </si>
  <si>
    <t>FKO    [TPZ]</t>
  </si>
  <si>
    <t>Toczenie konwencja 
[min / kpl]</t>
  </si>
  <si>
    <t>TK    [TPZ]</t>
  </si>
  <si>
    <t>Szlifowanie
[min / kpl]</t>
  </si>
  <si>
    <t>SZLIF    [TPZ]</t>
  </si>
  <si>
    <t>Frezowanie CNC
[min / kpl]</t>
  </si>
  <si>
    <t>F CNC    [TPZ]</t>
  </si>
  <si>
    <t>Toczenie CNC
[min / kpl]</t>
  </si>
  <si>
    <t>T CNC    [TPZ]</t>
  </si>
  <si>
    <t>Ploter
[min / kpl]</t>
  </si>
  <si>
    <t>PLOTER    [TPZ]</t>
  </si>
  <si>
    <t>Ślusarnia
[min / kpl]</t>
  </si>
  <si>
    <t>ŚL    [TPZ]</t>
  </si>
  <si>
    <t>Cynkowanie</t>
  </si>
  <si>
    <t>Hartowanie</t>
  </si>
  <si>
    <t>Czernienie</t>
  </si>
  <si>
    <t>Anodowanie</t>
  </si>
  <si>
    <t>Chromowanie</t>
  </si>
  <si>
    <t>Chromianowanie</t>
  </si>
  <si>
    <t>Inne</t>
  </si>
  <si>
    <t>Suma Kooperacji [zł]</t>
  </si>
  <si>
    <t>Marża</t>
  </si>
  <si>
    <t>Suma rbh</t>
  </si>
  <si>
    <t>Kwota rbh [zł]</t>
  </si>
  <si>
    <t>Kwota TPZ [zł]</t>
  </si>
  <si>
    <t>Suma obróbki [zł]</t>
  </si>
  <si>
    <t>Materiał cena za kpl.</t>
  </si>
  <si>
    <t>Cena za kpl.</t>
  </si>
  <si>
    <t>Cena za szt.</t>
  </si>
  <si>
    <t>S355</t>
  </si>
  <si>
    <t>ST37</t>
  </si>
  <si>
    <t>ina25</t>
  </si>
  <si>
    <t>1.2311</t>
  </si>
  <si>
    <t>ina30</t>
  </si>
  <si>
    <t>Sp400</t>
  </si>
  <si>
    <t>40H</t>
  </si>
  <si>
    <t>C45</t>
  </si>
  <si>
    <t>nc11lv</t>
  </si>
  <si>
    <t>&lt;- 1.2379</t>
  </si>
  <si>
    <t>nc6</t>
  </si>
  <si>
    <t>1.2316</t>
  </si>
  <si>
    <t>toolox33</t>
  </si>
  <si>
    <t>toolox44</t>
  </si>
  <si>
    <t>hardox400</t>
  </si>
  <si>
    <t>ina12</t>
  </si>
  <si>
    <t>ina16</t>
  </si>
  <si>
    <t>&lt;- C45 szlif poler h6</t>
  </si>
  <si>
    <t>4H13</t>
  </si>
  <si>
    <t>316L</t>
  </si>
  <si>
    <t>poliwęglan #4</t>
  </si>
  <si>
    <t>&lt;-- za m2</t>
  </si>
  <si>
    <t>POM-C biały</t>
  </si>
  <si>
    <t>pom-c</t>
  </si>
  <si>
    <t>poliamid</t>
  </si>
  <si>
    <t>PE1000</t>
  </si>
  <si>
    <t>corroplast</t>
  </si>
  <si>
    <t>1.2085</t>
  </si>
  <si>
    <t>PTFE</t>
  </si>
  <si>
    <t>C250-4</t>
  </si>
  <si>
    <t>C250-5</t>
  </si>
  <si>
    <t>C250-6</t>
  </si>
  <si>
    <t>C250-8</t>
  </si>
  <si>
    <t>C250-10</t>
  </si>
  <si>
    <t>c250-30</t>
  </si>
  <si>
    <t>C250-12</t>
  </si>
  <si>
    <t>C250-15</t>
  </si>
  <si>
    <t>C250-18</t>
  </si>
  <si>
    <t>C250-20</t>
  </si>
  <si>
    <t>C250-25</t>
  </si>
  <si>
    <t>C250-30</t>
  </si>
  <si>
    <t>C250-35</t>
  </si>
  <si>
    <t>-</t>
  </si>
  <si>
    <t>C250-40</t>
  </si>
  <si>
    <t>C250-50</t>
  </si>
  <si>
    <t>PA6</t>
  </si>
  <si>
    <t>&lt;-2017Adamet</t>
  </si>
  <si>
    <t>PA9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</si>
</sst>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zł&quot;;[Red]\-#,##0.00\ &quot;zł&quot;"/>
    <numFmt numFmtId="44" formatCode="_-* #,##0.00\ &quot;zł&quot;_-;\-* #,##0.00\ &quot;zł&quot;_-;_-* &quot;-&quot;??\ &quot;zł&quot;_-;_-@_-"/>
    <numFmt numFmtId="164" formatCode="#,##0.00\ &quot;zł&quot;"/>
  </numFmts>
  <fonts count="5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1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1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/>
  </cellStyleXfs>
  <cellXfs count="159">
    <xf numFmtId="0" fontId="0" fillId="0" borderId="0" xfId="0"/>
    <xf numFmtId="0" fontId="2" fillId="0" borderId="9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textRotation="90"/>
    </xf>
    <xf numFmtId="0" fontId="2" fillId="0" borderId="10" xfId="0" applyFont="1" applyBorder="1" applyAlignment="1">
      <alignment horizontal="center" vertical="center" textRotation="90"/>
    </xf>
    <xf numFmtId="0" fontId="2" fillId="5" borderId="10" xfId="0" applyFont="1" applyFill="1" applyBorder="1" applyAlignment="1">
      <alignment horizontal="center" vertical="center" textRotation="90"/>
    </xf>
    <xf numFmtId="0" fontId="2" fillId="7" borderId="12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textRotation="90" wrapText="1"/>
    </xf>
    <xf numFmtId="0" fontId="3" fillId="5" borderId="2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14" fontId="2" fillId="8" borderId="20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  <protection hidden="1"/>
    </xf>
    <xf numFmtId="0" fontId="3" fillId="5" borderId="22" xfId="0" applyFont="1" applyFill="1" applyBorder="1" applyAlignment="1" applyProtection="1">
      <alignment horizontal="center" vertical="center"/>
      <protection hidden="1"/>
    </xf>
    <xf numFmtId="0" fontId="3" fillId="5" borderId="1" xfId="0" applyFont="1" applyFill="1" applyBorder="1" applyAlignment="1" applyProtection="1">
      <alignment horizontal="center" vertical="center"/>
      <protection hidden="1"/>
    </xf>
    <xf numFmtId="0" fontId="3" fillId="5" borderId="4" xfId="0" applyFont="1" applyFill="1" applyBorder="1" applyAlignment="1" applyProtection="1">
      <alignment horizontal="center" vertical="center"/>
      <protection hidden="1"/>
    </xf>
    <xf numFmtId="0" fontId="3" fillId="5" borderId="6" xfId="0" applyFont="1" applyFill="1" applyBorder="1" applyAlignment="1" applyProtection="1">
      <alignment horizontal="center" vertical="center"/>
      <protection hidden="1"/>
    </xf>
    <xf numFmtId="0" fontId="3" fillId="5" borderId="7" xfId="0" applyFont="1" applyFill="1" applyBorder="1" applyAlignment="1" applyProtection="1">
      <alignment horizontal="center" vertical="center"/>
      <protection hidden="1"/>
    </xf>
    <xf numFmtId="0" fontId="3" fillId="5" borderId="21" xfId="0" applyFont="1" applyFill="1" applyBorder="1" applyAlignment="1" applyProtection="1">
      <alignment horizontal="center" vertical="center"/>
      <protection locked="0"/>
    </xf>
    <xf numFmtId="0" fontId="3" fillId="0" borderId="22" xfId="0" applyFont="1" applyBorder="1" applyAlignment="1" applyProtection="1">
      <alignment horizontal="center" vertical="center"/>
      <protection locked="0"/>
    </xf>
    <xf numFmtId="0" fontId="3" fillId="0" borderId="21" xfId="0" applyFont="1" applyBorder="1" applyAlignment="1" applyProtection="1">
      <alignment horizontal="center" vertical="center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5" borderId="3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5" borderId="5" xfId="0" applyFont="1" applyFill="1" applyBorder="1" applyAlignment="1" applyProtection="1">
      <alignment horizontal="center" vertical="center"/>
      <protection locked="0"/>
    </xf>
    <xf numFmtId="0" fontId="3" fillId="8" borderId="21" xfId="0" applyFont="1" applyFill="1" applyBorder="1" applyAlignment="1" applyProtection="1">
      <alignment horizontal="center" vertical="center"/>
      <protection locked="0"/>
    </xf>
    <xf numFmtId="0" fontId="3" fillId="8" borderId="22" xfId="0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/>
      <protection locked="0"/>
    </xf>
    <xf numFmtId="0" fontId="3" fillId="4" borderId="23" xfId="0" applyFont="1" applyFill="1" applyBorder="1" applyAlignment="1" applyProtection="1">
      <alignment horizontal="center" vertical="center"/>
      <protection locked="0"/>
    </xf>
    <xf numFmtId="0" fontId="3" fillId="4" borderId="22" xfId="0" applyFont="1" applyFill="1" applyBorder="1" applyAlignment="1" applyProtection="1">
      <alignment horizontal="center" vertical="center"/>
      <protection locked="0"/>
    </xf>
    <xf numFmtId="0" fontId="3" fillId="8" borderId="3" xfId="0" applyFont="1" applyFill="1" applyBorder="1" applyAlignment="1" applyProtection="1">
      <alignment horizontal="center" vertical="center"/>
      <protection locked="0"/>
    </xf>
    <xf numFmtId="0" fontId="3" fillId="8" borderId="4" xfId="0" applyFont="1" applyFill="1" applyBorder="1" applyAlignment="1" applyProtection="1">
      <alignment horizontal="center" vertical="center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8" borderId="5" xfId="0" applyFont="1" applyFill="1" applyBorder="1" applyAlignment="1" applyProtection="1">
      <alignment horizontal="center" vertical="center"/>
      <protection locked="0"/>
    </xf>
    <xf numFmtId="0" fontId="3" fillId="8" borderId="7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3" fillId="4" borderId="6" xfId="0" applyFont="1" applyFill="1" applyBorder="1" applyAlignment="1" applyProtection="1">
      <alignment horizontal="center" vertical="center"/>
      <protection locked="0"/>
    </xf>
    <xf numFmtId="0" fontId="3" fillId="4" borderId="7" xfId="0" applyFont="1" applyFill="1" applyBorder="1" applyAlignment="1" applyProtection="1">
      <alignment horizontal="center" vertical="center"/>
      <protection locked="0"/>
    </xf>
    <xf numFmtId="2" fontId="3" fillId="5" borderId="23" xfId="0" applyNumberFormat="1" applyFont="1" applyFill="1" applyBorder="1" applyAlignment="1" applyProtection="1">
      <alignment horizontal="center" vertical="center"/>
      <protection locked="0"/>
    </xf>
    <xf numFmtId="0" fontId="3" fillId="5" borderId="23" xfId="0" applyFont="1" applyFill="1" applyBorder="1" applyAlignment="1" applyProtection="1">
      <alignment horizontal="center" vertical="center"/>
      <protection locked="0"/>
    </xf>
    <xf numFmtId="0" fontId="3" fillId="5" borderId="22" xfId="0" applyFont="1" applyFill="1" applyBorder="1" applyAlignment="1" applyProtection="1">
      <alignment horizontal="center" vertical="center"/>
      <protection locked="0"/>
    </xf>
    <xf numFmtId="2" fontId="3" fillId="5" borderId="1" xfId="0" applyNumberFormat="1" applyFont="1" applyFill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vertical="center"/>
      <protection locked="0"/>
    </xf>
    <xf numFmtId="2" fontId="3" fillId="5" borderId="6" xfId="0" applyNumberFormat="1" applyFont="1" applyFill="1" applyBorder="1" applyAlignment="1" applyProtection="1">
      <alignment horizontal="center" vertical="center"/>
      <protection locked="0"/>
    </xf>
    <xf numFmtId="0" fontId="3" fillId="5" borderId="6" xfId="0" applyFont="1" applyFill="1" applyBorder="1" applyAlignment="1" applyProtection="1">
      <alignment horizontal="center" vertical="center"/>
      <protection locked="0"/>
    </xf>
    <xf numFmtId="0" fontId="3" fillId="5" borderId="7" xfId="0" applyFont="1" applyFill="1" applyBorder="1" applyAlignment="1" applyProtection="1">
      <alignment horizontal="center" vertical="center"/>
      <protection locked="0"/>
    </xf>
    <xf numFmtId="2" fontId="3" fillId="5" borderId="4" xfId="0" applyNumberFormat="1" applyFont="1" applyFill="1" applyBorder="1" applyAlignment="1" applyProtection="1">
      <alignment horizontal="center" vertical="center"/>
      <protection locked="0" hidden="1"/>
    </xf>
    <xf numFmtId="2" fontId="3" fillId="5" borderId="3" xfId="0" applyNumberFormat="1" applyFont="1" applyFill="1" applyBorder="1" applyAlignment="1" applyProtection="1">
      <alignment horizontal="center" vertical="center"/>
      <protection hidden="1"/>
    </xf>
    <xf numFmtId="2" fontId="3" fillId="5" borderId="1" xfId="0" applyNumberFormat="1" applyFont="1" applyFill="1" applyBorder="1" applyAlignment="1" applyProtection="1">
      <alignment horizontal="center" vertical="center"/>
      <protection hidden="1"/>
    </xf>
    <xf numFmtId="2" fontId="3" fillId="5" borderId="5" xfId="0" applyNumberFormat="1" applyFont="1" applyFill="1" applyBorder="1" applyAlignment="1" applyProtection="1">
      <alignment horizontal="center" vertical="center"/>
      <protection hidden="1"/>
    </xf>
    <xf numFmtId="2" fontId="3" fillId="5" borderId="6" xfId="0" applyNumberFormat="1" applyFont="1" applyFill="1" applyBorder="1" applyAlignment="1" applyProtection="1">
      <alignment horizontal="center" vertical="center"/>
      <protection hidden="1"/>
    </xf>
    <xf numFmtId="164" fontId="3" fillId="2" borderId="25" xfId="0" applyNumberFormat="1" applyFont="1" applyFill="1" applyBorder="1" applyAlignment="1" applyProtection="1">
      <alignment horizontal="center" vertical="center"/>
      <protection locked="0" hidden="1"/>
    </xf>
    <xf numFmtId="164" fontId="3" fillId="2" borderId="26" xfId="0" applyNumberFormat="1" applyFont="1" applyFill="1" applyBorder="1" applyAlignment="1" applyProtection="1">
      <alignment horizontal="center" vertical="center"/>
      <protection locked="0" hidden="1"/>
    </xf>
    <xf numFmtId="164" fontId="3" fillId="2" borderId="24" xfId="0" applyNumberFormat="1" applyFont="1" applyFill="1" applyBorder="1" applyAlignment="1" applyProtection="1">
      <alignment horizontal="center" vertical="center"/>
      <protection locked="0" hidden="1"/>
    </xf>
    <xf numFmtId="0" fontId="3" fillId="3" borderId="3" xfId="0" applyFont="1" applyFill="1" applyBorder="1" applyAlignment="1" applyProtection="1">
      <alignment horizontal="center" vertical="center"/>
      <protection hidden="1"/>
    </xf>
    <xf numFmtId="164" fontId="3" fillId="3" borderId="4" xfId="0" applyNumberFormat="1" applyFont="1" applyFill="1" applyBorder="1" applyAlignment="1" applyProtection="1">
      <alignment horizontal="center" vertical="center"/>
      <protection hidden="1"/>
    </xf>
    <xf numFmtId="164" fontId="3" fillId="5" borderId="26" xfId="0" applyNumberFormat="1" applyFont="1" applyFill="1" applyBorder="1" applyAlignment="1" applyProtection="1">
      <alignment horizontal="center" vertical="center"/>
      <protection hidden="1"/>
    </xf>
    <xf numFmtId="164" fontId="3" fillId="6" borderId="4" xfId="0" applyNumberFormat="1" applyFont="1" applyFill="1" applyBorder="1" applyAlignment="1" applyProtection="1">
      <alignment horizontal="center" vertical="center"/>
      <protection hidden="1"/>
    </xf>
    <xf numFmtId="0" fontId="3" fillId="3" borderId="5" xfId="0" applyFont="1" applyFill="1" applyBorder="1" applyAlignment="1" applyProtection="1">
      <alignment horizontal="center" vertical="center"/>
      <protection hidden="1"/>
    </xf>
    <xf numFmtId="164" fontId="3" fillId="3" borderId="7" xfId="0" applyNumberFormat="1" applyFont="1" applyFill="1" applyBorder="1" applyAlignment="1" applyProtection="1">
      <alignment horizontal="center" vertical="center"/>
      <protection hidden="1"/>
    </xf>
    <xf numFmtId="164" fontId="3" fillId="5" borderId="24" xfId="0" applyNumberFormat="1" applyFont="1" applyFill="1" applyBorder="1" applyAlignment="1" applyProtection="1">
      <alignment horizontal="center" vertical="center"/>
      <protection hidden="1"/>
    </xf>
    <xf numFmtId="164" fontId="3" fillId="6" borderId="7" xfId="0" applyNumberFormat="1" applyFont="1" applyFill="1" applyBorder="1" applyAlignment="1" applyProtection="1">
      <alignment horizontal="center" vertical="center"/>
      <protection hidden="1"/>
    </xf>
    <xf numFmtId="0" fontId="3" fillId="0" borderId="27" xfId="0" applyFont="1" applyBorder="1" applyAlignment="1" applyProtection="1">
      <alignment horizontal="center" vertical="center"/>
      <protection locked="0"/>
    </xf>
    <xf numFmtId="0" fontId="3" fillId="0" borderId="28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 applyProtection="1">
      <alignment horizontal="center" vertical="center"/>
      <protection locked="0"/>
    </xf>
    <xf numFmtId="0" fontId="2" fillId="5" borderId="11" xfId="0" applyFont="1" applyFill="1" applyBorder="1" applyAlignment="1">
      <alignment horizontal="center" vertical="center" textRotation="90"/>
    </xf>
    <xf numFmtId="0" fontId="2" fillId="5" borderId="9" xfId="0" applyFont="1" applyFill="1" applyBorder="1" applyAlignment="1">
      <alignment horizontal="center" vertical="center" textRotation="90"/>
    </xf>
    <xf numFmtId="0" fontId="2" fillId="0" borderId="15" xfId="0" applyFont="1" applyBorder="1" applyAlignment="1">
      <alignment horizontal="center" vertical="center" textRotation="90"/>
    </xf>
    <xf numFmtId="0" fontId="2" fillId="5" borderId="33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 wrapText="1"/>
    </xf>
    <xf numFmtId="0" fontId="2" fillId="5" borderId="32" xfId="0" applyFont="1" applyFill="1" applyBorder="1" applyAlignment="1">
      <alignment horizontal="center" vertical="center"/>
    </xf>
    <xf numFmtId="0" fontId="2" fillId="8" borderId="33" xfId="0" applyFont="1" applyFill="1" applyBorder="1" applyAlignment="1">
      <alignment horizontal="center" vertical="center"/>
    </xf>
    <xf numFmtId="0" fontId="2" fillId="8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2" fontId="3" fillId="5" borderId="22" xfId="0" applyNumberFormat="1" applyFont="1" applyFill="1" applyBorder="1" applyAlignment="1" applyProtection="1">
      <alignment horizontal="center" vertical="center"/>
      <protection locked="0" hidden="1"/>
    </xf>
    <xf numFmtId="2" fontId="3" fillId="5" borderId="7" xfId="0" applyNumberFormat="1" applyFont="1" applyFill="1" applyBorder="1" applyAlignment="1" applyProtection="1">
      <alignment horizontal="center" vertical="center"/>
      <protection locked="0" hidden="1"/>
    </xf>
    <xf numFmtId="2" fontId="3" fillId="5" borderId="3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Border="1" applyAlignment="1" applyProtection="1">
      <alignment vertical="center" wrapText="1"/>
      <protection locked="0"/>
    </xf>
    <xf numFmtId="44" fontId="3" fillId="0" borderId="1" xfId="1" applyFont="1" applyBorder="1" applyProtection="1">
      <protection locked="0"/>
    </xf>
    <xf numFmtId="0" fontId="3" fillId="0" borderId="1" xfId="0" applyFont="1" applyBorder="1" applyProtection="1">
      <protection locked="0"/>
    </xf>
    <xf numFmtId="8" fontId="3" fillId="0" borderId="1" xfId="1" applyNumberFormat="1" applyFont="1" applyBorder="1" applyProtection="1">
      <protection locked="0"/>
    </xf>
    <xf numFmtId="2" fontId="3" fillId="5" borderId="38" xfId="0" applyNumberFormat="1" applyFont="1" applyFill="1" applyBorder="1" applyAlignment="1" applyProtection="1">
      <alignment horizontal="center" vertical="center"/>
      <protection hidden="1"/>
    </xf>
    <xf numFmtId="2" fontId="3" fillId="5" borderId="39" xfId="0" applyNumberFormat="1" applyFont="1" applyFill="1" applyBorder="1" applyAlignment="1" applyProtection="1">
      <alignment horizontal="center" vertical="center"/>
      <protection hidden="1"/>
    </xf>
    <xf numFmtId="2" fontId="3" fillId="5" borderId="40" xfId="0" applyNumberFormat="1" applyFont="1" applyFill="1" applyBorder="1" applyAlignment="1" applyProtection="1">
      <alignment horizontal="center" vertical="center"/>
      <protection hidden="1"/>
    </xf>
    <xf numFmtId="0" fontId="2" fillId="5" borderId="38" xfId="0" applyFont="1" applyFill="1" applyBorder="1" applyAlignment="1">
      <alignment horizontal="center" vertical="center" wrapText="1"/>
    </xf>
    <xf numFmtId="0" fontId="2" fillId="5" borderId="39" xfId="0" applyFont="1" applyFill="1" applyBorder="1" applyAlignment="1">
      <alignment horizontal="center" vertical="center" wrapText="1"/>
    </xf>
    <xf numFmtId="0" fontId="2" fillId="5" borderId="41" xfId="0" applyFont="1" applyFill="1" applyBorder="1" applyAlignment="1">
      <alignment horizontal="center" vertical="center" wrapText="1"/>
    </xf>
    <xf numFmtId="0" fontId="2" fillId="5" borderId="31" xfId="0" applyFont="1" applyFill="1" applyBorder="1" applyAlignment="1">
      <alignment horizontal="center" vertical="center"/>
    </xf>
    <xf numFmtId="0" fontId="2" fillId="5" borderId="42" xfId="0" applyFont="1" applyFill="1" applyBorder="1" applyAlignment="1">
      <alignment horizontal="center" vertical="center" wrapText="1"/>
    </xf>
    <xf numFmtId="0" fontId="4" fillId="0" borderId="17" xfId="0" applyFont="1" applyBorder="1" applyAlignment="1" applyProtection="1">
      <alignment horizontal="center" vertical="center"/>
      <protection hidden="1"/>
    </xf>
    <xf numFmtId="0" fontId="4" fillId="0" borderId="19" xfId="0" applyFont="1" applyBorder="1" applyAlignment="1" applyProtection="1">
      <alignment horizontal="center" vertical="center"/>
      <protection hidden="1"/>
    </xf>
    <xf numFmtId="0" fontId="3" fillId="5" borderId="38" xfId="0" applyFont="1" applyFill="1" applyBorder="1" applyAlignment="1" applyProtection="1">
      <alignment horizontal="center" vertical="center"/>
      <protection hidden="1"/>
    </xf>
    <xf numFmtId="0" fontId="2" fillId="0" borderId="11" xfId="0" applyFont="1" applyBorder="1" applyAlignment="1">
      <alignment horizontal="center" vertical="center" textRotation="90"/>
    </xf>
    <xf numFmtId="0" fontId="3" fillId="0" borderId="45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46" xfId="0" applyFont="1" applyBorder="1" applyAlignment="1" applyProtection="1">
      <alignment horizontal="center" vertical="center"/>
      <protection locked="0"/>
    </xf>
    <xf numFmtId="0" fontId="3" fillId="0" borderId="43" xfId="0" applyFont="1" applyBorder="1" applyAlignment="1" applyProtection="1">
      <alignment horizontal="center" vertical="center"/>
      <protection locked="0"/>
    </xf>
    <xf numFmtId="0" fontId="3" fillId="0" borderId="44" xfId="0" applyFont="1" applyBorder="1" applyAlignment="1" applyProtection="1">
      <alignment horizontal="center" vertical="center"/>
      <protection locked="0"/>
    </xf>
    <xf numFmtId="0" fontId="2" fillId="5" borderId="8" xfId="0" applyFont="1" applyFill="1" applyBorder="1" applyAlignment="1">
      <alignment horizontal="center" vertical="center" textRotation="90"/>
    </xf>
    <xf numFmtId="0" fontId="3" fillId="9" borderId="35" xfId="0" applyFont="1" applyFill="1" applyBorder="1" applyAlignment="1" applyProtection="1">
      <alignment horizontal="center" vertical="center"/>
      <protection locked="0"/>
    </xf>
    <xf numFmtId="0" fontId="3" fillId="9" borderId="36" xfId="0" applyFont="1" applyFill="1" applyBorder="1" applyAlignment="1" applyProtection="1">
      <alignment horizontal="center" vertical="center"/>
      <protection locked="0"/>
    </xf>
    <xf numFmtId="0" fontId="3" fillId="9" borderId="37" xfId="0" applyFont="1" applyFill="1" applyBorder="1" applyAlignment="1" applyProtection="1">
      <alignment horizontal="center" vertical="center"/>
      <protection locked="0"/>
    </xf>
    <xf numFmtId="164" fontId="3" fillId="3" borderId="1" xfId="0" applyNumberFormat="1" applyFont="1" applyFill="1" applyBorder="1" applyAlignment="1" applyProtection="1">
      <alignment horizontal="center" vertical="center"/>
      <protection hidden="1"/>
    </xf>
    <xf numFmtId="0" fontId="2" fillId="9" borderId="12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164" fontId="3" fillId="3" borderId="6" xfId="0" applyNumberFormat="1" applyFont="1" applyFill="1" applyBorder="1" applyAlignment="1" applyProtection="1">
      <alignment horizontal="center" vertical="center"/>
      <protection hidden="1"/>
    </xf>
    <xf numFmtId="0" fontId="2" fillId="4" borderId="25" xfId="0" applyFont="1" applyFill="1" applyBorder="1" applyAlignment="1">
      <alignment horizontal="center" vertical="center" wrapText="1"/>
    </xf>
    <xf numFmtId="164" fontId="3" fillId="4" borderId="26" xfId="0" applyNumberFormat="1" applyFont="1" applyFill="1" applyBorder="1" applyAlignment="1" applyProtection="1">
      <alignment horizontal="center" vertical="center"/>
      <protection hidden="1"/>
    </xf>
    <xf numFmtId="164" fontId="3" fillId="4" borderId="24" xfId="0" applyNumberFormat="1" applyFont="1" applyFill="1" applyBorder="1" applyAlignment="1" applyProtection="1">
      <alignment horizontal="center" vertical="center"/>
      <protection hidden="1"/>
    </xf>
    <xf numFmtId="0" fontId="2" fillId="5" borderId="25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164" fontId="3" fillId="6" borderId="3" xfId="0" applyNumberFormat="1" applyFont="1" applyFill="1" applyBorder="1" applyAlignment="1" applyProtection="1">
      <alignment horizontal="center" vertical="center"/>
      <protection hidden="1"/>
    </xf>
    <xf numFmtId="164" fontId="3" fillId="6" borderId="5" xfId="0" applyNumberFormat="1" applyFont="1" applyFill="1" applyBorder="1" applyAlignment="1" applyProtection="1">
      <alignment horizontal="center" vertical="center"/>
      <protection hidden="1"/>
    </xf>
    <xf numFmtId="0" fontId="2" fillId="0" borderId="15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44" fontId="3" fillId="10" borderId="1" xfId="1" applyFont="1" applyFill="1" applyBorder="1" applyProtection="1"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right" vertical="center"/>
      <protection locked="0"/>
    </xf>
    <xf numFmtId="0" fontId="3" fillId="0" borderId="0" xfId="0" applyFont="1" applyAlignment="1">
      <alignment horizontal="left" vertical="top"/>
    </xf>
    <xf numFmtId="8" fontId="3" fillId="10" borderId="1" xfId="1" applyNumberFormat="1" applyFont="1" applyFill="1" applyBorder="1" applyProtection="1">
      <protection locked="0"/>
    </xf>
    <xf numFmtId="0" fontId="2" fillId="5" borderId="2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3" fillId="6" borderId="9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0" fontId="2" fillId="0" borderId="2" xfId="0" applyFont="1" applyBorder="1" applyAlignment="1">
      <alignment horizontal="center" vertical="center"/>
    </xf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1:BC160"/>
  <sheetViews>
    <sheetView tabSelected="1" zoomScale="85" zoomScaleNormal="85" workbookViewId="0">
      <selection activeCell="S11" sqref="S11"/>
    </sheetView>
  </sheetViews>
  <sheetFormatPr defaultColWidth="10.875" defaultRowHeight="14.25" x14ac:dyDescent="0.25"/>
  <cols>
    <col min="1" max="1" width="14.375" style="7" customWidth="1"/>
    <col min="2" max="4" width="10.875" style="7" customWidth="1"/>
    <col min="5" max="5" width="20.375" style="7" customWidth="1"/>
    <col min="6" max="6" width="25.125" style="7" customWidth="1"/>
    <col min="7" max="10" width="10.875" style="7" customWidth="1"/>
    <col min="11" max="12" width="9" style="7" customWidth="1"/>
    <col min="13" max="15" width="6.625" style="7" customWidth="1"/>
    <col min="16" max="17" width="10.875" style="7" customWidth="1"/>
    <col min="18" max="18" width="12.75" style="7" customWidth="1"/>
    <col min="19" max="19" width="11.75" style="7" customWidth="1"/>
    <col min="20" max="20" width="11.5" style="7" customWidth="1"/>
    <col min="21" max="38" width="7.875" style="7" customWidth="1"/>
    <col min="39" max="46" width="6.125" style="7" customWidth="1"/>
    <col min="47" max="47" width="13.125" style="7" customWidth="1"/>
    <col min="48" max="49" width="9.75" style="7" customWidth="1"/>
    <col min="50" max="55" width="17.625" style="7" customWidth="1"/>
    <col min="56" max="64" width="10.875" style="7" customWidth="1"/>
    <col min="65" max="16384" width="10.875" style="7"/>
  </cols>
  <sheetData>
    <row r="1" spans="1:55" ht="15.75" customHeight="1" thickBot="1" x14ac:dyDescent="0.3">
      <c r="A1" s="5" t="s">
        <v>0</v>
      </c>
      <c r="B1" s="6"/>
      <c r="D1" s="22">
        <v>10</v>
      </c>
      <c r="E1" s="26" t="s">
        <v>1</v>
      </c>
      <c r="F1" s="8" t="s">
        <v>2</v>
      </c>
      <c r="G1" s="9">
        <v>12</v>
      </c>
    </row>
    <row r="2" spans="1:55" ht="15" customHeight="1" x14ac:dyDescent="0.25">
      <c r="A2" s="10" t="s">
        <v>3</v>
      </c>
      <c r="B2" s="118">
        <v>100</v>
      </c>
      <c r="D2" s="23">
        <v>15</v>
      </c>
      <c r="E2" s="27" t="s">
        <v>4</v>
      </c>
      <c r="F2" s="11" t="s">
        <v>5</v>
      </c>
      <c r="G2" s="12"/>
    </row>
    <row r="3" spans="1:55" ht="15" customHeight="1" x14ac:dyDescent="0.25">
      <c r="A3" s="10" t="s">
        <v>6</v>
      </c>
      <c r="B3" s="118">
        <v>120</v>
      </c>
      <c r="D3" s="23">
        <v>3</v>
      </c>
      <c r="E3" s="27" t="s">
        <v>7</v>
      </c>
      <c r="F3" s="11"/>
      <c r="G3" s="12"/>
    </row>
    <row r="4" spans="1:55" ht="15.75" customHeight="1" thickBot="1" x14ac:dyDescent="0.3">
      <c r="A4" s="10" t="s">
        <v>8</v>
      </c>
      <c r="B4" s="118">
        <v>180</v>
      </c>
      <c r="D4" s="24">
        <v>3</v>
      </c>
      <c r="E4" s="28" t="s">
        <v>9</v>
      </c>
      <c r="F4" s="13"/>
      <c r="G4" s="14"/>
    </row>
    <row r="5" spans="1:55" ht="15" customHeight="1" thickBot="1" x14ac:dyDescent="0.3">
      <c r="A5" s="15" t="s">
        <v>10</v>
      </c>
      <c r="B5" s="119">
        <v>150</v>
      </c>
    </row>
    <row r="6" spans="1:55" ht="16.5" customHeight="1" thickBot="1" x14ac:dyDescent="0.3">
      <c r="A6" s="10"/>
      <c r="B6" s="16"/>
      <c r="E6" s="30" t="s">
        <v>11</v>
      </c>
      <c r="F6" s="156"/>
      <c r="G6" s="157"/>
      <c r="H6" s="153" t="s">
        <v>12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5"/>
      <c r="U6" s="158" t="s">
        <v>13</v>
      </c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5"/>
      <c r="AM6" s="153" t="s">
        <v>14</v>
      </c>
      <c r="AN6" s="154"/>
      <c r="AO6" s="154"/>
      <c r="AP6" s="154"/>
      <c r="AQ6" s="154"/>
      <c r="AR6" s="154"/>
      <c r="AS6" s="154"/>
      <c r="AT6" s="154"/>
      <c r="AU6" s="155"/>
    </row>
    <row r="7" spans="1:55" ht="124.5" customHeight="1" thickBot="1" x14ac:dyDescent="0.3">
      <c r="A7" s="17" t="s">
        <v>15</v>
      </c>
      <c r="B7" s="17" t="s">
        <v>16</v>
      </c>
      <c r="C7" s="17" t="s">
        <v>17</v>
      </c>
      <c r="D7" s="25" t="s">
        <v>18</v>
      </c>
      <c r="E7" s="18" t="s">
        <v>19</v>
      </c>
      <c r="F7" s="19" t="s">
        <v>20</v>
      </c>
      <c r="G7" s="20" t="s">
        <v>21</v>
      </c>
      <c r="H7" s="95" t="s">
        <v>15</v>
      </c>
      <c r="I7" s="96" t="s">
        <v>22</v>
      </c>
      <c r="J7" s="97" t="s">
        <v>17</v>
      </c>
      <c r="K7" s="98" t="s">
        <v>23</v>
      </c>
      <c r="L7" s="99" t="s">
        <v>24</v>
      </c>
      <c r="M7" s="100" t="s">
        <v>25</v>
      </c>
      <c r="N7" s="101" t="s">
        <v>26</v>
      </c>
      <c r="O7" s="102" t="s">
        <v>27</v>
      </c>
      <c r="P7" s="114" t="s">
        <v>28</v>
      </c>
      <c r="Q7" s="115" t="s">
        <v>29</v>
      </c>
      <c r="R7" s="113" t="s">
        <v>30</v>
      </c>
      <c r="S7" s="116" t="s">
        <v>31</v>
      </c>
      <c r="T7" s="117" t="s">
        <v>32</v>
      </c>
      <c r="U7" s="145" t="s">
        <v>33</v>
      </c>
      <c r="V7" s="94" t="s">
        <v>34</v>
      </c>
      <c r="W7" s="1" t="s">
        <v>35</v>
      </c>
      <c r="X7" s="1" t="s">
        <v>36</v>
      </c>
      <c r="Y7" s="1" t="s">
        <v>37</v>
      </c>
      <c r="Z7" s="1" t="s">
        <v>38</v>
      </c>
      <c r="AA7" s="1" t="s">
        <v>39</v>
      </c>
      <c r="AB7" s="1" t="s">
        <v>40</v>
      </c>
      <c r="AC7" s="1" t="s">
        <v>41</v>
      </c>
      <c r="AD7" s="2" t="s">
        <v>42</v>
      </c>
      <c r="AE7" s="1" t="s">
        <v>43</v>
      </c>
      <c r="AF7" s="2" t="s">
        <v>44</v>
      </c>
      <c r="AG7" s="1" t="s">
        <v>45</v>
      </c>
      <c r="AH7" s="2" t="s">
        <v>46</v>
      </c>
      <c r="AI7" s="1" t="s">
        <v>47</v>
      </c>
      <c r="AJ7" s="121" t="s">
        <v>48</v>
      </c>
      <c r="AK7" s="146" t="s">
        <v>49</v>
      </c>
      <c r="AL7" s="3" t="s">
        <v>50</v>
      </c>
      <c r="AM7" s="127" t="s">
        <v>51</v>
      </c>
      <c r="AN7" s="93" t="s">
        <v>52</v>
      </c>
      <c r="AO7" s="93" t="s">
        <v>53</v>
      </c>
      <c r="AP7" s="92" t="s">
        <v>54</v>
      </c>
      <c r="AQ7" s="92" t="s">
        <v>55</v>
      </c>
      <c r="AR7" s="93" t="s">
        <v>56</v>
      </c>
      <c r="AS7" s="92" t="s">
        <v>5</v>
      </c>
      <c r="AT7" s="4" t="s">
        <v>57</v>
      </c>
      <c r="AU7" s="21" t="s">
        <v>58</v>
      </c>
      <c r="AV7" s="132" t="s">
        <v>59</v>
      </c>
      <c r="AW7" s="133" t="s">
        <v>60</v>
      </c>
      <c r="AX7" s="134" t="s">
        <v>61</v>
      </c>
      <c r="AY7" s="135" t="s">
        <v>62</v>
      </c>
      <c r="AZ7" s="137" t="s">
        <v>63</v>
      </c>
      <c r="BA7" s="140" t="s">
        <v>64</v>
      </c>
      <c r="BB7" s="141" t="s">
        <v>65</v>
      </c>
      <c r="BC7" s="142" t="s">
        <v>66</v>
      </c>
    </row>
    <row r="8" spans="1:55" ht="15" customHeight="1" thickBot="1" x14ac:dyDescent="0.25">
      <c r="A8" s="106" t="s">
        <v>67</v>
      </c>
      <c r="B8" s="106">
        <v>8</v>
      </c>
      <c r="C8" s="107">
        <v>9</v>
      </c>
      <c r="D8" s="29"/>
      <c r="E8" s="39"/>
      <c r="F8" s="40"/>
      <c r="G8" s="38"/>
      <c r="H8" s="37"/>
      <c r="I8" s="31"/>
      <c r="J8" s="32"/>
      <c r="K8" s="49"/>
      <c r="L8" s="50"/>
      <c r="M8" s="51"/>
      <c r="N8" s="52"/>
      <c r="O8" s="53"/>
      <c r="P8" s="111"/>
      <c r="Q8" s="110"/>
      <c r="R8" s="120"/>
      <c r="S8" s="105"/>
      <c r="T8" s="103"/>
      <c r="U8" s="90"/>
      <c r="V8" s="9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122"/>
      <c r="AK8" s="40"/>
      <c r="AL8" s="125"/>
      <c r="AM8" s="37"/>
      <c r="AN8" s="64">
        <f>P8*D1</f>
        <v>0</v>
      </c>
      <c r="AO8" s="65"/>
      <c r="AP8" s="65"/>
      <c r="AQ8" s="65"/>
      <c r="AR8" s="65"/>
      <c r="AS8" s="65"/>
      <c r="AT8" s="66"/>
      <c r="AU8" s="78">
        <f t="shared" ref="AU8:AU39" si="0">SUM(AM8:AT8)</f>
        <v>0</v>
      </c>
      <c r="AV8" s="128">
        <v>1</v>
      </c>
      <c r="AW8" s="81">
        <f t="shared" ref="AW8:AW39" si="1">SUM(U8:AL8)</f>
        <v>0</v>
      </c>
      <c r="AX8" s="131">
        <f t="shared" ref="AX8:AX39" si="2">((U8+AK8)/60)*$B$2+((W8+Y8+AA8+AC8)/60)*$B$3+((AE8+AG8)/60)*$B$4+(AI8/60)*$B$5</f>
        <v>0</v>
      </c>
      <c r="AY8" s="82">
        <f t="shared" ref="AY8:AY39" si="3">((V8+AL8)/60)*$B$2+((X8+Z8+AB8+AD8)/60)*$B$3+((AF8+AH8)/60)*$B$4+(AJ8/60)*$B$5</f>
        <v>0</v>
      </c>
      <c r="AZ8" s="138">
        <f t="shared" ref="AZ8:AZ39" si="4">AX8+AU8+AY8</f>
        <v>0</v>
      </c>
      <c r="BA8" s="83">
        <f t="shared" ref="BA8:BA39" si="5">(S8+T8)*G8</f>
        <v>0</v>
      </c>
      <c r="BB8" s="143">
        <f t="shared" ref="BB8:BB39" si="6">(AZ8+BA8)*AV8</f>
        <v>0</v>
      </c>
      <c r="BC8" s="84" t="e">
        <f t="shared" ref="BC8:BC39" si="7">BB8/G8</f>
        <v>#DIV/0!</v>
      </c>
    </row>
    <row r="9" spans="1:55" ht="15" customHeight="1" thickBot="1" x14ac:dyDescent="0.25">
      <c r="A9" s="108" t="s">
        <v>68</v>
      </c>
      <c r="B9" s="108">
        <v>8</v>
      </c>
      <c r="C9" s="107">
        <v>7</v>
      </c>
      <c r="E9" s="41"/>
      <c r="F9" s="42"/>
      <c r="G9" s="43"/>
      <c r="H9" s="37"/>
      <c r="I9" s="33"/>
      <c r="J9" s="34"/>
      <c r="K9" s="54"/>
      <c r="L9" s="55"/>
      <c r="M9" s="56"/>
      <c r="N9" s="57"/>
      <c r="O9" s="58"/>
      <c r="P9" s="74"/>
      <c r="Q9" s="75"/>
      <c r="R9" s="33"/>
      <c r="S9" s="112"/>
      <c r="T9" s="73"/>
      <c r="U9" s="89"/>
      <c r="V9" s="89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123"/>
      <c r="AK9" s="42"/>
      <c r="AL9" s="126"/>
      <c r="AM9" s="44"/>
      <c r="AN9" s="67"/>
      <c r="AO9" s="68"/>
      <c r="AP9" s="68"/>
      <c r="AQ9" s="68"/>
      <c r="AR9" s="68"/>
      <c r="AS9" s="68"/>
      <c r="AT9" s="69"/>
      <c r="AU9" s="79">
        <f t="shared" si="0"/>
        <v>0</v>
      </c>
      <c r="AV9" s="129">
        <v>1.3</v>
      </c>
      <c r="AW9" s="81">
        <f t="shared" si="1"/>
        <v>0</v>
      </c>
      <c r="AX9" s="131">
        <f t="shared" si="2"/>
        <v>0</v>
      </c>
      <c r="AY9" s="82">
        <f t="shared" si="3"/>
        <v>0</v>
      </c>
      <c r="AZ9" s="138">
        <f t="shared" si="4"/>
        <v>0</v>
      </c>
      <c r="BA9" s="83">
        <f t="shared" si="5"/>
        <v>0</v>
      </c>
      <c r="BB9" s="143">
        <f t="shared" si="6"/>
        <v>0</v>
      </c>
      <c r="BC9" s="84" t="e">
        <f t="shared" si="7"/>
        <v>#DIV/0!</v>
      </c>
    </row>
    <row r="10" spans="1:55" ht="15" customHeight="1" thickBot="1" x14ac:dyDescent="0.25">
      <c r="A10" s="108" t="s">
        <v>70</v>
      </c>
      <c r="B10" s="108">
        <v>8</v>
      </c>
      <c r="C10" s="147">
        <v>13.5</v>
      </c>
      <c r="E10" s="41"/>
      <c r="F10" s="42"/>
      <c r="G10" s="43"/>
      <c r="H10" s="37"/>
      <c r="I10" s="33"/>
      <c r="J10" s="34"/>
      <c r="K10" s="54"/>
      <c r="L10" s="55"/>
      <c r="M10" s="56"/>
      <c r="N10" s="57"/>
      <c r="O10" s="58"/>
      <c r="P10" s="74"/>
      <c r="Q10" s="75"/>
      <c r="R10" s="33"/>
      <c r="S10" s="112"/>
      <c r="T10" s="73"/>
      <c r="U10" s="89"/>
      <c r="V10" s="89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123"/>
      <c r="AK10" s="42"/>
      <c r="AL10" s="126"/>
      <c r="AM10" s="44"/>
      <c r="AN10" s="67"/>
      <c r="AO10" s="68"/>
      <c r="AP10" s="68"/>
      <c r="AQ10" s="68"/>
      <c r="AR10" s="68"/>
      <c r="AS10" s="68"/>
      <c r="AT10" s="69"/>
      <c r="AU10" s="79">
        <f t="shared" si="0"/>
        <v>0</v>
      </c>
      <c r="AV10" s="129">
        <v>1.3</v>
      </c>
      <c r="AW10" s="81">
        <f t="shared" si="1"/>
        <v>0</v>
      </c>
      <c r="AX10" s="131">
        <f t="shared" si="2"/>
        <v>0</v>
      </c>
      <c r="AY10" s="82">
        <f t="shared" si="3"/>
        <v>0</v>
      </c>
      <c r="AZ10" s="138">
        <f t="shared" si="4"/>
        <v>0</v>
      </c>
      <c r="BA10" s="83">
        <f t="shared" si="5"/>
        <v>0</v>
      </c>
      <c r="BB10" s="143">
        <f t="shared" si="6"/>
        <v>0</v>
      </c>
      <c r="BC10" s="84" t="e">
        <f t="shared" si="7"/>
        <v>#DIV/0!</v>
      </c>
    </row>
    <row r="11" spans="1:55" x14ac:dyDescent="0.2">
      <c r="A11" s="108" t="s">
        <v>72</v>
      </c>
      <c r="B11" s="108">
        <v>8</v>
      </c>
      <c r="C11" s="107">
        <v>18.5</v>
      </c>
      <c r="E11" s="41"/>
      <c r="F11" s="42"/>
      <c r="G11" s="43"/>
      <c r="H11" s="37"/>
      <c r="I11" s="33"/>
      <c r="J11" s="34"/>
      <c r="K11" s="54"/>
      <c r="L11" s="55"/>
      <c r="M11" s="56"/>
      <c r="N11" s="57"/>
      <c r="O11" s="58"/>
      <c r="P11" s="74"/>
      <c r="Q11" s="75"/>
      <c r="R11" s="33"/>
      <c r="S11" s="112"/>
      <c r="T11" s="73"/>
      <c r="U11" s="89"/>
      <c r="V11" s="89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123"/>
      <c r="AK11" s="42"/>
      <c r="AL11" s="126"/>
      <c r="AM11" s="44"/>
      <c r="AN11" s="67"/>
      <c r="AO11" s="68"/>
      <c r="AP11" s="68"/>
      <c r="AQ11" s="68"/>
      <c r="AR11" s="68"/>
      <c r="AS11" s="68"/>
      <c r="AT11" s="69"/>
      <c r="AU11" s="79">
        <f t="shared" si="0"/>
        <v>0</v>
      </c>
      <c r="AV11" s="129">
        <v>1.3</v>
      </c>
      <c r="AW11" s="81">
        <f t="shared" si="1"/>
        <v>0</v>
      </c>
      <c r="AX11" s="131">
        <f t="shared" si="2"/>
        <v>0</v>
      </c>
      <c r="AY11" s="82">
        <f t="shared" si="3"/>
        <v>0</v>
      </c>
      <c r="AZ11" s="138">
        <f t="shared" si="4"/>
        <v>0</v>
      </c>
      <c r="BA11" s="83">
        <f t="shared" si="5"/>
        <v>0</v>
      </c>
      <c r="BB11" s="143">
        <f t="shared" si="6"/>
        <v>0</v>
      </c>
      <c r="BC11" s="84" t="e">
        <f t="shared" si="7"/>
        <v>#DIV/0!</v>
      </c>
    </row>
    <row r="12" spans="1:55" x14ac:dyDescent="0.2">
      <c r="A12" s="108" t="s">
        <v>73</v>
      </c>
      <c r="B12" s="108">
        <v>8</v>
      </c>
      <c r="C12" s="107">
        <v>9.9</v>
      </c>
      <c r="E12" s="41"/>
      <c r="F12" s="42"/>
      <c r="G12" s="43"/>
      <c r="H12" s="44"/>
      <c r="I12" s="33"/>
      <c r="J12" s="34"/>
      <c r="K12" s="54"/>
      <c r="L12" s="55"/>
      <c r="M12" s="56"/>
      <c r="N12" s="57"/>
      <c r="O12" s="58"/>
      <c r="P12" s="74"/>
      <c r="Q12" s="75"/>
      <c r="R12" s="33"/>
      <c r="S12" s="112"/>
      <c r="T12" s="73"/>
      <c r="U12" s="89"/>
      <c r="V12" s="89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123"/>
      <c r="AK12" s="42"/>
      <c r="AL12" s="126"/>
      <c r="AM12" s="44"/>
      <c r="AN12" s="67"/>
      <c r="AO12" s="68"/>
      <c r="AP12" s="68"/>
      <c r="AQ12" s="68"/>
      <c r="AR12" s="68"/>
      <c r="AS12" s="68"/>
      <c r="AT12" s="69"/>
      <c r="AU12" s="79">
        <f t="shared" si="0"/>
        <v>0</v>
      </c>
      <c r="AV12" s="129">
        <v>1</v>
      </c>
      <c r="AW12" s="81">
        <f t="shared" si="1"/>
        <v>0</v>
      </c>
      <c r="AX12" s="131">
        <f t="shared" si="2"/>
        <v>0</v>
      </c>
      <c r="AY12" s="82">
        <f t="shared" si="3"/>
        <v>0</v>
      </c>
      <c r="AZ12" s="138">
        <f t="shared" si="4"/>
        <v>0</v>
      </c>
      <c r="BA12" s="83">
        <f t="shared" si="5"/>
        <v>0</v>
      </c>
      <c r="BB12" s="143">
        <f t="shared" si="6"/>
        <v>0</v>
      </c>
      <c r="BC12" s="84" t="e">
        <f t="shared" si="7"/>
        <v>#DIV/0!</v>
      </c>
    </row>
    <row r="13" spans="1:55" x14ac:dyDescent="0.2">
      <c r="A13" s="108" t="s">
        <v>74</v>
      </c>
      <c r="B13" s="108">
        <v>8</v>
      </c>
      <c r="C13" s="147">
        <v>8.5</v>
      </c>
      <c r="E13" s="41"/>
      <c r="F13" s="42"/>
      <c r="G13" s="43"/>
      <c r="H13" s="44"/>
      <c r="I13" s="33"/>
      <c r="J13" s="34"/>
      <c r="K13" s="54"/>
      <c r="L13" s="55"/>
      <c r="M13" s="56"/>
      <c r="N13" s="57"/>
      <c r="O13" s="58"/>
      <c r="P13" s="74"/>
      <c r="Q13" s="75"/>
      <c r="R13" s="33"/>
      <c r="S13" s="112"/>
      <c r="T13" s="73"/>
      <c r="U13" s="89"/>
      <c r="V13" s="89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123"/>
      <c r="AK13" s="42"/>
      <c r="AL13" s="126"/>
      <c r="AM13" s="44"/>
      <c r="AN13" s="67"/>
      <c r="AO13" s="68"/>
      <c r="AP13" s="68"/>
      <c r="AQ13" s="68"/>
      <c r="AR13" s="68"/>
      <c r="AS13" s="68"/>
      <c r="AT13" s="69"/>
      <c r="AU13" s="79">
        <f t="shared" si="0"/>
        <v>0</v>
      </c>
      <c r="AV13" s="129">
        <v>1</v>
      </c>
      <c r="AW13" s="81">
        <f t="shared" si="1"/>
        <v>0</v>
      </c>
      <c r="AX13" s="131">
        <f t="shared" si="2"/>
        <v>0</v>
      </c>
      <c r="AY13" s="82">
        <f t="shared" si="3"/>
        <v>0</v>
      </c>
      <c r="AZ13" s="138">
        <f t="shared" si="4"/>
        <v>0</v>
      </c>
      <c r="BA13" s="83">
        <f t="shared" si="5"/>
        <v>0</v>
      </c>
      <c r="BB13" s="143">
        <f t="shared" si="6"/>
        <v>0</v>
      </c>
      <c r="BC13" s="84" t="e">
        <f t="shared" si="7"/>
        <v>#DIV/0!</v>
      </c>
    </row>
    <row r="14" spans="1:55" x14ac:dyDescent="0.2">
      <c r="A14" s="108" t="s">
        <v>75</v>
      </c>
      <c r="B14" s="108">
        <v>8</v>
      </c>
      <c r="C14" s="147">
        <v>24.9</v>
      </c>
      <c r="D14" s="7" t="s">
        <v>76</v>
      </c>
      <c r="E14" s="41"/>
      <c r="F14" s="42"/>
      <c r="G14" s="43"/>
      <c r="H14" s="44"/>
      <c r="I14" s="33"/>
      <c r="J14" s="34"/>
      <c r="K14" s="54"/>
      <c r="L14" s="55"/>
      <c r="M14" s="56"/>
      <c r="N14" s="57"/>
      <c r="O14" s="58"/>
      <c r="P14" s="74"/>
      <c r="Q14" s="75"/>
      <c r="R14" s="33"/>
      <c r="S14" s="112"/>
      <c r="T14" s="73"/>
      <c r="U14" s="89"/>
      <c r="V14" s="89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123"/>
      <c r="AK14" s="42"/>
      <c r="AL14" s="126"/>
      <c r="AM14" s="44"/>
      <c r="AN14" s="67"/>
      <c r="AO14" s="68"/>
      <c r="AP14" s="68"/>
      <c r="AQ14" s="68"/>
      <c r="AR14" s="68"/>
      <c r="AS14" s="68"/>
      <c r="AT14" s="69"/>
      <c r="AU14" s="79">
        <f t="shared" si="0"/>
        <v>0</v>
      </c>
      <c r="AV14" s="129">
        <v>1</v>
      </c>
      <c r="AW14" s="81">
        <f t="shared" si="1"/>
        <v>0</v>
      </c>
      <c r="AX14" s="131">
        <f t="shared" si="2"/>
        <v>0</v>
      </c>
      <c r="AY14" s="82">
        <f t="shared" si="3"/>
        <v>0</v>
      </c>
      <c r="AZ14" s="138">
        <f t="shared" si="4"/>
        <v>0</v>
      </c>
      <c r="BA14" s="83">
        <f t="shared" si="5"/>
        <v>0</v>
      </c>
      <c r="BB14" s="143">
        <f t="shared" si="6"/>
        <v>0</v>
      </c>
      <c r="BC14" s="84" t="e">
        <f t="shared" si="7"/>
        <v>#DIV/0!</v>
      </c>
    </row>
    <row r="15" spans="1:55" x14ac:dyDescent="0.2">
      <c r="A15" s="108" t="s">
        <v>77</v>
      </c>
      <c r="B15" s="108">
        <v>8</v>
      </c>
      <c r="C15" s="147">
        <v>14.5</v>
      </c>
      <c r="E15" s="41"/>
      <c r="F15" s="42"/>
      <c r="G15" s="43"/>
      <c r="H15" s="44"/>
      <c r="I15" s="33"/>
      <c r="J15" s="34"/>
      <c r="K15" s="54"/>
      <c r="L15" s="55"/>
      <c r="M15" s="56"/>
      <c r="N15" s="57"/>
      <c r="O15" s="58"/>
      <c r="P15" s="74"/>
      <c r="Q15" s="75"/>
      <c r="R15" s="33"/>
      <c r="S15" s="112"/>
      <c r="T15" s="73"/>
      <c r="U15" s="89"/>
      <c r="V15" s="89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123"/>
      <c r="AK15" s="42"/>
      <c r="AL15" s="126"/>
      <c r="AM15" s="44"/>
      <c r="AN15" s="67"/>
      <c r="AO15" s="68"/>
      <c r="AP15" s="68"/>
      <c r="AQ15" s="68"/>
      <c r="AR15" s="68"/>
      <c r="AS15" s="68"/>
      <c r="AT15" s="69"/>
      <c r="AU15" s="79">
        <f t="shared" si="0"/>
        <v>0</v>
      </c>
      <c r="AV15" s="129">
        <v>1</v>
      </c>
      <c r="AW15" s="81">
        <f t="shared" si="1"/>
        <v>0</v>
      </c>
      <c r="AX15" s="131">
        <f t="shared" si="2"/>
        <v>0</v>
      </c>
      <c r="AY15" s="82">
        <f t="shared" si="3"/>
        <v>0</v>
      </c>
      <c r="AZ15" s="138">
        <f t="shared" si="4"/>
        <v>0</v>
      </c>
      <c r="BA15" s="83">
        <f t="shared" si="5"/>
        <v>0</v>
      </c>
      <c r="BB15" s="143">
        <f t="shared" si="6"/>
        <v>0</v>
      </c>
      <c r="BC15" s="84" t="e">
        <f t="shared" si="7"/>
        <v>#DIV/0!</v>
      </c>
    </row>
    <row r="16" spans="1:55" x14ac:dyDescent="0.2">
      <c r="A16" s="108" t="s">
        <v>78</v>
      </c>
      <c r="B16" s="108">
        <v>8</v>
      </c>
      <c r="C16" s="147">
        <v>28.5</v>
      </c>
      <c r="E16" s="41"/>
      <c r="F16" s="42"/>
      <c r="G16" s="43"/>
      <c r="H16" s="44"/>
      <c r="I16" s="33" t="e">
        <f t="shared" ref="I8:I39" si="8">VLOOKUP($H16,$A$8:$C$160,COLUMN(B14),0)</f>
        <v>#N/A</v>
      </c>
      <c r="J16" s="34" t="e">
        <f t="shared" ref="J8:J39" si="9">VLOOKUP($H16,$A$8:$C$160,COLUMN(C14),0)</f>
        <v>#N/A</v>
      </c>
      <c r="K16" s="54"/>
      <c r="L16" s="55"/>
      <c r="M16" s="56"/>
      <c r="N16" s="57"/>
      <c r="O16" s="58"/>
      <c r="P16" s="74" t="e">
        <f t="shared" ref="P8:P39" si="10">(M16/1000)*(N16/1000)*O16*I16+(3.14*(K16/1000)*(K16/1000))/4*L16*I16</f>
        <v>#N/A</v>
      </c>
      <c r="Q16" s="75" t="e">
        <f t="shared" ref="Q8:Q39" si="11">P16*G16</f>
        <v>#N/A</v>
      </c>
      <c r="R16" s="33">
        <f t="shared" ref="R8:R39" si="12">(((M16*N16)+(M16*O16)+(N16*O16))*2/10000)+(2*(3.14*K16/2)*((K16/2)+L16))/1000</f>
        <v>0</v>
      </c>
      <c r="S16" s="112" t="e">
        <f t="shared" ref="S8:S39" si="13">(P16*J16)*1.1</f>
        <v>#N/A</v>
      </c>
      <c r="T16" s="73"/>
      <c r="U16" s="89"/>
      <c r="V16" s="89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123"/>
      <c r="AK16" s="42"/>
      <c r="AL16" s="126"/>
      <c r="AM16" s="44"/>
      <c r="AN16" s="67"/>
      <c r="AO16" s="68"/>
      <c r="AP16" s="68"/>
      <c r="AQ16" s="68"/>
      <c r="AR16" s="68"/>
      <c r="AS16" s="68"/>
      <c r="AT16" s="69"/>
      <c r="AU16" s="79">
        <f t="shared" si="0"/>
        <v>0</v>
      </c>
      <c r="AV16" s="129">
        <v>1</v>
      </c>
      <c r="AW16" s="81">
        <f t="shared" si="1"/>
        <v>0</v>
      </c>
      <c r="AX16" s="131">
        <f t="shared" si="2"/>
        <v>0</v>
      </c>
      <c r="AY16" s="82">
        <f t="shared" si="3"/>
        <v>0</v>
      </c>
      <c r="AZ16" s="138">
        <f t="shared" si="4"/>
        <v>0</v>
      </c>
      <c r="BA16" s="83" t="e">
        <f t="shared" si="5"/>
        <v>#N/A</v>
      </c>
      <c r="BB16" s="143" t="e">
        <f t="shared" si="6"/>
        <v>#N/A</v>
      </c>
      <c r="BC16" s="84" t="e">
        <f t="shared" si="7"/>
        <v>#N/A</v>
      </c>
    </row>
    <row r="17" spans="1:55" x14ac:dyDescent="0.2">
      <c r="A17" s="108" t="s">
        <v>79</v>
      </c>
      <c r="B17" s="108">
        <v>8</v>
      </c>
      <c r="C17" s="107">
        <v>10</v>
      </c>
      <c r="E17" s="41"/>
      <c r="F17" s="42"/>
      <c r="G17" s="43"/>
      <c r="H17" s="44"/>
      <c r="I17" s="33" t="e">
        <f t="shared" si="8"/>
        <v>#N/A</v>
      </c>
      <c r="J17" s="34" t="e">
        <f t="shared" si="9"/>
        <v>#N/A</v>
      </c>
      <c r="K17" s="54"/>
      <c r="L17" s="55"/>
      <c r="M17" s="56"/>
      <c r="N17" s="57"/>
      <c r="O17" s="58"/>
      <c r="P17" s="74" t="e">
        <f t="shared" si="10"/>
        <v>#N/A</v>
      </c>
      <c r="Q17" s="75" t="e">
        <f t="shared" si="11"/>
        <v>#N/A</v>
      </c>
      <c r="R17" s="33">
        <f t="shared" si="12"/>
        <v>0</v>
      </c>
      <c r="S17" s="112" t="e">
        <f t="shared" si="13"/>
        <v>#N/A</v>
      </c>
      <c r="T17" s="73"/>
      <c r="U17" s="89"/>
      <c r="V17" s="89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123"/>
      <c r="AK17" s="42"/>
      <c r="AL17" s="126"/>
      <c r="AM17" s="44"/>
      <c r="AN17" s="67"/>
      <c r="AO17" s="68"/>
      <c r="AP17" s="68"/>
      <c r="AQ17" s="68"/>
      <c r="AR17" s="68"/>
      <c r="AS17" s="68"/>
      <c r="AT17" s="69"/>
      <c r="AU17" s="79">
        <f t="shared" si="0"/>
        <v>0</v>
      </c>
      <c r="AV17" s="129">
        <v>1</v>
      </c>
      <c r="AW17" s="81">
        <f t="shared" si="1"/>
        <v>0</v>
      </c>
      <c r="AX17" s="131">
        <f t="shared" si="2"/>
        <v>0</v>
      </c>
      <c r="AY17" s="82">
        <f t="shared" si="3"/>
        <v>0</v>
      </c>
      <c r="AZ17" s="138">
        <f t="shared" si="4"/>
        <v>0</v>
      </c>
      <c r="BA17" s="83" t="e">
        <f t="shared" si="5"/>
        <v>#N/A</v>
      </c>
      <c r="BB17" s="143" t="e">
        <f t="shared" si="6"/>
        <v>#N/A</v>
      </c>
      <c r="BC17" s="84" t="e">
        <f t="shared" si="7"/>
        <v>#N/A</v>
      </c>
    </row>
    <row r="18" spans="1:55" x14ac:dyDescent="0.2">
      <c r="A18" s="108" t="s">
        <v>80</v>
      </c>
      <c r="B18" s="108">
        <v>8</v>
      </c>
      <c r="C18" s="107">
        <v>22.5</v>
      </c>
      <c r="E18" s="41"/>
      <c r="F18" s="42"/>
      <c r="G18" s="43"/>
      <c r="H18" s="44"/>
      <c r="I18" s="33" t="e">
        <f t="shared" si="8"/>
        <v>#N/A</v>
      </c>
      <c r="J18" s="34" t="e">
        <f t="shared" si="9"/>
        <v>#N/A</v>
      </c>
      <c r="K18" s="54"/>
      <c r="L18" s="55"/>
      <c r="M18" s="56"/>
      <c r="N18" s="57"/>
      <c r="O18" s="58"/>
      <c r="P18" s="74" t="e">
        <f t="shared" si="10"/>
        <v>#N/A</v>
      </c>
      <c r="Q18" s="75" t="e">
        <f t="shared" si="11"/>
        <v>#N/A</v>
      </c>
      <c r="R18" s="33">
        <f t="shared" si="12"/>
        <v>0</v>
      </c>
      <c r="S18" s="112" t="e">
        <f t="shared" si="13"/>
        <v>#N/A</v>
      </c>
      <c r="T18" s="73"/>
      <c r="U18" s="89"/>
      <c r="V18" s="89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123"/>
      <c r="AK18" s="42"/>
      <c r="AL18" s="126"/>
      <c r="AM18" s="44"/>
      <c r="AN18" s="67"/>
      <c r="AO18" s="68"/>
      <c r="AP18" s="68"/>
      <c r="AQ18" s="68"/>
      <c r="AR18" s="68"/>
      <c r="AS18" s="68"/>
      <c r="AT18" s="69"/>
      <c r="AU18" s="79">
        <f t="shared" si="0"/>
        <v>0</v>
      </c>
      <c r="AV18" s="129">
        <v>1</v>
      </c>
      <c r="AW18" s="81">
        <f t="shared" si="1"/>
        <v>0</v>
      </c>
      <c r="AX18" s="131">
        <f t="shared" si="2"/>
        <v>0</v>
      </c>
      <c r="AY18" s="82">
        <f t="shared" si="3"/>
        <v>0</v>
      </c>
      <c r="AZ18" s="138">
        <f t="shared" si="4"/>
        <v>0</v>
      </c>
      <c r="BA18" s="83" t="e">
        <f t="shared" si="5"/>
        <v>#N/A</v>
      </c>
      <c r="BB18" s="143" t="e">
        <f t="shared" si="6"/>
        <v>#N/A</v>
      </c>
      <c r="BC18" s="84" t="e">
        <f t="shared" si="7"/>
        <v>#N/A</v>
      </c>
    </row>
    <row r="19" spans="1:55" x14ac:dyDescent="0.2">
      <c r="A19" s="108" t="s">
        <v>81</v>
      </c>
      <c r="B19" s="108">
        <v>8</v>
      </c>
      <c r="C19" s="107">
        <v>11</v>
      </c>
      <c r="E19" s="41"/>
      <c r="F19" s="42"/>
      <c r="G19" s="43"/>
      <c r="H19" s="44"/>
      <c r="I19" s="33" t="e">
        <f t="shared" si="8"/>
        <v>#N/A</v>
      </c>
      <c r="J19" s="34" t="e">
        <f t="shared" si="9"/>
        <v>#N/A</v>
      </c>
      <c r="K19" s="54"/>
      <c r="L19" s="55"/>
      <c r="M19" s="56"/>
      <c r="N19" s="57"/>
      <c r="O19" s="58"/>
      <c r="P19" s="74" t="e">
        <f t="shared" si="10"/>
        <v>#N/A</v>
      </c>
      <c r="Q19" s="75" t="e">
        <f t="shared" si="11"/>
        <v>#N/A</v>
      </c>
      <c r="R19" s="33">
        <f t="shared" si="12"/>
        <v>0</v>
      </c>
      <c r="S19" s="112" t="e">
        <f t="shared" si="13"/>
        <v>#N/A</v>
      </c>
      <c r="T19" s="73"/>
      <c r="U19" s="89"/>
      <c r="V19" s="89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123"/>
      <c r="AK19" s="42"/>
      <c r="AL19" s="126"/>
      <c r="AM19" s="44"/>
      <c r="AN19" s="67"/>
      <c r="AO19" s="68"/>
      <c r="AP19" s="68"/>
      <c r="AQ19" s="68"/>
      <c r="AR19" s="68"/>
      <c r="AS19" s="68"/>
      <c r="AT19" s="69"/>
      <c r="AU19" s="79">
        <f t="shared" si="0"/>
        <v>0</v>
      </c>
      <c r="AV19" s="129">
        <v>1</v>
      </c>
      <c r="AW19" s="81">
        <f t="shared" si="1"/>
        <v>0</v>
      </c>
      <c r="AX19" s="131">
        <f t="shared" si="2"/>
        <v>0</v>
      </c>
      <c r="AY19" s="82">
        <f t="shared" si="3"/>
        <v>0</v>
      </c>
      <c r="AZ19" s="138">
        <f t="shared" si="4"/>
        <v>0</v>
      </c>
      <c r="BA19" s="83" t="e">
        <f t="shared" si="5"/>
        <v>#N/A</v>
      </c>
      <c r="BB19" s="143" t="e">
        <f t="shared" si="6"/>
        <v>#N/A</v>
      </c>
      <c r="BC19" s="84" t="e">
        <f t="shared" si="7"/>
        <v>#N/A</v>
      </c>
    </row>
    <row r="20" spans="1:55" x14ac:dyDescent="0.2">
      <c r="A20" s="108" t="s">
        <v>82</v>
      </c>
      <c r="B20" s="108">
        <v>8</v>
      </c>
      <c r="C20" s="107"/>
      <c r="E20" s="41"/>
      <c r="F20" s="42"/>
      <c r="G20" s="43"/>
      <c r="H20" s="44"/>
      <c r="I20" s="33" t="e">
        <f t="shared" si="8"/>
        <v>#N/A</v>
      </c>
      <c r="J20" s="34" t="e">
        <f t="shared" si="9"/>
        <v>#N/A</v>
      </c>
      <c r="K20" s="54"/>
      <c r="L20" s="55"/>
      <c r="M20" s="56"/>
      <c r="N20" s="57"/>
      <c r="O20" s="58"/>
      <c r="P20" s="74" t="e">
        <f t="shared" si="10"/>
        <v>#N/A</v>
      </c>
      <c r="Q20" s="75" t="e">
        <f t="shared" si="11"/>
        <v>#N/A</v>
      </c>
      <c r="R20" s="33">
        <f t="shared" si="12"/>
        <v>0</v>
      </c>
      <c r="S20" s="112" t="e">
        <f t="shared" si="13"/>
        <v>#N/A</v>
      </c>
      <c r="T20" s="73"/>
      <c r="U20" s="89"/>
      <c r="V20" s="89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123"/>
      <c r="AK20" s="42"/>
      <c r="AL20" s="126"/>
      <c r="AM20" s="44"/>
      <c r="AN20" s="67"/>
      <c r="AO20" s="68"/>
      <c r="AP20" s="68"/>
      <c r="AQ20" s="68"/>
      <c r="AR20" s="68"/>
      <c r="AS20" s="68"/>
      <c r="AT20" s="69"/>
      <c r="AU20" s="79">
        <f t="shared" si="0"/>
        <v>0</v>
      </c>
      <c r="AV20" s="129">
        <v>1</v>
      </c>
      <c r="AW20" s="81">
        <f t="shared" si="1"/>
        <v>0</v>
      </c>
      <c r="AX20" s="131">
        <f t="shared" si="2"/>
        <v>0</v>
      </c>
      <c r="AY20" s="82">
        <f t="shared" si="3"/>
        <v>0</v>
      </c>
      <c r="AZ20" s="138">
        <f t="shared" si="4"/>
        <v>0</v>
      </c>
      <c r="BA20" s="83" t="e">
        <f t="shared" si="5"/>
        <v>#N/A</v>
      </c>
      <c r="BB20" s="143" t="e">
        <f t="shared" si="6"/>
        <v>#N/A</v>
      </c>
      <c r="BC20" s="84" t="e">
        <f t="shared" si="7"/>
        <v>#N/A</v>
      </c>
    </row>
    <row r="21" spans="1:55" x14ac:dyDescent="0.2">
      <c r="A21" s="108" t="s">
        <v>83</v>
      </c>
      <c r="B21" s="108">
        <v>8</v>
      </c>
      <c r="C21" s="107">
        <v>7.88</v>
      </c>
      <c r="D21" s="151" t="s">
        <v>84</v>
      </c>
      <c r="E21" s="41"/>
      <c r="F21" s="42"/>
      <c r="G21" s="43"/>
      <c r="H21" s="44"/>
      <c r="I21" s="33" t="e">
        <f t="shared" si="8"/>
        <v>#N/A</v>
      </c>
      <c r="J21" s="34" t="e">
        <f t="shared" si="9"/>
        <v>#N/A</v>
      </c>
      <c r="K21" s="54"/>
      <c r="L21" s="55"/>
      <c r="M21" s="56"/>
      <c r="N21" s="57"/>
      <c r="O21" s="58"/>
      <c r="P21" s="74" t="e">
        <f t="shared" si="10"/>
        <v>#N/A</v>
      </c>
      <c r="Q21" s="75" t="e">
        <f t="shared" si="11"/>
        <v>#N/A</v>
      </c>
      <c r="R21" s="33">
        <f t="shared" si="12"/>
        <v>0</v>
      </c>
      <c r="S21" s="112" t="e">
        <f t="shared" si="13"/>
        <v>#N/A</v>
      </c>
      <c r="T21" s="73"/>
      <c r="U21" s="89"/>
      <c r="V21" s="89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123"/>
      <c r="AK21" s="42"/>
      <c r="AL21" s="126"/>
      <c r="AM21" s="44"/>
      <c r="AN21" s="67"/>
      <c r="AO21" s="68"/>
      <c r="AP21" s="68"/>
      <c r="AQ21" s="68"/>
      <c r="AR21" s="68"/>
      <c r="AS21" s="68"/>
      <c r="AT21" s="69"/>
      <c r="AU21" s="79">
        <f t="shared" si="0"/>
        <v>0</v>
      </c>
      <c r="AV21" s="129">
        <v>1</v>
      </c>
      <c r="AW21" s="81">
        <f t="shared" si="1"/>
        <v>0</v>
      </c>
      <c r="AX21" s="131">
        <f t="shared" si="2"/>
        <v>0</v>
      </c>
      <c r="AY21" s="82">
        <f t="shared" si="3"/>
        <v>0</v>
      </c>
      <c r="AZ21" s="138">
        <f t="shared" si="4"/>
        <v>0</v>
      </c>
      <c r="BA21" s="83" t="e">
        <f t="shared" si="5"/>
        <v>#N/A</v>
      </c>
      <c r="BB21" s="143" t="e">
        <f t="shared" si="6"/>
        <v>#N/A</v>
      </c>
      <c r="BC21" s="84" t="e">
        <f t="shared" si="7"/>
        <v>#N/A</v>
      </c>
    </row>
    <row r="22" spans="1:55" x14ac:dyDescent="0.2">
      <c r="A22" s="108" t="s">
        <v>69</v>
      </c>
      <c r="B22" s="108">
        <v>8</v>
      </c>
      <c r="C22" s="107">
        <v>7.88</v>
      </c>
      <c r="D22" s="151" t="s">
        <v>84</v>
      </c>
      <c r="E22" s="41"/>
      <c r="F22" s="42"/>
      <c r="G22" s="43"/>
      <c r="H22" s="44"/>
      <c r="I22" s="33" t="e">
        <f t="shared" si="8"/>
        <v>#N/A</v>
      </c>
      <c r="J22" s="34" t="e">
        <f t="shared" si="9"/>
        <v>#N/A</v>
      </c>
      <c r="K22" s="54"/>
      <c r="L22" s="55"/>
      <c r="M22" s="56"/>
      <c r="N22" s="57"/>
      <c r="O22" s="58"/>
      <c r="P22" s="74" t="e">
        <f t="shared" si="10"/>
        <v>#N/A</v>
      </c>
      <c r="Q22" s="75" t="e">
        <f t="shared" si="11"/>
        <v>#N/A</v>
      </c>
      <c r="R22" s="33">
        <f t="shared" si="12"/>
        <v>0</v>
      </c>
      <c r="S22" s="112" t="e">
        <f t="shared" si="13"/>
        <v>#N/A</v>
      </c>
      <c r="T22" s="73"/>
      <c r="U22" s="89"/>
      <c r="V22" s="89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123"/>
      <c r="AK22" s="42"/>
      <c r="AL22" s="126"/>
      <c r="AM22" s="44"/>
      <c r="AN22" s="67"/>
      <c r="AO22" s="68"/>
      <c r="AP22" s="68"/>
      <c r="AQ22" s="68"/>
      <c r="AR22" s="68"/>
      <c r="AS22" s="68"/>
      <c r="AT22" s="69"/>
      <c r="AU22" s="79">
        <f t="shared" si="0"/>
        <v>0</v>
      </c>
      <c r="AV22" s="129">
        <v>1</v>
      </c>
      <c r="AW22" s="81">
        <f t="shared" si="1"/>
        <v>0</v>
      </c>
      <c r="AX22" s="131">
        <f t="shared" si="2"/>
        <v>0</v>
      </c>
      <c r="AY22" s="82">
        <f t="shared" si="3"/>
        <v>0</v>
      </c>
      <c r="AZ22" s="138">
        <f t="shared" si="4"/>
        <v>0</v>
      </c>
      <c r="BA22" s="83" t="e">
        <f t="shared" si="5"/>
        <v>#N/A</v>
      </c>
      <c r="BB22" s="143" t="e">
        <f t="shared" si="6"/>
        <v>#N/A</v>
      </c>
      <c r="BC22" s="84" t="e">
        <f t="shared" si="7"/>
        <v>#N/A</v>
      </c>
    </row>
    <row r="23" spans="1:55" x14ac:dyDescent="0.2">
      <c r="A23" s="108" t="s">
        <v>71</v>
      </c>
      <c r="B23" s="108">
        <v>8</v>
      </c>
      <c r="C23" s="107"/>
      <c r="E23" s="41"/>
      <c r="F23" s="42"/>
      <c r="G23" s="43"/>
      <c r="H23" s="44"/>
      <c r="I23" s="33" t="e">
        <f t="shared" si="8"/>
        <v>#N/A</v>
      </c>
      <c r="J23" s="34" t="e">
        <f t="shared" si="9"/>
        <v>#N/A</v>
      </c>
      <c r="K23" s="54"/>
      <c r="L23" s="55"/>
      <c r="M23" s="56"/>
      <c r="N23" s="57"/>
      <c r="O23" s="58"/>
      <c r="P23" s="74" t="e">
        <f t="shared" si="10"/>
        <v>#N/A</v>
      </c>
      <c r="Q23" s="75" t="e">
        <f t="shared" si="11"/>
        <v>#N/A</v>
      </c>
      <c r="R23" s="33">
        <f t="shared" si="12"/>
        <v>0</v>
      </c>
      <c r="S23" s="112" t="e">
        <f t="shared" si="13"/>
        <v>#N/A</v>
      </c>
      <c r="T23" s="73"/>
      <c r="U23" s="89"/>
      <c r="V23" s="89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123"/>
      <c r="AK23" s="42"/>
      <c r="AL23" s="126"/>
      <c r="AM23" s="44"/>
      <c r="AN23" s="67"/>
      <c r="AO23" s="68"/>
      <c r="AP23" s="68"/>
      <c r="AQ23" s="68"/>
      <c r="AR23" s="68"/>
      <c r="AS23" s="68"/>
      <c r="AT23" s="69"/>
      <c r="AU23" s="79">
        <f t="shared" si="0"/>
        <v>0</v>
      </c>
      <c r="AV23" s="129">
        <v>1</v>
      </c>
      <c r="AW23" s="81">
        <f t="shared" si="1"/>
        <v>0</v>
      </c>
      <c r="AX23" s="131">
        <f t="shared" si="2"/>
        <v>0</v>
      </c>
      <c r="AY23" s="82">
        <f t="shared" si="3"/>
        <v>0</v>
      </c>
      <c r="AZ23" s="138">
        <f t="shared" si="4"/>
        <v>0</v>
      </c>
      <c r="BA23" s="83" t="e">
        <f t="shared" si="5"/>
        <v>#N/A</v>
      </c>
      <c r="BB23" s="143" t="e">
        <f t="shared" si="6"/>
        <v>#N/A</v>
      </c>
      <c r="BC23" s="84" t="e">
        <f t="shared" si="7"/>
        <v>#N/A</v>
      </c>
    </row>
    <row r="24" spans="1:55" x14ac:dyDescent="0.2">
      <c r="A24" s="148">
        <v>304</v>
      </c>
      <c r="B24" s="108">
        <v>8</v>
      </c>
      <c r="C24" s="107">
        <v>22</v>
      </c>
      <c r="E24" s="41"/>
      <c r="F24" s="42"/>
      <c r="G24" s="43"/>
      <c r="H24" s="44"/>
      <c r="I24" s="33" t="e">
        <f t="shared" si="8"/>
        <v>#N/A</v>
      </c>
      <c r="J24" s="34" t="e">
        <f t="shared" si="9"/>
        <v>#N/A</v>
      </c>
      <c r="K24" s="54"/>
      <c r="L24" s="55"/>
      <c r="M24" s="56"/>
      <c r="N24" s="57"/>
      <c r="O24" s="58"/>
      <c r="P24" s="74" t="e">
        <f t="shared" si="10"/>
        <v>#N/A</v>
      </c>
      <c r="Q24" s="75" t="e">
        <f t="shared" si="11"/>
        <v>#N/A</v>
      </c>
      <c r="R24" s="33">
        <f t="shared" si="12"/>
        <v>0</v>
      </c>
      <c r="S24" s="112" t="e">
        <f t="shared" si="13"/>
        <v>#N/A</v>
      </c>
      <c r="T24" s="73"/>
      <c r="U24" s="89"/>
      <c r="V24" s="89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123"/>
      <c r="AK24" s="42"/>
      <c r="AL24" s="126"/>
      <c r="AM24" s="44"/>
      <c r="AN24" s="67"/>
      <c r="AO24" s="68"/>
      <c r="AP24" s="68"/>
      <c r="AQ24" s="68"/>
      <c r="AR24" s="68"/>
      <c r="AS24" s="68"/>
      <c r="AT24" s="69"/>
      <c r="AU24" s="79">
        <f t="shared" si="0"/>
        <v>0</v>
      </c>
      <c r="AV24" s="129">
        <v>1</v>
      </c>
      <c r="AW24" s="81">
        <f t="shared" si="1"/>
        <v>0</v>
      </c>
      <c r="AX24" s="131">
        <f t="shared" si="2"/>
        <v>0</v>
      </c>
      <c r="AY24" s="82">
        <f t="shared" si="3"/>
        <v>0</v>
      </c>
      <c r="AZ24" s="138">
        <f t="shared" si="4"/>
        <v>0</v>
      </c>
      <c r="BA24" s="83" t="e">
        <f t="shared" si="5"/>
        <v>#N/A</v>
      </c>
      <c r="BB24" s="143" t="e">
        <f t="shared" si="6"/>
        <v>#N/A</v>
      </c>
      <c r="BC24" s="84" t="e">
        <f t="shared" si="7"/>
        <v>#N/A</v>
      </c>
    </row>
    <row r="25" spans="1:55" x14ac:dyDescent="0.2">
      <c r="A25" s="148">
        <v>1</v>
      </c>
      <c r="B25" s="108">
        <v>8</v>
      </c>
      <c r="C25" s="107">
        <v>0</v>
      </c>
      <c r="E25" s="41"/>
      <c r="F25" s="42"/>
      <c r="G25" s="43"/>
      <c r="H25" s="44"/>
      <c r="I25" s="33" t="e">
        <f t="shared" si="8"/>
        <v>#N/A</v>
      </c>
      <c r="J25" s="34" t="e">
        <f t="shared" si="9"/>
        <v>#N/A</v>
      </c>
      <c r="K25" s="54"/>
      <c r="L25" s="55"/>
      <c r="M25" s="56"/>
      <c r="N25" s="57"/>
      <c r="O25" s="58"/>
      <c r="P25" s="74" t="e">
        <f t="shared" si="10"/>
        <v>#N/A</v>
      </c>
      <c r="Q25" s="75" t="e">
        <f t="shared" si="11"/>
        <v>#N/A</v>
      </c>
      <c r="R25" s="33">
        <f t="shared" si="12"/>
        <v>0</v>
      </c>
      <c r="S25" s="112" t="e">
        <f t="shared" si="13"/>
        <v>#N/A</v>
      </c>
      <c r="T25" s="73"/>
      <c r="U25" s="89"/>
      <c r="V25" s="89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123"/>
      <c r="AK25" s="42"/>
      <c r="AL25" s="126"/>
      <c r="AM25" s="44"/>
      <c r="AN25" s="67"/>
      <c r="AO25" s="68"/>
      <c r="AP25" s="68"/>
      <c r="AQ25" s="68"/>
      <c r="AR25" s="68"/>
      <c r="AS25" s="68"/>
      <c r="AT25" s="69"/>
      <c r="AU25" s="79">
        <f t="shared" si="0"/>
        <v>0</v>
      </c>
      <c r="AV25" s="129">
        <v>1</v>
      </c>
      <c r="AW25" s="81">
        <f t="shared" si="1"/>
        <v>0</v>
      </c>
      <c r="AX25" s="131">
        <f t="shared" si="2"/>
        <v>0</v>
      </c>
      <c r="AY25" s="82">
        <f t="shared" si="3"/>
        <v>0</v>
      </c>
      <c r="AZ25" s="138">
        <f t="shared" si="4"/>
        <v>0</v>
      </c>
      <c r="BA25" s="83" t="e">
        <f t="shared" si="5"/>
        <v>#N/A</v>
      </c>
      <c r="BB25" s="143" t="e">
        <f t="shared" si="6"/>
        <v>#N/A</v>
      </c>
      <c r="BC25" s="84" t="e">
        <f t="shared" si="7"/>
        <v>#N/A</v>
      </c>
    </row>
    <row r="26" spans="1:55" x14ac:dyDescent="0.2">
      <c r="A26" s="148">
        <v>303</v>
      </c>
      <c r="B26" s="108">
        <v>8</v>
      </c>
      <c r="C26" s="107">
        <v>24</v>
      </c>
      <c r="E26" s="41"/>
      <c r="F26" s="42"/>
      <c r="G26" s="43"/>
      <c r="H26" s="44"/>
      <c r="I26" s="33" t="e">
        <f t="shared" si="8"/>
        <v>#N/A</v>
      </c>
      <c r="J26" s="34" t="e">
        <f t="shared" si="9"/>
        <v>#N/A</v>
      </c>
      <c r="K26" s="54"/>
      <c r="L26" s="55"/>
      <c r="M26" s="56"/>
      <c r="N26" s="57"/>
      <c r="O26" s="58"/>
      <c r="P26" s="74" t="e">
        <f t="shared" si="10"/>
        <v>#N/A</v>
      </c>
      <c r="Q26" s="75" t="e">
        <f t="shared" si="11"/>
        <v>#N/A</v>
      </c>
      <c r="R26" s="33">
        <f t="shared" si="12"/>
        <v>0</v>
      </c>
      <c r="S26" s="112" t="e">
        <f t="shared" si="13"/>
        <v>#N/A</v>
      </c>
      <c r="T26" s="73"/>
      <c r="U26" s="89"/>
      <c r="V26" s="89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123"/>
      <c r="AK26" s="42"/>
      <c r="AL26" s="126"/>
      <c r="AM26" s="44"/>
      <c r="AN26" s="67"/>
      <c r="AO26" s="68"/>
      <c r="AP26" s="68"/>
      <c r="AQ26" s="68"/>
      <c r="AR26" s="68"/>
      <c r="AS26" s="68"/>
      <c r="AT26" s="69"/>
      <c r="AU26" s="79">
        <f t="shared" si="0"/>
        <v>0</v>
      </c>
      <c r="AV26" s="129">
        <v>1</v>
      </c>
      <c r="AW26" s="81">
        <f t="shared" si="1"/>
        <v>0</v>
      </c>
      <c r="AX26" s="131">
        <f t="shared" si="2"/>
        <v>0</v>
      </c>
      <c r="AY26" s="82">
        <f t="shared" si="3"/>
        <v>0</v>
      </c>
      <c r="AZ26" s="138">
        <f t="shared" si="4"/>
        <v>0</v>
      </c>
      <c r="BA26" s="83" t="e">
        <f t="shared" si="5"/>
        <v>#N/A</v>
      </c>
      <c r="BB26" s="143" t="e">
        <f t="shared" si="6"/>
        <v>#N/A</v>
      </c>
      <c r="BC26" s="84" t="e">
        <f t="shared" si="7"/>
        <v>#N/A</v>
      </c>
    </row>
    <row r="27" spans="1:55" x14ac:dyDescent="0.2">
      <c r="A27" s="108" t="s">
        <v>85</v>
      </c>
      <c r="B27" s="108">
        <v>8</v>
      </c>
      <c r="C27" s="107">
        <v>25.5</v>
      </c>
      <c r="E27" s="41"/>
      <c r="F27" s="42"/>
      <c r="G27" s="43"/>
      <c r="H27" s="44"/>
      <c r="I27" s="33" t="e">
        <f t="shared" si="8"/>
        <v>#N/A</v>
      </c>
      <c r="J27" s="34" t="e">
        <f t="shared" si="9"/>
        <v>#N/A</v>
      </c>
      <c r="K27" s="54"/>
      <c r="L27" s="55"/>
      <c r="M27" s="56"/>
      <c r="N27" s="57"/>
      <c r="O27" s="58"/>
      <c r="P27" s="74" t="e">
        <f t="shared" si="10"/>
        <v>#N/A</v>
      </c>
      <c r="Q27" s="75" t="e">
        <f t="shared" si="11"/>
        <v>#N/A</v>
      </c>
      <c r="R27" s="33">
        <f t="shared" si="12"/>
        <v>0</v>
      </c>
      <c r="S27" s="112" t="e">
        <f t="shared" si="13"/>
        <v>#N/A</v>
      </c>
      <c r="T27" s="73"/>
      <c r="U27" s="89"/>
      <c r="V27" s="89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123"/>
      <c r="AK27" s="42"/>
      <c r="AL27" s="126"/>
      <c r="AM27" s="44"/>
      <c r="AN27" s="67"/>
      <c r="AO27" s="68"/>
      <c r="AP27" s="68"/>
      <c r="AQ27" s="68"/>
      <c r="AR27" s="68"/>
      <c r="AS27" s="68"/>
      <c r="AT27" s="69"/>
      <c r="AU27" s="79">
        <f t="shared" si="0"/>
        <v>0</v>
      </c>
      <c r="AV27" s="129">
        <v>1</v>
      </c>
      <c r="AW27" s="81">
        <f t="shared" si="1"/>
        <v>0</v>
      </c>
      <c r="AX27" s="131">
        <f t="shared" si="2"/>
        <v>0</v>
      </c>
      <c r="AY27" s="82">
        <f t="shared" si="3"/>
        <v>0</v>
      </c>
      <c r="AZ27" s="138">
        <f t="shared" si="4"/>
        <v>0</v>
      </c>
      <c r="BA27" s="83" t="e">
        <f t="shared" si="5"/>
        <v>#N/A</v>
      </c>
      <c r="BB27" s="143" t="e">
        <f t="shared" si="6"/>
        <v>#N/A</v>
      </c>
      <c r="BC27" s="84" t="e">
        <f t="shared" si="7"/>
        <v>#N/A</v>
      </c>
    </row>
    <row r="28" spans="1:55" x14ac:dyDescent="0.2">
      <c r="A28" s="108" t="s">
        <v>86</v>
      </c>
      <c r="B28" s="108">
        <v>8</v>
      </c>
      <c r="C28" s="107">
        <v>32</v>
      </c>
      <c r="E28" s="41"/>
      <c r="F28" s="42"/>
      <c r="G28" s="43"/>
      <c r="H28" s="44"/>
      <c r="I28" s="33" t="e">
        <f t="shared" si="8"/>
        <v>#N/A</v>
      </c>
      <c r="J28" s="34" t="e">
        <f t="shared" si="9"/>
        <v>#N/A</v>
      </c>
      <c r="K28" s="54"/>
      <c r="L28" s="55"/>
      <c r="M28" s="56"/>
      <c r="N28" s="57"/>
      <c r="O28" s="58"/>
      <c r="P28" s="74" t="e">
        <f t="shared" si="10"/>
        <v>#N/A</v>
      </c>
      <c r="Q28" s="75" t="e">
        <f t="shared" si="11"/>
        <v>#N/A</v>
      </c>
      <c r="R28" s="33">
        <f t="shared" si="12"/>
        <v>0</v>
      </c>
      <c r="S28" s="112" t="e">
        <f t="shared" si="13"/>
        <v>#N/A</v>
      </c>
      <c r="T28" s="73"/>
      <c r="U28" s="89"/>
      <c r="V28" s="89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123"/>
      <c r="AK28" s="42"/>
      <c r="AL28" s="126"/>
      <c r="AM28" s="44"/>
      <c r="AN28" s="67"/>
      <c r="AO28" s="68"/>
      <c r="AP28" s="68"/>
      <c r="AQ28" s="68"/>
      <c r="AR28" s="68"/>
      <c r="AS28" s="68"/>
      <c r="AT28" s="69"/>
      <c r="AU28" s="79">
        <f t="shared" si="0"/>
        <v>0</v>
      </c>
      <c r="AV28" s="129">
        <v>1</v>
      </c>
      <c r="AW28" s="81">
        <f t="shared" si="1"/>
        <v>0</v>
      </c>
      <c r="AX28" s="131">
        <f t="shared" si="2"/>
        <v>0</v>
      </c>
      <c r="AY28" s="82">
        <f t="shared" si="3"/>
        <v>0</v>
      </c>
      <c r="AZ28" s="138">
        <f t="shared" si="4"/>
        <v>0</v>
      </c>
      <c r="BA28" s="83" t="e">
        <f t="shared" si="5"/>
        <v>#N/A</v>
      </c>
      <c r="BB28" s="143" t="e">
        <f t="shared" si="6"/>
        <v>#N/A</v>
      </c>
      <c r="BC28" s="84" t="e">
        <f t="shared" si="7"/>
        <v>#N/A</v>
      </c>
    </row>
    <row r="29" spans="1:55" x14ac:dyDescent="0.2">
      <c r="A29" s="108" t="s">
        <v>87</v>
      </c>
      <c r="B29" s="108"/>
      <c r="C29" s="147">
        <v>87.45</v>
      </c>
      <c r="D29" s="7" t="s">
        <v>88</v>
      </c>
      <c r="E29" s="41"/>
      <c r="F29" s="42"/>
      <c r="G29" s="43"/>
      <c r="H29" s="44"/>
      <c r="I29" s="33" t="e">
        <f t="shared" si="8"/>
        <v>#N/A</v>
      </c>
      <c r="J29" s="34" t="e">
        <f t="shared" si="9"/>
        <v>#N/A</v>
      </c>
      <c r="K29" s="54"/>
      <c r="L29" s="55"/>
      <c r="M29" s="56"/>
      <c r="N29" s="57"/>
      <c r="O29" s="58"/>
      <c r="P29" s="74" t="e">
        <f t="shared" si="10"/>
        <v>#N/A</v>
      </c>
      <c r="Q29" s="75" t="e">
        <f t="shared" si="11"/>
        <v>#N/A</v>
      </c>
      <c r="R29" s="33">
        <f t="shared" si="12"/>
        <v>0</v>
      </c>
      <c r="S29" s="112" t="e">
        <f t="shared" si="13"/>
        <v>#N/A</v>
      </c>
      <c r="T29" s="73"/>
      <c r="U29" s="89"/>
      <c r="V29" s="89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123"/>
      <c r="AK29" s="42"/>
      <c r="AL29" s="126"/>
      <c r="AM29" s="44"/>
      <c r="AN29" s="67"/>
      <c r="AO29" s="68"/>
      <c r="AP29" s="68"/>
      <c r="AQ29" s="68"/>
      <c r="AR29" s="68"/>
      <c r="AS29" s="68"/>
      <c r="AT29" s="69"/>
      <c r="AU29" s="79">
        <f t="shared" si="0"/>
        <v>0</v>
      </c>
      <c r="AV29" s="129">
        <v>1</v>
      </c>
      <c r="AW29" s="81">
        <f t="shared" si="1"/>
        <v>0</v>
      </c>
      <c r="AX29" s="131">
        <f t="shared" si="2"/>
        <v>0</v>
      </c>
      <c r="AY29" s="82">
        <f t="shared" si="3"/>
        <v>0</v>
      </c>
      <c r="AZ29" s="138">
        <f t="shared" si="4"/>
        <v>0</v>
      </c>
      <c r="BA29" s="83" t="e">
        <f t="shared" si="5"/>
        <v>#N/A</v>
      </c>
      <c r="BB29" s="143" t="e">
        <f t="shared" si="6"/>
        <v>#N/A</v>
      </c>
      <c r="BC29" s="84" t="e">
        <f t="shared" si="7"/>
        <v>#N/A</v>
      </c>
    </row>
    <row r="30" spans="1:55" x14ac:dyDescent="0.2">
      <c r="A30" s="108" t="s">
        <v>89</v>
      </c>
      <c r="B30" s="108">
        <v>1.6</v>
      </c>
      <c r="C30" s="147">
        <v>43.5</v>
      </c>
      <c r="E30" s="41"/>
      <c r="F30" s="42"/>
      <c r="G30" s="43"/>
      <c r="H30" s="44"/>
      <c r="I30" s="33" t="e">
        <f t="shared" si="8"/>
        <v>#N/A</v>
      </c>
      <c r="J30" s="34" t="e">
        <f t="shared" si="9"/>
        <v>#N/A</v>
      </c>
      <c r="K30" s="54"/>
      <c r="L30" s="55"/>
      <c r="M30" s="56"/>
      <c r="N30" s="57"/>
      <c r="O30" s="58"/>
      <c r="P30" s="74" t="e">
        <f t="shared" si="10"/>
        <v>#N/A</v>
      </c>
      <c r="Q30" s="75" t="e">
        <f t="shared" si="11"/>
        <v>#N/A</v>
      </c>
      <c r="R30" s="33">
        <f t="shared" si="12"/>
        <v>0</v>
      </c>
      <c r="S30" s="112" t="e">
        <f t="shared" si="13"/>
        <v>#N/A</v>
      </c>
      <c r="T30" s="73"/>
      <c r="U30" s="89"/>
      <c r="V30" s="89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123"/>
      <c r="AK30" s="42"/>
      <c r="AL30" s="126"/>
      <c r="AM30" s="44"/>
      <c r="AN30" s="67"/>
      <c r="AO30" s="68"/>
      <c r="AP30" s="68"/>
      <c r="AQ30" s="68"/>
      <c r="AR30" s="68"/>
      <c r="AS30" s="68"/>
      <c r="AT30" s="69"/>
      <c r="AU30" s="79">
        <f t="shared" si="0"/>
        <v>0</v>
      </c>
      <c r="AV30" s="129">
        <v>1</v>
      </c>
      <c r="AW30" s="81">
        <f t="shared" si="1"/>
        <v>0</v>
      </c>
      <c r="AX30" s="131">
        <f t="shared" si="2"/>
        <v>0</v>
      </c>
      <c r="AY30" s="82">
        <f t="shared" si="3"/>
        <v>0</v>
      </c>
      <c r="AZ30" s="138">
        <f t="shared" si="4"/>
        <v>0</v>
      </c>
      <c r="BA30" s="83" t="e">
        <f t="shared" si="5"/>
        <v>#N/A</v>
      </c>
      <c r="BB30" s="143" t="e">
        <f t="shared" si="6"/>
        <v>#N/A</v>
      </c>
      <c r="BC30" s="84" t="e">
        <f t="shared" si="7"/>
        <v>#N/A</v>
      </c>
    </row>
    <row r="31" spans="1:55" x14ac:dyDescent="0.2">
      <c r="A31" s="108" t="s">
        <v>90</v>
      </c>
      <c r="B31" s="108">
        <v>1.6</v>
      </c>
      <c r="C31" s="147">
        <v>43.5</v>
      </c>
      <c r="E31" s="41"/>
      <c r="F31" s="42"/>
      <c r="G31" s="43"/>
      <c r="H31" s="44"/>
      <c r="I31" s="33" t="e">
        <f t="shared" si="8"/>
        <v>#N/A</v>
      </c>
      <c r="J31" s="34" t="e">
        <f t="shared" si="9"/>
        <v>#N/A</v>
      </c>
      <c r="K31" s="54"/>
      <c r="L31" s="55"/>
      <c r="M31" s="56"/>
      <c r="N31" s="57"/>
      <c r="O31" s="58"/>
      <c r="P31" s="74" t="e">
        <f t="shared" si="10"/>
        <v>#N/A</v>
      </c>
      <c r="Q31" s="75" t="e">
        <f t="shared" si="11"/>
        <v>#N/A</v>
      </c>
      <c r="R31" s="33">
        <f t="shared" si="12"/>
        <v>0</v>
      </c>
      <c r="S31" s="112" t="e">
        <f t="shared" si="13"/>
        <v>#N/A</v>
      </c>
      <c r="T31" s="73"/>
      <c r="U31" s="89"/>
      <c r="V31" s="89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123"/>
      <c r="AK31" s="42"/>
      <c r="AL31" s="126"/>
      <c r="AM31" s="44"/>
      <c r="AN31" s="67"/>
      <c r="AO31" s="68"/>
      <c r="AP31" s="68"/>
      <c r="AQ31" s="68"/>
      <c r="AR31" s="68"/>
      <c r="AS31" s="68"/>
      <c r="AT31" s="69"/>
      <c r="AU31" s="79">
        <f t="shared" si="0"/>
        <v>0</v>
      </c>
      <c r="AV31" s="129">
        <v>1</v>
      </c>
      <c r="AW31" s="81">
        <f t="shared" si="1"/>
        <v>0</v>
      </c>
      <c r="AX31" s="131">
        <f t="shared" si="2"/>
        <v>0</v>
      </c>
      <c r="AY31" s="82">
        <f t="shared" si="3"/>
        <v>0</v>
      </c>
      <c r="AZ31" s="138">
        <f t="shared" si="4"/>
        <v>0</v>
      </c>
      <c r="BA31" s="83" t="e">
        <f t="shared" si="5"/>
        <v>#N/A</v>
      </c>
      <c r="BB31" s="143" t="e">
        <f t="shared" si="6"/>
        <v>#N/A</v>
      </c>
      <c r="BC31" s="84" t="e">
        <f t="shared" si="7"/>
        <v>#N/A</v>
      </c>
    </row>
    <row r="32" spans="1:55" x14ac:dyDescent="0.2">
      <c r="A32" s="108" t="s">
        <v>91</v>
      </c>
      <c r="B32" s="108">
        <v>1</v>
      </c>
      <c r="C32" s="107">
        <v>24</v>
      </c>
      <c r="E32" s="41"/>
      <c r="F32" s="42"/>
      <c r="G32" s="43"/>
      <c r="H32" s="44"/>
      <c r="I32" s="33" t="e">
        <f t="shared" si="8"/>
        <v>#N/A</v>
      </c>
      <c r="J32" s="34" t="e">
        <f t="shared" si="9"/>
        <v>#N/A</v>
      </c>
      <c r="K32" s="54"/>
      <c r="L32" s="55"/>
      <c r="M32" s="56"/>
      <c r="N32" s="57"/>
      <c r="O32" s="58"/>
      <c r="P32" s="74" t="e">
        <f t="shared" si="10"/>
        <v>#N/A</v>
      </c>
      <c r="Q32" s="75" t="e">
        <f t="shared" si="11"/>
        <v>#N/A</v>
      </c>
      <c r="R32" s="33">
        <f t="shared" si="12"/>
        <v>0</v>
      </c>
      <c r="S32" s="112" t="e">
        <f t="shared" si="13"/>
        <v>#N/A</v>
      </c>
      <c r="T32" s="73"/>
      <c r="U32" s="89"/>
      <c r="V32" s="89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123"/>
      <c r="AK32" s="42"/>
      <c r="AL32" s="126"/>
      <c r="AM32" s="44"/>
      <c r="AN32" s="67"/>
      <c r="AO32" s="68"/>
      <c r="AP32" s="68"/>
      <c r="AQ32" s="68"/>
      <c r="AR32" s="68"/>
      <c r="AS32" s="68"/>
      <c r="AT32" s="69"/>
      <c r="AU32" s="79">
        <f t="shared" si="0"/>
        <v>0</v>
      </c>
      <c r="AV32" s="129">
        <v>1</v>
      </c>
      <c r="AW32" s="81">
        <f t="shared" si="1"/>
        <v>0</v>
      </c>
      <c r="AX32" s="131">
        <f t="shared" si="2"/>
        <v>0</v>
      </c>
      <c r="AY32" s="82">
        <f t="shared" si="3"/>
        <v>0</v>
      </c>
      <c r="AZ32" s="138">
        <f t="shared" si="4"/>
        <v>0</v>
      </c>
      <c r="BA32" s="83" t="e">
        <f t="shared" si="5"/>
        <v>#N/A</v>
      </c>
      <c r="BB32" s="143" t="e">
        <f t="shared" si="6"/>
        <v>#N/A</v>
      </c>
      <c r="BC32" s="84" t="e">
        <f t="shared" si="7"/>
        <v>#N/A</v>
      </c>
    </row>
    <row r="33" spans="1:55" x14ac:dyDescent="0.2">
      <c r="A33" s="108" t="s">
        <v>92</v>
      </c>
      <c r="B33" s="108">
        <v>1</v>
      </c>
      <c r="C33" s="107">
        <v>25</v>
      </c>
      <c r="E33" s="41"/>
      <c r="F33" s="42"/>
      <c r="G33" s="43"/>
      <c r="H33" s="44"/>
      <c r="I33" s="33" t="e">
        <f t="shared" si="8"/>
        <v>#N/A</v>
      </c>
      <c r="J33" s="34" t="e">
        <f t="shared" si="9"/>
        <v>#N/A</v>
      </c>
      <c r="K33" s="54"/>
      <c r="L33" s="55"/>
      <c r="M33" s="56"/>
      <c r="N33" s="57"/>
      <c r="O33" s="58"/>
      <c r="P33" s="74" t="e">
        <f t="shared" si="10"/>
        <v>#N/A</v>
      </c>
      <c r="Q33" s="75" t="e">
        <f t="shared" si="11"/>
        <v>#N/A</v>
      </c>
      <c r="R33" s="33">
        <f t="shared" si="12"/>
        <v>0</v>
      </c>
      <c r="S33" s="112" t="e">
        <f t="shared" si="13"/>
        <v>#N/A</v>
      </c>
      <c r="T33" s="73"/>
      <c r="U33" s="89"/>
      <c r="V33" s="89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123"/>
      <c r="AK33" s="42"/>
      <c r="AL33" s="126"/>
      <c r="AM33" s="44"/>
      <c r="AN33" s="67"/>
      <c r="AO33" s="68"/>
      <c r="AP33" s="68"/>
      <c r="AQ33" s="68"/>
      <c r="AR33" s="68"/>
      <c r="AS33" s="68"/>
      <c r="AT33" s="69"/>
      <c r="AU33" s="79">
        <f t="shared" si="0"/>
        <v>0</v>
      </c>
      <c r="AV33" s="129">
        <v>1</v>
      </c>
      <c r="AW33" s="81">
        <f t="shared" si="1"/>
        <v>0</v>
      </c>
      <c r="AX33" s="131">
        <f t="shared" si="2"/>
        <v>0</v>
      </c>
      <c r="AY33" s="82">
        <f t="shared" si="3"/>
        <v>0</v>
      </c>
      <c r="AZ33" s="138">
        <f t="shared" si="4"/>
        <v>0</v>
      </c>
      <c r="BA33" s="83" t="e">
        <f t="shared" si="5"/>
        <v>#N/A</v>
      </c>
      <c r="BB33" s="143" t="e">
        <f t="shared" si="6"/>
        <v>#N/A</v>
      </c>
      <c r="BC33" s="84" t="e">
        <f t="shared" si="7"/>
        <v>#N/A</v>
      </c>
    </row>
    <row r="34" spans="1:55" x14ac:dyDescent="0.2">
      <c r="A34" s="108" t="s">
        <v>93</v>
      </c>
      <c r="B34" s="108">
        <v>8</v>
      </c>
      <c r="C34" s="107">
        <v>19</v>
      </c>
      <c r="E34" s="41"/>
      <c r="F34" s="42"/>
      <c r="G34" s="43"/>
      <c r="H34" s="44"/>
      <c r="I34" s="33" t="e">
        <f t="shared" si="8"/>
        <v>#N/A</v>
      </c>
      <c r="J34" s="34" t="e">
        <f t="shared" si="9"/>
        <v>#N/A</v>
      </c>
      <c r="K34" s="54"/>
      <c r="L34" s="55"/>
      <c r="M34" s="56"/>
      <c r="N34" s="57"/>
      <c r="O34" s="58"/>
      <c r="P34" s="74" t="e">
        <f t="shared" si="10"/>
        <v>#N/A</v>
      </c>
      <c r="Q34" s="75" t="e">
        <f t="shared" si="11"/>
        <v>#N/A</v>
      </c>
      <c r="R34" s="33">
        <f t="shared" si="12"/>
        <v>0</v>
      </c>
      <c r="S34" s="112" t="e">
        <f t="shared" si="13"/>
        <v>#N/A</v>
      </c>
      <c r="T34" s="73"/>
      <c r="U34" s="89"/>
      <c r="V34" s="89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123"/>
      <c r="AK34" s="42"/>
      <c r="AL34" s="126"/>
      <c r="AM34" s="44"/>
      <c r="AN34" s="67"/>
      <c r="AO34" s="68"/>
      <c r="AP34" s="68"/>
      <c r="AQ34" s="68"/>
      <c r="AR34" s="68"/>
      <c r="AS34" s="68"/>
      <c r="AT34" s="69"/>
      <c r="AU34" s="79">
        <f t="shared" si="0"/>
        <v>0</v>
      </c>
      <c r="AV34" s="129">
        <v>1</v>
      </c>
      <c r="AW34" s="81">
        <f t="shared" si="1"/>
        <v>0</v>
      </c>
      <c r="AX34" s="131">
        <f t="shared" si="2"/>
        <v>0</v>
      </c>
      <c r="AY34" s="82">
        <f t="shared" si="3"/>
        <v>0</v>
      </c>
      <c r="AZ34" s="138">
        <f t="shared" si="4"/>
        <v>0</v>
      </c>
      <c r="BA34" s="83" t="e">
        <f t="shared" si="5"/>
        <v>#N/A</v>
      </c>
      <c r="BB34" s="143" t="e">
        <f t="shared" si="6"/>
        <v>#N/A</v>
      </c>
      <c r="BC34" s="84" t="e">
        <f t="shared" si="7"/>
        <v>#N/A</v>
      </c>
    </row>
    <row r="35" spans="1:55" x14ac:dyDescent="0.2">
      <c r="A35" s="108" t="s">
        <v>94</v>
      </c>
      <c r="B35" s="108">
        <v>8</v>
      </c>
      <c r="C35" s="107">
        <v>18</v>
      </c>
      <c r="E35" s="41"/>
      <c r="F35" s="42"/>
      <c r="G35" s="43"/>
      <c r="H35" s="44"/>
      <c r="I35" s="33" t="e">
        <f t="shared" si="8"/>
        <v>#N/A</v>
      </c>
      <c r="J35" s="34" t="e">
        <f t="shared" si="9"/>
        <v>#N/A</v>
      </c>
      <c r="K35" s="54"/>
      <c r="L35" s="55"/>
      <c r="M35" s="56"/>
      <c r="N35" s="57"/>
      <c r="O35" s="58"/>
      <c r="P35" s="74" t="e">
        <f t="shared" si="10"/>
        <v>#N/A</v>
      </c>
      <c r="Q35" s="75" t="e">
        <f t="shared" si="11"/>
        <v>#N/A</v>
      </c>
      <c r="R35" s="33">
        <f t="shared" si="12"/>
        <v>0</v>
      </c>
      <c r="S35" s="112" t="e">
        <f t="shared" si="13"/>
        <v>#N/A</v>
      </c>
      <c r="T35" s="73"/>
      <c r="U35" s="89"/>
      <c r="V35" s="89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123"/>
      <c r="AK35" s="42"/>
      <c r="AL35" s="126"/>
      <c r="AM35" s="44"/>
      <c r="AN35" s="67"/>
      <c r="AO35" s="68"/>
      <c r="AP35" s="68"/>
      <c r="AQ35" s="68"/>
      <c r="AR35" s="68"/>
      <c r="AS35" s="68"/>
      <c r="AT35" s="69"/>
      <c r="AU35" s="79">
        <f t="shared" si="0"/>
        <v>0</v>
      </c>
      <c r="AV35" s="129">
        <v>1</v>
      </c>
      <c r="AW35" s="81">
        <f t="shared" si="1"/>
        <v>0</v>
      </c>
      <c r="AX35" s="131">
        <f t="shared" si="2"/>
        <v>0</v>
      </c>
      <c r="AY35" s="82">
        <f t="shared" si="3"/>
        <v>0</v>
      </c>
      <c r="AZ35" s="138">
        <f t="shared" si="4"/>
        <v>0</v>
      </c>
      <c r="BA35" s="83" t="e">
        <f t="shared" si="5"/>
        <v>#N/A</v>
      </c>
      <c r="BB35" s="143" t="e">
        <f t="shared" si="6"/>
        <v>#N/A</v>
      </c>
      <c r="BC35" s="84" t="e">
        <f t="shared" si="7"/>
        <v>#N/A</v>
      </c>
    </row>
    <row r="36" spans="1:55" x14ac:dyDescent="0.2">
      <c r="A36" s="108" t="s">
        <v>95</v>
      </c>
      <c r="B36" s="108">
        <v>2.2000000000000002</v>
      </c>
      <c r="C36" s="147">
        <v>72</v>
      </c>
      <c r="E36" s="41"/>
      <c r="F36" s="42"/>
      <c r="G36" s="43"/>
      <c r="H36" s="44"/>
      <c r="I36" s="33" t="e">
        <f t="shared" si="8"/>
        <v>#N/A</v>
      </c>
      <c r="J36" s="34" t="e">
        <f t="shared" si="9"/>
        <v>#N/A</v>
      </c>
      <c r="K36" s="54"/>
      <c r="L36" s="55"/>
      <c r="M36" s="56"/>
      <c r="N36" s="57"/>
      <c r="O36" s="58"/>
      <c r="P36" s="74" t="e">
        <f t="shared" si="10"/>
        <v>#N/A</v>
      </c>
      <c r="Q36" s="75" t="e">
        <f t="shared" si="11"/>
        <v>#N/A</v>
      </c>
      <c r="R36" s="33">
        <f t="shared" si="12"/>
        <v>0</v>
      </c>
      <c r="S36" s="112" t="e">
        <f t="shared" si="13"/>
        <v>#N/A</v>
      </c>
      <c r="T36" s="73"/>
      <c r="U36" s="89"/>
      <c r="V36" s="89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123"/>
      <c r="AK36" s="42"/>
      <c r="AL36" s="126"/>
      <c r="AM36" s="44"/>
      <c r="AN36" s="67"/>
      <c r="AO36" s="68"/>
      <c r="AP36" s="68"/>
      <c r="AQ36" s="68"/>
      <c r="AR36" s="68"/>
      <c r="AS36" s="68"/>
      <c r="AT36" s="69"/>
      <c r="AU36" s="79">
        <f t="shared" si="0"/>
        <v>0</v>
      </c>
      <c r="AV36" s="129">
        <v>1</v>
      </c>
      <c r="AW36" s="81">
        <f t="shared" si="1"/>
        <v>0</v>
      </c>
      <c r="AX36" s="131">
        <f t="shared" si="2"/>
        <v>0</v>
      </c>
      <c r="AY36" s="82">
        <f t="shared" si="3"/>
        <v>0</v>
      </c>
      <c r="AZ36" s="138">
        <f t="shared" si="4"/>
        <v>0</v>
      </c>
      <c r="BA36" s="83" t="e">
        <f t="shared" si="5"/>
        <v>#N/A</v>
      </c>
      <c r="BB36" s="143" t="e">
        <f t="shared" si="6"/>
        <v>#N/A</v>
      </c>
      <c r="BC36" s="84" t="e">
        <f t="shared" si="7"/>
        <v>#N/A</v>
      </c>
    </row>
    <row r="37" spans="1:55" x14ac:dyDescent="0.25">
      <c r="A37" s="42"/>
      <c r="B37" s="42"/>
      <c r="C37" s="42"/>
      <c r="E37" s="41"/>
      <c r="F37" s="42"/>
      <c r="G37" s="43"/>
      <c r="H37" s="44"/>
      <c r="I37" s="33" t="e">
        <f t="shared" si="8"/>
        <v>#N/A</v>
      </c>
      <c r="J37" s="34" t="e">
        <f t="shared" si="9"/>
        <v>#N/A</v>
      </c>
      <c r="K37" s="54"/>
      <c r="L37" s="55"/>
      <c r="M37" s="56"/>
      <c r="N37" s="57"/>
      <c r="O37" s="58"/>
      <c r="P37" s="74" t="e">
        <f t="shared" si="10"/>
        <v>#N/A</v>
      </c>
      <c r="Q37" s="75" t="e">
        <f t="shared" si="11"/>
        <v>#N/A</v>
      </c>
      <c r="R37" s="33">
        <f t="shared" si="12"/>
        <v>0</v>
      </c>
      <c r="S37" s="112" t="e">
        <f t="shared" si="13"/>
        <v>#N/A</v>
      </c>
      <c r="T37" s="73"/>
      <c r="U37" s="89"/>
      <c r="V37" s="89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123"/>
      <c r="AK37" s="42"/>
      <c r="AL37" s="126"/>
      <c r="AM37" s="44"/>
      <c r="AN37" s="67"/>
      <c r="AO37" s="68"/>
      <c r="AP37" s="68"/>
      <c r="AQ37" s="68"/>
      <c r="AR37" s="68"/>
      <c r="AS37" s="68"/>
      <c r="AT37" s="69"/>
      <c r="AU37" s="79">
        <f t="shared" si="0"/>
        <v>0</v>
      </c>
      <c r="AV37" s="129">
        <v>1</v>
      </c>
      <c r="AW37" s="81">
        <f t="shared" si="1"/>
        <v>0</v>
      </c>
      <c r="AX37" s="131">
        <f t="shared" si="2"/>
        <v>0</v>
      </c>
      <c r="AY37" s="82">
        <f t="shared" si="3"/>
        <v>0</v>
      </c>
      <c r="AZ37" s="138">
        <f t="shared" si="4"/>
        <v>0</v>
      </c>
      <c r="BA37" s="83" t="e">
        <f t="shared" si="5"/>
        <v>#N/A</v>
      </c>
      <c r="BB37" s="143" t="e">
        <f t="shared" si="6"/>
        <v>#N/A</v>
      </c>
      <c r="BC37" s="84" t="e">
        <f t="shared" si="7"/>
        <v>#N/A</v>
      </c>
    </row>
    <row r="38" spans="1:55" x14ac:dyDescent="0.25">
      <c r="A38" s="149" t="s">
        <v>96</v>
      </c>
      <c r="B38" s="150">
        <v>2.66</v>
      </c>
      <c r="C38" s="150">
        <v>56.24</v>
      </c>
      <c r="E38" s="41"/>
      <c r="F38" s="42"/>
      <c r="G38" s="43"/>
      <c r="H38" s="44"/>
      <c r="I38" s="33" t="e">
        <f t="shared" si="8"/>
        <v>#N/A</v>
      </c>
      <c r="J38" s="34" t="e">
        <f t="shared" si="9"/>
        <v>#N/A</v>
      </c>
      <c r="K38" s="54"/>
      <c r="L38" s="55"/>
      <c r="M38" s="56"/>
      <c r="N38" s="57"/>
      <c r="O38" s="58"/>
      <c r="P38" s="74" t="e">
        <f t="shared" si="10"/>
        <v>#N/A</v>
      </c>
      <c r="Q38" s="75" t="e">
        <f t="shared" si="11"/>
        <v>#N/A</v>
      </c>
      <c r="R38" s="33">
        <f t="shared" si="12"/>
        <v>0</v>
      </c>
      <c r="S38" s="112" t="e">
        <f t="shared" si="13"/>
        <v>#N/A</v>
      </c>
      <c r="T38" s="73"/>
      <c r="U38" s="89"/>
      <c r="V38" s="89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123"/>
      <c r="AK38" s="42"/>
      <c r="AL38" s="126"/>
      <c r="AM38" s="44"/>
      <c r="AN38" s="67"/>
      <c r="AO38" s="68"/>
      <c r="AP38" s="68"/>
      <c r="AQ38" s="68"/>
      <c r="AR38" s="68"/>
      <c r="AS38" s="68"/>
      <c r="AT38" s="69"/>
      <c r="AU38" s="79">
        <f t="shared" si="0"/>
        <v>0</v>
      </c>
      <c r="AV38" s="129">
        <v>1</v>
      </c>
      <c r="AW38" s="81">
        <f t="shared" si="1"/>
        <v>0</v>
      </c>
      <c r="AX38" s="131">
        <f t="shared" si="2"/>
        <v>0</v>
      </c>
      <c r="AY38" s="82">
        <f t="shared" si="3"/>
        <v>0</v>
      </c>
      <c r="AZ38" s="138">
        <f t="shared" si="4"/>
        <v>0</v>
      </c>
      <c r="BA38" s="83" t="e">
        <f t="shared" si="5"/>
        <v>#N/A</v>
      </c>
      <c r="BB38" s="143" t="e">
        <f t="shared" si="6"/>
        <v>#N/A</v>
      </c>
      <c r="BC38" s="84" t="e">
        <f t="shared" si="7"/>
        <v>#N/A</v>
      </c>
    </row>
    <row r="39" spans="1:55" x14ac:dyDescent="0.2">
      <c r="A39" s="108" t="s">
        <v>97</v>
      </c>
      <c r="B39" s="108">
        <v>2.66</v>
      </c>
      <c r="C39" s="109">
        <v>35.950000000000003</v>
      </c>
      <c r="E39" s="41"/>
      <c r="F39" s="42"/>
      <c r="G39" s="43"/>
      <c r="H39" s="44"/>
      <c r="I39" s="33" t="e">
        <f t="shared" si="8"/>
        <v>#N/A</v>
      </c>
      <c r="J39" s="34" t="e">
        <f t="shared" si="9"/>
        <v>#N/A</v>
      </c>
      <c r="K39" s="54"/>
      <c r="L39" s="55"/>
      <c r="M39" s="56"/>
      <c r="N39" s="57"/>
      <c r="O39" s="58"/>
      <c r="P39" s="74" t="e">
        <f t="shared" si="10"/>
        <v>#N/A</v>
      </c>
      <c r="Q39" s="75" t="e">
        <f t="shared" si="11"/>
        <v>#N/A</v>
      </c>
      <c r="R39" s="33">
        <f t="shared" si="12"/>
        <v>0</v>
      </c>
      <c r="S39" s="112" t="e">
        <f t="shared" si="13"/>
        <v>#N/A</v>
      </c>
      <c r="T39" s="73"/>
      <c r="U39" s="89"/>
      <c r="V39" s="89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123"/>
      <c r="AK39" s="42"/>
      <c r="AL39" s="126"/>
      <c r="AM39" s="44"/>
      <c r="AN39" s="67"/>
      <c r="AO39" s="68"/>
      <c r="AP39" s="68"/>
      <c r="AQ39" s="68"/>
      <c r="AR39" s="68"/>
      <c r="AS39" s="68"/>
      <c r="AT39" s="69"/>
      <c r="AU39" s="79">
        <f t="shared" si="0"/>
        <v>0</v>
      </c>
      <c r="AV39" s="129">
        <v>1</v>
      </c>
      <c r="AW39" s="81">
        <f t="shared" si="1"/>
        <v>0</v>
      </c>
      <c r="AX39" s="131">
        <f t="shared" si="2"/>
        <v>0</v>
      </c>
      <c r="AY39" s="82">
        <f t="shared" si="3"/>
        <v>0</v>
      </c>
      <c r="AZ39" s="138">
        <f t="shared" si="4"/>
        <v>0</v>
      </c>
      <c r="BA39" s="83" t="e">
        <f t="shared" si="5"/>
        <v>#N/A</v>
      </c>
      <c r="BB39" s="143" t="e">
        <f t="shared" si="6"/>
        <v>#N/A</v>
      </c>
      <c r="BC39" s="84" t="e">
        <f t="shared" si="7"/>
        <v>#N/A</v>
      </c>
    </row>
    <row r="40" spans="1:55" x14ac:dyDescent="0.2">
      <c r="A40" s="108" t="s">
        <v>98</v>
      </c>
      <c r="B40" s="108">
        <v>2.66</v>
      </c>
      <c r="C40" s="109">
        <v>32.69</v>
      </c>
      <c r="E40" s="41"/>
      <c r="F40" s="42"/>
      <c r="G40" s="43"/>
      <c r="H40" s="44"/>
      <c r="I40" s="33" t="e">
        <f t="shared" ref="I40:I71" si="14">VLOOKUP($H40,$A$8:$C$160,COLUMN(B38),0)</f>
        <v>#N/A</v>
      </c>
      <c r="J40" s="34" t="e">
        <f t="shared" ref="J40:J71" si="15">VLOOKUP($H40,$A$8:$C$160,COLUMN(C38),0)</f>
        <v>#N/A</v>
      </c>
      <c r="K40" s="54"/>
      <c r="L40" s="55"/>
      <c r="M40" s="56"/>
      <c r="N40" s="57"/>
      <c r="O40" s="58"/>
      <c r="P40" s="74" t="e">
        <f t="shared" ref="P40:P71" si="16">(M40/1000)*(N40/1000)*O40*I40+(3.14*(K40/1000)*(K40/1000))/4*L40*I40</f>
        <v>#N/A</v>
      </c>
      <c r="Q40" s="75" t="e">
        <f t="shared" ref="Q40:Q71" si="17">P40*G40</f>
        <v>#N/A</v>
      </c>
      <c r="R40" s="33">
        <f t="shared" ref="R40:R71" si="18">(((M40*N40)+(M40*O40)+(N40*O40))*2/10000)+(2*(3.14*K40/2)*((K40/2)+L40))/1000</f>
        <v>0</v>
      </c>
      <c r="S40" s="112" t="e">
        <f t="shared" ref="S40:S71" si="19">(P40*J40)*1.1</f>
        <v>#N/A</v>
      </c>
      <c r="T40" s="73"/>
      <c r="U40" s="89"/>
      <c r="V40" s="89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123"/>
      <c r="AK40" s="42"/>
      <c r="AL40" s="126"/>
      <c r="AM40" s="44"/>
      <c r="AN40" s="67"/>
      <c r="AO40" s="68"/>
      <c r="AP40" s="68"/>
      <c r="AQ40" s="68"/>
      <c r="AR40" s="68"/>
      <c r="AS40" s="68"/>
      <c r="AT40" s="69"/>
      <c r="AU40" s="79">
        <f t="shared" ref="AU40:AU71" si="20">SUM(AM40:AT40)</f>
        <v>0</v>
      </c>
      <c r="AV40" s="129">
        <v>1</v>
      </c>
      <c r="AW40" s="81">
        <f t="shared" ref="AW40:AW71" si="21">SUM(U40:AL40)</f>
        <v>0</v>
      </c>
      <c r="AX40" s="131">
        <f t="shared" ref="AX40:AX71" si="22">((U40+AK40)/60)*$B$2+((W40+Y40+AA40+AC40)/60)*$B$3+((AE40+AG40)/60)*$B$4+(AI40/60)*$B$5</f>
        <v>0</v>
      </c>
      <c r="AY40" s="82">
        <f t="shared" ref="AY40:AY71" si="23">((V40+AL40)/60)*$B$2+((X40+Z40+AB40+AD40)/60)*$B$3+((AF40+AH40)/60)*$B$4+(AJ40/60)*$B$5</f>
        <v>0</v>
      </c>
      <c r="AZ40" s="138">
        <f t="shared" ref="AZ40:AZ71" si="24">AX40+AU40+AY40</f>
        <v>0</v>
      </c>
      <c r="BA40" s="83" t="e">
        <f t="shared" ref="BA40:BA71" si="25">(S40+T40)*G40</f>
        <v>#N/A</v>
      </c>
      <c r="BB40" s="143" t="e">
        <f t="shared" ref="BB40:BB71" si="26">(AZ40+BA40)*AV40</f>
        <v>#N/A</v>
      </c>
      <c r="BC40" s="84" t="e">
        <f t="shared" ref="BC40:BC71" si="27">BB40/G40</f>
        <v>#N/A</v>
      </c>
    </row>
    <row r="41" spans="1:55" x14ac:dyDescent="0.2">
      <c r="A41" s="108" t="s">
        <v>99</v>
      </c>
      <c r="B41" s="108">
        <v>2.66</v>
      </c>
      <c r="C41" s="109">
        <v>29.14</v>
      </c>
      <c r="E41" s="41"/>
      <c r="F41" s="42"/>
      <c r="G41" s="43"/>
      <c r="H41" s="44"/>
      <c r="I41" s="33" t="e">
        <f t="shared" si="14"/>
        <v>#N/A</v>
      </c>
      <c r="J41" s="34" t="e">
        <f t="shared" si="15"/>
        <v>#N/A</v>
      </c>
      <c r="K41" s="54"/>
      <c r="L41" s="55"/>
      <c r="M41" s="56"/>
      <c r="N41" s="57"/>
      <c r="O41" s="58"/>
      <c r="P41" s="74" t="e">
        <f t="shared" si="16"/>
        <v>#N/A</v>
      </c>
      <c r="Q41" s="75" t="e">
        <f t="shared" si="17"/>
        <v>#N/A</v>
      </c>
      <c r="R41" s="33">
        <f t="shared" si="18"/>
        <v>0</v>
      </c>
      <c r="S41" s="112" t="e">
        <f t="shared" si="19"/>
        <v>#N/A</v>
      </c>
      <c r="T41" s="73"/>
      <c r="U41" s="89"/>
      <c r="V41" s="89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123"/>
      <c r="AK41" s="42"/>
      <c r="AL41" s="126"/>
      <c r="AM41" s="44"/>
      <c r="AN41" s="67"/>
      <c r="AO41" s="68"/>
      <c r="AP41" s="68"/>
      <c r="AQ41" s="68"/>
      <c r="AR41" s="68"/>
      <c r="AS41" s="68"/>
      <c r="AT41" s="69"/>
      <c r="AU41" s="79">
        <f t="shared" si="20"/>
        <v>0</v>
      </c>
      <c r="AV41" s="129">
        <v>1</v>
      </c>
      <c r="AW41" s="81">
        <f t="shared" si="21"/>
        <v>0</v>
      </c>
      <c r="AX41" s="131">
        <f t="shared" si="22"/>
        <v>0</v>
      </c>
      <c r="AY41" s="82">
        <f t="shared" si="23"/>
        <v>0</v>
      </c>
      <c r="AZ41" s="138">
        <f t="shared" si="24"/>
        <v>0</v>
      </c>
      <c r="BA41" s="83" t="e">
        <f t="shared" si="25"/>
        <v>#N/A</v>
      </c>
      <c r="BB41" s="143" t="e">
        <f t="shared" si="26"/>
        <v>#N/A</v>
      </c>
      <c r="BC41" s="84" t="e">
        <f t="shared" si="27"/>
        <v>#N/A</v>
      </c>
    </row>
    <row r="42" spans="1:55" x14ac:dyDescent="0.2">
      <c r="A42" s="108" t="s">
        <v>100</v>
      </c>
      <c r="B42" s="108">
        <v>2.66</v>
      </c>
      <c r="C42" s="109">
        <v>28.29</v>
      </c>
      <c r="E42" s="41"/>
      <c r="F42" s="42"/>
      <c r="G42" s="43">
        <v>1</v>
      </c>
      <c r="H42" s="44" t="s">
        <v>101</v>
      </c>
      <c r="I42" s="33">
        <f t="shared" si="14"/>
        <v>2.66</v>
      </c>
      <c r="J42" s="34">
        <f t="shared" si="15"/>
        <v>17.7</v>
      </c>
      <c r="K42" s="54"/>
      <c r="L42" s="55"/>
      <c r="M42" s="56">
        <v>20</v>
      </c>
      <c r="N42" s="57">
        <v>1520</v>
      </c>
      <c r="O42" s="58">
        <v>3020</v>
      </c>
      <c r="P42" s="74">
        <f t="shared" si="16"/>
        <v>244.20928000000001</v>
      </c>
      <c r="Q42" s="75">
        <f t="shared" si="17"/>
        <v>244.20928000000001</v>
      </c>
      <c r="R42" s="33">
        <f t="shared" si="18"/>
        <v>936.24</v>
      </c>
      <c r="S42" s="112">
        <f t="shared" si="19"/>
        <v>4754.7546816000004</v>
      </c>
      <c r="T42" s="73"/>
      <c r="U42" s="89"/>
      <c r="V42" s="89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123"/>
      <c r="AK42" s="42"/>
      <c r="AL42" s="126"/>
      <c r="AM42" s="44"/>
      <c r="AN42" s="67"/>
      <c r="AO42" s="68"/>
      <c r="AP42" s="68"/>
      <c r="AQ42" s="68"/>
      <c r="AR42" s="68"/>
      <c r="AS42" s="68"/>
      <c r="AT42" s="69"/>
      <c r="AU42" s="79">
        <f t="shared" si="20"/>
        <v>0</v>
      </c>
      <c r="AV42" s="129">
        <v>1</v>
      </c>
      <c r="AW42" s="81">
        <f t="shared" si="21"/>
        <v>0</v>
      </c>
      <c r="AX42" s="131">
        <f t="shared" si="22"/>
        <v>0</v>
      </c>
      <c r="AY42" s="82">
        <f t="shared" si="23"/>
        <v>0</v>
      </c>
      <c r="AZ42" s="138">
        <f t="shared" si="24"/>
        <v>0</v>
      </c>
      <c r="BA42" s="83">
        <f t="shared" si="25"/>
        <v>4754.7546816000004</v>
      </c>
      <c r="BB42" s="143">
        <f t="shared" si="26"/>
        <v>4754.7546816000004</v>
      </c>
      <c r="BC42" s="84">
        <f t="shared" si="27"/>
        <v>4754.7546816000004</v>
      </c>
    </row>
    <row r="43" spans="1:55" x14ac:dyDescent="0.2">
      <c r="A43" s="108" t="s">
        <v>102</v>
      </c>
      <c r="B43" s="108">
        <v>2.66</v>
      </c>
      <c r="C43" s="109">
        <v>25.29</v>
      </c>
      <c r="E43" s="41"/>
      <c r="F43" s="42"/>
      <c r="G43" s="43">
        <v>4</v>
      </c>
      <c r="H43" s="44" t="s">
        <v>101</v>
      </c>
      <c r="I43" s="33">
        <f t="shared" si="14"/>
        <v>2.66</v>
      </c>
      <c r="J43" s="34">
        <f t="shared" si="15"/>
        <v>17.7</v>
      </c>
      <c r="K43" s="54"/>
      <c r="L43" s="55"/>
      <c r="M43" s="56">
        <v>60</v>
      </c>
      <c r="N43" s="57">
        <v>116</v>
      </c>
      <c r="O43" s="58">
        <v>63</v>
      </c>
      <c r="P43" s="74">
        <f t="shared" si="16"/>
        <v>1.1663568</v>
      </c>
      <c r="Q43" s="75">
        <f t="shared" si="17"/>
        <v>4.6654271999999999</v>
      </c>
      <c r="R43" s="33">
        <f t="shared" si="18"/>
        <v>3.6095999999999999</v>
      </c>
      <c r="S43" s="112">
        <f t="shared" si="19"/>
        <v>22.708966896000003</v>
      </c>
      <c r="T43" s="73"/>
      <c r="U43" s="89"/>
      <c r="V43" s="89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123"/>
      <c r="AK43" s="42"/>
      <c r="AL43" s="126"/>
      <c r="AM43" s="44"/>
      <c r="AN43" s="67"/>
      <c r="AO43" s="68"/>
      <c r="AP43" s="68"/>
      <c r="AQ43" s="68"/>
      <c r="AR43" s="68"/>
      <c r="AS43" s="68"/>
      <c r="AT43" s="69"/>
      <c r="AU43" s="79">
        <f t="shared" si="20"/>
        <v>0</v>
      </c>
      <c r="AV43" s="129">
        <v>1</v>
      </c>
      <c r="AW43" s="81">
        <f t="shared" si="21"/>
        <v>0</v>
      </c>
      <c r="AX43" s="131">
        <f t="shared" si="22"/>
        <v>0</v>
      </c>
      <c r="AY43" s="82">
        <f t="shared" si="23"/>
        <v>0</v>
      </c>
      <c r="AZ43" s="138">
        <f t="shared" si="24"/>
        <v>0</v>
      </c>
      <c r="BA43" s="83">
        <f t="shared" si="25"/>
        <v>90.835867584000013</v>
      </c>
      <c r="BB43" s="143">
        <f t="shared" si="26"/>
        <v>90.835867584000013</v>
      </c>
      <c r="BC43" s="84">
        <f t="shared" si="27"/>
        <v>22.708966896000003</v>
      </c>
    </row>
    <row r="44" spans="1:55" x14ac:dyDescent="0.2">
      <c r="A44" s="108" t="s">
        <v>103</v>
      </c>
      <c r="B44" s="108">
        <v>2.66</v>
      </c>
      <c r="C44" s="109">
        <v>23.93</v>
      </c>
      <c r="E44" s="41"/>
      <c r="F44" s="42"/>
      <c r="G44" s="43"/>
      <c r="H44" s="44"/>
      <c r="I44" s="33" t="e">
        <f t="shared" si="14"/>
        <v>#N/A</v>
      </c>
      <c r="J44" s="34" t="e">
        <f t="shared" si="15"/>
        <v>#N/A</v>
      </c>
      <c r="K44" s="54"/>
      <c r="L44" s="55"/>
      <c r="M44" s="56"/>
      <c r="N44" s="57"/>
      <c r="O44" s="58"/>
      <c r="P44" s="74" t="e">
        <f t="shared" si="16"/>
        <v>#N/A</v>
      </c>
      <c r="Q44" s="75" t="e">
        <f t="shared" si="17"/>
        <v>#N/A</v>
      </c>
      <c r="R44" s="33">
        <f t="shared" si="18"/>
        <v>0</v>
      </c>
      <c r="S44" s="112" t="e">
        <f t="shared" si="19"/>
        <v>#N/A</v>
      </c>
      <c r="T44" s="73"/>
      <c r="U44" s="89"/>
      <c r="V44" s="89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123"/>
      <c r="AK44" s="42"/>
      <c r="AL44" s="126"/>
      <c r="AM44" s="44"/>
      <c r="AN44" s="67"/>
      <c r="AO44" s="68"/>
      <c r="AP44" s="68"/>
      <c r="AQ44" s="68"/>
      <c r="AR44" s="68"/>
      <c r="AS44" s="68"/>
      <c r="AT44" s="69"/>
      <c r="AU44" s="79">
        <f t="shared" si="20"/>
        <v>0</v>
      </c>
      <c r="AV44" s="129">
        <v>1</v>
      </c>
      <c r="AW44" s="81">
        <f t="shared" si="21"/>
        <v>0</v>
      </c>
      <c r="AX44" s="131">
        <f t="shared" si="22"/>
        <v>0</v>
      </c>
      <c r="AY44" s="82">
        <f t="shared" si="23"/>
        <v>0</v>
      </c>
      <c r="AZ44" s="138">
        <f t="shared" si="24"/>
        <v>0</v>
      </c>
      <c r="BA44" s="83" t="e">
        <f t="shared" si="25"/>
        <v>#N/A</v>
      </c>
      <c r="BB44" s="143" t="e">
        <f t="shared" si="26"/>
        <v>#N/A</v>
      </c>
      <c r="BC44" s="84" t="e">
        <f t="shared" si="27"/>
        <v>#N/A</v>
      </c>
    </row>
    <row r="45" spans="1:55" x14ac:dyDescent="0.2">
      <c r="A45" s="108" t="s">
        <v>104</v>
      </c>
      <c r="B45" s="108">
        <v>2.66</v>
      </c>
      <c r="C45" s="107">
        <v>23.93</v>
      </c>
      <c r="E45" s="41"/>
      <c r="F45" s="42"/>
      <c r="G45" s="43"/>
      <c r="H45" s="44"/>
      <c r="I45" s="33" t="e">
        <f t="shared" si="14"/>
        <v>#N/A</v>
      </c>
      <c r="J45" s="34" t="e">
        <f t="shared" si="15"/>
        <v>#N/A</v>
      </c>
      <c r="K45" s="54"/>
      <c r="L45" s="55"/>
      <c r="M45" s="56"/>
      <c r="N45" s="57"/>
      <c r="O45" s="58"/>
      <c r="P45" s="74" t="e">
        <f t="shared" si="16"/>
        <v>#N/A</v>
      </c>
      <c r="Q45" s="75" t="e">
        <f t="shared" si="17"/>
        <v>#N/A</v>
      </c>
      <c r="R45" s="33">
        <f t="shared" si="18"/>
        <v>0</v>
      </c>
      <c r="S45" s="112" t="e">
        <f t="shared" si="19"/>
        <v>#N/A</v>
      </c>
      <c r="T45" s="73"/>
      <c r="U45" s="89"/>
      <c r="V45" s="89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123"/>
      <c r="AK45" s="42"/>
      <c r="AL45" s="126"/>
      <c r="AM45" s="44"/>
      <c r="AN45" s="67"/>
      <c r="AO45" s="68"/>
      <c r="AP45" s="68"/>
      <c r="AQ45" s="68"/>
      <c r="AR45" s="68"/>
      <c r="AS45" s="68"/>
      <c r="AT45" s="69"/>
      <c r="AU45" s="79">
        <f t="shared" si="20"/>
        <v>0</v>
      </c>
      <c r="AV45" s="129">
        <v>1</v>
      </c>
      <c r="AW45" s="81">
        <f t="shared" si="21"/>
        <v>0</v>
      </c>
      <c r="AX45" s="131">
        <f t="shared" si="22"/>
        <v>0</v>
      </c>
      <c r="AY45" s="82">
        <f t="shared" si="23"/>
        <v>0</v>
      </c>
      <c r="AZ45" s="138">
        <f t="shared" si="24"/>
        <v>0</v>
      </c>
      <c r="BA45" s="83" t="e">
        <f t="shared" si="25"/>
        <v>#N/A</v>
      </c>
      <c r="BB45" s="143" t="e">
        <f t="shared" si="26"/>
        <v>#N/A</v>
      </c>
      <c r="BC45" s="84" t="e">
        <f t="shared" si="27"/>
        <v>#N/A</v>
      </c>
    </row>
    <row r="46" spans="1:55" x14ac:dyDescent="0.2">
      <c r="A46" s="108" t="s">
        <v>105</v>
      </c>
      <c r="B46" s="108">
        <v>2.66</v>
      </c>
      <c r="C46" s="152">
        <v>18.18</v>
      </c>
      <c r="E46" s="41"/>
      <c r="F46" s="42"/>
      <c r="G46" s="43"/>
      <c r="H46" s="44"/>
      <c r="I46" s="33" t="e">
        <f t="shared" si="14"/>
        <v>#N/A</v>
      </c>
      <c r="J46" s="34" t="e">
        <f t="shared" si="15"/>
        <v>#N/A</v>
      </c>
      <c r="K46" s="54"/>
      <c r="L46" s="55"/>
      <c r="M46" s="56"/>
      <c r="N46" s="57"/>
      <c r="O46" s="58"/>
      <c r="P46" s="74" t="e">
        <f t="shared" si="16"/>
        <v>#N/A</v>
      </c>
      <c r="Q46" s="75" t="e">
        <f t="shared" si="17"/>
        <v>#N/A</v>
      </c>
      <c r="R46" s="33">
        <f t="shared" si="18"/>
        <v>0</v>
      </c>
      <c r="S46" s="112" t="e">
        <f t="shared" si="19"/>
        <v>#N/A</v>
      </c>
      <c r="T46" s="73"/>
      <c r="U46" s="89"/>
      <c r="V46" s="89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123"/>
      <c r="AK46" s="42"/>
      <c r="AL46" s="126"/>
      <c r="AM46" s="44"/>
      <c r="AN46" s="67"/>
      <c r="AO46" s="68"/>
      <c r="AP46" s="68"/>
      <c r="AQ46" s="68"/>
      <c r="AR46" s="68"/>
      <c r="AS46" s="68"/>
      <c r="AT46" s="69"/>
      <c r="AU46" s="79">
        <f t="shared" si="20"/>
        <v>0</v>
      </c>
      <c r="AV46" s="129">
        <v>1</v>
      </c>
      <c r="AW46" s="81">
        <f t="shared" si="21"/>
        <v>0</v>
      </c>
      <c r="AX46" s="131">
        <f t="shared" si="22"/>
        <v>0</v>
      </c>
      <c r="AY46" s="82">
        <f t="shared" si="23"/>
        <v>0</v>
      </c>
      <c r="AZ46" s="138">
        <f t="shared" si="24"/>
        <v>0</v>
      </c>
      <c r="BA46" s="83" t="e">
        <f t="shared" si="25"/>
        <v>#N/A</v>
      </c>
      <c r="BB46" s="143" t="e">
        <f t="shared" si="26"/>
        <v>#N/A</v>
      </c>
      <c r="BC46" s="84" t="e">
        <f t="shared" si="27"/>
        <v>#N/A</v>
      </c>
    </row>
    <row r="47" spans="1:55" x14ac:dyDescent="0.2">
      <c r="A47" s="108" t="s">
        <v>106</v>
      </c>
      <c r="B47" s="108">
        <v>2.66</v>
      </c>
      <c r="C47" s="109">
        <v>21.94</v>
      </c>
      <c r="E47" s="41"/>
      <c r="F47" s="42"/>
      <c r="G47" s="43"/>
      <c r="H47" s="44"/>
      <c r="I47" s="33" t="e">
        <f t="shared" si="14"/>
        <v>#N/A</v>
      </c>
      <c r="J47" s="34" t="e">
        <f t="shared" si="15"/>
        <v>#N/A</v>
      </c>
      <c r="K47" s="54"/>
      <c r="L47" s="55"/>
      <c r="M47" s="56"/>
      <c r="N47" s="57"/>
      <c r="O47" s="58"/>
      <c r="P47" s="74" t="e">
        <f t="shared" si="16"/>
        <v>#N/A</v>
      </c>
      <c r="Q47" s="75" t="e">
        <f t="shared" si="17"/>
        <v>#N/A</v>
      </c>
      <c r="R47" s="33">
        <f t="shared" si="18"/>
        <v>0</v>
      </c>
      <c r="S47" s="112" t="e">
        <f t="shared" si="19"/>
        <v>#N/A</v>
      </c>
      <c r="T47" s="73"/>
      <c r="U47" s="89"/>
      <c r="V47" s="89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123"/>
      <c r="AK47" s="42"/>
      <c r="AL47" s="126"/>
      <c r="AM47" s="44"/>
      <c r="AN47" s="67"/>
      <c r="AO47" s="68"/>
      <c r="AP47" s="68"/>
      <c r="AQ47" s="68"/>
      <c r="AR47" s="68"/>
      <c r="AS47" s="68"/>
      <c r="AT47" s="69"/>
      <c r="AU47" s="79">
        <f t="shared" si="20"/>
        <v>0</v>
      </c>
      <c r="AV47" s="129">
        <v>1</v>
      </c>
      <c r="AW47" s="81">
        <f t="shared" si="21"/>
        <v>0</v>
      </c>
      <c r="AX47" s="131">
        <f t="shared" si="22"/>
        <v>0</v>
      </c>
      <c r="AY47" s="82">
        <f t="shared" si="23"/>
        <v>0</v>
      </c>
      <c r="AZ47" s="138">
        <f t="shared" si="24"/>
        <v>0</v>
      </c>
      <c r="BA47" s="83" t="e">
        <f t="shared" si="25"/>
        <v>#N/A</v>
      </c>
      <c r="BB47" s="143" t="e">
        <f t="shared" si="26"/>
        <v>#N/A</v>
      </c>
      <c r="BC47" s="84" t="e">
        <f t="shared" si="27"/>
        <v>#N/A</v>
      </c>
    </row>
    <row r="48" spans="1:55" x14ac:dyDescent="0.2">
      <c r="A48" s="108" t="s">
        <v>107</v>
      </c>
      <c r="B48" s="108">
        <v>2.66</v>
      </c>
      <c r="C48" s="152">
        <v>17.7</v>
      </c>
      <c r="E48" s="41"/>
      <c r="F48" s="42"/>
      <c r="G48" s="43"/>
      <c r="H48" s="44"/>
      <c r="I48" s="33" t="e">
        <f t="shared" si="14"/>
        <v>#N/A</v>
      </c>
      <c r="J48" s="34" t="e">
        <f t="shared" si="15"/>
        <v>#N/A</v>
      </c>
      <c r="K48" s="54"/>
      <c r="L48" s="55"/>
      <c r="M48" s="56"/>
      <c r="N48" s="57"/>
      <c r="O48" s="58"/>
      <c r="P48" s="74" t="e">
        <f t="shared" si="16"/>
        <v>#N/A</v>
      </c>
      <c r="Q48" s="75" t="e">
        <f t="shared" si="17"/>
        <v>#N/A</v>
      </c>
      <c r="R48" s="33">
        <f t="shared" si="18"/>
        <v>0</v>
      </c>
      <c r="S48" s="112" t="e">
        <f t="shared" si="19"/>
        <v>#N/A</v>
      </c>
      <c r="T48" s="73"/>
      <c r="U48" s="89"/>
      <c r="V48" s="89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123"/>
      <c r="AK48" s="42"/>
      <c r="AL48" s="126"/>
      <c r="AM48" s="44"/>
      <c r="AN48" s="67"/>
      <c r="AO48" s="68"/>
      <c r="AP48" s="68"/>
      <c r="AQ48" s="68"/>
      <c r="AR48" s="68"/>
      <c r="AS48" s="68"/>
      <c r="AT48" s="69"/>
      <c r="AU48" s="79">
        <f t="shared" si="20"/>
        <v>0</v>
      </c>
      <c r="AV48" s="129">
        <v>1</v>
      </c>
      <c r="AW48" s="81">
        <f t="shared" si="21"/>
        <v>0</v>
      </c>
      <c r="AX48" s="131">
        <f t="shared" si="22"/>
        <v>0</v>
      </c>
      <c r="AY48" s="82">
        <f t="shared" si="23"/>
        <v>0</v>
      </c>
      <c r="AZ48" s="138">
        <f t="shared" si="24"/>
        <v>0</v>
      </c>
      <c r="BA48" s="83" t="e">
        <f t="shared" si="25"/>
        <v>#N/A</v>
      </c>
      <c r="BB48" s="143" t="e">
        <f t="shared" si="26"/>
        <v>#N/A</v>
      </c>
      <c r="BC48" s="84" t="e">
        <f t="shared" si="27"/>
        <v>#N/A</v>
      </c>
    </row>
    <row r="49" spans="1:55" x14ac:dyDescent="0.2">
      <c r="A49" s="108" t="s">
        <v>108</v>
      </c>
      <c r="B49" s="108">
        <v>2.66</v>
      </c>
      <c r="C49" s="109" t="s">
        <v>109</v>
      </c>
      <c r="E49" s="41"/>
      <c r="F49" s="42"/>
      <c r="G49" s="43"/>
      <c r="H49" s="44"/>
      <c r="I49" s="33" t="e">
        <f t="shared" si="14"/>
        <v>#N/A</v>
      </c>
      <c r="J49" s="34" t="e">
        <f t="shared" si="15"/>
        <v>#N/A</v>
      </c>
      <c r="K49" s="54"/>
      <c r="L49" s="55"/>
      <c r="M49" s="56"/>
      <c r="N49" s="57"/>
      <c r="O49" s="58"/>
      <c r="P49" s="74" t="e">
        <f t="shared" si="16"/>
        <v>#N/A</v>
      </c>
      <c r="Q49" s="75" t="e">
        <f t="shared" si="17"/>
        <v>#N/A</v>
      </c>
      <c r="R49" s="33">
        <f t="shared" si="18"/>
        <v>0</v>
      </c>
      <c r="S49" s="112" t="e">
        <f t="shared" si="19"/>
        <v>#N/A</v>
      </c>
      <c r="T49" s="73"/>
      <c r="U49" s="89"/>
      <c r="V49" s="89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123"/>
      <c r="AK49" s="42"/>
      <c r="AL49" s="126"/>
      <c r="AM49" s="44"/>
      <c r="AN49" s="67"/>
      <c r="AO49" s="68"/>
      <c r="AP49" s="68"/>
      <c r="AQ49" s="68"/>
      <c r="AR49" s="68"/>
      <c r="AS49" s="68"/>
      <c r="AT49" s="69"/>
      <c r="AU49" s="79">
        <f t="shared" si="20"/>
        <v>0</v>
      </c>
      <c r="AV49" s="129">
        <v>1</v>
      </c>
      <c r="AW49" s="81">
        <f t="shared" si="21"/>
        <v>0</v>
      </c>
      <c r="AX49" s="131">
        <f t="shared" si="22"/>
        <v>0</v>
      </c>
      <c r="AY49" s="82">
        <f t="shared" si="23"/>
        <v>0</v>
      </c>
      <c r="AZ49" s="138">
        <f t="shared" si="24"/>
        <v>0</v>
      </c>
      <c r="BA49" s="83" t="e">
        <f t="shared" si="25"/>
        <v>#N/A</v>
      </c>
      <c r="BB49" s="143" t="e">
        <f t="shared" si="26"/>
        <v>#N/A</v>
      </c>
      <c r="BC49" s="84" t="e">
        <f t="shared" si="27"/>
        <v>#N/A</v>
      </c>
    </row>
    <row r="50" spans="1:55" x14ac:dyDescent="0.2">
      <c r="A50" s="108" t="s">
        <v>110</v>
      </c>
      <c r="B50" s="108">
        <v>2.66</v>
      </c>
      <c r="C50" s="109" t="s">
        <v>109</v>
      </c>
      <c r="E50" s="41"/>
      <c r="F50" s="42"/>
      <c r="G50" s="43"/>
      <c r="H50" s="44"/>
      <c r="I50" s="33" t="e">
        <f t="shared" si="14"/>
        <v>#N/A</v>
      </c>
      <c r="J50" s="34" t="e">
        <f t="shared" si="15"/>
        <v>#N/A</v>
      </c>
      <c r="K50" s="54"/>
      <c r="L50" s="55"/>
      <c r="M50" s="56"/>
      <c r="N50" s="57"/>
      <c r="O50" s="58"/>
      <c r="P50" s="74" t="e">
        <f t="shared" si="16"/>
        <v>#N/A</v>
      </c>
      <c r="Q50" s="75" t="e">
        <f t="shared" si="17"/>
        <v>#N/A</v>
      </c>
      <c r="R50" s="33">
        <f t="shared" si="18"/>
        <v>0</v>
      </c>
      <c r="S50" s="112" t="e">
        <f t="shared" si="19"/>
        <v>#N/A</v>
      </c>
      <c r="T50" s="73"/>
      <c r="U50" s="89"/>
      <c r="V50" s="89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123"/>
      <c r="AK50" s="42"/>
      <c r="AL50" s="126"/>
      <c r="AM50" s="44"/>
      <c r="AN50" s="67"/>
      <c r="AO50" s="68"/>
      <c r="AP50" s="68"/>
      <c r="AQ50" s="68"/>
      <c r="AR50" s="68"/>
      <c r="AS50" s="68"/>
      <c r="AT50" s="69"/>
      <c r="AU50" s="79">
        <f t="shared" si="20"/>
        <v>0</v>
      </c>
      <c r="AV50" s="129">
        <v>1</v>
      </c>
      <c r="AW50" s="81">
        <f t="shared" si="21"/>
        <v>0</v>
      </c>
      <c r="AX50" s="131">
        <f t="shared" si="22"/>
        <v>0</v>
      </c>
      <c r="AY50" s="82">
        <f t="shared" si="23"/>
        <v>0</v>
      </c>
      <c r="AZ50" s="138">
        <f t="shared" si="24"/>
        <v>0</v>
      </c>
      <c r="BA50" s="83" t="e">
        <f t="shared" si="25"/>
        <v>#N/A</v>
      </c>
      <c r="BB50" s="143" t="e">
        <f t="shared" si="26"/>
        <v>#N/A</v>
      </c>
      <c r="BC50" s="84" t="e">
        <f t="shared" si="27"/>
        <v>#N/A</v>
      </c>
    </row>
    <row r="51" spans="1:55" x14ac:dyDescent="0.2">
      <c r="A51" s="108" t="s">
        <v>111</v>
      </c>
      <c r="B51" s="108">
        <v>2.66</v>
      </c>
      <c r="C51" s="109" t="s">
        <v>109</v>
      </c>
      <c r="E51" s="41"/>
      <c r="F51" s="42"/>
      <c r="G51" s="43"/>
      <c r="H51" s="44"/>
      <c r="I51" s="33" t="e">
        <f t="shared" si="14"/>
        <v>#N/A</v>
      </c>
      <c r="J51" s="34" t="e">
        <f t="shared" si="15"/>
        <v>#N/A</v>
      </c>
      <c r="K51" s="54"/>
      <c r="L51" s="55"/>
      <c r="M51" s="56"/>
      <c r="N51" s="57"/>
      <c r="O51" s="58"/>
      <c r="P51" s="74" t="e">
        <f t="shared" si="16"/>
        <v>#N/A</v>
      </c>
      <c r="Q51" s="75" t="e">
        <f t="shared" si="17"/>
        <v>#N/A</v>
      </c>
      <c r="R51" s="33">
        <f t="shared" si="18"/>
        <v>0</v>
      </c>
      <c r="S51" s="112" t="e">
        <f t="shared" si="19"/>
        <v>#N/A</v>
      </c>
      <c r="T51" s="73"/>
      <c r="U51" s="89"/>
      <c r="V51" s="89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123"/>
      <c r="AK51" s="42"/>
      <c r="AL51" s="126"/>
      <c r="AM51" s="44"/>
      <c r="AN51" s="67"/>
      <c r="AO51" s="68"/>
      <c r="AP51" s="68"/>
      <c r="AQ51" s="68"/>
      <c r="AR51" s="68"/>
      <c r="AS51" s="68"/>
      <c r="AT51" s="69"/>
      <c r="AU51" s="79">
        <f t="shared" si="20"/>
        <v>0</v>
      </c>
      <c r="AV51" s="129">
        <v>1</v>
      </c>
      <c r="AW51" s="81">
        <f t="shared" si="21"/>
        <v>0</v>
      </c>
      <c r="AX51" s="131">
        <f t="shared" si="22"/>
        <v>0</v>
      </c>
      <c r="AY51" s="82">
        <f t="shared" si="23"/>
        <v>0</v>
      </c>
      <c r="AZ51" s="138">
        <f t="shared" si="24"/>
        <v>0</v>
      </c>
      <c r="BA51" s="83" t="e">
        <f t="shared" si="25"/>
        <v>#N/A</v>
      </c>
      <c r="BB51" s="143" t="e">
        <f t="shared" si="26"/>
        <v>#N/A</v>
      </c>
      <c r="BC51" s="84" t="e">
        <f t="shared" si="27"/>
        <v>#N/A</v>
      </c>
    </row>
    <row r="52" spans="1:55" x14ac:dyDescent="0.25">
      <c r="A52" s="42"/>
      <c r="B52" s="42"/>
      <c r="C52" s="42"/>
      <c r="E52" s="41"/>
      <c r="F52" s="42"/>
      <c r="G52" s="43"/>
      <c r="H52" s="44"/>
      <c r="I52" s="33" t="e">
        <f t="shared" si="14"/>
        <v>#N/A</v>
      </c>
      <c r="J52" s="34" t="e">
        <f t="shared" si="15"/>
        <v>#N/A</v>
      </c>
      <c r="K52" s="54"/>
      <c r="L52" s="55"/>
      <c r="M52" s="56"/>
      <c r="N52" s="57"/>
      <c r="O52" s="58"/>
      <c r="P52" s="74" t="e">
        <f t="shared" si="16"/>
        <v>#N/A</v>
      </c>
      <c r="Q52" s="75" t="e">
        <f t="shared" si="17"/>
        <v>#N/A</v>
      </c>
      <c r="R52" s="33">
        <f t="shared" si="18"/>
        <v>0</v>
      </c>
      <c r="S52" s="112" t="e">
        <f t="shared" si="19"/>
        <v>#N/A</v>
      </c>
      <c r="T52" s="73"/>
      <c r="U52" s="89"/>
      <c r="V52" s="89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123"/>
      <c r="AK52" s="42"/>
      <c r="AL52" s="126"/>
      <c r="AM52" s="44"/>
      <c r="AN52" s="67"/>
      <c r="AO52" s="68"/>
      <c r="AP52" s="68"/>
      <c r="AQ52" s="68"/>
      <c r="AR52" s="68"/>
      <c r="AS52" s="68"/>
      <c r="AT52" s="69"/>
      <c r="AU52" s="79">
        <f t="shared" si="20"/>
        <v>0</v>
      </c>
      <c r="AV52" s="129">
        <v>1</v>
      </c>
      <c r="AW52" s="81">
        <f t="shared" si="21"/>
        <v>0</v>
      </c>
      <c r="AX52" s="131">
        <f t="shared" si="22"/>
        <v>0</v>
      </c>
      <c r="AY52" s="82">
        <f t="shared" si="23"/>
        <v>0</v>
      </c>
      <c r="AZ52" s="138">
        <f t="shared" si="24"/>
        <v>0</v>
      </c>
      <c r="BA52" s="83" t="e">
        <f t="shared" si="25"/>
        <v>#N/A</v>
      </c>
      <c r="BB52" s="143" t="e">
        <f t="shared" si="26"/>
        <v>#N/A</v>
      </c>
      <c r="BC52" s="84" t="e">
        <f t="shared" si="27"/>
        <v>#N/A</v>
      </c>
    </row>
    <row r="53" spans="1:55" x14ac:dyDescent="0.25">
      <c r="A53" s="42"/>
      <c r="B53" s="42"/>
      <c r="C53" s="42"/>
      <c r="E53" s="41"/>
      <c r="F53" s="42"/>
      <c r="G53" s="43"/>
      <c r="H53" s="44"/>
      <c r="I53" s="33" t="e">
        <f t="shared" si="14"/>
        <v>#N/A</v>
      </c>
      <c r="J53" s="34" t="e">
        <f t="shared" si="15"/>
        <v>#N/A</v>
      </c>
      <c r="K53" s="54"/>
      <c r="L53" s="55"/>
      <c r="M53" s="56"/>
      <c r="N53" s="57"/>
      <c r="O53" s="58"/>
      <c r="P53" s="74" t="e">
        <f t="shared" si="16"/>
        <v>#N/A</v>
      </c>
      <c r="Q53" s="75" t="e">
        <f t="shared" si="17"/>
        <v>#N/A</v>
      </c>
      <c r="R53" s="33">
        <f t="shared" si="18"/>
        <v>0</v>
      </c>
      <c r="S53" s="112" t="e">
        <f t="shared" si="19"/>
        <v>#N/A</v>
      </c>
      <c r="T53" s="73"/>
      <c r="U53" s="89"/>
      <c r="V53" s="89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123"/>
      <c r="AK53" s="42"/>
      <c r="AL53" s="126"/>
      <c r="AM53" s="44"/>
      <c r="AN53" s="67"/>
      <c r="AO53" s="68"/>
      <c r="AP53" s="68"/>
      <c r="AQ53" s="68"/>
      <c r="AR53" s="68"/>
      <c r="AS53" s="68"/>
      <c r="AT53" s="69"/>
      <c r="AU53" s="79">
        <f t="shared" si="20"/>
        <v>0</v>
      </c>
      <c r="AV53" s="129">
        <v>1</v>
      </c>
      <c r="AW53" s="81">
        <f t="shared" si="21"/>
        <v>0</v>
      </c>
      <c r="AX53" s="131">
        <f t="shared" si="22"/>
        <v>0</v>
      </c>
      <c r="AY53" s="82">
        <f t="shared" si="23"/>
        <v>0</v>
      </c>
      <c r="AZ53" s="138">
        <f t="shared" si="24"/>
        <v>0</v>
      </c>
      <c r="BA53" s="83" t="e">
        <f t="shared" si="25"/>
        <v>#N/A</v>
      </c>
      <c r="BB53" s="143" t="e">
        <f t="shared" si="26"/>
        <v>#N/A</v>
      </c>
      <c r="BC53" s="84" t="e">
        <f t="shared" si="27"/>
        <v>#N/A</v>
      </c>
    </row>
    <row r="54" spans="1:55" x14ac:dyDescent="0.2">
      <c r="A54" s="108"/>
      <c r="B54" s="108"/>
      <c r="C54" s="107"/>
      <c r="E54" s="41"/>
      <c r="F54" s="42"/>
      <c r="G54" s="43"/>
      <c r="H54" s="44"/>
      <c r="I54" s="33" t="e">
        <f t="shared" si="14"/>
        <v>#N/A</v>
      </c>
      <c r="J54" s="34" t="e">
        <f t="shared" si="15"/>
        <v>#N/A</v>
      </c>
      <c r="K54" s="54"/>
      <c r="L54" s="55"/>
      <c r="M54" s="56"/>
      <c r="N54" s="57"/>
      <c r="O54" s="58"/>
      <c r="P54" s="74" t="e">
        <f t="shared" si="16"/>
        <v>#N/A</v>
      </c>
      <c r="Q54" s="75" t="e">
        <f t="shared" si="17"/>
        <v>#N/A</v>
      </c>
      <c r="R54" s="33">
        <f t="shared" si="18"/>
        <v>0</v>
      </c>
      <c r="S54" s="112" t="e">
        <f t="shared" si="19"/>
        <v>#N/A</v>
      </c>
      <c r="T54" s="73"/>
      <c r="U54" s="89"/>
      <c r="V54" s="89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123"/>
      <c r="AK54" s="42"/>
      <c r="AL54" s="126"/>
      <c r="AM54" s="44"/>
      <c r="AN54" s="67"/>
      <c r="AO54" s="68"/>
      <c r="AP54" s="68"/>
      <c r="AQ54" s="68"/>
      <c r="AR54" s="68"/>
      <c r="AS54" s="68"/>
      <c r="AT54" s="69"/>
      <c r="AU54" s="79">
        <f t="shared" si="20"/>
        <v>0</v>
      </c>
      <c r="AV54" s="129">
        <v>1</v>
      </c>
      <c r="AW54" s="81">
        <f t="shared" si="21"/>
        <v>0</v>
      </c>
      <c r="AX54" s="131">
        <f t="shared" si="22"/>
        <v>0</v>
      </c>
      <c r="AY54" s="82">
        <f t="shared" si="23"/>
        <v>0</v>
      </c>
      <c r="AZ54" s="138">
        <f t="shared" si="24"/>
        <v>0</v>
      </c>
      <c r="BA54" s="83" t="e">
        <f t="shared" si="25"/>
        <v>#N/A</v>
      </c>
      <c r="BB54" s="143" t="e">
        <f t="shared" si="26"/>
        <v>#N/A</v>
      </c>
      <c r="BC54" s="84" t="e">
        <f t="shared" si="27"/>
        <v>#N/A</v>
      </c>
    </row>
    <row r="55" spans="1:55" x14ac:dyDescent="0.2">
      <c r="A55" s="108" t="s">
        <v>112</v>
      </c>
      <c r="B55" s="108">
        <v>2.79</v>
      </c>
      <c r="C55" s="147">
        <v>37.799999999999997</v>
      </c>
      <c r="D55" s="7" t="s">
        <v>113</v>
      </c>
      <c r="E55" s="41"/>
      <c r="F55" s="42"/>
      <c r="G55" s="43"/>
      <c r="H55" s="44"/>
      <c r="I55" s="33" t="e">
        <f t="shared" si="14"/>
        <v>#N/A</v>
      </c>
      <c r="J55" s="34" t="e">
        <f t="shared" si="15"/>
        <v>#N/A</v>
      </c>
      <c r="K55" s="54"/>
      <c r="L55" s="55"/>
      <c r="M55" s="56"/>
      <c r="N55" s="57"/>
      <c r="O55" s="58"/>
      <c r="P55" s="74" t="e">
        <f t="shared" si="16"/>
        <v>#N/A</v>
      </c>
      <c r="Q55" s="75" t="e">
        <f t="shared" si="17"/>
        <v>#N/A</v>
      </c>
      <c r="R55" s="33">
        <f t="shared" si="18"/>
        <v>0</v>
      </c>
      <c r="S55" s="112" t="e">
        <f t="shared" si="19"/>
        <v>#N/A</v>
      </c>
      <c r="T55" s="73"/>
      <c r="U55" s="89"/>
      <c r="V55" s="89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123"/>
      <c r="AK55" s="42"/>
      <c r="AL55" s="126"/>
      <c r="AM55" s="44"/>
      <c r="AN55" s="67"/>
      <c r="AO55" s="68"/>
      <c r="AP55" s="68"/>
      <c r="AQ55" s="68"/>
      <c r="AR55" s="68"/>
      <c r="AS55" s="68"/>
      <c r="AT55" s="69"/>
      <c r="AU55" s="79">
        <f t="shared" si="20"/>
        <v>0</v>
      </c>
      <c r="AV55" s="129">
        <v>1</v>
      </c>
      <c r="AW55" s="81">
        <f t="shared" si="21"/>
        <v>0</v>
      </c>
      <c r="AX55" s="131">
        <f t="shared" si="22"/>
        <v>0</v>
      </c>
      <c r="AY55" s="82">
        <f t="shared" si="23"/>
        <v>0</v>
      </c>
      <c r="AZ55" s="138">
        <f t="shared" si="24"/>
        <v>0</v>
      </c>
      <c r="BA55" s="83" t="e">
        <f t="shared" si="25"/>
        <v>#N/A</v>
      </c>
      <c r="BB55" s="143" t="e">
        <f t="shared" si="26"/>
        <v>#N/A</v>
      </c>
      <c r="BC55" s="84" t="e">
        <f t="shared" si="27"/>
        <v>#N/A</v>
      </c>
    </row>
    <row r="56" spans="1:55" x14ac:dyDescent="0.2">
      <c r="A56" s="108" t="s">
        <v>114</v>
      </c>
      <c r="B56" s="108">
        <v>2.79</v>
      </c>
      <c r="C56" s="107">
        <v>50</v>
      </c>
      <c r="E56" s="41"/>
      <c r="F56" s="42"/>
      <c r="G56" s="43"/>
      <c r="H56" s="44"/>
      <c r="I56" s="33" t="e">
        <f t="shared" si="14"/>
        <v>#N/A</v>
      </c>
      <c r="J56" s="34" t="e">
        <f t="shared" si="15"/>
        <v>#N/A</v>
      </c>
      <c r="K56" s="54"/>
      <c r="L56" s="55"/>
      <c r="M56" s="56"/>
      <c r="N56" s="57"/>
      <c r="O56" s="58"/>
      <c r="P56" s="74" t="e">
        <f t="shared" si="16"/>
        <v>#N/A</v>
      </c>
      <c r="Q56" s="75" t="e">
        <f t="shared" si="17"/>
        <v>#N/A</v>
      </c>
      <c r="R56" s="33">
        <f t="shared" si="18"/>
        <v>0</v>
      </c>
      <c r="S56" s="112" t="e">
        <f t="shared" si="19"/>
        <v>#N/A</v>
      </c>
      <c r="T56" s="73"/>
      <c r="U56" s="89"/>
      <c r="V56" s="89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123"/>
      <c r="AK56" s="42"/>
      <c r="AL56" s="126"/>
      <c r="AM56" s="44"/>
      <c r="AN56" s="67"/>
      <c r="AO56" s="68"/>
      <c r="AP56" s="68"/>
      <c r="AQ56" s="68"/>
      <c r="AR56" s="68"/>
      <c r="AS56" s="68"/>
      <c r="AT56" s="69"/>
      <c r="AU56" s="79">
        <f t="shared" si="20"/>
        <v>0</v>
      </c>
      <c r="AV56" s="129">
        <v>1</v>
      </c>
      <c r="AW56" s="81">
        <f t="shared" si="21"/>
        <v>0</v>
      </c>
      <c r="AX56" s="131">
        <f t="shared" si="22"/>
        <v>0</v>
      </c>
      <c r="AY56" s="82">
        <f t="shared" si="23"/>
        <v>0</v>
      </c>
      <c r="AZ56" s="138">
        <f t="shared" si="24"/>
        <v>0</v>
      </c>
      <c r="BA56" s="83" t="e">
        <f t="shared" si="25"/>
        <v>#N/A</v>
      </c>
      <c r="BB56" s="143" t="e">
        <f t="shared" si="26"/>
        <v>#N/A</v>
      </c>
      <c r="BC56" s="84" t="e">
        <f t="shared" si="27"/>
        <v>#N/A</v>
      </c>
    </row>
    <row r="57" spans="1:55" x14ac:dyDescent="0.25">
      <c r="A57" s="42"/>
      <c r="B57" s="42"/>
      <c r="C57" s="42"/>
      <c r="E57" s="41"/>
      <c r="F57" s="42"/>
      <c r="G57" s="43"/>
      <c r="H57" s="44"/>
      <c r="I57" s="33" t="e">
        <f t="shared" si="14"/>
        <v>#N/A</v>
      </c>
      <c r="J57" s="34" t="e">
        <f t="shared" si="15"/>
        <v>#N/A</v>
      </c>
      <c r="K57" s="54"/>
      <c r="L57" s="55"/>
      <c r="M57" s="56"/>
      <c r="N57" s="57"/>
      <c r="O57" s="58"/>
      <c r="P57" s="74" t="e">
        <f t="shared" si="16"/>
        <v>#N/A</v>
      </c>
      <c r="Q57" s="75" t="e">
        <f t="shared" si="17"/>
        <v>#N/A</v>
      </c>
      <c r="R57" s="33">
        <f t="shared" si="18"/>
        <v>0</v>
      </c>
      <c r="S57" s="112" t="e">
        <f t="shared" si="19"/>
        <v>#N/A</v>
      </c>
      <c r="T57" s="73"/>
      <c r="U57" s="89"/>
      <c r="V57" s="89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123"/>
      <c r="AK57" s="42"/>
      <c r="AL57" s="126"/>
      <c r="AM57" s="44"/>
      <c r="AN57" s="67"/>
      <c r="AO57" s="68"/>
      <c r="AP57" s="68"/>
      <c r="AQ57" s="68"/>
      <c r="AR57" s="68"/>
      <c r="AS57" s="68"/>
      <c r="AT57" s="69"/>
      <c r="AU57" s="79">
        <f t="shared" si="20"/>
        <v>0</v>
      </c>
      <c r="AV57" s="129">
        <v>1</v>
      </c>
      <c r="AW57" s="81">
        <f t="shared" si="21"/>
        <v>0</v>
      </c>
      <c r="AX57" s="131">
        <f t="shared" si="22"/>
        <v>0</v>
      </c>
      <c r="AY57" s="82">
        <f t="shared" si="23"/>
        <v>0</v>
      </c>
      <c r="AZ57" s="138">
        <f t="shared" si="24"/>
        <v>0</v>
      </c>
      <c r="BA57" s="83" t="e">
        <f t="shared" si="25"/>
        <v>#N/A</v>
      </c>
      <c r="BB57" s="143" t="e">
        <f t="shared" si="26"/>
        <v>#N/A</v>
      </c>
      <c r="BC57" s="84" t="e">
        <f t="shared" si="27"/>
        <v>#N/A</v>
      </c>
    </row>
    <row r="58" spans="1:55" x14ac:dyDescent="0.25">
      <c r="A58" s="42"/>
      <c r="B58" s="42"/>
      <c r="C58" s="42"/>
      <c r="E58" s="41"/>
      <c r="F58" s="42"/>
      <c r="G58" s="43"/>
      <c r="H58" s="44"/>
      <c r="I58" s="33" t="e">
        <f t="shared" si="14"/>
        <v>#N/A</v>
      </c>
      <c r="J58" s="34" t="e">
        <f t="shared" si="15"/>
        <v>#N/A</v>
      </c>
      <c r="K58" s="54"/>
      <c r="L58" s="55"/>
      <c r="M58" s="56"/>
      <c r="N58" s="57"/>
      <c r="O58" s="58"/>
      <c r="P58" s="74" t="e">
        <f t="shared" si="16"/>
        <v>#N/A</v>
      </c>
      <c r="Q58" s="75" t="e">
        <f t="shared" si="17"/>
        <v>#N/A</v>
      </c>
      <c r="R58" s="33">
        <f t="shared" si="18"/>
        <v>0</v>
      </c>
      <c r="S58" s="112" t="e">
        <f t="shared" si="19"/>
        <v>#N/A</v>
      </c>
      <c r="T58" s="73"/>
      <c r="U58" s="89"/>
      <c r="V58" s="89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123"/>
      <c r="AK58" s="42"/>
      <c r="AL58" s="126"/>
      <c r="AM58" s="44"/>
      <c r="AN58" s="67"/>
      <c r="AO58" s="68"/>
      <c r="AP58" s="68"/>
      <c r="AQ58" s="68"/>
      <c r="AR58" s="68"/>
      <c r="AS58" s="68"/>
      <c r="AT58" s="69"/>
      <c r="AU58" s="79">
        <f t="shared" si="20"/>
        <v>0</v>
      </c>
      <c r="AV58" s="129">
        <v>1</v>
      </c>
      <c r="AW58" s="81">
        <f t="shared" si="21"/>
        <v>0</v>
      </c>
      <c r="AX58" s="131">
        <f t="shared" si="22"/>
        <v>0</v>
      </c>
      <c r="AY58" s="82">
        <f t="shared" si="23"/>
        <v>0</v>
      </c>
      <c r="AZ58" s="138">
        <f t="shared" si="24"/>
        <v>0</v>
      </c>
      <c r="BA58" s="83" t="e">
        <f t="shared" si="25"/>
        <v>#N/A</v>
      </c>
      <c r="BB58" s="143" t="e">
        <f t="shared" si="26"/>
        <v>#N/A</v>
      </c>
      <c r="BC58" s="84" t="e">
        <f t="shared" si="27"/>
        <v>#N/A</v>
      </c>
    </row>
    <row r="59" spans="1:55" x14ac:dyDescent="0.25">
      <c r="A59" s="42"/>
      <c r="B59" s="42"/>
      <c r="C59" s="42"/>
      <c r="E59" s="41"/>
      <c r="F59" s="42"/>
      <c r="G59" s="43"/>
      <c r="H59" s="44"/>
      <c r="I59" s="33" t="e">
        <f t="shared" si="14"/>
        <v>#N/A</v>
      </c>
      <c r="J59" s="34" t="e">
        <f t="shared" si="15"/>
        <v>#N/A</v>
      </c>
      <c r="K59" s="54"/>
      <c r="L59" s="55"/>
      <c r="M59" s="56"/>
      <c r="N59" s="57"/>
      <c r="O59" s="58"/>
      <c r="P59" s="74" t="e">
        <f t="shared" si="16"/>
        <v>#N/A</v>
      </c>
      <c r="Q59" s="75" t="e">
        <f t="shared" si="17"/>
        <v>#N/A</v>
      </c>
      <c r="R59" s="33">
        <f t="shared" si="18"/>
        <v>0</v>
      </c>
      <c r="S59" s="112" t="e">
        <f t="shared" si="19"/>
        <v>#N/A</v>
      </c>
      <c r="T59" s="73"/>
      <c r="U59" s="89"/>
      <c r="V59" s="89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123"/>
      <c r="AK59" s="42"/>
      <c r="AL59" s="126"/>
      <c r="AM59" s="44"/>
      <c r="AN59" s="67"/>
      <c r="AO59" s="68"/>
      <c r="AP59" s="68"/>
      <c r="AQ59" s="68"/>
      <c r="AR59" s="68"/>
      <c r="AS59" s="68"/>
      <c r="AT59" s="69"/>
      <c r="AU59" s="79">
        <f t="shared" si="20"/>
        <v>0</v>
      </c>
      <c r="AV59" s="129">
        <v>1</v>
      </c>
      <c r="AW59" s="81">
        <f t="shared" si="21"/>
        <v>0</v>
      </c>
      <c r="AX59" s="131">
        <f t="shared" si="22"/>
        <v>0</v>
      </c>
      <c r="AY59" s="82">
        <f t="shared" si="23"/>
        <v>0</v>
      </c>
      <c r="AZ59" s="138">
        <f t="shared" si="24"/>
        <v>0</v>
      </c>
      <c r="BA59" s="83" t="e">
        <f t="shared" si="25"/>
        <v>#N/A</v>
      </c>
      <c r="BB59" s="143" t="e">
        <f t="shared" si="26"/>
        <v>#N/A</v>
      </c>
      <c r="BC59" s="84" t="e">
        <f t="shared" si="27"/>
        <v>#N/A</v>
      </c>
    </row>
    <row r="60" spans="1:55" x14ac:dyDescent="0.25">
      <c r="A60" s="42"/>
      <c r="B60" s="42"/>
      <c r="C60" s="42"/>
      <c r="E60" s="41"/>
      <c r="F60" s="42"/>
      <c r="G60" s="43"/>
      <c r="H60" s="44"/>
      <c r="I60" s="33" t="e">
        <f t="shared" si="14"/>
        <v>#N/A</v>
      </c>
      <c r="J60" s="34" t="e">
        <f t="shared" si="15"/>
        <v>#N/A</v>
      </c>
      <c r="K60" s="54"/>
      <c r="L60" s="55"/>
      <c r="M60" s="56"/>
      <c r="N60" s="57"/>
      <c r="O60" s="58"/>
      <c r="P60" s="74" t="e">
        <f t="shared" si="16"/>
        <v>#N/A</v>
      </c>
      <c r="Q60" s="75" t="e">
        <f t="shared" si="17"/>
        <v>#N/A</v>
      </c>
      <c r="R60" s="33">
        <f t="shared" si="18"/>
        <v>0</v>
      </c>
      <c r="S60" s="112" t="e">
        <f t="shared" si="19"/>
        <v>#N/A</v>
      </c>
      <c r="T60" s="73"/>
      <c r="U60" s="89"/>
      <c r="V60" s="89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123"/>
      <c r="AK60" s="42"/>
      <c r="AL60" s="126"/>
      <c r="AM60" s="44"/>
      <c r="AN60" s="67"/>
      <c r="AO60" s="68"/>
      <c r="AP60" s="68"/>
      <c r="AQ60" s="68"/>
      <c r="AR60" s="68"/>
      <c r="AS60" s="68"/>
      <c r="AT60" s="69"/>
      <c r="AU60" s="79">
        <f t="shared" si="20"/>
        <v>0</v>
      </c>
      <c r="AV60" s="129">
        <v>1</v>
      </c>
      <c r="AW60" s="81">
        <f t="shared" si="21"/>
        <v>0</v>
      </c>
      <c r="AX60" s="131">
        <f t="shared" si="22"/>
        <v>0</v>
      </c>
      <c r="AY60" s="82">
        <f t="shared" si="23"/>
        <v>0</v>
      </c>
      <c r="AZ60" s="138">
        <f t="shared" si="24"/>
        <v>0</v>
      </c>
      <c r="BA60" s="83" t="e">
        <f t="shared" si="25"/>
        <v>#N/A</v>
      </c>
      <c r="BB60" s="143" t="e">
        <f t="shared" si="26"/>
        <v>#N/A</v>
      </c>
      <c r="BC60" s="84" t="e">
        <f t="shared" si="27"/>
        <v>#N/A</v>
      </c>
    </row>
    <row r="61" spans="1:55" x14ac:dyDescent="0.25">
      <c r="A61" s="42"/>
      <c r="B61" s="42"/>
      <c r="C61" s="42"/>
      <c r="E61" s="41"/>
      <c r="F61" s="42"/>
      <c r="G61" s="43"/>
      <c r="H61" s="44"/>
      <c r="I61" s="33" t="e">
        <f t="shared" si="14"/>
        <v>#N/A</v>
      </c>
      <c r="J61" s="34" t="e">
        <f t="shared" si="15"/>
        <v>#N/A</v>
      </c>
      <c r="K61" s="54"/>
      <c r="L61" s="55"/>
      <c r="M61" s="56"/>
      <c r="N61" s="57"/>
      <c r="O61" s="58"/>
      <c r="P61" s="74" t="e">
        <f t="shared" si="16"/>
        <v>#N/A</v>
      </c>
      <c r="Q61" s="75" t="e">
        <f t="shared" si="17"/>
        <v>#N/A</v>
      </c>
      <c r="R61" s="33">
        <f t="shared" si="18"/>
        <v>0</v>
      </c>
      <c r="S61" s="112" t="e">
        <f t="shared" si="19"/>
        <v>#N/A</v>
      </c>
      <c r="T61" s="73"/>
      <c r="U61" s="89"/>
      <c r="V61" s="89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123"/>
      <c r="AK61" s="42"/>
      <c r="AL61" s="126"/>
      <c r="AM61" s="44"/>
      <c r="AN61" s="67"/>
      <c r="AO61" s="68"/>
      <c r="AP61" s="68"/>
      <c r="AQ61" s="68"/>
      <c r="AR61" s="68"/>
      <c r="AS61" s="68"/>
      <c r="AT61" s="69"/>
      <c r="AU61" s="79">
        <f t="shared" si="20"/>
        <v>0</v>
      </c>
      <c r="AV61" s="129">
        <v>1</v>
      </c>
      <c r="AW61" s="81">
        <f t="shared" si="21"/>
        <v>0</v>
      </c>
      <c r="AX61" s="131">
        <f t="shared" si="22"/>
        <v>0</v>
      </c>
      <c r="AY61" s="82">
        <f t="shared" si="23"/>
        <v>0</v>
      </c>
      <c r="AZ61" s="138">
        <f t="shared" si="24"/>
        <v>0</v>
      </c>
      <c r="BA61" s="83" t="e">
        <f t="shared" si="25"/>
        <v>#N/A</v>
      </c>
      <c r="BB61" s="143" t="e">
        <f t="shared" si="26"/>
        <v>#N/A</v>
      </c>
      <c r="BC61" s="84" t="e">
        <f t="shared" si="27"/>
        <v>#N/A</v>
      </c>
    </row>
    <row r="62" spans="1:55" x14ac:dyDescent="0.25">
      <c r="A62" s="42"/>
      <c r="B62" s="42"/>
      <c r="C62" s="42"/>
      <c r="E62" s="41"/>
      <c r="F62" s="42"/>
      <c r="G62" s="43"/>
      <c r="H62" s="44"/>
      <c r="I62" s="33" t="e">
        <f t="shared" si="14"/>
        <v>#N/A</v>
      </c>
      <c r="J62" s="34" t="e">
        <f t="shared" si="15"/>
        <v>#N/A</v>
      </c>
      <c r="K62" s="54"/>
      <c r="L62" s="55"/>
      <c r="M62" s="56"/>
      <c r="N62" s="57"/>
      <c r="O62" s="58"/>
      <c r="P62" s="74" t="e">
        <f t="shared" si="16"/>
        <v>#N/A</v>
      </c>
      <c r="Q62" s="75" t="e">
        <f t="shared" si="17"/>
        <v>#N/A</v>
      </c>
      <c r="R62" s="33">
        <f t="shared" si="18"/>
        <v>0</v>
      </c>
      <c r="S62" s="112" t="e">
        <f t="shared" si="19"/>
        <v>#N/A</v>
      </c>
      <c r="T62" s="73"/>
      <c r="U62" s="89"/>
      <c r="V62" s="89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123"/>
      <c r="AK62" s="42"/>
      <c r="AL62" s="126"/>
      <c r="AM62" s="44"/>
      <c r="AN62" s="67"/>
      <c r="AO62" s="68"/>
      <c r="AP62" s="68"/>
      <c r="AQ62" s="68"/>
      <c r="AR62" s="68"/>
      <c r="AS62" s="68"/>
      <c r="AT62" s="69"/>
      <c r="AU62" s="79">
        <f t="shared" si="20"/>
        <v>0</v>
      </c>
      <c r="AV62" s="129">
        <v>1</v>
      </c>
      <c r="AW62" s="81">
        <f t="shared" si="21"/>
        <v>0</v>
      </c>
      <c r="AX62" s="131">
        <f t="shared" si="22"/>
        <v>0</v>
      </c>
      <c r="AY62" s="82">
        <f t="shared" si="23"/>
        <v>0</v>
      </c>
      <c r="AZ62" s="138">
        <f t="shared" si="24"/>
        <v>0</v>
      </c>
      <c r="BA62" s="83" t="e">
        <f t="shared" si="25"/>
        <v>#N/A</v>
      </c>
      <c r="BB62" s="143" t="e">
        <f t="shared" si="26"/>
        <v>#N/A</v>
      </c>
      <c r="BC62" s="84" t="e">
        <f t="shared" si="27"/>
        <v>#N/A</v>
      </c>
    </row>
    <row r="63" spans="1:55" x14ac:dyDescent="0.25">
      <c r="A63" s="42"/>
      <c r="B63" s="42"/>
      <c r="C63" s="42"/>
      <c r="E63" s="41"/>
      <c r="F63" s="42"/>
      <c r="G63" s="43"/>
      <c r="H63" s="44"/>
      <c r="I63" s="33" t="e">
        <f t="shared" si="14"/>
        <v>#N/A</v>
      </c>
      <c r="J63" s="34" t="e">
        <f t="shared" si="15"/>
        <v>#N/A</v>
      </c>
      <c r="K63" s="54"/>
      <c r="L63" s="55"/>
      <c r="M63" s="56"/>
      <c r="N63" s="57"/>
      <c r="O63" s="58"/>
      <c r="P63" s="74" t="e">
        <f t="shared" si="16"/>
        <v>#N/A</v>
      </c>
      <c r="Q63" s="75" t="e">
        <f t="shared" si="17"/>
        <v>#N/A</v>
      </c>
      <c r="R63" s="33">
        <f t="shared" si="18"/>
        <v>0</v>
      </c>
      <c r="S63" s="112" t="e">
        <f t="shared" si="19"/>
        <v>#N/A</v>
      </c>
      <c r="T63" s="73"/>
      <c r="U63" s="89"/>
      <c r="V63" s="89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123"/>
      <c r="AK63" s="42"/>
      <c r="AL63" s="126"/>
      <c r="AM63" s="44"/>
      <c r="AN63" s="67"/>
      <c r="AO63" s="68"/>
      <c r="AP63" s="68"/>
      <c r="AQ63" s="68"/>
      <c r="AR63" s="68"/>
      <c r="AS63" s="68"/>
      <c r="AT63" s="69"/>
      <c r="AU63" s="79">
        <f t="shared" si="20"/>
        <v>0</v>
      </c>
      <c r="AV63" s="129">
        <v>1</v>
      </c>
      <c r="AW63" s="81">
        <f t="shared" si="21"/>
        <v>0</v>
      </c>
      <c r="AX63" s="131">
        <f t="shared" si="22"/>
        <v>0</v>
      </c>
      <c r="AY63" s="82">
        <f t="shared" si="23"/>
        <v>0</v>
      </c>
      <c r="AZ63" s="138">
        <f t="shared" si="24"/>
        <v>0</v>
      </c>
      <c r="BA63" s="83" t="e">
        <f t="shared" si="25"/>
        <v>#N/A</v>
      </c>
      <c r="BB63" s="143" t="e">
        <f t="shared" si="26"/>
        <v>#N/A</v>
      </c>
      <c r="BC63" s="84" t="e">
        <f t="shared" si="27"/>
        <v>#N/A</v>
      </c>
    </row>
    <row r="64" spans="1:55" x14ac:dyDescent="0.25">
      <c r="A64" s="42"/>
      <c r="B64" s="42"/>
      <c r="C64" s="42"/>
      <c r="E64" s="41"/>
      <c r="F64" s="42"/>
      <c r="G64" s="43"/>
      <c r="H64" s="44"/>
      <c r="I64" s="33" t="e">
        <f t="shared" si="14"/>
        <v>#N/A</v>
      </c>
      <c r="J64" s="34" t="e">
        <f t="shared" si="15"/>
        <v>#N/A</v>
      </c>
      <c r="K64" s="54"/>
      <c r="L64" s="55"/>
      <c r="M64" s="56"/>
      <c r="N64" s="57"/>
      <c r="O64" s="58"/>
      <c r="P64" s="74" t="e">
        <f t="shared" si="16"/>
        <v>#N/A</v>
      </c>
      <c r="Q64" s="75" t="e">
        <f t="shared" si="17"/>
        <v>#N/A</v>
      </c>
      <c r="R64" s="33">
        <f t="shared" si="18"/>
        <v>0</v>
      </c>
      <c r="S64" s="112" t="e">
        <f t="shared" si="19"/>
        <v>#N/A</v>
      </c>
      <c r="T64" s="73"/>
      <c r="U64" s="89"/>
      <c r="V64" s="89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123"/>
      <c r="AK64" s="42"/>
      <c r="AL64" s="126"/>
      <c r="AM64" s="44"/>
      <c r="AN64" s="67"/>
      <c r="AO64" s="68"/>
      <c r="AP64" s="68"/>
      <c r="AQ64" s="68"/>
      <c r="AR64" s="68"/>
      <c r="AS64" s="68"/>
      <c r="AT64" s="69"/>
      <c r="AU64" s="79">
        <f t="shared" si="20"/>
        <v>0</v>
      </c>
      <c r="AV64" s="129">
        <v>1</v>
      </c>
      <c r="AW64" s="81">
        <f t="shared" si="21"/>
        <v>0</v>
      </c>
      <c r="AX64" s="131">
        <f t="shared" si="22"/>
        <v>0</v>
      </c>
      <c r="AY64" s="82">
        <f t="shared" si="23"/>
        <v>0</v>
      </c>
      <c r="AZ64" s="138">
        <f t="shared" si="24"/>
        <v>0</v>
      </c>
      <c r="BA64" s="83" t="e">
        <f t="shared" si="25"/>
        <v>#N/A</v>
      </c>
      <c r="BB64" s="143" t="e">
        <f t="shared" si="26"/>
        <v>#N/A</v>
      </c>
      <c r="BC64" s="84" t="e">
        <f t="shared" si="27"/>
        <v>#N/A</v>
      </c>
    </row>
    <row r="65" spans="1:55" x14ac:dyDescent="0.25">
      <c r="A65" s="42"/>
      <c r="B65" s="42"/>
      <c r="C65" s="42"/>
      <c r="E65" s="41"/>
      <c r="F65" s="42"/>
      <c r="G65" s="43"/>
      <c r="H65" s="44"/>
      <c r="I65" s="33" t="e">
        <f t="shared" si="14"/>
        <v>#N/A</v>
      </c>
      <c r="J65" s="34" t="e">
        <f t="shared" si="15"/>
        <v>#N/A</v>
      </c>
      <c r="K65" s="54"/>
      <c r="L65" s="55"/>
      <c r="M65" s="56"/>
      <c r="N65" s="57"/>
      <c r="O65" s="58"/>
      <c r="P65" s="74" t="e">
        <f t="shared" si="16"/>
        <v>#N/A</v>
      </c>
      <c r="Q65" s="75" t="e">
        <f t="shared" si="17"/>
        <v>#N/A</v>
      </c>
      <c r="R65" s="33">
        <f t="shared" si="18"/>
        <v>0</v>
      </c>
      <c r="S65" s="112" t="e">
        <f t="shared" si="19"/>
        <v>#N/A</v>
      </c>
      <c r="T65" s="73"/>
      <c r="U65" s="89"/>
      <c r="V65" s="89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123"/>
      <c r="AK65" s="42"/>
      <c r="AL65" s="126"/>
      <c r="AM65" s="44"/>
      <c r="AN65" s="67"/>
      <c r="AO65" s="68"/>
      <c r="AP65" s="68"/>
      <c r="AQ65" s="68"/>
      <c r="AR65" s="68"/>
      <c r="AS65" s="68"/>
      <c r="AT65" s="69"/>
      <c r="AU65" s="79">
        <f t="shared" si="20"/>
        <v>0</v>
      </c>
      <c r="AV65" s="129">
        <v>1</v>
      </c>
      <c r="AW65" s="81">
        <f t="shared" si="21"/>
        <v>0</v>
      </c>
      <c r="AX65" s="131">
        <f t="shared" si="22"/>
        <v>0</v>
      </c>
      <c r="AY65" s="82">
        <f t="shared" si="23"/>
        <v>0</v>
      </c>
      <c r="AZ65" s="138">
        <f t="shared" si="24"/>
        <v>0</v>
      </c>
      <c r="BA65" s="83" t="e">
        <f t="shared" si="25"/>
        <v>#N/A</v>
      </c>
      <c r="BB65" s="143" t="e">
        <f t="shared" si="26"/>
        <v>#N/A</v>
      </c>
      <c r="BC65" s="84" t="e">
        <f t="shared" si="27"/>
        <v>#N/A</v>
      </c>
    </row>
    <row r="66" spans="1:55" x14ac:dyDescent="0.25">
      <c r="A66" s="42"/>
      <c r="B66" s="42"/>
      <c r="C66" s="42"/>
      <c r="E66" s="41"/>
      <c r="F66" s="42"/>
      <c r="G66" s="43"/>
      <c r="H66" s="44"/>
      <c r="I66" s="33" t="e">
        <f t="shared" si="14"/>
        <v>#N/A</v>
      </c>
      <c r="J66" s="34" t="e">
        <f t="shared" si="15"/>
        <v>#N/A</v>
      </c>
      <c r="K66" s="54"/>
      <c r="L66" s="55"/>
      <c r="M66" s="56"/>
      <c r="N66" s="57"/>
      <c r="O66" s="58"/>
      <c r="P66" s="74" t="e">
        <f t="shared" si="16"/>
        <v>#N/A</v>
      </c>
      <c r="Q66" s="75" t="e">
        <f t="shared" si="17"/>
        <v>#N/A</v>
      </c>
      <c r="R66" s="33">
        <f t="shared" si="18"/>
        <v>0</v>
      </c>
      <c r="S66" s="112" t="e">
        <f t="shared" si="19"/>
        <v>#N/A</v>
      </c>
      <c r="T66" s="73"/>
      <c r="U66" s="89"/>
      <c r="V66" s="89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123"/>
      <c r="AK66" s="42"/>
      <c r="AL66" s="126"/>
      <c r="AM66" s="44"/>
      <c r="AN66" s="67"/>
      <c r="AO66" s="68"/>
      <c r="AP66" s="68"/>
      <c r="AQ66" s="68"/>
      <c r="AR66" s="68"/>
      <c r="AS66" s="68"/>
      <c r="AT66" s="69"/>
      <c r="AU66" s="79">
        <f t="shared" si="20"/>
        <v>0</v>
      </c>
      <c r="AV66" s="129">
        <v>1</v>
      </c>
      <c r="AW66" s="81">
        <f t="shared" si="21"/>
        <v>0</v>
      </c>
      <c r="AX66" s="131">
        <f t="shared" si="22"/>
        <v>0</v>
      </c>
      <c r="AY66" s="82">
        <f t="shared" si="23"/>
        <v>0</v>
      </c>
      <c r="AZ66" s="138">
        <f t="shared" si="24"/>
        <v>0</v>
      </c>
      <c r="BA66" s="83" t="e">
        <f t="shared" si="25"/>
        <v>#N/A</v>
      </c>
      <c r="BB66" s="143" t="e">
        <f t="shared" si="26"/>
        <v>#N/A</v>
      </c>
      <c r="BC66" s="84" t="e">
        <f t="shared" si="27"/>
        <v>#N/A</v>
      </c>
    </row>
    <row r="67" spans="1:55" x14ac:dyDescent="0.25">
      <c r="A67" s="42"/>
      <c r="B67" s="42"/>
      <c r="C67" s="42"/>
      <c r="E67" s="41"/>
      <c r="F67" s="42"/>
      <c r="G67" s="43"/>
      <c r="H67" s="44"/>
      <c r="I67" s="33" t="e">
        <f t="shared" si="14"/>
        <v>#N/A</v>
      </c>
      <c r="J67" s="34" t="e">
        <f t="shared" si="15"/>
        <v>#N/A</v>
      </c>
      <c r="K67" s="54"/>
      <c r="L67" s="55"/>
      <c r="M67" s="56"/>
      <c r="N67" s="57"/>
      <c r="O67" s="58"/>
      <c r="P67" s="74" t="e">
        <f t="shared" si="16"/>
        <v>#N/A</v>
      </c>
      <c r="Q67" s="75" t="e">
        <f t="shared" si="17"/>
        <v>#N/A</v>
      </c>
      <c r="R67" s="33">
        <f t="shared" si="18"/>
        <v>0</v>
      </c>
      <c r="S67" s="112" t="e">
        <f t="shared" si="19"/>
        <v>#N/A</v>
      </c>
      <c r="T67" s="73"/>
      <c r="U67" s="89"/>
      <c r="V67" s="89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123"/>
      <c r="AK67" s="42"/>
      <c r="AL67" s="126"/>
      <c r="AM67" s="44"/>
      <c r="AN67" s="67"/>
      <c r="AO67" s="68"/>
      <c r="AP67" s="68"/>
      <c r="AQ67" s="68"/>
      <c r="AR67" s="68"/>
      <c r="AS67" s="68"/>
      <c r="AT67" s="69"/>
      <c r="AU67" s="79">
        <f t="shared" si="20"/>
        <v>0</v>
      </c>
      <c r="AV67" s="129">
        <v>1</v>
      </c>
      <c r="AW67" s="81">
        <f t="shared" si="21"/>
        <v>0</v>
      </c>
      <c r="AX67" s="131">
        <f t="shared" si="22"/>
        <v>0</v>
      </c>
      <c r="AY67" s="82">
        <f t="shared" si="23"/>
        <v>0</v>
      </c>
      <c r="AZ67" s="138">
        <f t="shared" si="24"/>
        <v>0</v>
      </c>
      <c r="BA67" s="83" t="e">
        <f t="shared" si="25"/>
        <v>#N/A</v>
      </c>
      <c r="BB67" s="143" t="e">
        <f t="shared" si="26"/>
        <v>#N/A</v>
      </c>
      <c r="BC67" s="84" t="e">
        <f t="shared" si="27"/>
        <v>#N/A</v>
      </c>
    </row>
    <row r="68" spans="1:55" x14ac:dyDescent="0.25">
      <c r="A68" s="42"/>
      <c r="B68" s="42"/>
      <c r="C68" s="42"/>
      <c r="E68" s="41"/>
      <c r="F68" s="42"/>
      <c r="G68" s="43"/>
      <c r="H68" s="44"/>
      <c r="I68" s="33" t="e">
        <f t="shared" si="14"/>
        <v>#N/A</v>
      </c>
      <c r="J68" s="34" t="e">
        <f t="shared" si="15"/>
        <v>#N/A</v>
      </c>
      <c r="K68" s="54"/>
      <c r="L68" s="55"/>
      <c r="M68" s="56"/>
      <c r="N68" s="57"/>
      <c r="O68" s="58"/>
      <c r="P68" s="74" t="e">
        <f t="shared" si="16"/>
        <v>#N/A</v>
      </c>
      <c r="Q68" s="75" t="e">
        <f t="shared" si="17"/>
        <v>#N/A</v>
      </c>
      <c r="R68" s="33">
        <f t="shared" si="18"/>
        <v>0</v>
      </c>
      <c r="S68" s="112" t="e">
        <f t="shared" si="19"/>
        <v>#N/A</v>
      </c>
      <c r="T68" s="73"/>
      <c r="U68" s="89"/>
      <c r="V68" s="89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123"/>
      <c r="AK68" s="42"/>
      <c r="AL68" s="126"/>
      <c r="AM68" s="44"/>
      <c r="AN68" s="67"/>
      <c r="AO68" s="68"/>
      <c r="AP68" s="68"/>
      <c r="AQ68" s="68"/>
      <c r="AR68" s="68"/>
      <c r="AS68" s="68"/>
      <c r="AT68" s="69"/>
      <c r="AU68" s="79">
        <f t="shared" si="20"/>
        <v>0</v>
      </c>
      <c r="AV68" s="129">
        <v>1</v>
      </c>
      <c r="AW68" s="81">
        <f t="shared" si="21"/>
        <v>0</v>
      </c>
      <c r="AX68" s="131">
        <f t="shared" si="22"/>
        <v>0</v>
      </c>
      <c r="AY68" s="82">
        <f t="shared" si="23"/>
        <v>0</v>
      </c>
      <c r="AZ68" s="138">
        <f t="shared" si="24"/>
        <v>0</v>
      </c>
      <c r="BA68" s="83" t="e">
        <f t="shared" si="25"/>
        <v>#N/A</v>
      </c>
      <c r="BB68" s="143" t="e">
        <f t="shared" si="26"/>
        <v>#N/A</v>
      </c>
      <c r="BC68" s="84" t="e">
        <f t="shared" si="27"/>
        <v>#N/A</v>
      </c>
    </row>
    <row r="69" spans="1:55" x14ac:dyDescent="0.25">
      <c r="A69" s="42"/>
      <c r="B69" s="42"/>
      <c r="C69" s="42"/>
      <c r="E69" s="41"/>
      <c r="F69" s="42"/>
      <c r="G69" s="43"/>
      <c r="H69" s="44"/>
      <c r="I69" s="33" t="e">
        <f t="shared" si="14"/>
        <v>#N/A</v>
      </c>
      <c r="J69" s="34" t="e">
        <f t="shared" si="15"/>
        <v>#N/A</v>
      </c>
      <c r="K69" s="54"/>
      <c r="L69" s="55"/>
      <c r="M69" s="56"/>
      <c r="N69" s="57"/>
      <c r="O69" s="58"/>
      <c r="P69" s="74" t="e">
        <f t="shared" si="16"/>
        <v>#N/A</v>
      </c>
      <c r="Q69" s="75" t="e">
        <f t="shared" si="17"/>
        <v>#N/A</v>
      </c>
      <c r="R69" s="33">
        <f t="shared" si="18"/>
        <v>0</v>
      </c>
      <c r="S69" s="112" t="e">
        <f t="shared" si="19"/>
        <v>#N/A</v>
      </c>
      <c r="T69" s="73"/>
      <c r="U69" s="89"/>
      <c r="V69" s="89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123"/>
      <c r="AK69" s="42"/>
      <c r="AL69" s="126"/>
      <c r="AM69" s="44"/>
      <c r="AN69" s="67"/>
      <c r="AO69" s="68"/>
      <c r="AP69" s="68"/>
      <c r="AQ69" s="68"/>
      <c r="AR69" s="68"/>
      <c r="AS69" s="68"/>
      <c r="AT69" s="69"/>
      <c r="AU69" s="79">
        <f t="shared" si="20"/>
        <v>0</v>
      </c>
      <c r="AV69" s="129">
        <v>1</v>
      </c>
      <c r="AW69" s="81">
        <f t="shared" si="21"/>
        <v>0</v>
      </c>
      <c r="AX69" s="131">
        <f t="shared" si="22"/>
        <v>0</v>
      </c>
      <c r="AY69" s="82">
        <f t="shared" si="23"/>
        <v>0</v>
      </c>
      <c r="AZ69" s="138">
        <f t="shared" si="24"/>
        <v>0</v>
      </c>
      <c r="BA69" s="83" t="e">
        <f t="shared" si="25"/>
        <v>#N/A</v>
      </c>
      <c r="BB69" s="143" t="e">
        <f t="shared" si="26"/>
        <v>#N/A</v>
      </c>
      <c r="BC69" s="84" t="e">
        <f t="shared" si="27"/>
        <v>#N/A</v>
      </c>
    </row>
    <row r="70" spans="1:55" x14ac:dyDescent="0.25">
      <c r="A70" s="42"/>
      <c r="B70" s="42"/>
      <c r="C70" s="42"/>
      <c r="E70" s="41"/>
      <c r="F70" s="42"/>
      <c r="G70" s="43"/>
      <c r="H70" s="44"/>
      <c r="I70" s="33" t="e">
        <f t="shared" si="14"/>
        <v>#N/A</v>
      </c>
      <c r="J70" s="34" t="e">
        <f t="shared" si="15"/>
        <v>#N/A</v>
      </c>
      <c r="K70" s="54"/>
      <c r="L70" s="55"/>
      <c r="M70" s="56"/>
      <c r="N70" s="57"/>
      <c r="O70" s="58"/>
      <c r="P70" s="74" t="e">
        <f t="shared" si="16"/>
        <v>#N/A</v>
      </c>
      <c r="Q70" s="75" t="e">
        <f t="shared" si="17"/>
        <v>#N/A</v>
      </c>
      <c r="R70" s="33">
        <f t="shared" si="18"/>
        <v>0</v>
      </c>
      <c r="S70" s="112" t="e">
        <f t="shared" si="19"/>
        <v>#N/A</v>
      </c>
      <c r="T70" s="73"/>
      <c r="U70" s="89"/>
      <c r="V70" s="89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123"/>
      <c r="AK70" s="42"/>
      <c r="AL70" s="126"/>
      <c r="AM70" s="44"/>
      <c r="AN70" s="67"/>
      <c r="AO70" s="68"/>
      <c r="AP70" s="68"/>
      <c r="AQ70" s="68"/>
      <c r="AR70" s="68"/>
      <c r="AS70" s="68"/>
      <c r="AT70" s="69"/>
      <c r="AU70" s="79">
        <f t="shared" si="20"/>
        <v>0</v>
      </c>
      <c r="AV70" s="129">
        <v>1</v>
      </c>
      <c r="AW70" s="81">
        <f t="shared" si="21"/>
        <v>0</v>
      </c>
      <c r="AX70" s="131">
        <f t="shared" si="22"/>
        <v>0</v>
      </c>
      <c r="AY70" s="82">
        <f t="shared" si="23"/>
        <v>0</v>
      </c>
      <c r="AZ70" s="138">
        <f t="shared" si="24"/>
        <v>0</v>
      </c>
      <c r="BA70" s="83" t="e">
        <f t="shared" si="25"/>
        <v>#N/A</v>
      </c>
      <c r="BB70" s="143" t="e">
        <f t="shared" si="26"/>
        <v>#N/A</v>
      </c>
      <c r="BC70" s="84" t="e">
        <f t="shared" si="27"/>
        <v>#N/A</v>
      </c>
    </row>
    <row r="71" spans="1:55" x14ac:dyDescent="0.25">
      <c r="A71" s="42"/>
      <c r="B71" s="42"/>
      <c r="C71" s="42"/>
      <c r="E71" s="41"/>
      <c r="F71" s="42"/>
      <c r="G71" s="43"/>
      <c r="H71" s="44"/>
      <c r="I71" s="33" t="e">
        <f t="shared" si="14"/>
        <v>#N/A</v>
      </c>
      <c r="J71" s="34" t="e">
        <f t="shared" si="15"/>
        <v>#N/A</v>
      </c>
      <c r="K71" s="54"/>
      <c r="L71" s="55"/>
      <c r="M71" s="56"/>
      <c r="N71" s="57"/>
      <c r="O71" s="58"/>
      <c r="P71" s="74" t="e">
        <f t="shared" si="16"/>
        <v>#N/A</v>
      </c>
      <c r="Q71" s="75" t="e">
        <f t="shared" si="17"/>
        <v>#N/A</v>
      </c>
      <c r="R71" s="33">
        <f t="shared" si="18"/>
        <v>0</v>
      </c>
      <c r="S71" s="112" t="e">
        <f t="shared" si="19"/>
        <v>#N/A</v>
      </c>
      <c r="T71" s="73"/>
      <c r="U71" s="89"/>
      <c r="V71" s="89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123"/>
      <c r="AK71" s="42"/>
      <c r="AL71" s="126"/>
      <c r="AM71" s="44"/>
      <c r="AN71" s="67"/>
      <c r="AO71" s="68"/>
      <c r="AP71" s="68"/>
      <c r="AQ71" s="68"/>
      <c r="AR71" s="68"/>
      <c r="AS71" s="68"/>
      <c r="AT71" s="69"/>
      <c r="AU71" s="79">
        <f t="shared" si="20"/>
        <v>0</v>
      </c>
      <c r="AV71" s="129">
        <v>1</v>
      </c>
      <c r="AW71" s="81">
        <f t="shared" si="21"/>
        <v>0</v>
      </c>
      <c r="AX71" s="131">
        <f t="shared" si="22"/>
        <v>0</v>
      </c>
      <c r="AY71" s="82">
        <f t="shared" si="23"/>
        <v>0</v>
      </c>
      <c r="AZ71" s="138">
        <f t="shared" si="24"/>
        <v>0</v>
      </c>
      <c r="BA71" s="83" t="e">
        <f t="shared" si="25"/>
        <v>#N/A</v>
      </c>
      <c r="BB71" s="143" t="e">
        <f t="shared" si="26"/>
        <v>#N/A</v>
      </c>
      <c r="BC71" s="84" t="e">
        <f t="shared" si="27"/>
        <v>#N/A</v>
      </c>
    </row>
    <row r="72" spans="1:55" x14ac:dyDescent="0.25">
      <c r="A72" s="42"/>
      <c r="B72" s="42"/>
      <c r="C72" s="42"/>
      <c r="E72" s="41"/>
      <c r="F72" s="42"/>
      <c r="G72" s="43"/>
      <c r="H72" s="44"/>
      <c r="I72" s="33" t="e">
        <f t="shared" ref="I72:I103" si="28">VLOOKUP($H72,$A$8:$C$160,COLUMN(B70),0)</f>
        <v>#N/A</v>
      </c>
      <c r="J72" s="34" t="e">
        <f t="shared" ref="J72:J103" si="29">VLOOKUP($H72,$A$8:$C$160,COLUMN(C70),0)</f>
        <v>#N/A</v>
      </c>
      <c r="K72" s="54"/>
      <c r="L72" s="55"/>
      <c r="M72" s="56"/>
      <c r="N72" s="57"/>
      <c r="O72" s="58"/>
      <c r="P72" s="74" t="e">
        <f t="shared" ref="P72:P103" si="30">(M72/1000)*(N72/1000)*O72*I72+(3.14*(K72/1000)*(K72/1000))/4*L72*I72</f>
        <v>#N/A</v>
      </c>
      <c r="Q72" s="75" t="e">
        <f t="shared" ref="Q72:Q103" si="31">P72*G72</f>
        <v>#N/A</v>
      </c>
      <c r="R72" s="33">
        <f t="shared" ref="R72:R100" si="32">(((M72*N72)+(M72*O72)+(N72*O72))*2/10000)+(2*(3.14*K72/2)*((K72/2)+L72))/1000</f>
        <v>0</v>
      </c>
      <c r="S72" s="112" t="e">
        <f t="shared" ref="S72:S100" si="33">(P72*J72)*1.1</f>
        <v>#N/A</v>
      </c>
      <c r="T72" s="73"/>
      <c r="U72" s="89"/>
      <c r="V72" s="89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123"/>
      <c r="AK72" s="42"/>
      <c r="AL72" s="126"/>
      <c r="AM72" s="44"/>
      <c r="AN72" s="67"/>
      <c r="AO72" s="68"/>
      <c r="AP72" s="68"/>
      <c r="AQ72" s="68"/>
      <c r="AR72" s="68"/>
      <c r="AS72" s="68"/>
      <c r="AT72" s="69"/>
      <c r="AU72" s="79">
        <f t="shared" ref="AU72:AU103" si="34">SUM(AM72:AT72)</f>
        <v>0</v>
      </c>
      <c r="AV72" s="129">
        <v>1</v>
      </c>
      <c r="AW72" s="81">
        <f t="shared" ref="AW72:AW100" si="35">SUM(U72:AL72)</f>
        <v>0</v>
      </c>
      <c r="AX72" s="131">
        <f t="shared" ref="AX72:AX100" si="36">((U72+AK72)/60)*$B$2+((W72+Y72+AA72+AC72)/60)*$B$3+((AE72+AG72)/60)*$B$4+(AI72/60)*$B$5</f>
        <v>0</v>
      </c>
      <c r="AY72" s="82">
        <f t="shared" ref="AY72:AY100" si="37">((V72+AL72)/60)*$B$2+((X72+Z72+AB72+AD72)/60)*$B$3+((AF72+AH72)/60)*$B$4+(AJ72/60)*$B$5</f>
        <v>0</v>
      </c>
      <c r="AZ72" s="138">
        <f t="shared" ref="AZ72:AZ103" si="38">AX72+AU72+AY72</f>
        <v>0</v>
      </c>
      <c r="BA72" s="83" t="e">
        <f t="shared" ref="BA72:BA100" si="39">(S72+T72)*G72</f>
        <v>#N/A</v>
      </c>
      <c r="BB72" s="143" t="e">
        <f t="shared" ref="BB72:BB103" si="40">(AZ72+BA72)*AV72</f>
        <v>#N/A</v>
      </c>
      <c r="BC72" s="84" t="e">
        <f t="shared" ref="BC72:BC103" si="41">BB72/G72</f>
        <v>#N/A</v>
      </c>
    </row>
    <row r="73" spans="1:55" x14ac:dyDescent="0.25">
      <c r="A73" s="42"/>
      <c r="B73" s="42"/>
      <c r="C73" s="42"/>
      <c r="E73" s="41"/>
      <c r="F73" s="42"/>
      <c r="G73" s="43"/>
      <c r="H73" s="44"/>
      <c r="I73" s="33" t="e">
        <f t="shared" si="28"/>
        <v>#N/A</v>
      </c>
      <c r="J73" s="34" t="e">
        <f t="shared" si="29"/>
        <v>#N/A</v>
      </c>
      <c r="K73" s="54"/>
      <c r="L73" s="55"/>
      <c r="M73" s="56"/>
      <c r="N73" s="57"/>
      <c r="O73" s="58"/>
      <c r="P73" s="74" t="e">
        <f t="shared" si="30"/>
        <v>#N/A</v>
      </c>
      <c r="Q73" s="75" t="e">
        <f t="shared" si="31"/>
        <v>#N/A</v>
      </c>
      <c r="R73" s="33">
        <f t="shared" si="32"/>
        <v>0</v>
      </c>
      <c r="S73" s="112" t="e">
        <f t="shared" si="33"/>
        <v>#N/A</v>
      </c>
      <c r="T73" s="73"/>
      <c r="U73" s="89"/>
      <c r="V73" s="89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123"/>
      <c r="AK73" s="42"/>
      <c r="AL73" s="126"/>
      <c r="AM73" s="44"/>
      <c r="AN73" s="67"/>
      <c r="AO73" s="68"/>
      <c r="AP73" s="68"/>
      <c r="AQ73" s="68"/>
      <c r="AR73" s="68"/>
      <c r="AS73" s="68"/>
      <c r="AT73" s="69"/>
      <c r="AU73" s="79">
        <f t="shared" si="34"/>
        <v>0</v>
      </c>
      <c r="AV73" s="129">
        <v>1</v>
      </c>
      <c r="AW73" s="81">
        <f t="shared" si="35"/>
        <v>0</v>
      </c>
      <c r="AX73" s="131">
        <f t="shared" si="36"/>
        <v>0</v>
      </c>
      <c r="AY73" s="82">
        <f t="shared" si="37"/>
        <v>0</v>
      </c>
      <c r="AZ73" s="138">
        <f t="shared" si="38"/>
        <v>0</v>
      </c>
      <c r="BA73" s="83" t="e">
        <f t="shared" si="39"/>
        <v>#N/A</v>
      </c>
      <c r="BB73" s="143" t="e">
        <f t="shared" si="40"/>
        <v>#N/A</v>
      </c>
      <c r="BC73" s="84" t="e">
        <f t="shared" si="41"/>
        <v>#N/A</v>
      </c>
    </row>
    <row r="74" spans="1:55" x14ac:dyDescent="0.25">
      <c r="A74" s="42"/>
      <c r="B74" s="42"/>
      <c r="C74" s="42"/>
      <c r="E74" s="41"/>
      <c r="F74" s="42"/>
      <c r="G74" s="43"/>
      <c r="H74" s="44"/>
      <c r="I74" s="33" t="e">
        <f t="shared" si="28"/>
        <v>#N/A</v>
      </c>
      <c r="J74" s="34" t="e">
        <f t="shared" si="29"/>
        <v>#N/A</v>
      </c>
      <c r="K74" s="54"/>
      <c r="L74" s="55"/>
      <c r="M74" s="56"/>
      <c r="N74" s="57"/>
      <c r="O74" s="58"/>
      <c r="P74" s="74" t="e">
        <f t="shared" si="30"/>
        <v>#N/A</v>
      </c>
      <c r="Q74" s="75" t="e">
        <f t="shared" si="31"/>
        <v>#N/A</v>
      </c>
      <c r="R74" s="33">
        <f t="shared" si="32"/>
        <v>0</v>
      </c>
      <c r="S74" s="112" t="e">
        <f t="shared" si="33"/>
        <v>#N/A</v>
      </c>
      <c r="T74" s="73"/>
      <c r="U74" s="89"/>
      <c r="V74" s="89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123"/>
      <c r="AK74" s="42"/>
      <c r="AL74" s="126"/>
      <c r="AM74" s="44"/>
      <c r="AN74" s="67"/>
      <c r="AO74" s="68"/>
      <c r="AP74" s="68"/>
      <c r="AQ74" s="68"/>
      <c r="AR74" s="68"/>
      <c r="AS74" s="68"/>
      <c r="AT74" s="69"/>
      <c r="AU74" s="79">
        <f t="shared" si="34"/>
        <v>0</v>
      </c>
      <c r="AV74" s="129">
        <v>1</v>
      </c>
      <c r="AW74" s="81">
        <f t="shared" si="35"/>
        <v>0</v>
      </c>
      <c r="AX74" s="131">
        <f t="shared" si="36"/>
        <v>0</v>
      </c>
      <c r="AY74" s="82">
        <f t="shared" si="37"/>
        <v>0</v>
      </c>
      <c r="AZ74" s="138">
        <f t="shared" si="38"/>
        <v>0</v>
      </c>
      <c r="BA74" s="83" t="e">
        <f t="shared" si="39"/>
        <v>#N/A</v>
      </c>
      <c r="BB74" s="143" t="e">
        <f t="shared" si="40"/>
        <v>#N/A</v>
      </c>
      <c r="BC74" s="84" t="e">
        <f t="shared" si="41"/>
        <v>#N/A</v>
      </c>
    </row>
    <row r="75" spans="1:55" x14ac:dyDescent="0.25">
      <c r="A75" s="42"/>
      <c r="B75" s="42"/>
      <c r="C75" s="42"/>
      <c r="E75" s="41"/>
      <c r="F75" s="42"/>
      <c r="G75" s="43"/>
      <c r="H75" s="44"/>
      <c r="I75" s="33" t="e">
        <f t="shared" si="28"/>
        <v>#N/A</v>
      </c>
      <c r="J75" s="34" t="e">
        <f t="shared" si="29"/>
        <v>#N/A</v>
      </c>
      <c r="K75" s="54"/>
      <c r="L75" s="55"/>
      <c r="M75" s="56"/>
      <c r="N75" s="57"/>
      <c r="O75" s="58"/>
      <c r="P75" s="74" t="e">
        <f t="shared" si="30"/>
        <v>#N/A</v>
      </c>
      <c r="Q75" s="75" t="e">
        <f t="shared" si="31"/>
        <v>#N/A</v>
      </c>
      <c r="R75" s="33">
        <f t="shared" si="32"/>
        <v>0</v>
      </c>
      <c r="S75" s="112" t="e">
        <f t="shared" si="33"/>
        <v>#N/A</v>
      </c>
      <c r="T75" s="73"/>
      <c r="U75" s="89"/>
      <c r="V75" s="89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123"/>
      <c r="AK75" s="42"/>
      <c r="AL75" s="126"/>
      <c r="AM75" s="44"/>
      <c r="AN75" s="67"/>
      <c r="AO75" s="68"/>
      <c r="AP75" s="68"/>
      <c r="AQ75" s="68"/>
      <c r="AR75" s="68"/>
      <c r="AS75" s="68"/>
      <c r="AT75" s="69"/>
      <c r="AU75" s="79">
        <f t="shared" si="34"/>
        <v>0</v>
      </c>
      <c r="AV75" s="129">
        <v>1</v>
      </c>
      <c r="AW75" s="81">
        <f t="shared" si="35"/>
        <v>0</v>
      </c>
      <c r="AX75" s="131">
        <f t="shared" si="36"/>
        <v>0</v>
      </c>
      <c r="AY75" s="82">
        <f t="shared" si="37"/>
        <v>0</v>
      </c>
      <c r="AZ75" s="138">
        <f t="shared" si="38"/>
        <v>0</v>
      </c>
      <c r="BA75" s="83" t="e">
        <f t="shared" si="39"/>
        <v>#N/A</v>
      </c>
      <c r="BB75" s="143" t="e">
        <f t="shared" si="40"/>
        <v>#N/A</v>
      </c>
      <c r="BC75" s="84" t="e">
        <f t="shared" si="41"/>
        <v>#N/A</v>
      </c>
    </row>
    <row r="76" spans="1:55" x14ac:dyDescent="0.25">
      <c r="A76" s="42"/>
      <c r="B76" s="42"/>
      <c r="C76" s="42"/>
      <c r="E76" s="41"/>
      <c r="F76" s="42"/>
      <c r="G76" s="43"/>
      <c r="H76" s="44"/>
      <c r="I76" s="33" t="e">
        <f t="shared" si="28"/>
        <v>#N/A</v>
      </c>
      <c r="J76" s="34" t="e">
        <f t="shared" si="29"/>
        <v>#N/A</v>
      </c>
      <c r="K76" s="54"/>
      <c r="L76" s="55"/>
      <c r="M76" s="56"/>
      <c r="N76" s="57"/>
      <c r="O76" s="58"/>
      <c r="P76" s="74" t="e">
        <f t="shared" si="30"/>
        <v>#N/A</v>
      </c>
      <c r="Q76" s="75" t="e">
        <f t="shared" si="31"/>
        <v>#N/A</v>
      </c>
      <c r="R76" s="33">
        <f t="shared" si="32"/>
        <v>0</v>
      </c>
      <c r="S76" s="112" t="e">
        <f t="shared" si="33"/>
        <v>#N/A</v>
      </c>
      <c r="T76" s="73"/>
      <c r="U76" s="89"/>
      <c r="V76" s="89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123"/>
      <c r="AK76" s="42"/>
      <c r="AL76" s="126"/>
      <c r="AM76" s="44"/>
      <c r="AN76" s="67"/>
      <c r="AO76" s="68"/>
      <c r="AP76" s="68"/>
      <c r="AQ76" s="68"/>
      <c r="AR76" s="68"/>
      <c r="AS76" s="68"/>
      <c r="AT76" s="69"/>
      <c r="AU76" s="79">
        <f t="shared" si="34"/>
        <v>0</v>
      </c>
      <c r="AV76" s="129">
        <v>1</v>
      </c>
      <c r="AW76" s="81">
        <f t="shared" si="35"/>
        <v>0</v>
      </c>
      <c r="AX76" s="131">
        <f t="shared" si="36"/>
        <v>0</v>
      </c>
      <c r="AY76" s="82">
        <f t="shared" si="37"/>
        <v>0</v>
      </c>
      <c r="AZ76" s="138">
        <f t="shared" si="38"/>
        <v>0</v>
      </c>
      <c r="BA76" s="83" t="e">
        <f t="shared" si="39"/>
        <v>#N/A</v>
      </c>
      <c r="BB76" s="143" t="e">
        <f t="shared" si="40"/>
        <v>#N/A</v>
      </c>
      <c r="BC76" s="84" t="e">
        <f t="shared" si="41"/>
        <v>#N/A</v>
      </c>
    </row>
    <row r="77" spans="1:55" x14ac:dyDescent="0.25">
      <c r="A77" s="42"/>
      <c r="B77" s="42"/>
      <c r="C77" s="42"/>
      <c r="E77" s="41"/>
      <c r="F77" s="42"/>
      <c r="G77" s="43"/>
      <c r="H77" s="44"/>
      <c r="I77" s="33" t="e">
        <f t="shared" si="28"/>
        <v>#N/A</v>
      </c>
      <c r="J77" s="34" t="e">
        <f t="shared" si="29"/>
        <v>#N/A</v>
      </c>
      <c r="K77" s="54"/>
      <c r="L77" s="55"/>
      <c r="M77" s="56"/>
      <c r="N77" s="57"/>
      <c r="O77" s="58"/>
      <c r="P77" s="74" t="e">
        <f t="shared" si="30"/>
        <v>#N/A</v>
      </c>
      <c r="Q77" s="75" t="e">
        <f t="shared" si="31"/>
        <v>#N/A</v>
      </c>
      <c r="R77" s="33">
        <f t="shared" si="32"/>
        <v>0</v>
      </c>
      <c r="S77" s="112" t="e">
        <f t="shared" si="33"/>
        <v>#N/A</v>
      </c>
      <c r="T77" s="73"/>
      <c r="U77" s="89"/>
      <c r="V77" s="89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123"/>
      <c r="AK77" s="42"/>
      <c r="AL77" s="126"/>
      <c r="AM77" s="44"/>
      <c r="AN77" s="67"/>
      <c r="AO77" s="68"/>
      <c r="AP77" s="68"/>
      <c r="AQ77" s="68"/>
      <c r="AR77" s="68"/>
      <c r="AS77" s="68"/>
      <c r="AT77" s="69"/>
      <c r="AU77" s="79">
        <f t="shared" si="34"/>
        <v>0</v>
      </c>
      <c r="AV77" s="129">
        <v>1</v>
      </c>
      <c r="AW77" s="81">
        <f t="shared" si="35"/>
        <v>0</v>
      </c>
      <c r="AX77" s="131">
        <f t="shared" si="36"/>
        <v>0</v>
      </c>
      <c r="AY77" s="82">
        <f t="shared" si="37"/>
        <v>0</v>
      </c>
      <c r="AZ77" s="138">
        <f t="shared" si="38"/>
        <v>0</v>
      </c>
      <c r="BA77" s="83" t="e">
        <f t="shared" si="39"/>
        <v>#N/A</v>
      </c>
      <c r="BB77" s="143" t="e">
        <f t="shared" si="40"/>
        <v>#N/A</v>
      </c>
      <c r="BC77" s="84" t="e">
        <f t="shared" si="41"/>
        <v>#N/A</v>
      </c>
    </row>
    <row r="78" spans="1:55" x14ac:dyDescent="0.25">
      <c r="A78" s="42"/>
      <c r="B78" s="42"/>
      <c r="C78" s="42"/>
      <c r="E78" s="41"/>
      <c r="F78" s="42"/>
      <c r="G78" s="43"/>
      <c r="H78" s="44"/>
      <c r="I78" s="33" t="e">
        <f t="shared" si="28"/>
        <v>#N/A</v>
      </c>
      <c r="J78" s="34" t="e">
        <f t="shared" si="29"/>
        <v>#N/A</v>
      </c>
      <c r="K78" s="54"/>
      <c r="L78" s="55"/>
      <c r="M78" s="56"/>
      <c r="N78" s="57"/>
      <c r="O78" s="58"/>
      <c r="P78" s="74" t="e">
        <f t="shared" si="30"/>
        <v>#N/A</v>
      </c>
      <c r="Q78" s="75" t="e">
        <f t="shared" si="31"/>
        <v>#N/A</v>
      </c>
      <c r="R78" s="33">
        <f t="shared" si="32"/>
        <v>0</v>
      </c>
      <c r="S78" s="112" t="e">
        <f t="shared" si="33"/>
        <v>#N/A</v>
      </c>
      <c r="T78" s="73"/>
      <c r="U78" s="89"/>
      <c r="V78" s="89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123"/>
      <c r="AK78" s="42"/>
      <c r="AL78" s="126"/>
      <c r="AM78" s="44"/>
      <c r="AN78" s="67"/>
      <c r="AO78" s="68"/>
      <c r="AP78" s="68"/>
      <c r="AQ78" s="68"/>
      <c r="AR78" s="68"/>
      <c r="AS78" s="68"/>
      <c r="AT78" s="69"/>
      <c r="AU78" s="79">
        <f t="shared" si="34"/>
        <v>0</v>
      </c>
      <c r="AV78" s="129">
        <v>1</v>
      </c>
      <c r="AW78" s="81">
        <f t="shared" si="35"/>
        <v>0</v>
      </c>
      <c r="AX78" s="131">
        <f t="shared" si="36"/>
        <v>0</v>
      </c>
      <c r="AY78" s="82">
        <f t="shared" si="37"/>
        <v>0</v>
      </c>
      <c r="AZ78" s="138">
        <f t="shared" si="38"/>
        <v>0</v>
      </c>
      <c r="BA78" s="83" t="e">
        <f t="shared" si="39"/>
        <v>#N/A</v>
      </c>
      <c r="BB78" s="143" t="e">
        <f t="shared" si="40"/>
        <v>#N/A</v>
      </c>
      <c r="BC78" s="84" t="e">
        <f t="shared" si="41"/>
        <v>#N/A</v>
      </c>
    </row>
    <row r="79" spans="1:55" x14ac:dyDescent="0.25">
      <c r="A79" s="42"/>
      <c r="B79" s="42"/>
      <c r="C79" s="42"/>
      <c r="E79" s="41"/>
      <c r="F79" s="42"/>
      <c r="G79" s="43"/>
      <c r="H79" s="44"/>
      <c r="I79" s="33" t="e">
        <f t="shared" si="28"/>
        <v>#N/A</v>
      </c>
      <c r="J79" s="34" t="e">
        <f t="shared" si="29"/>
        <v>#N/A</v>
      </c>
      <c r="K79" s="54"/>
      <c r="L79" s="55"/>
      <c r="M79" s="56"/>
      <c r="N79" s="57"/>
      <c r="O79" s="58"/>
      <c r="P79" s="74" t="e">
        <f t="shared" si="30"/>
        <v>#N/A</v>
      </c>
      <c r="Q79" s="75" t="e">
        <f t="shared" si="31"/>
        <v>#N/A</v>
      </c>
      <c r="R79" s="33">
        <f t="shared" si="32"/>
        <v>0</v>
      </c>
      <c r="S79" s="112" t="e">
        <f t="shared" si="33"/>
        <v>#N/A</v>
      </c>
      <c r="T79" s="73"/>
      <c r="U79" s="89"/>
      <c r="V79" s="89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123"/>
      <c r="AK79" s="42"/>
      <c r="AL79" s="126"/>
      <c r="AM79" s="44"/>
      <c r="AN79" s="67"/>
      <c r="AO79" s="68"/>
      <c r="AP79" s="68"/>
      <c r="AQ79" s="68"/>
      <c r="AR79" s="68"/>
      <c r="AS79" s="68"/>
      <c r="AT79" s="69"/>
      <c r="AU79" s="79">
        <f t="shared" si="34"/>
        <v>0</v>
      </c>
      <c r="AV79" s="129">
        <v>1</v>
      </c>
      <c r="AW79" s="81">
        <f t="shared" si="35"/>
        <v>0</v>
      </c>
      <c r="AX79" s="131">
        <f t="shared" si="36"/>
        <v>0</v>
      </c>
      <c r="AY79" s="82">
        <f t="shared" si="37"/>
        <v>0</v>
      </c>
      <c r="AZ79" s="138">
        <f t="shared" si="38"/>
        <v>0</v>
      </c>
      <c r="BA79" s="83" t="e">
        <f t="shared" si="39"/>
        <v>#N/A</v>
      </c>
      <c r="BB79" s="143" t="e">
        <f t="shared" si="40"/>
        <v>#N/A</v>
      </c>
      <c r="BC79" s="84" t="e">
        <f t="shared" si="41"/>
        <v>#N/A</v>
      </c>
    </row>
    <row r="80" spans="1:55" x14ac:dyDescent="0.25">
      <c r="A80" s="42"/>
      <c r="B80" s="42"/>
      <c r="C80" s="42"/>
      <c r="E80" s="41"/>
      <c r="F80" s="42"/>
      <c r="G80" s="43"/>
      <c r="H80" s="44"/>
      <c r="I80" s="33" t="e">
        <f t="shared" si="28"/>
        <v>#N/A</v>
      </c>
      <c r="J80" s="34" t="e">
        <f t="shared" si="29"/>
        <v>#N/A</v>
      </c>
      <c r="K80" s="54"/>
      <c r="L80" s="55"/>
      <c r="M80" s="56"/>
      <c r="N80" s="57"/>
      <c r="O80" s="58"/>
      <c r="P80" s="74" t="e">
        <f t="shared" si="30"/>
        <v>#N/A</v>
      </c>
      <c r="Q80" s="75" t="e">
        <f t="shared" si="31"/>
        <v>#N/A</v>
      </c>
      <c r="R80" s="33">
        <f t="shared" si="32"/>
        <v>0</v>
      </c>
      <c r="S80" s="112" t="e">
        <f t="shared" si="33"/>
        <v>#N/A</v>
      </c>
      <c r="T80" s="73"/>
      <c r="U80" s="89"/>
      <c r="V80" s="89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123"/>
      <c r="AK80" s="42"/>
      <c r="AL80" s="126"/>
      <c r="AM80" s="44"/>
      <c r="AN80" s="67"/>
      <c r="AO80" s="68"/>
      <c r="AP80" s="68"/>
      <c r="AQ80" s="68"/>
      <c r="AR80" s="68"/>
      <c r="AS80" s="68"/>
      <c r="AT80" s="69"/>
      <c r="AU80" s="79">
        <f t="shared" si="34"/>
        <v>0</v>
      </c>
      <c r="AV80" s="129">
        <v>1</v>
      </c>
      <c r="AW80" s="81">
        <f t="shared" si="35"/>
        <v>0</v>
      </c>
      <c r="AX80" s="131">
        <f t="shared" si="36"/>
        <v>0</v>
      </c>
      <c r="AY80" s="82">
        <f t="shared" si="37"/>
        <v>0</v>
      </c>
      <c r="AZ80" s="138">
        <f t="shared" si="38"/>
        <v>0</v>
      </c>
      <c r="BA80" s="83" t="e">
        <f t="shared" si="39"/>
        <v>#N/A</v>
      </c>
      <c r="BB80" s="143" t="e">
        <f t="shared" si="40"/>
        <v>#N/A</v>
      </c>
      <c r="BC80" s="84" t="e">
        <f t="shared" si="41"/>
        <v>#N/A</v>
      </c>
    </row>
    <row r="81" spans="1:55" x14ac:dyDescent="0.25">
      <c r="A81" s="42"/>
      <c r="B81" s="42"/>
      <c r="C81" s="42"/>
      <c r="E81" s="41"/>
      <c r="F81" s="42"/>
      <c r="G81" s="43"/>
      <c r="H81" s="44"/>
      <c r="I81" s="33" t="e">
        <f t="shared" si="28"/>
        <v>#N/A</v>
      </c>
      <c r="J81" s="34" t="e">
        <f t="shared" si="29"/>
        <v>#N/A</v>
      </c>
      <c r="K81" s="54"/>
      <c r="L81" s="55"/>
      <c r="M81" s="56"/>
      <c r="N81" s="57"/>
      <c r="O81" s="58"/>
      <c r="P81" s="74" t="e">
        <f t="shared" si="30"/>
        <v>#N/A</v>
      </c>
      <c r="Q81" s="75" t="e">
        <f t="shared" si="31"/>
        <v>#N/A</v>
      </c>
      <c r="R81" s="33">
        <f t="shared" si="32"/>
        <v>0</v>
      </c>
      <c r="S81" s="112" t="e">
        <f t="shared" si="33"/>
        <v>#N/A</v>
      </c>
      <c r="T81" s="73"/>
      <c r="U81" s="89"/>
      <c r="V81" s="89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123"/>
      <c r="AK81" s="42"/>
      <c r="AL81" s="126"/>
      <c r="AM81" s="44"/>
      <c r="AN81" s="67"/>
      <c r="AO81" s="68"/>
      <c r="AP81" s="68"/>
      <c r="AQ81" s="68"/>
      <c r="AR81" s="68"/>
      <c r="AS81" s="68"/>
      <c r="AT81" s="69"/>
      <c r="AU81" s="79">
        <f t="shared" si="34"/>
        <v>0</v>
      </c>
      <c r="AV81" s="129">
        <v>1</v>
      </c>
      <c r="AW81" s="81">
        <f t="shared" si="35"/>
        <v>0</v>
      </c>
      <c r="AX81" s="131">
        <f t="shared" si="36"/>
        <v>0</v>
      </c>
      <c r="AY81" s="82">
        <f t="shared" si="37"/>
        <v>0</v>
      </c>
      <c r="AZ81" s="138">
        <f t="shared" si="38"/>
        <v>0</v>
      </c>
      <c r="BA81" s="83" t="e">
        <f t="shared" si="39"/>
        <v>#N/A</v>
      </c>
      <c r="BB81" s="143" t="e">
        <f t="shared" si="40"/>
        <v>#N/A</v>
      </c>
      <c r="BC81" s="84" t="e">
        <f t="shared" si="41"/>
        <v>#N/A</v>
      </c>
    </row>
    <row r="82" spans="1:55" x14ac:dyDescent="0.25">
      <c r="A82" s="42"/>
      <c r="B82" s="42"/>
      <c r="C82" s="42"/>
      <c r="E82" s="41"/>
      <c r="F82" s="42"/>
      <c r="G82" s="43"/>
      <c r="H82" s="44"/>
      <c r="I82" s="33" t="e">
        <f t="shared" si="28"/>
        <v>#N/A</v>
      </c>
      <c r="J82" s="34" t="e">
        <f t="shared" si="29"/>
        <v>#N/A</v>
      </c>
      <c r="K82" s="54"/>
      <c r="L82" s="55"/>
      <c r="M82" s="56"/>
      <c r="N82" s="57"/>
      <c r="O82" s="58"/>
      <c r="P82" s="74" t="e">
        <f t="shared" si="30"/>
        <v>#N/A</v>
      </c>
      <c r="Q82" s="75" t="e">
        <f t="shared" si="31"/>
        <v>#N/A</v>
      </c>
      <c r="R82" s="33">
        <f t="shared" si="32"/>
        <v>0</v>
      </c>
      <c r="S82" s="112" t="e">
        <f t="shared" si="33"/>
        <v>#N/A</v>
      </c>
      <c r="T82" s="73"/>
      <c r="U82" s="89"/>
      <c r="V82" s="89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123"/>
      <c r="AK82" s="42"/>
      <c r="AL82" s="126"/>
      <c r="AM82" s="44"/>
      <c r="AN82" s="67"/>
      <c r="AO82" s="68"/>
      <c r="AP82" s="68"/>
      <c r="AQ82" s="68"/>
      <c r="AR82" s="68"/>
      <c r="AS82" s="68"/>
      <c r="AT82" s="69"/>
      <c r="AU82" s="79">
        <f t="shared" si="34"/>
        <v>0</v>
      </c>
      <c r="AV82" s="129">
        <v>1</v>
      </c>
      <c r="AW82" s="81">
        <f t="shared" si="35"/>
        <v>0</v>
      </c>
      <c r="AX82" s="131">
        <f t="shared" si="36"/>
        <v>0</v>
      </c>
      <c r="AY82" s="82">
        <f t="shared" si="37"/>
        <v>0</v>
      </c>
      <c r="AZ82" s="138">
        <f t="shared" si="38"/>
        <v>0</v>
      </c>
      <c r="BA82" s="83" t="e">
        <f t="shared" si="39"/>
        <v>#N/A</v>
      </c>
      <c r="BB82" s="143" t="e">
        <f t="shared" si="40"/>
        <v>#N/A</v>
      </c>
      <c r="BC82" s="84" t="e">
        <f t="shared" si="41"/>
        <v>#N/A</v>
      </c>
    </row>
    <row r="83" spans="1:55" x14ac:dyDescent="0.25">
      <c r="A83" s="42"/>
      <c r="B83" s="42"/>
      <c r="C83" s="42"/>
      <c r="E83" s="41"/>
      <c r="F83" s="42"/>
      <c r="G83" s="43"/>
      <c r="H83" s="44"/>
      <c r="I83" s="33" t="e">
        <f t="shared" si="28"/>
        <v>#N/A</v>
      </c>
      <c r="J83" s="34" t="e">
        <f t="shared" si="29"/>
        <v>#N/A</v>
      </c>
      <c r="K83" s="54"/>
      <c r="L83" s="55"/>
      <c r="M83" s="56"/>
      <c r="N83" s="57"/>
      <c r="O83" s="58"/>
      <c r="P83" s="74" t="e">
        <f t="shared" si="30"/>
        <v>#N/A</v>
      </c>
      <c r="Q83" s="75" t="e">
        <f t="shared" si="31"/>
        <v>#N/A</v>
      </c>
      <c r="R83" s="33">
        <f t="shared" si="32"/>
        <v>0</v>
      </c>
      <c r="S83" s="112" t="e">
        <f t="shared" si="33"/>
        <v>#N/A</v>
      </c>
      <c r="T83" s="73"/>
      <c r="U83" s="89"/>
      <c r="V83" s="89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123"/>
      <c r="AK83" s="42"/>
      <c r="AL83" s="126"/>
      <c r="AM83" s="44"/>
      <c r="AN83" s="67"/>
      <c r="AO83" s="68"/>
      <c r="AP83" s="68"/>
      <c r="AQ83" s="68"/>
      <c r="AR83" s="68"/>
      <c r="AS83" s="68"/>
      <c r="AT83" s="69"/>
      <c r="AU83" s="79">
        <f t="shared" si="34"/>
        <v>0</v>
      </c>
      <c r="AV83" s="129">
        <v>1</v>
      </c>
      <c r="AW83" s="81">
        <f t="shared" si="35"/>
        <v>0</v>
      </c>
      <c r="AX83" s="131">
        <f t="shared" si="36"/>
        <v>0</v>
      </c>
      <c r="AY83" s="82">
        <f t="shared" si="37"/>
        <v>0</v>
      </c>
      <c r="AZ83" s="138">
        <f t="shared" si="38"/>
        <v>0</v>
      </c>
      <c r="BA83" s="83" t="e">
        <f t="shared" si="39"/>
        <v>#N/A</v>
      </c>
      <c r="BB83" s="143" t="e">
        <f t="shared" si="40"/>
        <v>#N/A</v>
      </c>
      <c r="BC83" s="84" t="e">
        <f t="shared" si="41"/>
        <v>#N/A</v>
      </c>
    </row>
    <row r="84" spans="1:55" x14ac:dyDescent="0.25">
      <c r="A84" s="42"/>
      <c r="B84" s="42"/>
      <c r="C84" s="42"/>
      <c r="E84" s="41"/>
      <c r="F84" s="42"/>
      <c r="G84" s="43"/>
      <c r="H84" s="44"/>
      <c r="I84" s="33" t="e">
        <f t="shared" si="28"/>
        <v>#N/A</v>
      </c>
      <c r="J84" s="34" t="e">
        <f t="shared" si="29"/>
        <v>#N/A</v>
      </c>
      <c r="K84" s="54"/>
      <c r="L84" s="55"/>
      <c r="M84" s="56"/>
      <c r="N84" s="57"/>
      <c r="O84" s="58"/>
      <c r="P84" s="74" t="e">
        <f t="shared" si="30"/>
        <v>#N/A</v>
      </c>
      <c r="Q84" s="75" t="e">
        <f t="shared" si="31"/>
        <v>#N/A</v>
      </c>
      <c r="R84" s="33">
        <f t="shared" si="32"/>
        <v>0</v>
      </c>
      <c r="S84" s="112" t="e">
        <f t="shared" si="33"/>
        <v>#N/A</v>
      </c>
      <c r="T84" s="73"/>
      <c r="U84" s="89"/>
      <c r="V84" s="89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123"/>
      <c r="AK84" s="42"/>
      <c r="AL84" s="126"/>
      <c r="AM84" s="44"/>
      <c r="AN84" s="67"/>
      <c r="AO84" s="68"/>
      <c r="AP84" s="68"/>
      <c r="AQ84" s="68"/>
      <c r="AR84" s="68"/>
      <c r="AS84" s="68"/>
      <c r="AT84" s="69"/>
      <c r="AU84" s="79">
        <f t="shared" si="34"/>
        <v>0</v>
      </c>
      <c r="AV84" s="129">
        <v>1</v>
      </c>
      <c r="AW84" s="81">
        <f t="shared" si="35"/>
        <v>0</v>
      </c>
      <c r="AX84" s="131">
        <f t="shared" si="36"/>
        <v>0</v>
      </c>
      <c r="AY84" s="82">
        <f t="shared" si="37"/>
        <v>0</v>
      </c>
      <c r="AZ84" s="138">
        <f t="shared" si="38"/>
        <v>0</v>
      </c>
      <c r="BA84" s="83" t="e">
        <f t="shared" si="39"/>
        <v>#N/A</v>
      </c>
      <c r="BB84" s="143" t="e">
        <f t="shared" si="40"/>
        <v>#N/A</v>
      </c>
      <c r="BC84" s="84" t="e">
        <f t="shared" si="41"/>
        <v>#N/A</v>
      </c>
    </row>
    <row r="85" spans="1:55" x14ac:dyDescent="0.25">
      <c r="A85" s="42"/>
      <c r="B85" s="42"/>
      <c r="C85" s="42"/>
      <c r="E85" s="41"/>
      <c r="F85" s="42"/>
      <c r="G85" s="43"/>
      <c r="H85" s="44"/>
      <c r="I85" s="33" t="e">
        <f t="shared" si="28"/>
        <v>#N/A</v>
      </c>
      <c r="J85" s="34" t="e">
        <f t="shared" si="29"/>
        <v>#N/A</v>
      </c>
      <c r="K85" s="54"/>
      <c r="L85" s="55"/>
      <c r="M85" s="56"/>
      <c r="N85" s="57"/>
      <c r="O85" s="58"/>
      <c r="P85" s="74" t="e">
        <f t="shared" si="30"/>
        <v>#N/A</v>
      </c>
      <c r="Q85" s="75" t="e">
        <f t="shared" si="31"/>
        <v>#N/A</v>
      </c>
      <c r="R85" s="33">
        <f t="shared" si="32"/>
        <v>0</v>
      </c>
      <c r="S85" s="112" t="e">
        <f t="shared" si="33"/>
        <v>#N/A</v>
      </c>
      <c r="T85" s="73"/>
      <c r="U85" s="89"/>
      <c r="V85" s="89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123"/>
      <c r="AK85" s="42"/>
      <c r="AL85" s="126"/>
      <c r="AM85" s="44"/>
      <c r="AN85" s="67"/>
      <c r="AO85" s="68"/>
      <c r="AP85" s="68"/>
      <c r="AQ85" s="68"/>
      <c r="AR85" s="68"/>
      <c r="AS85" s="68"/>
      <c r="AT85" s="69"/>
      <c r="AU85" s="79">
        <f t="shared" si="34"/>
        <v>0</v>
      </c>
      <c r="AV85" s="129">
        <v>1</v>
      </c>
      <c r="AW85" s="81">
        <f t="shared" si="35"/>
        <v>0</v>
      </c>
      <c r="AX85" s="131">
        <f t="shared" si="36"/>
        <v>0</v>
      </c>
      <c r="AY85" s="82">
        <f t="shared" si="37"/>
        <v>0</v>
      </c>
      <c r="AZ85" s="138">
        <f t="shared" si="38"/>
        <v>0</v>
      </c>
      <c r="BA85" s="83" t="e">
        <f t="shared" si="39"/>
        <v>#N/A</v>
      </c>
      <c r="BB85" s="143" t="e">
        <f t="shared" si="40"/>
        <v>#N/A</v>
      </c>
      <c r="BC85" s="84" t="e">
        <f t="shared" si="41"/>
        <v>#N/A</v>
      </c>
    </row>
    <row r="86" spans="1:55" x14ac:dyDescent="0.25">
      <c r="A86" s="42"/>
      <c r="B86" s="42"/>
      <c r="C86" s="42"/>
      <c r="E86" s="41"/>
      <c r="F86" s="42"/>
      <c r="G86" s="43"/>
      <c r="H86" s="44"/>
      <c r="I86" s="33" t="e">
        <f t="shared" si="28"/>
        <v>#N/A</v>
      </c>
      <c r="J86" s="34" t="e">
        <f t="shared" si="29"/>
        <v>#N/A</v>
      </c>
      <c r="K86" s="54"/>
      <c r="L86" s="55"/>
      <c r="M86" s="56"/>
      <c r="N86" s="57"/>
      <c r="O86" s="58"/>
      <c r="P86" s="74" t="e">
        <f t="shared" si="30"/>
        <v>#N/A</v>
      </c>
      <c r="Q86" s="75" t="e">
        <f t="shared" si="31"/>
        <v>#N/A</v>
      </c>
      <c r="R86" s="33">
        <f t="shared" si="32"/>
        <v>0</v>
      </c>
      <c r="S86" s="112" t="e">
        <f t="shared" si="33"/>
        <v>#N/A</v>
      </c>
      <c r="T86" s="73"/>
      <c r="U86" s="89"/>
      <c r="V86" s="89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123"/>
      <c r="AK86" s="42"/>
      <c r="AL86" s="126"/>
      <c r="AM86" s="44"/>
      <c r="AN86" s="67"/>
      <c r="AO86" s="68"/>
      <c r="AP86" s="68"/>
      <c r="AQ86" s="68"/>
      <c r="AR86" s="68"/>
      <c r="AS86" s="68"/>
      <c r="AT86" s="69"/>
      <c r="AU86" s="79">
        <f t="shared" si="34"/>
        <v>0</v>
      </c>
      <c r="AV86" s="129">
        <v>1</v>
      </c>
      <c r="AW86" s="81">
        <f t="shared" si="35"/>
        <v>0</v>
      </c>
      <c r="AX86" s="131">
        <f t="shared" si="36"/>
        <v>0</v>
      </c>
      <c r="AY86" s="82">
        <f t="shared" si="37"/>
        <v>0</v>
      </c>
      <c r="AZ86" s="138">
        <f t="shared" si="38"/>
        <v>0</v>
      </c>
      <c r="BA86" s="83" t="e">
        <f t="shared" si="39"/>
        <v>#N/A</v>
      </c>
      <c r="BB86" s="143" t="e">
        <f t="shared" si="40"/>
        <v>#N/A</v>
      </c>
      <c r="BC86" s="84" t="e">
        <f t="shared" si="41"/>
        <v>#N/A</v>
      </c>
    </row>
    <row r="87" spans="1:55" x14ac:dyDescent="0.25">
      <c r="A87" s="42"/>
      <c r="B87" s="42"/>
      <c r="C87" s="42"/>
      <c r="E87" s="41"/>
      <c r="F87" s="42"/>
      <c r="G87" s="43"/>
      <c r="H87" s="44"/>
      <c r="I87" s="33" t="e">
        <f t="shared" si="28"/>
        <v>#N/A</v>
      </c>
      <c r="J87" s="34" t="e">
        <f t="shared" si="29"/>
        <v>#N/A</v>
      </c>
      <c r="K87" s="54"/>
      <c r="L87" s="55"/>
      <c r="M87" s="56"/>
      <c r="N87" s="57"/>
      <c r="O87" s="58"/>
      <c r="P87" s="74" t="e">
        <f t="shared" si="30"/>
        <v>#N/A</v>
      </c>
      <c r="Q87" s="75" t="e">
        <f t="shared" si="31"/>
        <v>#N/A</v>
      </c>
      <c r="R87" s="33">
        <f t="shared" si="32"/>
        <v>0</v>
      </c>
      <c r="S87" s="112" t="e">
        <f t="shared" si="33"/>
        <v>#N/A</v>
      </c>
      <c r="T87" s="73"/>
      <c r="U87" s="89"/>
      <c r="V87" s="89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123"/>
      <c r="AK87" s="42"/>
      <c r="AL87" s="126"/>
      <c r="AM87" s="44"/>
      <c r="AN87" s="67"/>
      <c r="AO87" s="68"/>
      <c r="AP87" s="68"/>
      <c r="AQ87" s="68"/>
      <c r="AR87" s="68"/>
      <c r="AS87" s="68"/>
      <c r="AT87" s="69"/>
      <c r="AU87" s="79">
        <f t="shared" si="34"/>
        <v>0</v>
      </c>
      <c r="AV87" s="129">
        <v>1</v>
      </c>
      <c r="AW87" s="81">
        <f t="shared" si="35"/>
        <v>0</v>
      </c>
      <c r="AX87" s="131">
        <f t="shared" si="36"/>
        <v>0</v>
      </c>
      <c r="AY87" s="82">
        <f t="shared" si="37"/>
        <v>0</v>
      </c>
      <c r="AZ87" s="138">
        <f t="shared" si="38"/>
        <v>0</v>
      </c>
      <c r="BA87" s="83" t="e">
        <f t="shared" si="39"/>
        <v>#N/A</v>
      </c>
      <c r="BB87" s="143" t="e">
        <f t="shared" si="40"/>
        <v>#N/A</v>
      </c>
      <c r="BC87" s="84" t="e">
        <f t="shared" si="41"/>
        <v>#N/A</v>
      </c>
    </row>
    <row r="88" spans="1:55" x14ac:dyDescent="0.25">
      <c r="A88" s="42"/>
      <c r="B88" s="42"/>
      <c r="C88" s="42"/>
      <c r="E88" s="41"/>
      <c r="F88" s="42"/>
      <c r="G88" s="43"/>
      <c r="H88" s="44"/>
      <c r="I88" s="33" t="e">
        <f t="shared" si="28"/>
        <v>#N/A</v>
      </c>
      <c r="J88" s="34" t="e">
        <f t="shared" si="29"/>
        <v>#N/A</v>
      </c>
      <c r="K88" s="54"/>
      <c r="L88" s="55"/>
      <c r="M88" s="56"/>
      <c r="N88" s="57"/>
      <c r="O88" s="58"/>
      <c r="P88" s="74" t="e">
        <f t="shared" si="30"/>
        <v>#N/A</v>
      </c>
      <c r="Q88" s="75" t="e">
        <f t="shared" si="31"/>
        <v>#N/A</v>
      </c>
      <c r="R88" s="33">
        <f t="shared" si="32"/>
        <v>0</v>
      </c>
      <c r="S88" s="112" t="e">
        <f t="shared" si="33"/>
        <v>#N/A</v>
      </c>
      <c r="T88" s="73"/>
      <c r="U88" s="89"/>
      <c r="V88" s="89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123"/>
      <c r="AK88" s="42"/>
      <c r="AL88" s="126"/>
      <c r="AM88" s="44"/>
      <c r="AN88" s="67"/>
      <c r="AO88" s="68"/>
      <c r="AP88" s="68"/>
      <c r="AQ88" s="68"/>
      <c r="AR88" s="68"/>
      <c r="AS88" s="68"/>
      <c r="AT88" s="69"/>
      <c r="AU88" s="79">
        <f t="shared" si="34"/>
        <v>0</v>
      </c>
      <c r="AV88" s="129">
        <v>1</v>
      </c>
      <c r="AW88" s="81">
        <f t="shared" si="35"/>
        <v>0</v>
      </c>
      <c r="AX88" s="131">
        <f t="shared" si="36"/>
        <v>0</v>
      </c>
      <c r="AY88" s="82">
        <f t="shared" si="37"/>
        <v>0</v>
      </c>
      <c r="AZ88" s="138">
        <f t="shared" si="38"/>
        <v>0</v>
      </c>
      <c r="BA88" s="83" t="e">
        <f t="shared" si="39"/>
        <v>#N/A</v>
      </c>
      <c r="BB88" s="143" t="e">
        <f t="shared" si="40"/>
        <v>#N/A</v>
      </c>
      <c r="BC88" s="84" t="e">
        <f t="shared" si="41"/>
        <v>#N/A</v>
      </c>
    </row>
    <row r="89" spans="1:55" x14ac:dyDescent="0.25">
      <c r="A89" s="42"/>
      <c r="B89" s="42"/>
      <c r="C89" s="42"/>
      <c r="E89" s="41"/>
      <c r="F89" s="42"/>
      <c r="G89" s="43"/>
      <c r="H89" s="44"/>
      <c r="I89" s="33" t="e">
        <f t="shared" si="28"/>
        <v>#N/A</v>
      </c>
      <c r="J89" s="34" t="e">
        <f t="shared" si="29"/>
        <v>#N/A</v>
      </c>
      <c r="K89" s="54"/>
      <c r="L89" s="55"/>
      <c r="M89" s="56"/>
      <c r="N89" s="57"/>
      <c r="O89" s="58"/>
      <c r="P89" s="74" t="e">
        <f t="shared" si="30"/>
        <v>#N/A</v>
      </c>
      <c r="Q89" s="75" t="e">
        <f t="shared" si="31"/>
        <v>#N/A</v>
      </c>
      <c r="R89" s="33">
        <f t="shared" si="32"/>
        <v>0</v>
      </c>
      <c r="S89" s="112" t="e">
        <f t="shared" si="33"/>
        <v>#N/A</v>
      </c>
      <c r="T89" s="73"/>
      <c r="U89" s="89"/>
      <c r="V89" s="89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123"/>
      <c r="AK89" s="42"/>
      <c r="AL89" s="126"/>
      <c r="AM89" s="44"/>
      <c r="AN89" s="67"/>
      <c r="AO89" s="68"/>
      <c r="AP89" s="68"/>
      <c r="AQ89" s="68"/>
      <c r="AR89" s="68"/>
      <c r="AS89" s="68"/>
      <c r="AT89" s="69"/>
      <c r="AU89" s="79">
        <f t="shared" si="34"/>
        <v>0</v>
      </c>
      <c r="AV89" s="129">
        <v>1</v>
      </c>
      <c r="AW89" s="81">
        <f t="shared" si="35"/>
        <v>0</v>
      </c>
      <c r="AX89" s="131">
        <f t="shared" si="36"/>
        <v>0</v>
      </c>
      <c r="AY89" s="82">
        <f t="shared" si="37"/>
        <v>0</v>
      </c>
      <c r="AZ89" s="138">
        <f t="shared" si="38"/>
        <v>0</v>
      </c>
      <c r="BA89" s="83" t="e">
        <f t="shared" si="39"/>
        <v>#N/A</v>
      </c>
      <c r="BB89" s="143" t="e">
        <f t="shared" si="40"/>
        <v>#N/A</v>
      </c>
      <c r="BC89" s="84" t="e">
        <f t="shared" si="41"/>
        <v>#N/A</v>
      </c>
    </row>
    <row r="90" spans="1:55" x14ac:dyDescent="0.25">
      <c r="A90" s="42"/>
      <c r="B90" s="42"/>
      <c r="C90" s="42"/>
      <c r="E90" s="41"/>
      <c r="F90" s="42"/>
      <c r="G90" s="43"/>
      <c r="H90" s="44"/>
      <c r="I90" s="33" t="e">
        <f t="shared" si="28"/>
        <v>#N/A</v>
      </c>
      <c r="J90" s="34" t="e">
        <f t="shared" si="29"/>
        <v>#N/A</v>
      </c>
      <c r="K90" s="54"/>
      <c r="L90" s="55"/>
      <c r="M90" s="56"/>
      <c r="N90" s="57"/>
      <c r="O90" s="58"/>
      <c r="P90" s="74" t="e">
        <f t="shared" si="30"/>
        <v>#N/A</v>
      </c>
      <c r="Q90" s="75" t="e">
        <f t="shared" si="31"/>
        <v>#N/A</v>
      </c>
      <c r="R90" s="33">
        <f t="shared" si="32"/>
        <v>0</v>
      </c>
      <c r="S90" s="112" t="e">
        <f t="shared" si="33"/>
        <v>#N/A</v>
      </c>
      <c r="T90" s="73"/>
      <c r="U90" s="89"/>
      <c r="V90" s="89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123"/>
      <c r="AK90" s="42"/>
      <c r="AL90" s="126"/>
      <c r="AM90" s="44"/>
      <c r="AN90" s="67"/>
      <c r="AO90" s="68"/>
      <c r="AP90" s="68"/>
      <c r="AQ90" s="68"/>
      <c r="AR90" s="68"/>
      <c r="AS90" s="68"/>
      <c r="AT90" s="69"/>
      <c r="AU90" s="79">
        <f t="shared" si="34"/>
        <v>0</v>
      </c>
      <c r="AV90" s="129">
        <v>1</v>
      </c>
      <c r="AW90" s="81">
        <f t="shared" si="35"/>
        <v>0</v>
      </c>
      <c r="AX90" s="131">
        <f t="shared" si="36"/>
        <v>0</v>
      </c>
      <c r="AY90" s="82">
        <f t="shared" si="37"/>
        <v>0</v>
      </c>
      <c r="AZ90" s="138">
        <f t="shared" si="38"/>
        <v>0</v>
      </c>
      <c r="BA90" s="83" t="e">
        <f t="shared" si="39"/>
        <v>#N/A</v>
      </c>
      <c r="BB90" s="143" t="e">
        <f t="shared" si="40"/>
        <v>#N/A</v>
      </c>
      <c r="BC90" s="84" t="e">
        <f t="shared" si="41"/>
        <v>#N/A</v>
      </c>
    </row>
    <row r="91" spans="1:55" x14ac:dyDescent="0.25">
      <c r="A91" s="42"/>
      <c r="B91" s="42"/>
      <c r="C91" s="42"/>
      <c r="E91" s="41"/>
      <c r="F91" s="42"/>
      <c r="G91" s="43"/>
      <c r="H91" s="44"/>
      <c r="I91" s="33" t="e">
        <f t="shared" si="28"/>
        <v>#N/A</v>
      </c>
      <c r="J91" s="34" t="e">
        <f t="shared" si="29"/>
        <v>#N/A</v>
      </c>
      <c r="K91" s="54"/>
      <c r="L91" s="55"/>
      <c r="M91" s="56"/>
      <c r="N91" s="57"/>
      <c r="O91" s="58"/>
      <c r="P91" s="74" t="e">
        <f t="shared" si="30"/>
        <v>#N/A</v>
      </c>
      <c r="Q91" s="75" t="e">
        <f t="shared" si="31"/>
        <v>#N/A</v>
      </c>
      <c r="R91" s="33">
        <f t="shared" si="32"/>
        <v>0</v>
      </c>
      <c r="S91" s="112" t="e">
        <f t="shared" si="33"/>
        <v>#N/A</v>
      </c>
      <c r="T91" s="73"/>
      <c r="U91" s="89"/>
      <c r="V91" s="89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123"/>
      <c r="AK91" s="42"/>
      <c r="AL91" s="126"/>
      <c r="AM91" s="44"/>
      <c r="AN91" s="67"/>
      <c r="AO91" s="68"/>
      <c r="AP91" s="68"/>
      <c r="AQ91" s="68"/>
      <c r="AR91" s="68"/>
      <c r="AS91" s="68"/>
      <c r="AT91" s="69"/>
      <c r="AU91" s="79">
        <f t="shared" si="34"/>
        <v>0</v>
      </c>
      <c r="AV91" s="129">
        <v>1</v>
      </c>
      <c r="AW91" s="81">
        <f t="shared" si="35"/>
        <v>0</v>
      </c>
      <c r="AX91" s="131">
        <f t="shared" si="36"/>
        <v>0</v>
      </c>
      <c r="AY91" s="82">
        <f t="shared" si="37"/>
        <v>0</v>
      </c>
      <c r="AZ91" s="138">
        <f t="shared" si="38"/>
        <v>0</v>
      </c>
      <c r="BA91" s="83" t="e">
        <f t="shared" si="39"/>
        <v>#N/A</v>
      </c>
      <c r="BB91" s="143" t="e">
        <f t="shared" si="40"/>
        <v>#N/A</v>
      </c>
      <c r="BC91" s="84" t="e">
        <f t="shared" si="41"/>
        <v>#N/A</v>
      </c>
    </row>
    <row r="92" spans="1:55" x14ac:dyDescent="0.25">
      <c r="A92" s="42"/>
      <c r="B92" s="42"/>
      <c r="C92" s="42"/>
      <c r="E92" s="41"/>
      <c r="F92" s="42"/>
      <c r="G92" s="43"/>
      <c r="H92" s="44"/>
      <c r="I92" s="33" t="e">
        <f t="shared" si="28"/>
        <v>#N/A</v>
      </c>
      <c r="J92" s="34" t="e">
        <f t="shared" si="29"/>
        <v>#N/A</v>
      </c>
      <c r="K92" s="54"/>
      <c r="L92" s="55"/>
      <c r="M92" s="56"/>
      <c r="N92" s="57"/>
      <c r="O92" s="58"/>
      <c r="P92" s="74" t="e">
        <f t="shared" si="30"/>
        <v>#N/A</v>
      </c>
      <c r="Q92" s="75" t="e">
        <f t="shared" si="31"/>
        <v>#N/A</v>
      </c>
      <c r="R92" s="33">
        <f t="shared" si="32"/>
        <v>0</v>
      </c>
      <c r="S92" s="112" t="e">
        <f t="shared" si="33"/>
        <v>#N/A</v>
      </c>
      <c r="T92" s="73"/>
      <c r="U92" s="89"/>
      <c r="V92" s="89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123"/>
      <c r="AK92" s="42"/>
      <c r="AL92" s="126"/>
      <c r="AM92" s="44"/>
      <c r="AN92" s="67"/>
      <c r="AO92" s="68"/>
      <c r="AP92" s="68"/>
      <c r="AQ92" s="68"/>
      <c r="AR92" s="68"/>
      <c r="AS92" s="68"/>
      <c r="AT92" s="69"/>
      <c r="AU92" s="79">
        <f t="shared" si="34"/>
        <v>0</v>
      </c>
      <c r="AV92" s="129">
        <v>1</v>
      </c>
      <c r="AW92" s="81">
        <f t="shared" si="35"/>
        <v>0</v>
      </c>
      <c r="AX92" s="131">
        <f t="shared" si="36"/>
        <v>0</v>
      </c>
      <c r="AY92" s="82">
        <f t="shared" si="37"/>
        <v>0</v>
      </c>
      <c r="AZ92" s="138">
        <f t="shared" si="38"/>
        <v>0</v>
      </c>
      <c r="BA92" s="83" t="e">
        <f t="shared" si="39"/>
        <v>#N/A</v>
      </c>
      <c r="BB92" s="143" t="e">
        <f t="shared" si="40"/>
        <v>#N/A</v>
      </c>
      <c r="BC92" s="84" t="e">
        <f t="shared" si="41"/>
        <v>#N/A</v>
      </c>
    </row>
    <row r="93" spans="1:55" x14ac:dyDescent="0.25">
      <c r="A93" s="42"/>
      <c r="B93" s="42"/>
      <c r="C93" s="42"/>
      <c r="E93" s="41"/>
      <c r="F93" s="42"/>
      <c r="G93" s="43"/>
      <c r="H93" s="44"/>
      <c r="I93" s="33" t="e">
        <f t="shared" si="28"/>
        <v>#N/A</v>
      </c>
      <c r="J93" s="34" t="e">
        <f t="shared" si="29"/>
        <v>#N/A</v>
      </c>
      <c r="K93" s="54"/>
      <c r="L93" s="55"/>
      <c r="M93" s="56"/>
      <c r="N93" s="57"/>
      <c r="O93" s="58"/>
      <c r="P93" s="74" t="e">
        <f t="shared" si="30"/>
        <v>#N/A</v>
      </c>
      <c r="Q93" s="75" t="e">
        <f t="shared" si="31"/>
        <v>#N/A</v>
      </c>
      <c r="R93" s="33">
        <f t="shared" si="32"/>
        <v>0</v>
      </c>
      <c r="S93" s="112" t="e">
        <f t="shared" si="33"/>
        <v>#N/A</v>
      </c>
      <c r="T93" s="73"/>
      <c r="U93" s="89"/>
      <c r="V93" s="89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123"/>
      <c r="AK93" s="42"/>
      <c r="AL93" s="126"/>
      <c r="AM93" s="44"/>
      <c r="AN93" s="67"/>
      <c r="AO93" s="68"/>
      <c r="AP93" s="68"/>
      <c r="AQ93" s="68"/>
      <c r="AR93" s="68"/>
      <c r="AS93" s="68"/>
      <c r="AT93" s="69"/>
      <c r="AU93" s="79">
        <f t="shared" si="34"/>
        <v>0</v>
      </c>
      <c r="AV93" s="129">
        <v>1</v>
      </c>
      <c r="AW93" s="81">
        <f t="shared" si="35"/>
        <v>0</v>
      </c>
      <c r="AX93" s="131">
        <f t="shared" si="36"/>
        <v>0</v>
      </c>
      <c r="AY93" s="82">
        <f t="shared" si="37"/>
        <v>0</v>
      </c>
      <c r="AZ93" s="138">
        <f t="shared" si="38"/>
        <v>0</v>
      </c>
      <c r="BA93" s="83" t="e">
        <f t="shared" si="39"/>
        <v>#N/A</v>
      </c>
      <c r="BB93" s="143" t="e">
        <f t="shared" si="40"/>
        <v>#N/A</v>
      </c>
      <c r="BC93" s="84" t="e">
        <f t="shared" si="41"/>
        <v>#N/A</v>
      </c>
    </row>
    <row r="94" spans="1:55" x14ac:dyDescent="0.25">
      <c r="A94" s="42"/>
      <c r="B94" s="42"/>
      <c r="C94" s="42"/>
      <c r="E94" s="41"/>
      <c r="F94" s="42"/>
      <c r="G94" s="43"/>
      <c r="H94" s="44"/>
      <c r="I94" s="33" t="e">
        <f t="shared" si="28"/>
        <v>#N/A</v>
      </c>
      <c r="J94" s="34" t="e">
        <f t="shared" si="29"/>
        <v>#N/A</v>
      </c>
      <c r="K94" s="54"/>
      <c r="L94" s="55"/>
      <c r="M94" s="56"/>
      <c r="N94" s="57"/>
      <c r="O94" s="58"/>
      <c r="P94" s="74" t="e">
        <f t="shared" si="30"/>
        <v>#N/A</v>
      </c>
      <c r="Q94" s="75" t="e">
        <f t="shared" si="31"/>
        <v>#N/A</v>
      </c>
      <c r="R94" s="33">
        <f t="shared" si="32"/>
        <v>0</v>
      </c>
      <c r="S94" s="112" t="e">
        <f t="shared" si="33"/>
        <v>#N/A</v>
      </c>
      <c r="T94" s="73"/>
      <c r="U94" s="89"/>
      <c r="V94" s="89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123"/>
      <c r="AK94" s="42"/>
      <c r="AL94" s="126"/>
      <c r="AM94" s="44"/>
      <c r="AN94" s="67"/>
      <c r="AO94" s="68"/>
      <c r="AP94" s="68"/>
      <c r="AQ94" s="68"/>
      <c r="AR94" s="68"/>
      <c r="AS94" s="68"/>
      <c r="AT94" s="69"/>
      <c r="AU94" s="79">
        <f t="shared" si="34"/>
        <v>0</v>
      </c>
      <c r="AV94" s="129">
        <v>1</v>
      </c>
      <c r="AW94" s="81">
        <f t="shared" si="35"/>
        <v>0</v>
      </c>
      <c r="AX94" s="131">
        <f t="shared" si="36"/>
        <v>0</v>
      </c>
      <c r="AY94" s="82">
        <f t="shared" si="37"/>
        <v>0</v>
      </c>
      <c r="AZ94" s="138">
        <f t="shared" si="38"/>
        <v>0</v>
      </c>
      <c r="BA94" s="83" t="e">
        <f t="shared" si="39"/>
        <v>#N/A</v>
      </c>
      <c r="BB94" s="143" t="e">
        <f t="shared" si="40"/>
        <v>#N/A</v>
      </c>
      <c r="BC94" s="84" t="e">
        <f t="shared" si="41"/>
        <v>#N/A</v>
      </c>
    </row>
    <row r="95" spans="1:55" x14ac:dyDescent="0.25">
      <c r="A95" s="42"/>
      <c r="B95" s="42"/>
      <c r="C95" s="42"/>
      <c r="E95" s="41"/>
      <c r="F95" s="42"/>
      <c r="G95" s="43"/>
      <c r="H95" s="44"/>
      <c r="I95" s="33" t="e">
        <f t="shared" si="28"/>
        <v>#N/A</v>
      </c>
      <c r="J95" s="34" t="e">
        <f t="shared" si="29"/>
        <v>#N/A</v>
      </c>
      <c r="K95" s="54"/>
      <c r="L95" s="55"/>
      <c r="M95" s="56"/>
      <c r="N95" s="57"/>
      <c r="O95" s="58"/>
      <c r="P95" s="74" t="e">
        <f t="shared" si="30"/>
        <v>#N/A</v>
      </c>
      <c r="Q95" s="75" t="e">
        <f t="shared" si="31"/>
        <v>#N/A</v>
      </c>
      <c r="R95" s="33">
        <f t="shared" si="32"/>
        <v>0</v>
      </c>
      <c r="S95" s="112" t="e">
        <f t="shared" si="33"/>
        <v>#N/A</v>
      </c>
      <c r="T95" s="73"/>
      <c r="U95" s="89"/>
      <c r="V95" s="89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123"/>
      <c r="AK95" s="42"/>
      <c r="AL95" s="126"/>
      <c r="AM95" s="44"/>
      <c r="AN95" s="67"/>
      <c r="AO95" s="68"/>
      <c r="AP95" s="68"/>
      <c r="AQ95" s="68"/>
      <c r="AR95" s="68"/>
      <c r="AS95" s="68"/>
      <c r="AT95" s="69"/>
      <c r="AU95" s="79">
        <f t="shared" si="34"/>
        <v>0</v>
      </c>
      <c r="AV95" s="129">
        <v>1</v>
      </c>
      <c r="AW95" s="81">
        <f t="shared" si="35"/>
        <v>0</v>
      </c>
      <c r="AX95" s="131">
        <f t="shared" si="36"/>
        <v>0</v>
      </c>
      <c r="AY95" s="82">
        <f t="shared" si="37"/>
        <v>0</v>
      </c>
      <c r="AZ95" s="138">
        <f t="shared" si="38"/>
        <v>0</v>
      </c>
      <c r="BA95" s="83" t="e">
        <f t="shared" si="39"/>
        <v>#N/A</v>
      </c>
      <c r="BB95" s="143" t="e">
        <f t="shared" si="40"/>
        <v>#N/A</v>
      </c>
      <c r="BC95" s="84" t="e">
        <f t="shared" si="41"/>
        <v>#N/A</v>
      </c>
    </row>
    <row r="96" spans="1:55" x14ac:dyDescent="0.25">
      <c r="A96" s="42"/>
      <c r="B96" s="42"/>
      <c r="C96" s="42"/>
      <c r="E96" s="41"/>
      <c r="F96" s="42"/>
      <c r="G96" s="43"/>
      <c r="H96" s="44"/>
      <c r="I96" s="33" t="e">
        <f t="shared" si="28"/>
        <v>#N/A</v>
      </c>
      <c r="J96" s="34" t="e">
        <f t="shared" si="29"/>
        <v>#N/A</v>
      </c>
      <c r="K96" s="54"/>
      <c r="L96" s="55"/>
      <c r="M96" s="56"/>
      <c r="N96" s="57"/>
      <c r="O96" s="58"/>
      <c r="P96" s="74" t="e">
        <f t="shared" si="30"/>
        <v>#N/A</v>
      </c>
      <c r="Q96" s="75" t="e">
        <f t="shared" si="31"/>
        <v>#N/A</v>
      </c>
      <c r="R96" s="33">
        <f t="shared" si="32"/>
        <v>0</v>
      </c>
      <c r="S96" s="112" t="e">
        <f t="shared" si="33"/>
        <v>#N/A</v>
      </c>
      <c r="T96" s="73"/>
      <c r="U96" s="89"/>
      <c r="V96" s="89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123"/>
      <c r="AK96" s="42"/>
      <c r="AL96" s="126"/>
      <c r="AM96" s="44"/>
      <c r="AN96" s="67"/>
      <c r="AO96" s="68"/>
      <c r="AP96" s="68"/>
      <c r="AQ96" s="68"/>
      <c r="AR96" s="68"/>
      <c r="AS96" s="68"/>
      <c r="AT96" s="69"/>
      <c r="AU96" s="79">
        <f t="shared" si="34"/>
        <v>0</v>
      </c>
      <c r="AV96" s="129">
        <v>1</v>
      </c>
      <c r="AW96" s="81">
        <f t="shared" si="35"/>
        <v>0</v>
      </c>
      <c r="AX96" s="131">
        <f t="shared" si="36"/>
        <v>0</v>
      </c>
      <c r="AY96" s="82">
        <f t="shared" si="37"/>
        <v>0</v>
      </c>
      <c r="AZ96" s="138">
        <f t="shared" si="38"/>
        <v>0</v>
      </c>
      <c r="BA96" s="83" t="e">
        <f t="shared" si="39"/>
        <v>#N/A</v>
      </c>
      <c r="BB96" s="143" t="e">
        <f t="shared" si="40"/>
        <v>#N/A</v>
      </c>
      <c r="BC96" s="84" t="e">
        <f t="shared" si="41"/>
        <v>#N/A</v>
      </c>
    </row>
    <row r="97" spans="1:55" x14ac:dyDescent="0.25">
      <c r="A97" s="42"/>
      <c r="B97" s="42"/>
      <c r="C97" s="42"/>
      <c r="E97" s="41"/>
      <c r="F97" s="42"/>
      <c r="G97" s="43"/>
      <c r="H97" s="44"/>
      <c r="I97" s="33" t="e">
        <f t="shared" si="28"/>
        <v>#N/A</v>
      </c>
      <c r="J97" s="34" t="e">
        <f t="shared" si="29"/>
        <v>#N/A</v>
      </c>
      <c r="K97" s="54"/>
      <c r="L97" s="55"/>
      <c r="M97" s="56"/>
      <c r="N97" s="57"/>
      <c r="O97" s="58"/>
      <c r="P97" s="74" t="e">
        <f t="shared" si="30"/>
        <v>#N/A</v>
      </c>
      <c r="Q97" s="75" t="e">
        <f t="shared" si="31"/>
        <v>#N/A</v>
      </c>
      <c r="R97" s="33">
        <f t="shared" si="32"/>
        <v>0</v>
      </c>
      <c r="S97" s="112" t="e">
        <f t="shared" si="33"/>
        <v>#N/A</v>
      </c>
      <c r="T97" s="73"/>
      <c r="U97" s="89"/>
      <c r="V97" s="89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123"/>
      <c r="AK97" s="42"/>
      <c r="AL97" s="126"/>
      <c r="AM97" s="44"/>
      <c r="AN97" s="67"/>
      <c r="AO97" s="68"/>
      <c r="AP97" s="68"/>
      <c r="AQ97" s="68"/>
      <c r="AR97" s="68"/>
      <c r="AS97" s="68"/>
      <c r="AT97" s="69"/>
      <c r="AU97" s="79">
        <f t="shared" si="34"/>
        <v>0</v>
      </c>
      <c r="AV97" s="129">
        <v>1</v>
      </c>
      <c r="AW97" s="81">
        <f t="shared" si="35"/>
        <v>0</v>
      </c>
      <c r="AX97" s="131">
        <f t="shared" si="36"/>
        <v>0</v>
      </c>
      <c r="AY97" s="82">
        <f t="shared" si="37"/>
        <v>0</v>
      </c>
      <c r="AZ97" s="138">
        <f t="shared" si="38"/>
        <v>0</v>
      </c>
      <c r="BA97" s="83" t="e">
        <f t="shared" si="39"/>
        <v>#N/A</v>
      </c>
      <c r="BB97" s="143" t="e">
        <f t="shared" si="40"/>
        <v>#N/A</v>
      </c>
      <c r="BC97" s="84" t="e">
        <f t="shared" si="41"/>
        <v>#N/A</v>
      </c>
    </row>
    <row r="98" spans="1:55" x14ac:dyDescent="0.25">
      <c r="A98" s="42"/>
      <c r="B98" s="42"/>
      <c r="C98" s="42"/>
      <c r="E98" s="41"/>
      <c r="F98" s="42"/>
      <c r="G98" s="43"/>
      <c r="H98" s="44"/>
      <c r="I98" s="33" t="e">
        <f t="shared" si="28"/>
        <v>#N/A</v>
      </c>
      <c r="J98" s="34" t="e">
        <f t="shared" si="29"/>
        <v>#N/A</v>
      </c>
      <c r="K98" s="54"/>
      <c r="L98" s="55"/>
      <c r="M98" s="56"/>
      <c r="N98" s="57"/>
      <c r="O98" s="58"/>
      <c r="P98" s="74" t="e">
        <f t="shared" si="30"/>
        <v>#N/A</v>
      </c>
      <c r="Q98" s="75" t="e">
        <f t="shared" si="31"/>
        <v>#N/A</v>
      </c>
      <c r="R98" s="33">
        <f t="shared" si="32"/>
        <v>0</v>
      </c>
      <c r="S98" s="112" t="e">
        <f t="shared" si="33"/>
        <v>#N/A</v>
      </c>
      <c r="T98" s="73"/>
      <c r="U98" s="89"/>
      <c r="V98" s="89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123"/>
      <c r="AK98" s="42"/>
      <c r="AL98" s="126"/>
      <c r="AM98" s="44"/>
      <c r="AN98" s="67"/>
      <c r="AO98" s="68"/>
      <c r="AP98" s="68"/>
      <c r="AQ98" s="68"/>
      <c r="AR98" s="68"/>
      <c r="AS98" s="68"/>
      <c r="AT98" s="69"/>
      <c r="AU98" s="79">
        <f t="shared" si="34"/>
        <v>0</v>
      </c>
      <c r="AV98" s="129">
        <v>1</v>
      </c>
      <c r="AW98" s="81">
        <f t="shared" si="35"/>
        <v>0</v>
      </c>
      <c r="AX98" s="131">
        <f t="shared" si="36"/>
        <v>0</v>
      </c>
      <c r="AY98" s="82">
        <f t="shared" si="37"/>
        <v>0</v>
      </c>
      <c r="AZ98" s="138">
        <f t="shared" si="38"/>
        <v>0</v>
      </c>
      <c r="BA98" s="83" t="e">
        <f t="shared" si="39"/>
        <v>#N/A</v>
      </c>
      <c r="BB98" s="143" t="e">
        <f t="shared" si="40"/>
        <v>#N/A</v>
      </c>
      <c r="BC98" s="84" t="e">
        <f t="shared" si="41"/>
        <v>#N/A</v>
      </c>
    </row>
    <row r="99" spans="1:55" x14ac:dyDescent="0.25">
      <c r="A99" s="42"/>
      <c r="B99" s="42"/>
      <c r="C99" s="42"/>
      <c r="E99" s="41"/>
      <c r="F99" s="42"/>
      <c r="G99" s="43"/>
      <c r="H99" s="44"/>
      <c r="I99" s="33" t="e">
        <f t="shared" si="28"/>
        <v>#N/A</v>
      </c>
      <c r="J99" s="34" t="e">
        <f t="shared" si="29"/>
        <v>#N/A</v>
      </c>
      <c r="K99" s="54"/>
      <c r="L99" s="55"/>
      <c r="M99" s="56"/>
      <c r="N99" s="57"/>
      <c r="O99" s="58"/>
      <c r="P99" s="74" t="e">
        <f t="shared" si="30"/>
        <v>#N/A</v>
      </c>
      <c r="Q99" s="75" t="e">
        <f t="shared" si="31"/>
        <v>#N/A</v>
      </c>
      <c r="R99" s="33">
        <f t="shared" si="32"/>
        <v>0</v>
      </c>
      <c r="S99" s="112" t="e">
        <f t="shared" si="33"/>
        <v>#N/A</v>
      </c>
      <c r="T99" s="73"/>
      <c r="U99" s="89"/>
      <c r="V99" s="89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123"/>
      <c r="AK99" s="42"/>
      <c r="AL99" s="126"/>
      <c r="AM99" s="44"/>
      <c r="AN99" s="67"/>
      <c r="AO99" s="68"/>
      <c r="AP99" s="68"/>
      <c r="AQ99" s="68"/>
      <c r="AR99" s="68"/>
      <c r="AS99" s="68"/>
      <c r="AT99" s="69"/>
      <c r="AU99" s="79">
        <f t="shared" si="34"/>
        <v>0</v>
      </c>
      <c r="AV99" s="129">
        <v>1</v>
      </c>
      <c r="AW99" s="81">
        <f t="shared" si="35"/>
        <v>0</v>
      </c>
      <c r="AX99" s="131">
        <f t="shared" si="36"/>
        <v>0</v>
      </c>
      <c r="AY99" s="82">
        <f t="shared" si="37"/>
        <v>0</v>
      </c>
      <c r="AZ99" s="138">
        <f t="shared" si="38"/>
        <v>0</v>
      </c>
      <c r="BA99" s="83" t="e">
        <f t="shared" si="39"/>
        <v>#N/A</v>
      </c>
      <c r="BB99" s="143" t="e">
        <f t="shared" si="40"/>
        <v>#N/A</v>
      </c>
      <c r="BC99" s="84" t="e">
        <f t="shared" si="41"/>
        <v>#N/A</v>
      </c>
    </row>
    <row r="100" spans="1:55" ht="15" customHeight="1" thickBot="1" x14ac:dyDescent="0.3">
      <c r="A100" s="42"/>
      <c r="B100" s="42"/>
      <c r="C100" s="42"/>
      <c r="E100" s="45"/>
      <c r="F100" s="46"/>
      <c r="G100" s="47"/>
      <c r="H100" s="48"/>
      <c r="I100" s="35" t="e">
        <f t="shared" si="28"/>
        <v>#N/A</v>
      </c>
      <c r="J100" s="36" t="e">
        <f t="shared" si="29"/>
        <v>#N/A</v>
      </c>
      <c r="K100" s="59"/>
      <c r="L100" s="60"/>
      <c r="M100" s="61"/>
      <c r="N100" s="62"/>
      <c r="O100" s="63"/>
      <c r="P100" s="76" t="e">
        <f t="shared" si="30"/>
        <v>#N/A</v>
      </c>
      <c r="Q100" s="77" t="e">
        <f t="shared" si="31"/>
        <v>#N/A</v>
      </c>
      <c r="R100" s="35">
        <f t="shared" si="32"/>
        <v>0</v>
      </c>
      <c r="S100" s="77" t="e">
        <f t="shared" si="33"/>
        <v>#N/A</v>
      </c>
      <c r="T100" s="104"/>
      <c r="U100" s="91"/>
      <c r="V100" s="91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124"/>
      <c r="AK100" s="124"/>
      <c r="AL100" s="47"/>
      <c r="AM100" s="48"/>
      <c r="AN100" s="70"/>
      <c r="AO100" s="71"/>
      <c r="AP100" s="71"/>
      <c r="AQ100" s="71"/>
      <c r="AR100" s="71"/>
      <c r="AS100" s="71"/>
      <c r="AT100" s="72"/>
      <c r="AU100" s="80">
        <f t="shared" si="34"/>
        <v>0</v>
      </c>
      <c r="AV100" s="130">
        <v>1</v>
      </c>
      <c r="AW100" s="85">
        <f t="shared" si="35"/>
        <v>0</v>
      </c>
      <c r="AX100" s="136">
        <f t="shared" si="36"/>
        <v>0</v>
      </c>
      <c r="AY100" s="86">
        <f t="shared" si="37"/>
        <v>0</v>
      </c>
      <c r="AZ100" s="139">
        <f t="shared" si="38"/>
        <v>0</v>
      </c>
      <c r="BA100" s="87" t="e">
        <f t="shared" si="39"/>
        <v>#N/A</v>
      </c>
      <c r="BB100" s="144" t="e">
        <f t="shared" si="40"/>
        <v>#N/A</v>
      </c>
      <c r="BC100" s="88" t="e">
        <f t="shared" si="41"/>
        <v>#N/A</v>
      </c>
    </row>
    <row r="101" spans="1:55" x14ac:dyDescent="0.25">
      <c r="A101" s="42"/>
      <c r="B101" s="42"/>
      <c r="C101" s="42"/>
    </row>
    <row r="102" spans="1:55" x14ac:dyDescent="0.25">
      <c r="A102" s="42"/>
      <c r="B102" s="42"/>
      <c r="C102" s="42"/>
    </row>
    <row r="103" spans="1:55" x14ac:dyDescent="0.25">
      <c r="A103" s="42"/>
      <c r="B103" s="42"/>
      <c r="C103" s="42"/>
    </row>
    <row r="104" spans="1:55" x14ac:dyDescent="0.25">
      <c r="A104" s="42"/>
      <c r="B104" s="42"/>
      <c r="C104" s="42"/>
    </row>
    <row r="105" spans="1:55" x14ac:dyDescent="0.25">
      <c r="A105" s="42"/>
      <c r="B105" s="42"/>
      <c r="C105" s="42"/>
    </row>
    <row r="106" spans="1:55" x14ac:dyDescent="0.25">
      <c r="A106" s="42"/>
      <c r="B106" s="42"/>
      <c r="C106" s="42"/>
    </row>
    <row r="107" spans="1:55" x14ac:dyDescent="0.25">
      <c r="A107" s="42"/>
      <c r="B107" s="42"/>
      <c r="C107" s="42"/>
    </row>
    <row r="108" spans="1:55" x14ac:dyDescent="0.25">
      <c r="A108" s="42"/>
      <c r="B108" s="42"/>
      <c r="C108" s="42"/>
    </row>
    <row r="109" spans="1:55" x14ac:dyDescent="0.25">
      <c r="A109" s="42"/>
      <c r="B109" s="42"/>
      <c r="C109" s="42"/>
    </row>
    <row r="110" spans="1:55" x14ac:dyDescent="0.25">
      <c r="A110" s="42"/>
      <c r="B110" s="42"/>
      <c r="C110" s="42"/>
    </row>
    <row r="111" spans="1:55" x14ac:dyDescent="0.25">
      <c r="A111" s="42"/>
      <c r="B111" s="42"/>
      <c r="C111" s="42"/>
    </row>
    <row r="112" spans="1:55" x14ac:dyDescent="0.25">
      <c r="A112" s="42"/>
      <c r="B112" s="42"/>
      <c r="C112" s="42"/>
    </row>
    <row r="113" spans="1:3" x14ac:dyDescent="0.25">
      <c r="A113" s="42"/>
      <c r="B113" s="42"/>
      <c r="C113" s="42"/>
    </row>
    <row r="114" spans="1:3" x14ac:dyDescent="0.25">
      <c r="A114" s="42"/>
      <c r="B114" s="42"/>
      <c r="C114" s="42"/>
    </row>
    <row r="115" spans="1:3" x14ac:dyDescent="0.25">
      <c r="A115" s="42"/>
      <c r="B115" s="42"/>
      <c r="C115" s="42"/>
    </row>
    <row r="116" spans="1:3" x14ac:dyDescent="0.25">
      <c r="A116" s="42"/>
      <c r="B116" s="42"/>
      <c r="C116" s="42"/>
    </row>
    <row r="117" spans="1:3" x14ac:dyDescent="0.25">
      <c r="A117" s="42"/>
      <c r="B117" s="42"/>
      <c r="C117" s="42"/>
    </row>
    <row r="118" spans="1:3" x14ac:dyDescent="0.25">
      <c r="A118" s="42"/>
      <c r="B118" s="42"/>
      <c r="C118" s="42"/>
    </row>
    <row r="119" spans="1:3" x14ac:dyDescent="0.25">
      <c r="A119" s="42"/>
      <c r="B119" s="42"/>
      <c r="C119" s="42"/>
    </row>
    <row r="120" spans="1:3" x14ac:dyDescent="0.25">
      <c r="A120" s="42"/>
      <c r="B120" s="42"/>
      <c r="C120" s="42"/>
    </row>
    <row r="121" spans="1:3" x14ac:dyDescent="0.25">
      <c r="A121" s="42"/>
      <c r="B121" s="42"/>
      <c r="C121" s="42"/>
    </row>
    <row r="122" spans="1:3" x14ac:dyDescent="0.25">
      <c r="A122" s="42"/>
      <c r="B122" s="42"/>
      <c r="C122" s="42"/>
    </row>
    <row r="123" spans="1:3" x14ac:dyDescent="0.25">
      <c r="A123" s="42"/>
      <c r="B123" s="42"/>
      <c r="C123" s="42"/>
    </row>
    <row r="124" spans="1:3" x14ac:dyDescent="0.25">
      <c r="A124" s="42"/>
      <c r="B124" s="42"/>
      <c r="C124" s="42"/>
    </row>
    <row r="125" spans="1:3" x14ac:dyDescent="0.25">
      <c r="A125" s="42"/>
      <c r="B125" s="42"/>
      <c r="C125" s="42"/>
    </row>
    <row r="126" spans="1:3" x14ac:dyDescent="0.25">
      <c r="A126" s="42"/>
      <c r="B126" s="42"/>
      <c r="C126" s="42"/>
    </row>
    <row r="127" spans="1:3" x14ac:dyDescent="0.25">
      <c r="A127" s="42"/>
      <c r="B127" s="42"/>
      <c r="C127" s="42"/>
    </row>
    <row r="128" spans="1:3" x14ac:dyDescent="0.25">
      <c r="A128" s="42"/>
      <c r="B128" s="42"/>
      <c r="C128" s="42"/>
    </row>
    <row r="129" spans="1:3" x14ac:dyDescent="0.25">
      <c r="A129" s="42"/>
      <c r="B129" s="42"/>
      <c r="C129" s="42"/>
    </row>
    <row r="130" spans="1:3" x14ac:dyDescent="0.25">
      <c r="A130" s="42"/>
      <c r="B130" s="42"/>
      <c r="C130" s="42"/>
    </row>
    <row r="131" spans="1:3" x14ac:dyDescent="0.25">
      <c r="A131" s="42"/>
      <c r="B131" s="42"/>
      <c r="C131" s="42"/>
    </row>
    <row r="132" spans="1:3" x14ac:dyDescent="0.25">
      <c r="A132" s="42"/>
      <c r="B132" s="42"/>
      <c r="C132" s="42"/>
    </row>
    <row r="133" spans="1:3" x14ac:dyDescent="0.25">
      <c r="A133" s="42"/>
      <c r="B133" s="42"/>
      <c r="C133" s="42"/>
    </row>
    <row r="134" spans="1:3" x14ac:dyDescent="0.25">
      <c r="A134" s="42"/>
      <c r="B134" s="42"/>
      <c r="C134" s="42"/>
    </row>
    <row r="135" spans="1:3" x14ac:dyDescent="0.25">
      <c r="A135" s="42"/>
      <c r="B135" s="42"/>
      <c r="C135" s="42"/>
    </row>
    <row r="136" spans="1:3" x14ac:dyDescent="0.25">
      <c r="A136" s="42"/>
      <c r="B136" s="42"/>
      <c r="C136" s="42"/>
    </row>
    <row r="137" spans="1:3" x14ac:dyDescent="0.25">
      <c r="A137" s="42"/>
      <c r="B137" s="42"/>
      <c r="C137" s="42"/>
    </row>
    <row r="138" spans="1:3" x14ac:dyDescent="0.25">
      <c r="A138" s="42"/>
      <c r="B138" s="42"/>
      <c r="C138" s="42"/>
    </row>
    <row r="139" spans="1:3" x14ac:dyDescent="0.25">
      <c r="A139" s="42"/>
      <c r="B139" s="42"/>
      <c r="C139" s="42"/>
    </row>
    <row r="140" spans="1:3" x14ac:dyDescent="0.25">
      <c r="A140" s="42"/>
      <c r="B140" s="42"/>
      <c r="C140" s="42"/>
    </row>
    <row r="141" spans="1:3" x14ac:dyDescent="0.25">
      <c r="A141" s="42"/>
      <c r="B141" s="42"/>
      <c r="C141" s="42"/>
    </row>
    <row r="142" spans="1:3" x14ac:dyDescent="0.25">
      <c r="A142" s="42"/>
      <c r="B142" s="42"/>
      <c r="C142" s="42"/>
    </row>
    <row r="143" spans="1:3" x14ac:dyDescent="0.25">
      <c r="A143" s="42"/>
      <c r="B143" s="42"/>
      <c r="C143" s="42"/>
    </row>
    <row r="144" spans="1:3" x14ac:dyDescent="0.25">
      <c r="A144" s="42"/>
      <c r="B144" s="42"/>
      <c r="C144" s="42"/>
    </row>
    <row r="145" spans="1:3" x14ac:dyDescent="0.25">
      <c r="A145" s="42"/>
      <c r="B145" s="42"/>
      <c r="C145" s="42"/>
    </row>
    <row r="146" spans="1:3" x14ac:dyDescent="0.25">
      <c r="A146" s="42"/>
      <c r="B146" s="42"/>
      <c r="C146" s="42"/>
    </row>
    <row r="147" spans="1:3" x14ac:dyDescent="0.25">
      <c r="A147" s="42"/>
      <c r="B147" s="42"/>
      <c r="C147" s="42"/>
    </row>
    <row r="148" spans="1:3" x14ac:dyDescent="0.25">
      <c r="A148" s="42"/>
      <c r="B148" s="42"/>
      <c r="C148" s="42"/>
    </row>
    <row r="149" spans="1:3" x14ac:dyDescent="0.25">
      <c r="A149" s="42"/>
      <c r="B149" s="42"/>
      <c r="C149" s="42"/>
    </row>
    <row r="150" spans="1:3" x14ac:dyDescent="0.25">
      <c r="A150" s="42"/>
      <c r="B150" s="42"/>
      <c r="C150" s="42"/>
    </row>
    <row r="151" spans="1:3" x14ac:dyDescent="0.25">
      <c r="A151" s="42"/>
      <c r="B151" s="42"/>
      <c r="C151" s="42"/>
    </row>
    <row r="152" spans="1:3" x14ac:dyDescent="0.25">
      <c r="A152" s="42"/>
      <c r="B152" s="42"/>
      <c r="C152" s="42"/>
    </row>
    <row r="153" spans="1:3" x14ac:dyDescent="0.25">
      <c r="A153" s="42"/>
      <c r="B153" s="42"/>
      <c r="C153" s="42"/>
    </row>
    <row r="154" spans="1:3" x14ac:dyDescent="0.25">
      <c r="A154" s="42"/>
      <c r="B154" s="42"/>
      <c r="C154" s="42"/>
    </row>
    <row r="155" spans="1:3" x14ac:dyDescent="0.25">
      <c r="A155" s="42"/>
      <c r="B155" s="42"/>
      <c r="C155" s="42"/>
    </row>
    <row r="156" spans="1:3" x14ac:dyDescent="0.25">
      <c r="A156" s="42"/>
      <c r="B156" s="42"/>
      <c r="C156" s="42"/>
    </row>
    <row r="157" spans="1:3" x14ac:dyDescent="0.25">
      <c r="A157" s="42"/>
      <c r="B157" s="42"/>
      <c r="C157" s="42"/>
    </row>
    <row r="158" spans="1:3" x14ac:dyDescent="0.25">
      <c r="A158" s="42"/>
      <c r="B158" s="42"/>
      <c r="C158" s="42"/>
    </row>
    <row r="159" spans="1:3" x14ac:dyDescent="0.25">
      <c r="A159" s="42"/>
      <c r="B159" s="42"/>
      <c r="C159" s="42"/>
    </row>
    <row r="160" spans="1:3" x14ac:dyDescent="0.25">
      <c r="A160" s="42"/>
      <c r="B160" s="42"/>
      <c r="C160" s="42"/>
    </row>
  </sheetData>
  <mergeCells count="4">
    <mergeCell ref="AM6:AU6"/>
    <mergeCell ref="F6:G6"/>
    <mergeCell ref="H6:T6"/>
    <mergeCell ref="U6:AL6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2"/>
  <dimension ref="A1"/>
  <sheetViews>
    <sheetView workbookViewId="0">
      <selection activeCell="E27" sqref="E27"/>
    </sheetView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Aneta Gacka-Asiewicz</dc:creator>
  <cp:lastModifiedBy>Jakub  Fornal</cp:lastModifiedBy>
  <dcterms:created xsi:type="dcterms:W3CDTF">2021-09-22T19:28:23Z</dcterms:created>
  <dcterms:modified xsi:type="dcterms:W3CDTF">2025-05-15T08:28:12Z</dcterms:modified>
</cp:coreProperties>
</file>