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esign" sheetId="1" state="visible" r:id="rId2"/>
    <sheet name="pressure pins" sheetId="2" state="visible" r:id="rId3"/>
    <sheet name="supports" sheetId="3" state="visible" r:id="rId4"/>
    <sheet name="cutouts" sheetId="4" state="visible" r:id="rId5"/>
    <sheet name="reliefs" sheetId="5" state="visible" r:id="rId6"/>
    <sheet name="probes" sheetId="6" state="visible" r:id="rId7"/>
    <sheet name="alignment pins" sheetId="7" state="visible" r:id="rId8"/>
    <sheet name="gerbers" sheetId="8" state="visible" r:id="rId9"/>
    <sheet name="board placements" sheetId="9" state="visible" r:id="rId10"/>
    <sheet name="connector assignments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<sst xmlns="http://schemas.openxmlformats.org/spreadsheetml/2006/main" count="1879" uniqueCount="470">
  <si>
    <t xml:space="preserve">name</t>
  </si>
  <si>
    <t xml:space="preserve">value</t>
  </si>
  <si>
    <t xml:space="preserve">type</t>
  </si>
  <si>
    <t xml:space="preserve">dut width</t>
  </si>
  <si>
    <t xml:space="preserve">dut length</t>
  </si>
  <si>
    <t xml:space="preserve">dut pcb thickness</t>
  </si>
  <si>
    <t xml:space="preserve">cradle length</t>
  </si>
  <si>
    <t xml:space="preserve">cradle width</t>
  </si>
  <si>
    <t xml:space="preserve">cradle pcb support height</t>
  </si>
  <si>
    <t xml:space="preserve">cradle base height</t>
  </si>
  <si>
    <t xml:space="preserve">cradle fastener</t>
  </si>
  <si>
    <t xml:space="preserve">M4</t>
  </si>
  <si>
    <t xml:space="preserve">str</t>
  </si>
  <si>
    <t xml:space="preserve">cradle mounting hole diameter</t>
  </si>
  <si>
    <t xml:space="preserve">probe board width</t>
  </si>
  <si>
    <t xml:space="preserve">probe board length</t>
  </si>
  <si>
    <t xml:space="preserve">connector overhang</t>
  </si>
  <si>
    <t xml:space="preserve">probe board fasteners</t>
  </si>
  <si>
    <t xml:space="preserve">M3</t>
  </si>
  <si>
    <t xml:space="preserve">board outline gap</t>
  </si>
  <si>
    <t xml:space="preserve">cradle mounting hole width</t>
  </si>
  <si>
    <t xml:space="preserve">cradle mounting hole height</t>
  </si>
  <si>
    <t xml:space="preserve">cradle outline overhang</t>
  </si>
  <si>
    <t xml:space="preserve">support bracket length</t>
  </si>
  <si>
    <t xml:space="preserve">support bracket width</t>
  </si>
  <si>
    <t xml:space="preserve">support bracket hole dx</t>
  </si>
  <si>
    <t xml:space="preserve">distance between left and right holes</t>
  </si>
  <si>
    <t xml:space="preserve">support bracket cradle overhang</t>
  </si>
  <si>
    <t xml:space="preserve">dut center x</t>
  </si>
  <si>
    <t xml:space="preserve">dut center y</t>
  </si>
  <si>
    <t xml:space="preserve">dut center z</t>
  </si>
  <si>
    <t xml:space="preserve">use pressure plate plunger hole</t>
  </si>
  <si>
    <t xml:space="preserve">dut rotation</t>
  </si>
  <si>
    <t xml:space="preserve">dut rotation axis</t>
  </si>
  <si>
    <t xml:space="preserve">[0,1,0]</t>
  </si>
  <si>
    <t xml:space="preserve">board file</t>
  </si>
  <si>
    <t xml:space="preserve">x</t>
  </si>
  <si>
    <t xml:space="preserve">y</t>
  </si>
  <si>
    <t xml:space="preserve">hole diameter</t>
  </si>
  <si>
    <t xml:space="preserve">tip diameter</t>
  </si>
  <si>
    <t xml:space="preserve">base diameter</t>
  </si>
  <si>
    <t xml:space="preserve">taper length</t>
  </si>
  <si>
    <t xml:space="preserve">length</t>
  </si>
  <si>
    <t xml:space="preserve">diameter</t>
  </si>
  <si>
    <t xml:space="preserve">source ref des</t>
  </si>
  <si>
    <t xml:space="preserve">test point ref des</t>
  </si>
  <si>
    <t xml:space="preserve">ref des</t>
  </si>
  <si>
    <t xml:space="preserve">pad number</t>
  </si>
  <si>
    <t xml:space="preserve">pad name</t>
  </si>
  <si>
    <t xml:space="preserve">socket</t>
  </si>
  <si>
    <t xml:space="preserve">footprint name</t>
  </si>
  <si>
    <t xml:space="preserve">probe</t>
  </si>
  <si>
    <t xml:space="preserve">class</t>
  </si>
  <si>
    <t xml:space="preserve">depth</t>
  </si>
  <si>
    <t xml:space="preserve">Note</t>
  </si>
  <si>
    <t xml:space="preserve">Signal Integrity Requirement</t>
  </si>
  <si>
    <t xml:space="preserve">Protection</t>
  </si>
  <si>
    <t xml:space="preserve">Connection Type</t>
  </si>
  <si>
    <t xml:space="preserve">rotation</t>
  </si>
  <si>
    <t xml:space="preserve">smt</t>
  </si>
  <si>
    <t xml:space="preserve">side</t>
  </si>
  <si>
    <t xml:space="preserve">net</t>
  </si>
  <si>
    <t xml:space="preserve">part value</t>
  </si>
  <si>
    <t xml:space="preserve">M1</t>
  </si>
  <si>
    <t xml:space="preserve">TP1</t>
  </si>
  <si>
    <t xml:space="preserve">R100-2W</t>
  </si>
  <si>
    <t xml:space="preserve">P100</t>
  </si>
  <si>
    <t xml:space="preserve">ground_height+signal_height_dz</t>
  </si>
  <si>
    <t xml:space="preserve">TOP</t>
  </si>
  <si>
    <t xml:space="preserve">1B</t>
  </si>
  <si>
    <t xml:space="preserve">Stepper_Motor</t>
  </si>
  <si>
    <t xml:space="preserve">TP2</t>
  </si>
  <si>
    <t xml:space="preserve">1A</t>
  </si>
  <si>
    <t xml:space="preserve">TP4</t>
  </si>
  <si>
    <t xml:space="preserve">ground_height</t>
  </si>
  <si>
    <t xml:space="preserve">2A</t>
  </si>
  <si>
    <t xml:space="preserve">TP5</t>
  </si>
  <si>
    <t xml:space="preserve">2B</t>
  </si>
  <si>
    <t xml:space="preserve">A1</t>
  </si>
  <si>
    <t xml:space="preserve">TP6</t>
  </si>
  <si>
    <t xml:space="preserve">GND</t>
  </si>
  <si>
    <t xml:space="preserve">Motor_Driver</t>
  </si>
  <si>
    <t xml:space="preserve">TP7</t>
  </si>
  <si>
    <t xml:space="preserve">+3V3</t>
  </si>
  <si>
    <t xml:space="preserve">TP8</t>
  </si>
  <si>
    <t xml:space="preserve">Net-(A1-Pad3)</t>
  </si>
  <si>
    <t xml:space="preserve">TP9</t>
  </si>
  <si>
    <t xml:space="preserve">Net-(A1-Pad4)</t>
  </si>
  <si>
    <t xml:space="preserve">TP10</t>
  </si>
  <si>
    <t xml:space="preserve">Net-(A1-Pad5)</t>
  </si>
  <si>
    <t xml:space="preserve">TP11</t>
  </si>
  <si>
    <t xml:space="preserve">Net-(A1-Pad6)</t>
  </si>
  <si>
    <t xml:space="preserve">TP12</t>
  </si>
  <si>
    <t xml:space="preserve">TP13</t>
  </si>
  <si>
    <t xml:space="preserve">VDC</t>
  </si>
  <si>
    <t xml:space="preserve">TP14</t>
  </si>
  <si>
    <t xml:space="preserve">PD9</t>
  </si>
  <si>
    <t xml:space="preserve">TP15</t>
  </si>
  <si>
    <t xml:space="preserve">MS0</t>
  </si>
  <si>
    <t xml:space="preserve">TP16</t>
  </si>
  <si>
    <t xml:space="preserve">MS1</t>
  </si>
  <si>
    <t xml:space="preserve">TP17</t>
  </si>
  <si>
    <t xml:space="preserve">Net-(A1-Pad12)</t>
  </si>
  <si>
    <t xml:space="preserve">TP18</t>
  </si>
  <si>
    <t xml:space="preserve">RESET</t>
  </si>
  <si>
    <t xml:space="preserve">TP19</t>
  </si>
  <si>
    <t xml:space="preserve">TP20</t>
  </si>
  <si>
    <t xml:space="preserve">PB15</t>
  </si>
  <si>
    <t xml:space="preserve">TP21</t>
  </si>
  <si>
    <t xml:space="preserve">PB14</t>
  </si>
  <si>
    <t xml:space="preserve">J29</t>
  </si>
  <si>
    <t xml:space="preserve">TP22</t>
  </si>
  <si>
    <t xml:space="preserve">Y_DIAG</t>
  </si>
  <si>
    <t xml:space="preserve">TMC_PIN_HEADER</t>
  </si>
  <si>
    <t xml:space="preserve">TP23</t>
  </si>
  <si>
    <t xml:space="preserve">unconnected-(J29-Pad2)</t>
  </si>
  <si>
    <t xml:space="preserve">J27</t>
  </si>
  <si>
    <t xml:space="preserve">TP24</t>
  </si>
  <si>
    <t xml:space="preserve">X_DIAG</t>
  </si>
  <si>
    <t xml:space="preserve">TP25</t>
  </si>
  <si>
    <t xml:space="preserve">unconnected-(J27-Pad2)</t>
  </si>
  <si>
    <t xml:space="preserve">M8</t>
  </si>
  <si>
    <t xml:space="preserve">TP26</t>
  </si>
  <si>
    <t xml:space="preserve">MOTOR2</t>
  </si>
  <si>
    <t xml:space="preserve">TP27</t>
  </si>
  <si>
    <t xml:space="preserve">TP28</t>
  </si>
  <si>
    <t xml:space="preserve">TP29</t>
  </si>
  <si>
    <t xml:space="preserve">M7</t>
  </si>
  <si>
    <t xml:space="preserve">TP30</t>
  </si>
  <si>
    <t xml:space="preserve">MOTOR1</t>
  </si>
  <si>
    <t xml:space="preserve">TP31</t>
  </si>
  <si>
    <t xml:space="preserve">TP32</t>
  </si>
  <si>
    <t xml:space="preserve">TP33</t>
  </si>
  <si>
    <t xml:space="preserve">M2</t>
  </si>
  <si>
    <t xml:space="preserve">TP34</t>
  </si>
  <si>
    <t xml:space="preserve">TP35</t>
  </si>
  <si>
    <t xml:space="preserve">TP36</t>
  </si>
  <si>
    <t xml:space="preserve">TP37</t>
  </si>
  <si>
    <t xml:space="preserve">TP38</t>
  </si>
  <si>
    <t xml:space="preserve">TP39</t>
  </si>
  <si>
    <t xml:space="preserve">TP40</t>
  </si>
  <si>
    <t xml:space="preserve">TP41</t>
  </si>
  <si>
    <t xml:space="preserve">J21</t>
  </si>
  <si>
    <t xml:space="preserve">TP42</t>
  </si>
  <si>
    <t xml:space="preserve">L_DIAG</t>
  </si>
  <si>
    <t xml:space="preserve">TP43</t>
  </si>
  <si>
    <t xml:space="preserve">unconnected-(J21-Pad2)</t>
  </si>
  <si>
    <t xml:space="preserve">A2</t>
  </si>
  <si>
    <t xml:space="preserve">TP44</t>
  </si>
  <si>
    <t xml:space="preserve">TP45</t>
  </si>
  <si>
    <t xml:space="preserve">TP46</t>
  </si>
  <si>
    <t xml:space="preserve">Net-(A2-Pad3)</t>
  </si>
  <si>
    <t xml:space="preserve">TP47</t>
  </si>
  <si>
    <t xml:space="preserve">Net-(A2-Pad4)</t>
  </si>
  <si>
    <t xml:space="preserve">TP48</t>
  </si>
  <si>
    <t xml:space="preserve">Net-(A2-Pad5)</t>
  </si>
  <si>
    <t xml:space="preserve">TP49</t>
  </si>
  <si>
    <t xml:space="preserve">Net-(A2-Pad6)</t>
  </si>
  <si>
    <t xml:space="preserve">TP50</t>
  </si>
  <si>
    <t xml:space="preserve">TP51</t>
  </si>
  <si>
    <t xml:space="preserve">TP52</t>
  </si>
  <si>
    <t xml:space="preserve">PE9</t>
  </si>
  <si>
    <t xml:space="preserve">TP53</t>
  </si>
  <si>
    <t xml:space="preserve">TP54</t>
  </si>
  <si>
    <t xml:space="preserve">TP55</t>
  </si>
  <si>
    <t xml:space="preserve">Net-(A2-Pad12)</t>
  </si>
  <si>
    <t xml:space="preserve">TP56</t>
  </si>
  <si>
    <t xml:space="preserve">TP57</t>
  </si>
  <si>
    <t xml:space="preserve">TP58</t>
  </si>
  <si>
    <t xml:space="preserve">PE7</t>
  </si>
  <si>
    <t xml:space="preserve">TP59</t>
  </si>
  <si>
    <t xml:space="preserve">PB1</t>
  </si>
  <si>
    <t xml:space="preserve">A6</t>
  </si>
  <si>
    <t xml:space="preserve">TP60</t>
  </si>
  <si>
    <t xml:space="preserve">TP61</t>
  </si>
  <si>
    <t xml:space="preserve">TP62</t>
  </si>
  <si>
    <t xml:space="preserve">Net-(A6-Pad3)</t>
  </si>
  <si>
    <t xml:space="preserve">TP63</t>
  </si>
  <si>
    <t xml:space="preserve">Net-(A6-Pad4)</t>
  </si>
  <si>
    <t xml:space="preserve">TP64</t>
  </si>
  <si>
    <t xml:space="preserve">Net-(A6-Pad5)</t>
  </si>
  <si>
    <t xml:space="preserve">TP65</t>
  </si>
  <si>
    <t xml:space="preserve">Net-(A6-Pad6)</t>
  </si>
  <si>
    <t xml:space="preserve">TP66</t>
  </si>
  <si>
    <t xml:space="preserve">TP67</t>
  </si>
  <si>
    <t xml:space="preserve">TP68</t>
  </si>
  <si>
    <t xml:space="preserve">PB13</t>
  </si>
  <si>
    <t xml:space="preserve">TP69</t>
  </si>
  <si>
    <t xml:space="preserve">TP70</t>
  </si>
  <si>
    <t xml:space="preserve">TP71</t>
  </si>
  <si>
    <t xml:space="preserve">Net-(A6-Pad12)</t>
  </si>
  <si>
    <t xml:space="preserve">TP72</t>
  </si>
  <si>
    <t xml:space="preserve">TP73</t>
  </si>
  <si>
    <t xml:space="preserve">TP74</t>
  </si>
  <si>
    <t xml:space="preserve">PE15</t>
  </si>
  <si>
    <t xml:space="preserve">TP75</t>
  </si>
  <si>
    <t xml:space="preserve">PE14</t>
  </si>
  <si>
    <t xml:space="preserve">J26</t>
  </si>
  <si>
    <t xml:space="preserve">TP76</t>
  </si>
  <si>
    <t xml:space="preserve">Z_DIAG</t>
  </si>
  <si>
    <t xml:space="preserve">TP77</t>
  </si>
  <si>
    <t xml:space="preserve">unconnected-(J26-Pad2)</t>
  </si>
  <si>
    <t xml:space="preserve">U6</t>
  </si>
  <si>
    <t xml:space="preserve">TP78</t>
  </si>
  <si>
    <t xml:space="preserve">POWER_SUPPLY</t>
  </si>
  <si>
    <t xml:space="preserve">Fuse_Holder_3568</t>
  </si>
  <si>
    <t xml:space="preserve">TP79</t>
  </si>
  <si>
    <t xml:space="preserve">TP80</t>
  </si>
  <si>
    <t xml:space="preserve">POWER</t>
  </si>
  <si>
    <t xml:space="preserve">VIN</t>
  </si>
  <si>
    <t xml:space="preserve">TP81</t>
  </si>
  <si>
    <t xml:space="preserve">A5</t>
  </si>
  <si>
    <t xml:space="preserve">TP82</t>
  </si>
  <si>
    <t xml:space="preserve">TP83</t>
  </si>
  <si>
    <t xml:space="preserve">TP84</t>
  </si>
  <si>
    <t xml:space="preserve">Net-(A5-Pad3)</t>
  </si>
  <si>
    <t xml:space="preserve">TP85</t>
  </si>
  <si>
    <t xml:space="preserve">Net-(A5-Pad4)</t>
  </si>
  <si>
    <t xml:space="preserve">TP86</t>
  </si>
  <si>
    <t xml:space="preserve">Net-(A5-Pad5)</t>
  </si>
  <si>
    <t xml:space="preserve">TP87</t>
  </si>
  <si>
    <t xml:space="preserve">Net-(A5-Pad6)</t>
  </si>
  <si>
    <t xml:space="preserve">TP88</t>
  </si>
  <si>
    <t xml:space="preserve">TP89</t>
  </si>
  <si>
    <t xml:space="preserve">TP90</t>
  </si>
  <si>
    <t xml:space="preserve">PA3</t>
  </si>
  <si>
    <t xml:space="preserve">TP91</t>
  </si>
  <si>
    <t xml:space="preserve">TP92</t>
  </si>
  <si>
    <t xml:space="preserve">TP93</t>
  </si>
  <si>
    <t xml:space="preserve">Net-(A5-Pad12)</t>
  </si>
  <si>
    <t xml:space="preserve">TP94</t>
  </si>
  <si>
    <t xml:space="preserve">TP95</t>
  </si>
  <si>
    <t xml:space="preserve">TP96</t>
  </si>
  <si>
    <t xml:space="preserve">PD6</t>
  </si>
  <si>
    <t xml:space="preserve">TP97</t>
  </si>
  <si>
    <t xml:space="preserve">PD7</t>
  </si>
  <si>
    <t xml:space="preserve">A4</t>
  </si>
  <si>
    <t xml:space="preserve">TP98</t>
  </si>
  <si>
    <t xml:space="preserve">TP99</t>
  </si>
  <si>
    <t xml:space="preserve">TP100</t>
  </si>
  <si>
    <t xml:space="preserve">Net-(A4-Pad3)</t>
  </si>
  <si>
    <t xml:space="preserve">TP101</t>
  </si>
  <si>
    <t xml:space="preserve">Net-(A4-Pad4)</t>
  </si>
  <si>
    <t xml:space="preserve">TP102</t>
  </si>
  <si>
    <t xml:space="preserve">Net-(A4-Pad5)</t>
  </si>
  <si>
    <t xml:space="preserve">TP103</t>
  </si>
  <si>
    <t xml:space="preserve">Net-(A4-Pad6)</t>
  </si>
  <si>
    <t xml:space="preserve">TP104</t>
  </si>
  <si>
    <t xml:space="preserve">TP105</t>
  </si>
  <si>
    <t xml:space="preserve">TP106</t>
  </si>
  <si>
    <t xml:space="preserve">PE13</t>
  </si>
  <si>
    <t xml:space="preserve">TP107</t>
  </si>
  <si>
    <t xml:space="preserve">TP108</t>
  </si>
  <si>
    <t xml:space="preserve">TP109</t>
  </si>
  <si>
    <t xml:space="preserve">Net-(A4-Pad12)</t>
  </si>
  <si>
    <t xml:space="preserve">TP110</t>
  </si>
  <si>
    <t xml:space="preserve">TP111</t>
  </si>
  <si>
    <t xml:space="preserve">TP112</t>
  </si>
  <si>
    <t xml:space="preserve">PE11</t>
  </si>
  <si>
    <t xml:space="preserve">TP113</t>
  </si>
  <si>
    <t xml:space="preserve">PE10</t>
  </si>
  <si>
    <t xml:space="preserve">J17</t>
  </si>
  <si>
    <t xml:space="preserve">TP114</t>
  </si>
  <si>
    <t xml:space="preserve">Feeders</t>
  </si>
  <si>
    <t xml:space="preserve">TP115</t>
  </si>
  <si>
    <t xml:space="preserve">TP116</t>
  </si>
  <si>
    <t xml:space="preserve">TP117</t>
  </si>
  <si>
    <t xml:space="preserve">TP118</t>
  </si>
  <si>
    <t xml:space="preserve">RS-485+</t>
  </si>
  <si>
    <t xml:space="preserve">TP119</t>
  </si>
  <si>
    <t xml:space="preserve">RS-485-</t>
  </si>
  <si>
    <t xml:space="preserve">J14</t>
  </si>
  <si>
    <t xml:space="preserve">TP120</t>
  </si>
  <si>
    <t xml:space="preserve">UPWARDS</t>
  </si>
  <si>
    <t xml:space="preserve">UPWARDS_LIGHT</t>
  </si>
  <si>
    <t xml:space="preserve">TP121</t>
  </si>
  <si>
    <t xml:space="preserve">+5VP</t>
  </si>
  <si>
    <t xml:space="preserve">TP122</t>
  </si>
  <si>
    <t xml:space="preserve">TP123</t>
  </si>
  <si>
    <t xml:space="preserve">D-</t>
  </si>
  <si>
    <t xml:space="preserve">MD-_TestPoint</t>
  </si>
  <si>
    <t xml:space="preserve">TP124</t>
  </si>
  <si>
    <t xml:space="preserve">D+</t>
  </si>
  <si>
    <t xml:space="preserve">MD+_TestPoint</t>
  </si>
  <si>
    <t xml:space="preserve">TP3</t>
  </si>
  <si>
    <t xml:space="preserve">TP125</t>
  </si>
  <si>
    <t xml:space="preserve">NRST</t>
  </si>
  <si>
    <t xml:space="preserve">RESET_TestPoint</t>
  </si>
  <si>
    <t xml:space="preserve">TP126</t>
  </si>
  <si>
    <t xml:space="preserve">SWCLK</t>
  </si>
  <si>
    <t xml:space="preserve">SWCLK_TestPoint</t>
  </si>
  <si>
    <t xml:space="preserve">TP127</t>
  </si>
  <si>
    <t xml:space="preserve">SWDIO</t>
  </si>
  <si>
    <t xml:space="preserve">SWDIO_TestPoint</t>
  </si>
  <si>
    <t xml:space="preserve">TP128</t>
  </si>
  <si>
    <t xml:space="preserve">BOOT0</t>
  </si>
  <si>
    <t xml:space="preserve">BOOT0_TestPoint</t>
  </si>
  <si>
    <t xml:space="preserve">TP129</t>
  </si>
  <si>
    <t xml:space="preserve">GND_TestPoint</t>
  </si>
  <si>
    <t xml:space="preserve">TP130</t>
  </si>
  <si>
    <t xml:space="preserve">VDC_TestPoint</t>
  </si>
  <si>
    <t xml:space="preserve">TP131</t>
  </si>
  <si>
    <t xml:space="preserve">+5V</t>
  </si>
  <si>
    <t xml:space="preserve">5V_TestPoint</t>
  </si>
  <si>
    <t xml:space="preserve">TP132</t>
  </si>
  <si>
    <t xml:space="preserve">3V3_TestPoint</t>
  </si>
  <si>
    <t xml:space="preserve">J13</t>
  </si>
  <si>
    <t xml:space="preserve">TP133</t>
  </si>
  <si>
    <t xml:space="preserve">DOWNWARDS</t>
  </si>
  <si>
    <t xml:space="preserve">DOWNWARDS_LIGHT</t>
  </si>
  <si>
    <t xml:space="preserve">TP134</t>
  </si>
  <si>
    <t xml:space="preserve">TP135</t>
  </si>
  <si>
    <t xml:space="preserve">J2</t>
  </si>
  <si>
    <t xml:space="preserve">TP136</t>
  </si>
  <si>
    <t xml:space="preserve">X_LIMIT</t>
  </si>
  <si>
    <t xml:space="preserve">TP137</t>
  </si>
  <si>
    <t xml:space="preserve">TP138</t>
  </si>
  <si>
    <t xml:space="preserve">J3</t>
  </si>
  <si>
    <t xml:space="preserve">TP139</t>
  </si>
  <si>
    <t xml:space="preserve">Y_LIMIT</t>
  </si>
  <si>
    <t xml:space="preserve">TP140</t>
  </si>
  <si>
    <t xml:space="preserve">TP141</t>
  </si>
  <si>
    <t xml:space="preserve">J4</t>
  </si>
  <si>
    <t xml:space="preserve">TP142</t>
  </si>
  <si>
    <t xml:space="preserve">Z_LIMIT</t>
  </si>
  <si>
    <t xml:space="preserve">TP143</t>
  </si>
  <si>
    <t xml:space="preserve">TP144</t>
  </si>
  <si>
    <t xml:space="preserve">J5</t>
  </si>
  <si>
    <t xml:space="preserve">TP145</t>
  </si>
  <si>
    <t xml:space="preserve">L_LIMIT</t>
  </si>
  <si>
    <t xml:space="preserve">TP146</t>
  </si>
  <si>
    <t xml:space="preserve">TP147</t>
  </si>
  <si>
    <t xml:space="preserve">J6</t>
  </si>
  <si>
    <t xml:space="preserve">TP148</t>
  </si>
  <si>
    <t xml:space="preserve">R_LIMIT</t>
  </si>
  <si>
    <t xml:space="preserve">TP149</t>
  </si>
  <si>
    <t xml:space="preserve">TP150</t>
  </si>
  <si>
    <t xml:space="preserve">J7</t>
  </si>
  <si>
    <t xml:space="preserve">TP151</t>
  </si>
  <si>
    <t xml:space="preserve">A_LIMIT</t>
  </si>
  <si>
    <t xml:space="preserve">TP152</t>
  </si>
  <si>
    <t xml:space="preserve">TP153</t>
  </si>
  <si>
    <t xml:space="preserve">J22</t>
  </si>
  <si>
    <t xml:space="preserve">TP154</t>
  </si>
  <si>
    <t xml:space="preserve">Mosfet</t>
  </si>
  <si>
    <t xml:space="preserve">TP155</t>
  </si>
  <si>
    <t xml:space="preserve">Net-(D6-Pad2)</t>
  </si>
  <si>
    <t xml:space="preserve">J23</t>
  </si>
  <si>
    <t xml:space="preserve">TP156</t>
  </si>
  <si>
    <t xml:space="preserve">TP157</t>
  </si>
  <si>
    <t xml:space="preserve">Net-(D7-Pad2)</t>
  </si>
  <si>
    <t xml:space="preserve">J24</t>
  </si>
  <si>
    <t xml:space="preserve">TP158</t>
  </si>
  <si>
    <t xml:space="preserve">TP159</t>
  </si>
  <si>
    <t xml:space="preserve">Net-(D8-Pad2)</t>
  </si>
  <si>
    <t xml:space="preserve">J25</t>
  </si>
  <si>
    <t xml:space="preserve">TP160</t>
  </si>
  <si>
    <t xml:space="preserve">TP161</t>
  </si>
  <si>
    <t xml:space="preserve">Net-(D9-Pad2)</t>
  </si>
  <si>
    <t xml:space="preserve">J32</t>
  </si>
  <si>
    <t xml:space="preserve">TP162</t>
  </si>
  <si>
    <t xml:space="preserve">BOOT_JUMPER</t>
  </si>
  <si>
    <t xml:space="preserve">TP163</t>
  </si>
  <si>
    <t xml:space="preserve">J18</t>
  </si>
  <si>
    <t xml:space="preserve">TP164</t>
  </si>
  <si>
    <t xml:space="preserve">AUX</t>
  </si>
  <si>
    <t xml:space="preserve">TP165</t>
  </si>
  <si>
    <t xml:space="preserve">TP166</t>
  </si>
  <si>
    <t xml:space="preserve">TP167</t>
  </si>
  <si>
    <t xml:space="preserve">PB6_I2C1_SCL</t>
  </si>
  <si>
    <t xml:space="preserve">TP168</t>
  </si>
  <si>
    <t xml:space="preserve">1_PWM1</t>
  </si>
  <si>
    <t xml:space="preserve">TP169</t>
  </si>
  <si>
    <t xml:space="preserve">PB7_I2C1_SDA</t>
  </si>
  <si>
    <t xml:space="preserve">TP170</t>
  </si>
  <si>
    <t xml:space="preserve">1_PWM2</t>
  </si>
  <si>
    <t xml:space="preserve">TP171</t>
  </si>
  <si>
    <t xml:space="preserve">CIPO</t>
  </si>
  <si>
    <t xml:space="preserve">TP172</t>
  </si>
  <si>
    <t xml:space="preserve">1_A1</t>
  </si>
  <si>
    <t xml:space="preserve">TP173</t>
  </si>
  <si>
    <t xml:space="preserve">COPI</t>
  </si>
  <si>
    <t xml:space="preserve">TP174</t>
  </si>
  <si>
    <t xml:space="preserve">1_A2</t>
  </si>
  <si>
    <t xml:space="preserve">TP175</t>
  </si>
  <si>
    <t xml:space="preserve">SCK</t>
  </si>
  <si>
    <t xml:space="preserve">J19</t>
  </si>
  <si>
    <t xml:space="preserve">TP176</t>
  </si>
  <si>
    <t xml:space="preserve">TP177</t>
  </si>
  <si>
    <t xml:space="preserve">TP178</t>
  </si>
  <si>
    <t xml:space="preserve">TP179</t>
  </si>
  <si>
    <t xml:space="preserve">TP180</t>
  </si>
  <si>
    <t xml:space="preserve">2_PWM1</t>
  </si>
  <si>
    <t xml:space="preserve">TP181</t>
  </si>
  <si>
    <t xml:space="preserve">TP182</t>
  </si>
  <si>
    <t xml:space="preserve">2_PWM2</t>
  </si>
  <si>
    <t xml:space="preserve">TP183</t>
  </si>
  <si>
    <t xml:space="preserve">TP184</t>
  </si>
  <si>
    <t xml:space="preserve">2_A1</t>
  </si>
  <si>
    <t xml:space="preserve">TP185</t>
  </si>
  <si>
    <t xml:space="preserve">TP186</t>
  </si>
  <si>
    <t xml:space="preserve">2_A2</t>
  </si>
  <si>
    <t xml:space="preserve">TP187</t>
  </si>
  <si>
    <t xml:space="preserve">J20</t>
  </si>
  <si>
    <t xml:space="preserve">TP188</t>
  </si>
  <si>
    <t xml:space="preserve">TP189</t>
  </si>
  <si>
    <t xml:space="preserve">TP190</t>
  </si>
  <si>
    <t xml:space="preserve">TP191</t>
  </si>
  <si>
    <t xml:space="preserve">TP192</t>
  </si>
  <si>
    <t xml:space="preserve">3_PWM1</t>
  </si>
  <si>
    <t xml:space="preserve">TP193</t>
  </si>
  <si>
    <t xml:space="preserve">TP194</t>
  </si>
  <si>
    <t xml:space="preserve">3_PWM2</t>
  </si>
  <si>
    <t xml:space="preserve">TP195</t>
  </si>
  <si>
    <t xml:space="preserve">TP196</t>
  </si>
  <si>
    <t xml:space="preserve">3_A1</t>
  </si>
  <si>
    <t xml:space="preserve">TP197</t>
  </si>
  <si>
    <t xml:space="preserve">TP198</t>
  </si>
  <si>
    <t xml:space="preserve">3_A2</t>
  </si>
  <si>
    <t xml:space="preserve">TP199</t>
  </si>
  <si>
    <t xml:space="preserve">J15</t>
  </si>
  <si>
    <t xml:space="preserve">TP200</t>
  </si>
  <si>
    <t xml:space="preserve">Net-(J15-Pad1)</t>
  </si>
  <si>
    <t xml:space="preserve">SERVO1</t>
  </si>
  <si>
    <t xml:space="preserve">TP201</t>
  </si>
  <si>
    <t xml:space="preserve">TP202</t>
  </si>
  <si>
    <t xml:space="preserve">J16</t>
  </si>
  <si>
    <t xml:space="preserve">TP203</t>
  </si>
  <si>
    <t xml:space="preserve">Net-(J16-Pad1)</t>
  </si>
  <si>
    <t xml:space="preserve">SERVO2</t>
  </si>
  <si>
    <t xml:space="preserve">TP204</t>
  </si>
  <si>
    <t xml:space="preserve">TP205</t>
  </si>
  <si>
    <t xml:space="preserve">J9</t>
  </si>
  <si>
    <t xml:space="preserve">TP206</t>
  </si>
  <si>
    <t xml:space="preserve">VBUS</t>
  </si>
  <si>
    <t xml:space="preserve">USB_B</t>
  </si>
  <si>
    <t xml:space="preserve">TP207</t>
  </si>
  <si>
    <t xml:space="preserve">hole type</t>
  </si>
  <si>
    <t xml:space="preserve">GP-2S-36</t>
  </si>
  <si>
    <t xml:space="preserve">GP-2S</t>
  </si>
  <si>
    <t xml:space="preserve">mode</t>
  </si>
  <si>
    <t xml:space="preserve">height</t>
  </si>
  <si>
    <t xml:space="preserve">center x</t>
  </si>
  <si>
    <t xml:space="preserve">center y</t>
  </si>
  <si>
    <t xml:space="preserve">mirror</t>
  </si>
  <si>
    <t xml:space="preserve">scale x</t>
  </si>
  <si>
    <t xml:space="preserve">scale y</t>
  </si>
  <si>
    <t xml:space="preserve">file</t>
  </si>
  <si>
    <t xml:space="preserve">dir</t>
  </si>
  <si>
    <t xml:space="preserve">clearance</t>
  </si>
  <si>
    <t xml:space="preserve">vector</t>
  </si>
  <si>
    <t xml:space="preserve">/mnt/mydata/build/data</t>
  </si>
  <si>
    <t xml:space="preserve">support</t>
  </si>
  <si>
    <t xml:space="preserve">relief</t>
  </si>
  <si>
    <t xml:space="preserve">outline</t>
  </si>
  <si>
    <t xml:space="preserve">footprint</t>
  </si>
  <si>
    <t xml:space="preserve">ref_prefix</t>
  </si>
  <si>
    <t xml:space="preserve">grid size</t>
  </si>
  <si>
    <t xml:space="preserve">MH1</t>
  </si>
  <si>
    <t xml:space="preserve">Mechanical:MountingHole_3.5mm_Pad_Via_Paste</t>
  </si>
  <si>
    <t xml:space="preserve">MH</t>
  </si>
  <si>
    <t xml:space="preserve">MH2</t>
  </si>
  <si>
    <t xml:space="preserve">MH3</t>
  </si>
  <si>
    <t xml:space="preserve">MH4</t>
  </si>
  <si>
    <t xml:space="preserve">BOARD</t>
  </si>
  <si>
    <t xml:space="preserve">None</t>
  </si>
  <si>
    <t xml:space="preserve">J1</t>
  </si>
  <si>
    <t xml:space="preserve">Connector_IDC:IDC-Header_2x20_P2.54mm_Vertical</t>
  </si>
  <si>
    <t xml:space="preserve">J</t>
  </si>
  <si>
    <t xml:space="preserve">pin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</si>
</sst>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30" activeCellId="0" sqref="A30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20.8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100</v>
      </c>
    </row>
    <row r="3" customFormat="false" ht="12.8" hidden="false" customHeight="false" outlineLevel="0" collapsed="false">
      <c r="A3" s="0" t="s">
        <v>4</v>
      </c>
      <c r="B3" s="0" t="n">
        <v>100</v>
      </c>
    </row>
    <row r="4" customFormat="false" ht="12.8" hidden="false" customHeight="false" outlineLevel="0" collapsed="false">
      <c r="A4" s="0" t="s">
        <v>5</v>
      </c>
      <c r="B4" s="0" t="n">
        <v>1</v>
      </c>
    </row>
    <row r="5" customFormat="false" ht="12.8" hidden="false" customHeight="false" outlineLevel="0" collapsed="false">
      <c r="A5" s="0" t="s">
        <v>6</v>
      </c>
      <c r="B5" s="0" t="n">
        <v>125</v>
      </c>
    </row>
    <row r="6" customFormat="false" ht="12.8" hidden="false" customHeight="false" outlineLevel="0" collapsed="false">
      <c r="A6" s="0" t="s">
        <v>7</v>
      </c>
      <c r="B6" s="0" t="n">
        <v>125</v>
      </c>
    </row>
    <row r="7" customFormat="false" ht="12.8" hidden="false" customHeight="false" outlineLevel="0" collapsed="false">
      <c r="A7" s="0" t="s">
        <v>8</v>
      </c>
      <c r="B7" s="0" t="n">
        <v>5</v>
      </c>
    </row>
    <row r="8" customFormat="false" ht="12.8" hidden="false" customHeight="false" outlineLevel="0" collapsed="false">
      <c r="A8" s="0" t="s">
        <v>9</v>
      </c>
      <c r="B8" s="0" t="n">
        <v>7</v>
      </c>
    </row>
    <row r="9" customFormat="false" ht="12.8" hidden="false" customHeight="false" outlineLevel="0" collapsed="false">
      <c r="A9" s="0" t="s">
        <v>10</v>
      </c>
      <c r="B9" s="0" t="s">
        <v>11</v>
      </c>
      <c r="C9" s="1" t="s">
        <v>12</v>
      </c>
    </row>
    <row r="10" customFormat="false" ht="12.8" hidden="false" customHeight="false" outlineLevel="0" collapsed="false">
      <c r="A10" s="0" t="s">
        <v>13</v>
      </c>
      <c r="B10" s="0" t="n">
        <f aca="false">4.1</f>
        <v>4.1</v>
      </c>
      <c r="C10" s="1"/>
    </row>
    <row r="11" customFormat="false" ht="12.8" hidden="false" customHeight="false" outlineLevel="0" collapsed="false">
      <c r="A11" s="0" t="s">
        <v>14</v>
      </c>
      <c r="B11" s="0" t="n">
        <f aca="false">B6</f>
        <v>125</v>
      </c>
    </row>
    <row r="12" customFormat="false" ht="12.8" hidden="false" customHeight="false" outlineLevel="0" collapsed="false">
      <c r="A12" s="0" t="s">
        <v>15</v>
      </c>
      <c r="B12" s="0" t="n">
        <f aca="false">B5+B13</f>
        <v>140</v>
      </c>
    </row>
    <row r="13" customFormat="false" ht="12.8" hidden="false" customHeight="false" outlineLevel="0" collapsed="false">
      <c r="A13" s="0" t="s">
        <v>16</v>
      </c>
      <c r="B13" s="0" t="n">
        <v>15</v>
      </c>
    </row>
    <row r="14" customFormat="false" ht="12.8" hidden="false" customHeight="false" outlineLevel="0" collapsed="false">
      <c r="A14" s="0" t="s">
        <v>17</v>
      </c>
      <c r="B14" s="0" t="s">
        <v>18</v>
      </c>
      <c r="C14" s="1" t="s">
        <v>12</v>
      </c>
    </row>
    <row r="15" customFormat="false" ht="12.8" hidden="false" customHeight="false" outlineLevel="0" collapsed="false">
      <c r="A15" s="0" t="s">
        <v>19</v>
      </c>
      <c r="B15" s="0" t="n">
        <v>2</v>
      </c>
    </row>
    <row r="16" customFormat="false" ht="12.8" hidden="false" customHeight="false" outlineLevel="0" collapsed="false">
      <c r="A16" s="0" t="s">
        <v>20</v>
      </c>
      <c r="B16" s="0" t="n">
        <f aca="false">B5-7</f>
        <v>118</v>
      </c>
    </row>
    <row r="17" customFormat="false" ht="12.8" hidden="false" customHeight="false" outlineLevel="0" collapsed="false">
      <c r="A17" s="0" t="s">
        <v>21</v>
      </c>
      <c r="B17" s="0" t="n">
        <f aca="false">B5-7</f>
        <v>118</v>
      </c>
    </row>
    <row r="18" customFormat="false" ht="12.8" hidden="false" customHeight="false" outlineLevel="0" collapsed="false">
      <c r="A18" s="1" t="s">
        <v>22</v>
      </c>
      <c r="B18" s="0" t="n">
        <v>10</v>
      </c>
    </row>
    <row r="19" customFormat="false" ht="12.8" hidden="false" customHeight="false" outlineLevel="0" collapsed="false">
      <c r="A19" s="1" t="s">
        <v>23</v>
      </c>
      <c r="B19" s="0" t="n">
        <v>130</v>
      </c>
    </row>
    <row r="20" customFormat="false" ht="12.8" hidden="false" customHeight="false" outlineLevel="0" collapsed="false">
      <c r="A20" s="0" t="s">
        <v>24</v>
      </c>
      <c r="B20" s="0" t="n">
        <v>25</v>
      </c>
    </row>
    <row r="21" customFormat="false" ht="12.8" hidden="false" customHeight="false" outlineLevel="0" collapsed="false">
      <c r="A21" s="0" t="s">
        <v>25</v>
      </c>
      <c r="B21" s="0" t="n">
        <v>15.25</v>
      </c>
      <c r="D21" s="0" t="s">
        <v>26</v>
      </c>
    </row>
    <row r="22" customFormat="false" ht="12.8" hidden="false" customHeight="false" outlineLevel="0" collapsed="false">
      <c r="A22" s="0" t="s">
        <v>27</v>
      </c>
      <c r="B22" s="0" t="n">
        <v>5</v>
      </c>
    </row>
    <row r="23" customFormat="false" ht="12.8" hidden="false" customHeight="false" outlineLevel="0" collapsed="false">
      <c r="A23" s="0" t="s">
        <v>28</v>
      </c>
      <c r="B23" s="0" t="n">
        <v>0</v>
      </c>
    </row>
    <row r="24" customFormat="false" ht="12.8" hidden="false" customHeight="false" outlineLevel="0" collapsed="false">
      <c r="A24" s="0" t="s">
        <v>29</v>
      </c>
      <c r="B24" s="0" t="n">
        <v>0</v>
      </c>
    </row>
    <row r="25" customFormat="false" ht="12.8" hidden="false" customHeight="false" outlineLevel="0" collapsed="false">
      <c r="A25" s="0" t="s">
        <v>30</v>
      </c>
      <c r="B25" s="0" t="n">
        <v>0</v>
      </c>
    </row>
    <row r="26" customFormat="false" ht="12.8" hidden="false" customHeight="false" outlineLevel="0" collapsed="false">
      <c r="A26" s="0" t="s">
        <v>31</v>
      </c>
      <c r="B26" s="0" t="n">
        <v>1</v>
      </c>
    </row>
    <row r="27" customFormat="false" ht="12.8" hidden="false" customHeight="false" outlineLevel="0" collapsed="false">
      <c r="A27" s="1" t="s">
        <v>32</v>
      </c>
      <c r="B27" s="0" t="n">
        <v>0</v>
      </c>
      <c r="C27" s="1"/>
    </row>
    <row r="28" customFormat="false" ht="12.8" hidden="false" customHeight="false" outlineLevel="0" collapsed="false">
      <c r="A28" s="1" t="s">
        <v>33</v>
      </c>
      <c r="B28" s="0" t="s">
        <v>34</v>
      </c>
      <c r="C28" s="1"/>
    </row>
    <row r="29" customFormat="false" ht="12.8" hidden="false" customHeight="false" outlineLevel="0" collapsed="false">
      <c r="A29" s="1" t="s">
        <v>35</v>
      </c>
      <c r="C29" s="1"/>
    </row>
    <row r="30" customFormat="false" ht="12.8" hidden="false" customHeight="false" outlineLevel="0" collapsed="false">
      <c r="C30" s="1"/>
    </row>
    <row r="45" customFormat="false" ht="12.8" hidden="false" customHeight="false" outlineLevel="0" collapsed="false">
      <c r="C45" s="1"/>
    </row>
    <row r="56" customFormat="false" ht="12.8" hidden="false" customHeight="false" outlineLevel="0" collapsed="false">
      <c r="A5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5"/>
  <sheetViews>
    <sheetView showFormulas="false" showGridLines="true" showRowColHeaders="true" showZeros="true" rightToLeft="false" tabSelected="false" showOutlineSymbols="true" defaultGridColor="true" view="normal" topLeftCell="A11" colorId="64" zoomScale="130" zoomScaleNormal="130" zoomScalePageLayoutView="100" workbookViewId="0">
      <selection pane="topLeft" activeCell="F26" activeCellId="0" sqref="F26"/>
    </sheetView>
  </sheetViews>
  <sheetFormatPr defaultColWidth="12.30859375" defaultRowHeight="12.8" zeroHeight="false" outlineLevelRow="0" outlineLevelCol="0"/>
  <cols>
    <col collapsed="false" customWidth="true" hidden="false" outlineLevel="0" max="2" min="1" style="0" width="9.03"/>
    <col collapsed="false" customWidth="true" hidden="false" outlineLevel="0" max="3" min="3" style="0" width="8.67"/>
  </cols>
  <sheetData>
    <row r="1" customFormat="false" ht="13.8" hidden="false" customHeight="false" outlineLevel="0" collapsed="false">
      <c r="A1" s="2" t="s">
        <v>46</v>
      </c>
      <c r="B1" s="2" t="s">
        <v>469</v>
      </c>
      <c r="C1" s="2" t="s">
        <v>61</v>
      </c>
    </row>
    <row r="2" customFormat="false" ht="12.8" hidden="false" customHeight="false" outlineLevel="0" collapsed="false">
      <c r="A2" s="0" t="s">
        <v>466</v>
      </c>
      <c r="B2" s="0" t="n">
        <v>1</v>
      </c>
      <c r="C2" s="0" t="s">
        <v>69</v>
      </c>
    </row>
    <row r="3" customFormat="false" ht="12.8" hidden="false" customHeight="false" outlineLevel="0" collapsed="false">
      <c r="A3" s="0" t="s">
        <v>466</v>
      </c>
      <c r="B3" s="0" t="n">
        <v>2</v>
      </c>
      <c r="C3" s="0" t="s">
        <v>72</v>
      </c>
    </row>
    <row r="4" customFormat="false" ht="12.8" hidden="false" customHeight="false" outlineLevel="0" collapsed="false">
      <c r="A4" s="0" t="s">
        <v>466</v>
      </c>
      <c r="B4" s="0" t="n">
        <v>3</v>
      </c>
      <c r="C4" s="0" t="s">
        <v>75</v>
      </c>
    </row>
    <row r="5" customFormat="false" ht="12.8" hidden="false" customHeight="false" outlineLevel="0" collapsed="false">
      <c r="A5" s="0" t="s">
        <v>466</v>
      </c>
      <c r="B5" s="0" t="n">
        <v>4</v>
      </c>
      <c r="C5" s="0" t="s">
        <v>77</v>
      </c>
    </row>
    <row r="6" customFormat="false" ht="12.8" hidden="false" customHeight="false" outlineLevel="0" collapsed="false">
      <c r="A6" s="0" t="s">
        <v>466</v>
      </c>
      <c r="B6" s="0" t="n">
        <v>5</v>
      </c>
      <c r="C6" s="0" t="s">
        <v>80</v>
      </c>
    </row>
    <row r="7" customFormat="false" ht="12.8" hidden="false" customHeight="false" outlineLevel="0" collapsed="false">
      <c r="A7" s="0" t="s">
        <v>466</v>
      </c>
      <c r="B7" s="0" t="n">
        <v>6</v>
      </c>
      <c r="C7" s="0" t="s">
        <v>83</v>
      </c>
    </row>
    <row r="8" customFormat="false" ht="12.8" hidden="false" customHeight="false" outlineLevel="0" collapsed="false">
      <c r="A8" s="0" t="s">
        <v>466</v>
      </c>
      <c r="B8" s="0" t="n">
        <v>7</v>
      </c>
      <c r="C8" s="0" t="s">
        <v>85</v>
      </c>
    </row>
    <row r="9" customFormat="false" ht="12.8" hidden="false" customHeight="false" outlineLevel="0" collapsed="false">
      <c r="A9" s="0" t="s">
        <v>466</v>
      </c>
      <c r="B9" s="0" t="n">
        <v>8</v>
      </c>
      <c r="C9" s="0" t="s">
        <v>87</v>
      </c>
    </row>
    <row r="10" customFormat="false" ht="12.8" hidden="false" customHeight="false" outlineLevel="0" collapsed="false">
      <c r="A10" s="0" t="s">
        <v>466</v>
      </c>
      <c r="B10" s="0" t="n">
        <v>9</v>
      </c>
      <c r="C10" s="0" t="s">
        <v>89</v>
      </c>
    </row>
    <row r="11" customFormat="false" ht="12.8" hidden="false" customHeight="false" outlineLevel="0" collapsed="false">
      <c r="A11" s="5" t="s">
        <v>466</v>
      </c>
      <c r="B11" s="0" t="n">
        <v>10</v>
      </c>
      <c r="C11" s="0" t="s">
        <v>91</v>
      </c>
    </row>
    <row r="12" customFormat="false" ht="12.8" hidden="false" customHeight="false" outlineLevel="0" collapsed="false">
      <c r="A12" s="0" t="s">
        <v>466</v>
      </c>
      <c r="B12" s="0" t="n">
        <v>11</v>
      </c>
      <c r="C12" s="0" t="s">
        <v>80</v>
      </c>
    </row>
    <row r="13" customFormat="false" ht="12.8" hidden="false" customHeight="false" outlineLevel="0" collapsed="false">
      <c r="A13" s="5" t="s">
        <v>466</v>
      </c>
      <c r="B13" s="0" t="n">
        <v>12</v>
      </c>
      <c r="C13" s="0" t="s">
        <v>94</v>
      </c>
    </row>
    <row r="14" customFormat="false" ht="12.8" hidden="false" customHeight="false" outlineLevel="0" collapsed="false">
      <c r="A14" s="0" t="s">
        <v>466</v>
      </c>
      <c r="B14" s="0" t="n">
        <v>13</v>
      </c>
      <c r="C14" s="0" t="s">
        <v>96</v>
      </c>
    </row>
    <row r="15" customFormat="false" ht="12.8" hidden="false" customHeight="false" outlineLevel="0" collapsed="false">
      <c r="A15" s="0" t="s">
        <v>466</v>
      </c>
      <c r="B15" s="0" t="n">
        <v>14</v>
      </c>
      <c r="C15" s="0" t="s">
        <v>98</v>
      </c>
    </row>
    <row r="16" customFormat="false" ht="12.8" hidden="false" customHeight="false" outlineLevel="0" collapsed="false">
      <c r="A16" s="0" t="s">
        <v>466</v>
      </c>
      <c r="B16" s="0" t="n">
        <v>15</v>
      </c>
      <c r="C16" s="0" t="s">
        <v>100</v>
      </c>
    </row>
    <row r="17" customFormat="false" ht="12.8" hidden="false" customHeight="false" outlineLevel="0" collapsed="false">
      <c r="A17" s="0" t="s">
        <v>466</v>
      </c>
      <c r="B17" s="0" t="n">
        <v>16</v>
      </c>
      <c r="C17" s="0" t="s">
        <v>102</v>
      </c>
    </row>
    <row r="18" customFormat="false" ht="12.8" hidden="false" customHeight="false" outlineLevel="0" collapsed="false">
      <c r="A18" s="0" t="s">
        <v>466</v>
      </c>
      <c r="B18" s="0" t="n">
        <v>17</v>
      </c>
      <c r="C18" s="0" t="s">
        <v>104</v>
      </c>
    </row>
    <row r="19" customFormat="false" ht="12.8" hidden="false" customHeight="false" outlineLevel="0" collapsed="false">
      <c r="A19" s="0" t="s">
        <v>466</v>
      </c>
      <c r="B19" s="0" t="n">
        <v>18</v>
      </c>
      <c r="C19" s="0" t="s">
        <v>83</v>
      </c>
    </row>
    <row r="20" customFormat="false" ht="12.8" hidden="false" customHeight="false" outlineLevel="0" collapsed="false">
      <c r="A20" s="0" t="s">
        <v>466</v>
      </c>
      <c r="B20" s="0" t="n">
        <v>19</v>
      </c>
      <c r="C20" s="0" t="s">
        <v>107</v>
      </c>
    </row>
    <row r="21" customFormat="false" ht="12.8" hidden="false" customHeight="false" outlineLevel="0" collapsed="false">
      <c r="A21" s="0" t="s">
        <v>466</v>
      </c>
      <c r="B21" s="0" t="n">
        <v>20</v>
      </c>
      <c r="C21" s="0" t="s">
        <v>109</v>
      </c>
    </row>
    <row r="22" customFormat="false" ht="12.8" hidden="false" customHeight="false" outlineLevel="0" collapsed="false">
      <c r="A22" s="0" t="s">
        <v>466</v>
      </c>
      <c r="B22" s="0" t="n">
        <v>21</v>
      </c>
      <c r="C22" s="0" t="s">
        <v>112</v>
      </c>
    </row>
    <row r="23" customFormat="false" ht="12.8" hidden="false" customHeight="false" outlineLevel="0" collapsed="false">
      <c r="A23" s="0" t="s">
        <v>466</v>
      </c>
      <c r="B23" s="0" t="n">
        <v>22</v>
      </c>
      <c r="C23" s="0" t="s">
        <v>115</v>
      </c>
    </row>
    <row r="24" customFormat="false" ht="12.8" hidden="false" customHeight="false" outlineLevel="0" collapsed="false">
      <c r="A24" s="0" t="s">
        <v>466</v>
      </c>
      <c r="B24" s="0" t="n">
        <v>23</v>
      </c>
      <c r="C24" s="0" t="s">
        <v>118</v>
      </c>
    </row>
    <row r="25" customFormat="false" ht="12.8" hidden="false" customHeight="false" outlineLevel="0" collapsed="false">
      <c r="A25" s="0" t="s">
        <v>466</v>
      </c>
      <c r="B25" s="0" t="n">
        <v>24</v>
      </c>
      <c r="C25" s="0" t="s">
        <v>120</v>
      </c>
    </row>
    <row r="26" customFormat="false" ht="12.8" hidden="false" customHeight="false" outlineLevel="0" collapsed="false">
      <c r="A26" s="0" t="s">
        <v>466</v>
      </c>
      <c r="B26" s="0" t="n">
        <v>25</v>
      </c>
      <c r="C26" s="0" t="s">
        <v>69</v>
      </c>
    </row>
    <row r="27" customFormat="false" ht="12.8" hidden="false" customHeight="false" outlineLevel="0" collapsed="false">
      <c r="A27" s="0" t="s">
        <v>466</v>
      </c>
      <c r="B27" s="0" t="n">
        <v>26</v>
      </c>
      <c r="C27" s="0" t="s">
        <v>72</v>
      </c>
    </row>
    <row r="28" customFormat="false" ht="12.8" hidden="false" customHeight="false" outlineLevel="0" collapsed="false">
      <c r="A28" s="0" t="s">
        <v>466</v>
      </c>
      <c r="B28" s="0" t="n">
        <v>27</v>
      </c>
      <c r="C28" s="0" t="s">
        <v>75</v>
      </c>
    </row>
    <row r="29" customFormat="false" ht="12.8" hidden="false" customHeight="false" outlineLevel="0" collapsed="false">
      <c r="A29" s="0" t="s">
        <v>466</v>
      </c>
      <c r="B29" s="0" t="n">
        <v>28</v>
      </c>
      <c r="C29" s="0" t="s">
        <v>77</v>
      </c>
    </row>
    <row r="30" customFormat="false" ht="12.8" hidden="false" customHeight="false" outlineLevel="0" collapsed="false">
      <c r="A30" s="0" t="s">
        <v>466</v>
      </c>
      <c r="B30" s="0" t="n">
        <v>29</v>
      </c>
      <c r="C30" s="0" t="s">
        <v>77</v>
      </c>
    </row>
    <row r="31" customFormat="false" ht="12.8" hidden="false" customHeight="false" outlineLevel="0" collapsed="false">
      <c r="A31" s="0" t="s">
        <v>466</v>
      </c>
      <c r="B31" s="0" t="n">
        <v>30</v>
      </c>
      <c r="C31" s="0" t="s">
        <v>75</v>
      </c>
    </row>
    <row r="32" customFormat="false" ht="12.8" hidden="false" customHeight="false" outlineLevel="0" collapsed="false">
      <c r="A32" s="0" t="s">
        <v>466</v>
      </c>
      <c r="B32" s="0" t="n">
        <v>31</v>
      </c>
      <c r="C32" s="0" t="s">
        <v>72</v>
      </c>
    </row>
    <row r="33" customFormat="false" ht="12.8" hidden="false" customHeight="false" outlineLevel="0" collapsed="false">
      <c r="A33" s="0" t="s">
        <v>466</v>
      </c>
      <c r="B33" s="0" t="n">
        <v>32</v>
      </c>
      <c r="C33" s="0" t="s">
        <v>69</v>
      </c>
    </row>
    <row r="34" customFormat="false" ht="12.8" hidden="false" customHeight="false" outlineLevel="0" collapsed="false">
      <c r="A34" s="0" t="s">
        <v>466</v>
      </c>
      <c r="B34" s="0" t="n">
        <v>33</v>
      </c>
      <c r="C34" s="0" t="s">
        <v>69</v>
      </c>
    </row>
    <row r="35" customFormat="false" ht="12.8" hidden="false" customHeight="false" outlineLevel="0" collapsed="false">
      <c r="A35" s="0" t="s">
        <v>466</v>
      </c>
      <c r="B35" s="0" t="n">
        <v>34</v>
      </c>
      <c r="C35" s="0" t="s">
        <v>72</v>
      </c>
    </row>
    <row r="36" customFormat="false" ht="12.8" hidden="false" customHeight="false" outlineLevel="0" collapsed="false">
      <c r="A36" s="0" t="s">
        <v>466</v>
      </c>
      <c r="B36" s="0" t="n">
        <v>35</v>
      </c>
      <c r="C36" s="0" t="s">
        <v>75</v>
      </c>
    </row>
    <row r="37" customFormat="false" ht="12.8" hidden="false" customHeight="false" outlineLevel="0" collapsed="false">
      <c r="A37" s="0" t="s">
        <v>466</v>
      </c>
      <c r="B37" s="0" t="n">
        <v>36</v>
      </c>
      <c r="C37" s="0" t="s">
        <v>77</v>
      </c>
    </row>
    <row r="38" customFormat="false" ht="12.8" hidden="false" customHeight="false" outlineLevel="0" collapsed="false">
      <c r="A38" s="0" t="s">
        <v>466</v>
      </c>
      <c r="B38" s="0" t="n">
        <v>37</v>
      </c>
      <c r="C38" s="0" t="s">
        <v>69</v>
      </c>
    </row>
    <row r="39" customFormat="false" ht="12.8" hidden="false" customHeight="false" outlineLevel="0" collapsed="false">
      <c r="A39" s="0" t="s">
        <v>466</v>
      </c>
      <c r="B39" s="0" t="n">
        <v>38</v>
      </c>
      <c r="C39" s="0" t="s">
        <v>72</v>
      </c>
    </row>
    <row r="40" customFormat="false" ht="12.8" hidden="false" customHeight="false" outlineLevel="0" collapsed="false">
      <c r="A40" s="0" t="s">
        <v>466</v>
      </c>
      <c r="B40" s="0" t="n">
        <v>39</v>
      </c>
      <c r="C40" s="0" t="s">
        <v>75</v>
      </c>
    </row>
    <row r="41" customFormat="false" ht="12.8" hidden="false" customHeight="false" outlineLevel="0" collapsed="false">
      <c r="A41" s="0" t="s">
        <v>466</v>
      </c>
      <c r="B41" s="0" t="n">
        <v>40</v>
      </c>
      <c r="C41" s="0" t="s">
        <v>77</v>
      </c>
    </row>
    <row r="42" customFormat="false" ht="12.8" hidden="false" customHeight="false" outlineLevel="0" collapsed="false">
      <c r="A42" s="0" t="s">
        <v>458</v>
      </c>
      <c r="B42" s="0" t="n">
        <v>1</v>
      </c>
      <c r="C42" s="0" t="s">
        <v>144</v>
      </c>
    </row>
    <row r="43" customFormat="false" ht="12.8" hidden="false" customHeight="false" outlineLevel="0" collapsed="false">
      <c r="A43" s="0" t="s">
        <v>461</v>
      </c>
      <c r="B43" s="0" t="n">
        <v>1</v>
      </c>
      <c r="C43" s="0" t="s">
        <v>146</v>
      </c>
    </row>
    <row r="44" customFormat="false" ht="12.8" hidden="false" customHeight="false" outlineLevel="0" collapsed="false">
      <c r="A44" s="0" t="s">
        <v>462</v>
      </c>
      <c r="B44" s="0" t="n">
        <v>1</v>
      </c>
      <c r="C44" s="0" t="s">
        <v>80</v>
      </c>
    </row>
    <row r="45" customFormat="false" ht="12.8" hidden="false" customHeight="false" outlineLevel="0" collapsed="false">
      <c r="A45" s="0" t="s">
        <v>463</v>
      </c>
      <c r="B45" s="0" t="n">
        <v>1</v>
      </c>
      <c r="C45" s="0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10" activeCellId="0" sqref="H10"/>
    </sheetView>
  </sheetViews>
  <sheetFormatPr defaultColWidth="12.66015625" defaultRowHeight="12.8" zeroHeight="false" outlineLevelRow="0" outlineLevelCol="0"/>
  <sheetData>
    <row r="1" customFormat="false" ht="12.8" hidden="false" customHeight="false" outlineLevel="0" collapsed="false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customFormat="false" ht="12.8" hidden="false" customHeight="false" outlineLevel="0" collapsed="false">
      <c r="A2" s="0" t="n">
        <v>20</v>
      </c>
      <c r="B2" s="0" t="n">
        <v>25</v>
      </c>
      <c r="C2" s="1" t="n">
        <v>3.2</v>
      </c>
      <c r="D2" s="1" t="n">
        <v>3.2</v>
      </c>
      <c r="E2" s="1" t="n">
        <v>6</v>
      </c>
      <c r="F2" s="1" t="n">
        <v>5</v>
      </c>
      <c r="G2" s="1" t="n">
        <v>50</v>
      </c>
    </row>
    <row r="3" customFormat="false" ht="12.8" hidden="false" customHeight="false" outlineLevel="0" collapsed="false">
      <c r="A3" s="1" t="n">
        <v>17</v>
      </c>
      <c r="B3" s="1" t="n">
        <v>6</v>
      </c>
      <c r="C3" s="1" t="n">
        <v>3.2</v>
      </c>
      <c r="D3" s="1" t="n">
        <v>3.2</v>
      </c>
      <c r="E3" s="1" t="n">
        <v>6</v>
      </c>
      <c r="F3" s="1" t="n">
        <v>5</v>
      </c>
      <c r="G3" s="1" t="n">
        <v>50</v>
      </c>
    </row>
    <row r="4" customFormat="false" ht="12.8" hidden="false" customHeight="false" outlineLevel="0" collapsed="false">
      <c r="A4" s="1" t="n">
        <v>14</v>
      </c>
      <c r="B4" s="1" t="n">
        <v>31</v>
      </c>
      <c r="C4" s="1" t="n">
        <v>3.2</v>
      </c>
      <c r="D4" s="1" t="n">
        <v>3.2</v>
      </c>
      <c r="E4" s="1" t="n">
        <v>6</v>
      </c>
      <c r="F4" s="1" t="n">
        <v>5</v>
      </c>
      <c r="G4" s="1" t="n">
        <v>50</v>
      </c>
    </row>
    <row r="5" customFormat="false" ht="12.8" hidden="false" customHeight="false" outlineLevel="0" collapsed="false">
      <c r="A5" s="1" t="n">
        <v>0</v>
      </c>
      <c r="B5" s="1" t="n">
        <v>-26</v>
      </c>
      <c r="C5" s="1" t="n">
        <v>3.2</v>
      </c>
      <c r="D5" s="1" t="n">
        <v>3.2</v>
      </c>
      <c r="E5" s="1" t="n">
        <v>6</v>
      </c>
      <c r="F5" s="1" t="n">
        <v>5</v>
      </c>
      <c r="G5" s="1" t="n">
        <v>50</v>
      </c>
    </row>
    <row r="6" customFormat="false" ht="12.8" hidden="false" customHeight="false" outlineLevel="0" collapsed="false">
      <c r="A6" s="0" t="n">
        <v>-6</v>
      </c>
      <c r="B6" s="0" t="n">
        <v>31</v>
      </c>
      <c r="C6" s="1" t="n">
        <v>3.2</v>
      </c>
      <c r="D6" s="1" t="n">
        <v>3.2</v>
      </c>
      <c r="E6" s="1" t="n">
        <v>6</v>
      </c>
      <c r="F6" s="1" t="n">
        <v>5</v>
      </c>
      <c r="G6" s="1" t="n">
        <v>50</v>
      </c>
    </row>
    <row r="7" customFormat="false" ht="12.8" hidden="false" customHeight="false" outlineLevel="0" collapsed="false">
      <c r="A7" s="1" t="n">
        <v>-13</v>
      </c>
      <c r="B7" s="1" t="n">
        <v>6</v>
      </c>
      <c r="C7" s="1" t="n">
        <v>3.2</v>
      </c>
      <c r="D7" s="1" t="n">
        <v>3.2</v>
      </c>
      <c r="E7" s="1" t="n">
        <v>6</v>
      </c>
      <c r="F7" s="1" t="n">
        <v>5</v>
      </c>
      <c r="G7" s="1" t="n">
        <v>50</v>
      </c>
    </row>
    <row r="8" customFormat="false" ht="12.8" hidden="false" customHeight="false" outlineLevel="0" collapsed="false">
      <c r="A8" s="1" t="n">
        <v>-18</v>
      </c>
      <c r="B8" s="1" t="n">
        <v>25</v>
      </c>
      <c r="C8" s="1" t="n">
        <v>3.2</v>
      </c>
      <c r="D8" s="1" t="n">
        <v>3.2</v>
      </c>
      <c r="E8" s="1" t="n">
        <v>6</v>
      </c>
      <c r="F8" s="1" t="n">
        <v>5</v>
      </c>
      <c r="G8" s="1" t="n">
        <v>50</v>
      </c>
    </row>
    <row r="9" customFormat="false" ht="12.8" hidden="false" customHeight="false" outlineLevel="0" collapsed="false">
      <c r="A9" s="0" t="n">
        <v>-20</v>
      </c>
      <c r="B9" s="0" t="n">
        <v>-12</v>
      </c>
      <c r="C9" s="1" t="n">
        <v>3.2</v>
      </c>
      <c r="D9" s="1" t="n">
        <v>3.2</v>
      </c>
      <c r="E9" s="1" t="n">
        <v>6</v>
      </c>
      <c r="F9" s="1" t="n">
        <v>5</v>
      </c>
      <c r="G9" s="1" t="n">
        <v>50</v>
      </c>
    </row>
    <row r="10" customFormat="false" ht="12.8" hidden="false" customHeight="false" outlineLevel="0" collapsed="false">
      <c r="A10" s="0" t="n">
        <v>20</v>
      </c>
      <c r="B10" s="0" t="n">
        <v>-12</v>
      </c>
      <c r="C10" s="1" t="n">
        <v>3.2</v>
      </c>
      <c r="D10" s="1" t="n">
        <v>3.2</v>
      </c>
      <c r="E10" s="1" t="n">
        <v>6</v>
      </c>
      <c r="F10" s="1" t="n">
        <v>5</v>
      </c>
      <c r="G10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" activeCellId="0" sqref="C2"/>
    </sheetView>
  </sheetViews>
  <sheetFormatPr defaultColWidth="12.6601562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  <c r="B1" s="0" t="s">
        <v>37</v>
      </c>
      <c r="C1" s="0" t="s">
        <v>43</v>
      </c>
    </row>
    <row r="2" customFormat="false" ht="12.8" hidden="false" customHeight="false" outlineLevel="0" collapsed="false">
      <c r="A2" s="0" t="n">
        <f aca="false">'alignment pins'!A2</f>
        <v>-45</v>
      </c>
      <c r="B2" s="0" t="n">
        <f aca="false">'alignment pins'!B2</f>
        <v>-45</v>
      </c>
      <c r="C2" s="0" t="n">
        <f aca="false">10</f>
        <v>10</v>
      </c>
    </row>
    <row r="3" customFormat="false" ht="12.8" hidden="false" customHeight="false" outlineLevel="0" collapsed="false">
      <c r="A3" s="0" t="n">
        <f aca="false">'alignment pins'!A3</f>
        <v>-45</v>
      </c>
      <c r="B3" s="0" t="n">
        <f aca="false">'alignment pins'!B3</f>
        <v>45</v>
      </c>
      <c r="C3" s="0" t="n">
        <f aca="false">10</f>
        <v>10</v>
      </c>
    </row>
    <row r="4" customFormat="false" ht="12.8" hidden="false" customHeight="false" outlineLevel="0" collapsed="false">
      <c r="A4" s="0" t="n">
        <f aca="false">'alignment pins'!A4</f>
        <v>45</v>
      </c>
      <c r="B4" s="0" t="n">
        <f aca="false">'alignment pins'!B4</f>
        <v>-45</v>
      </c>
      <c r="C4" s="0" t="n">
        <f aca="false">10</f>
        <v>10</v>
      </c>
    </row>
    <row r="5" customFormat="false" ht="12.8" hidden="false" customHeight="false" outlineLevel="0" collapsed="false">
      <c r="A5" s="0" t="n">
        <f aca="false">'alignment pins'!A5</f>
        <v>45</v>
      </c>
      <c r="B5" s="0" t="n">
        <f aca="false">'alignment pins'!B5</f>
        <v>45</v>
      </c>
      <c r="C5" s="0" t="n">
        <f aca="false">10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  <c r="B1" s="0" t="s">
        <v>37</v>
      </c>
      <c r="C1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J1" colorId="64" zoomScale="130" zoomScaleNormal="130" zoomScalePageLayoutView="100" workbookViewId="0">
      <selection pane="topLeft" activeCell="A1" activeCellId="0" sqref="A1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  <c r="B1" s="0" t="s">
        <v>37</v>
      </c>
      <c r="C1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207"/>
  <sheetViews>
    <sheetView showFormulas="false" showGridLines="true" showRowColHeaders="true" showZeros="true" rightToLeft="false" tabSelected="true" showOutlineSymbols="true" defaultGridColor="true" view="normal" topLeftCell="I1" colorId="64" zoomScale="130" zoomScaleNormal="130" zoomScalePageLayoutView="100" workbookViewId="0">
      <selection pane="topLeft" activeCell="Q1" activeCellId="0" sqref="Q1"/>
    </sheetView>
  </sheetViews>
  <sheetFormatPr defaultColWidth="9.453125" defaultRowHeight="12.8" zeroHeight="false" outlineLevelRow="0" outlineLevelCol="0"/>
  <cols>
    <col collapsed="false" customWidth="true" hidden="false" outlineLevel="0" max="1" min="1" style="0" width="13.52"/>
    <col collapsed="false" customWidth="true" hidden="false" outlineLevel="0" max="4" min="4" style="0" width="11.99"/>
    <col collapsed="false" customWidth="true" hidden="false" outlineLevel="0" max="5" min="5" style="0" width="10.05"/>
    <col collapsed="false" customWidth="true" hidden="false" outlineLevel="0" max="17" min="15" style="0" width="8.67"/>
    <col collapsed="false" customWidth="true" hidden="false" outlineLevel="0" max="18" min="18" style="0" width="11.94"/>
    <col collapsed="false" customWidth="true" hidden="false" outlineLevel="0" max="20" min="19" style="0" width="8.67"/>
    <col collapsed="false" customWidth="true" hidden="false" outlineLevel="0" max="21" min="21" style="0" width="19.6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36</v>
      </c>
      <c r="P1" s="2" t="s">
        <v>37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customFormat="false" ht="12.8" hidden="false" customHeight="false" outlineLevel="0" collapsed="false">
      <c r="A2" s="0" t="s">
        <v>63</v>
      </c>
      <c r="B2" s="0" t="s">
        <v>64</v>
      </c>
      <c r="C2" s="0" t="str">
        <f aca="false">B2</f>
        <v>TP1</v>
      </c>
      <c r="D2" s="0" t="n">
        <v>1</v>
      </c>
      <c r="E2" s="0" t="n">
        <v>1</v>
      </c>
      <c r="F2" s="0" t="s">
        <v>65</v>
      </c>
      <c r="G2" s="0" t="str">
        <f aca="false">F2</f>
        <v>R100-2W</v>
      </c>
      <c r="H2" s="0" t="s">
        <v>66</v>
      </c>
      <c r="I2" s="0" t="s">
        <v>67</v>
      </c>
      <c r="J2" s="3" t="n">
        <f aca="false">IF((N2="GND"),-5, IF(N2="SIGNAL", -6, -7))</f>
        <v>-6</v>
      </c>
      <c r="N2" s="3" t="str">
        <f aca="false">IF((T2="GND"),"GND", "SIGNAL")</f>
        <v>SIGNAL</v>
      </c>
      <c r="O2" s="0" t="n">
        <v>-31.246</v>
      </c>
      <c r="P2" s="0" t="n">
        <v>46.333</v>
      </c>
      <c r="Q2" s="0" t="n">
        <v>180</v>
      </c>
      <c r="R2" s="3" t="n">
        <f aca="false">FALSE()</f>
        <v>0</v>
      </c>
      <c r="S2" s="0" t="s">
        <v>68</v>
      </c>
      <c r="T2" s="0" t="s">
        <v>69</v>
      </c>
      <c r="U2" s="0" t="s">
        <v>70</v>
      </c>
    </row>
    <row r="3" customFormat="false" ht="12.8" hidden="false" customHeight="false" outlineLevel="0" collapsed="false">
      <c r="A3" s="0" t="s">
        <v>63</v>
      </c>
      <c r="B3" s="0" t="s">
        <v>71</v>
      </c>
      <c r="C3" s="0" t="str">
        <f aca="false">B3</f>
        <v>TP2</v>
      </c>
      <c r="D3" s="0" t="n">
        <v>2</v>
      </c>
      <c r="E3" s="0" t="n">
        <v>2</v>
      </c>
      <c r="F3" s="0" t="s">
        <v>65</v>
      </c>
      <c r="G3" s="0" t="str">
        <f aca="false">F3</f>
        <v>R100-2W</v>
      </c>
      <c r="H3" s="0" t="s">
        <v>66</v>
      </c>
      <c r="I3" s="0" t="s">
        <v>67</v>
      </c>
      <c r="J3" s="3" t="n">
        <f aca="false">IF((N3="GND"),-5, IF(N3="SIGNAL", -6, -7))</f>
        <v>-6</v>
      </c>
      <c r="N3" s="3" t="str">
        <f aca="false">IF((T3="GND"),"GND", "SIGNAL")</f>
        <v>SIGNAL</v>
      </c>
      <c r="O3" s="0" t="n">
        <v>-33.746</v>
      </c>
      <c r="P3" s="0" t="n">
        <v>46.333</v>
      </c>
      <c r="Q3" s="0" t="n">
        <v>180</v>
      </c>
      <c r="R3" s="3" t="n">
        <f aca="false">FALSE()</f>
        <v>0</v>
      </c>
      <c r="S3" s="0" t="s">
        <v>68</v>
      </c>
      <c r="T3" s="0" t="s">
        <v>72</v>
      </c>
      <c r="U3" s="0" t="s">
        <v>70</v>
      </c>
    </row>
    <row r="4" customFormat="false" ht="12.8" hidden="false" customHeight="false" outlineLevel="0" collapsed="false">
      <c r="A4" s="0" t="s">
        <v>63</v>
      </c>
      <c r="B4" s="0" t="s">
        <v>73</v>
      </c>
      <c r="C4" s="0" t="str">
        <f aca="false">B4</f>
        <v>TP4</v>
      </c>
      <c r="D4" s="0" t="n">
        <v>3</v>
      </c>
      <c r="E4" s="0" t="n">
        <v>3</v>
      </c>
      <c r="F4" s="0" t="s">
        <v>65</v>
      </c>
      <c r="G4" s="0" t="str">
        <f aca="false">F4</f>
        <v>R100-2W</v>
      </c>
      <c r="H4" s="0" t="s">
        <v>66</v>
      </c>
      <c r="I4" s="0" t="s">
        <v>74</v>
      </c>
      <c r="J4" s="3" t="n">
        <f aca="false">IF((N4="GND"),-5, IF(N4="SIGNAL", -6, -7))</f>
        <v>-6</v>
      </c>
      <c r="N4" s="3" t="str">
        <f aca="false">IF((T4="GND"),"GND", "SIGNAL")</f>
        <v>SIGNAL</v>
      </c>
      <c r="O4" s="0" t="n">
        <v>-36.246</v>
      </c>
      <c r="P4" s="0" t="n">
        <v>46.333</v>
      </c>
      <c r="Q4" s="0" t="n">
        <v>180</v>
      </c>
      <c r="R4" s="3" t="n">
        <f aca="false">FALSE()</f>
        <v>0</v>
      </c>
      <c r="S4" s="0" t="s">
        <v>68</v>
      </c>
      <c r="T4" s="0" t="s">
        <v>75</v>
      </c>
      <c r="U4" s="0" t="s">
        <v>70</v>
      </c>
    </row>
    <row r="5" customFormat="false" ht="12.8" hidden="false" customHeight="false" outlineLevel="0" collapsed="false">
      <c r="A5" s="0" t="s">
        <v>63</v>
      </c>
      <c r="B5" s="0" t="s">
        <v>76</v>
      </c>
      <c r="C5" s="0" t="str">
        <f aca="false">B5</f>
        <v>TP5</v>
      </c>
      <c r="D5" s="0" t="n">
        <v>4</v>
      </c>
      <c r="E5" s="0" t="n">
        <v>4</v>
      </c>
      <c r="F5" s="0" t="s">
        <v>65</v>
      </c>
      <c r="G5" s="0" t="str">
        <f aca="false">F5</f>
        <v>R100-2W</v>
      </c>
      <c r="H5" s="0" t="s">
        <v>66</v>
      </c>
      <c r="I5" s="0" t="s">
        <v>67</v>
      </c>
      <c r="J5" s="3" t="n">
        <f aca="false">IF((N5="GND"),-5, IF(N5="SIGNAL", -6, -7))</f>
        <v>-6</v>
      </c>
      <c r="N5" s="3" t="str">
        <f aca="false">IF((T5="GND"),"GND", "SIGNAL")</f>
        <v>SIGNAL</v>
      </c>
      <c r="O5" s="0" t="n">
        <v>-38.746</v>
      </c>
      <c r="P5" s="0" t="n">
        <v>46.333</v>
      </c>
      <c r="Q5" s="0" t="n">
        <v>180</v>
      </c>
      <c r="R5" s="3" t="n">
        <f aca="false">FALSE()</f>
        <v>0</v>
      </c>
      <c r="S5" s="0" t="s">
        <v>68</v>
      </c>
      <c r="T5" s="0" t="s">
        <v>77</v>
      </c>
      <c r="U5" s="0" t="s">
        <v>70</v>
      </c>
    </row>
    <row r="6" customFormat="false" ht="12.8" hidden="false" customHeight="false" outlineLevel="0" collapsed="false">
      <c r="A6" s="0" t="s">
        <v>78</v>
      </c>
      <c r="B6" s="0" t="s">
        <v>79</v>
      </c>
      <c r="C6" s="0" t="str">
        <f aca="false">B6</f>
        <v>TP6</v>
      </c>
      <c r="D6" s="0" t="n">
        <v>1</v>
      </c>
      <c r="E6" s="0" t="n">
        <v>1</v>
      </c>
      <c r="F6" s="0" t="s">
        <v>65</v>
      </c>
      <c r="G6" s="0" t="str">
        <f aca="false">F6</f>
        <v>R100-2W</v>
      </c>
      <c r="H6" s="0" t="s">
        <v>66</v>
      </c>
      <c r="I6" s="0" t="s">
        <v>67</v>
      </c>
      <c r="J6" s="3" t="n">
        <f aca="false">IF((N6="GND"),-5, IF(N6="SIGNAL", -6, -7))</f>
        <v>-5</v>
      </c>
      <c r="N6" s="3" t="str">
        <f aca="false">IF((T6="GND"),"GND", "SIGNAL")</f>
        <v>GND</v>
      </c>
      <c r="O6" s="0" t="n">
        <v>-30.45</v>
      </c>
      <c r="P6" s="0" t="n">
        <v>39.75</v>
      </c>
      <c r="Q6" s="0" t="n">
        <v>270</v>
      </c>
      <c r="R6" s="3" t="n">
        <f aca="false">FALSE()</f>
        <v>0</v>
      </c>
      <c r="S6" s="0" t="s">
        <v>68</v>
      </c>
      <c r="T6" s="0" t="s">
        <v>80</v>
      </c>
      <c r="U6" s="0" t="s">
        <v>81</v>
      </c>
    </row>
    <row r="7" customFormat="false" ht="12.8" hidden="false" customHeight="false" outlineLevel="0" collapsed="false">
      <c r="A7" s="0" t="s">
        <v>78</v>
      </c>
      <c r="B7" s="0" t="s">
        <v>82</v>
      </c>
      <c r="C7" s="0" t="str">
        <f aca="false">B7</f>
        <v>TP7</v>
      </c>
      <c r="D7" s="0" t="n">
        <v>2</v>
      </c>
      <c r="E7" s="0" t="n">
        <v>2</v>
      </c>
      <c r="F7" s="0" t="s">
        <v>65</v>
      </c>
      <c r="G7" s="0" t="str">
        <f aca="false">F7</f>
        <v>R100-2W</v>
      </c>
      <c r="H7" s="0" t="s">
        <v>66</v>
      </c>
      <c r="I7" s="0" t="s">
        <v>67</v>
      </c>
      <c r="J7" s="3" t="n">
        <f aca="false">IF((N7="GND"),-5, IF(N7="SIGNAL", -6, -7))</f>
        <v>-6</v>
      </c>
      <c r="N7" s="3" t="str">
        <f aca="false">IF((T7="GND"),"GND", "SIGNAL")</f>
        <v>SIGNAL</v>
      </c>
      <c r="O7" s="0" t="n">
        <v>-32.99</v>
      </c>
      <c r="P7" s="0" t="n">
        <v>39.75</v>
      </c>
      <c r="Q7" s="0" t="n">
        <v>270</v>
      </c>
      <c r="R7" s="3" t="n">
        <f aca="false">FALSE()</f>
        <v>0</v>
      </c>
      <c r="S7" s="0" t="s">
        <v>68</v>
      </c>
      <c r="T7" s="0" t="s">
        <v>83</v>
      </c>
      <c r="U7" s="0" t="s">
        <v>81</v>
      </c>
    </row>
    <row r="8" customFormat="false" ht="12.8" hidden="false" customHeight="false" outlineLevel="0" collapsed="false">
      <c r="A8" s="0" t="s">
        <v>78</v>
      </c>
      <c r="B8" s="0" t="s">
        <v>84</v>
      </c>
      <c r="C8" s="0" t="str">
        <f aca="false">B8</f>
        <v>TP8</v>
      </c>
      <c r="D8" s="0" t="n">
        <v>3</v>
      </c>
      <c r="E8" s="0" t="n">
        <v>3</v>
      </c>
      <c r="F8" s="0" t="s">
        <v>65</v>
      </c>
      <c r="G8" s="0" t="str">
        <f aca="false">F8</f>
        <v>R100-2W</v>
      </c>
      <c r="H8" s="0" t="s">
        <v>66</v>
      </c>
      <c r="I8" s="0" t="s">
        <v>67</v>
      </c>
      <c r="J8" s="3" t="n">
        <f aca="false">IF((N8="GND"),-5, IF(N8="SIGNAL", -6, -7))</f>
        <v>-6</v>
      </c>
      <c r="N8" s="3" t="str">
        <f aca="false">IF((T8="GND"),"GND", "SIGNAL")</f>
        <v>SIGNAL</v>
      </c>
      <c r="O8" s="0" t="n">
        <v>-35.53</v>
      </c>
      <c r="P8" s="0" t="n">
        <v>39.75</v>
      </c>
      <c r="Q8" s="0" t="n">
        <v>270</v>
      </c>
      <c r="R8" s="3" t="n">
        <f aca="false">FALSE()</f>
        <v>0</v>
      </c>
      <c r="S8" s="0" t="s">
        <v>68</v>
      </c>
      <c r="T8" s="0" t="s">
        <v>85</v>
      </c>
      <c r="U8" s="0" t="s">
        <v>81</v>
      </c>
    </row>
    <row r="9" customFormat="false" ht="12.8" hidden="false" customHeight="false" outlineLevel="0" collapsed="false">
      <c r="A9" s="0" t="s">
        <v>78</v>
      </c>
      <c r="B9" s="0" t="s">
        <v>86</v>
      </c>
      <c r="C9" s="0" t="str">
        <f aca="false">B9</f>
        <v>TP9</v>
      </c>
      <c r="D9" s="0" t="n">
        <v>4</v>
      </c>
      <c r="E9" s="0" t="n">
        <v>4</v>
      </c>
      <c r="F9" s="0" t="s">
        <v>65</v>
      </c>
      <c r="G9" s="0" t="str">
        <f aca="false">F9</f>
        <v>R100-2W</v>
      </c>
      <c r="H9" s="0" t="s">
        <v>66</v>
      </c>
      <c r="I9" s="0" t="s">
        <v>67</v>
      </c>
      <c r="J9" s="3" t="n">
        <f aca="false">IF((N9="GND"),-5, IF(N9="SIGNAL", -6, -7))</f>
        <v>-6</v>
      </c>
      <c r="N9" s="3" t="str">
        <f aca="false">IF((T9="GND"),"GND", "SIGNAL")</f>
        <v>SIGNAL</v>
      </c>
      <c r="O9" s="0" t="n">
        <v>-38.07</v>
      </c>
      <c r="P9" s="0" t="n">
        <v>39.75</v>
      </c>
      <c r="Q9" s="0" t="n">
        <v>270</v>
      </c>
      <c r="R9" s="3" t="n">
        <f aca="false">FALSE()</f>
        <v>0</v>
      </c>
      <c r="S9" s="0" t="s">
        <v>68</v>
      </c>
      <c r="T9" s="0" t="s">
        <v>87</v>
      </c>
      <c r="U9" s="0" t="s">
        <v>81</v>
      </c>
    </row>
    <row r="10" customFormat="false" ht="12.8" hidden="false" customHeight="false" outlineLevel="0" collapsed="false">
      <c r="A10" s="0" t="s">
        <v>78</v>
      </c>
      <c r="B10" s="0" t="s">
        <v>88</v>
      </c>
      <c r="C10" s="0" t="str">
        <f aca="false">B10</f>
        <v>TP10</v>
      </c>
      <c r="D10" s="0" t="n">
        <v>5</v>
      </c>
      <c r="E10" s="0" t="n">
        <v>5</v>
      </c>
      <c r="F10" s="0" t="s">
        <v>65</v>
      </c>
      <c r="G10" s="0" t="str">
        <f aca="false">F10</f>
        <v>R100-2W</v>
      </c>
      <c r="H10" s="0" t="s">
        <v>66</v>
      </c>
      <c r="I10" s="0" t="s">
        <v>67</v>
      </c>
      <c r="J10" s="3" t="n">
        <f aca="false">IF((N10="GND"),-5, IF(N10="SIGNAL", -6, -7))</f>
        <v>-6</v>
      </c>
      <c r="N10" s="3" t="str">
        <f aca="false">IF((T10="GND"),"GND", "SIGNAL")</f>
        <v>SIGNAL</v>
      </c>
      <c r="O10" s="0" t="n">
        <v>-40.61</v>
      </c>
      <c r="P10" s="0" t="n">
        <v>39.75</v>
      </c>
      <c r="Q10" s="0" t="n">
        <v>270</v>
      </c>
      <c r="R10" s="3" t="n">
        <f aca="false">FALSE()</f>
        <v>0</v>
      </c>
      <c r="S10" s="0" t="s">
        <v>68</v>
      </c>
      <c r="T10" s="0" t="s">
        <v>89</v>
      </c>
      <c r="U10" s="0" t="s">
        <v>81</v>
      </c>
    </row>
    <row r="11" customFormat="false" ht="12.8" hidden="false" customHeight="false" outlineLevel="0" collapsed="false">
      <c r="A11" s="0" t="s">
        <v>78</v>
      </c>
      <c r="B11" s="0" t="s">
        <v>90</v>
      </c>
      <c r="C11" s="0" t="str">
        <f aca="false">B11</f>
        <v>TP11</v>
      </c>
      <c r="D11" s="0" t="n">
        <v>6</v>
      </c>
      <c r="E11" s="0" t="n">
        <v>6</v>
      </c>
      <c r="F11" s="0" t="s">
        <v>65</v>
      </c>
      <c r="G11" s="0" t="str">
        <f aca="false">F11</f>
        <v>R100-2W</v>
      </c>
      <c r="H11" s="0" t="s">
        <v>66</v>
      </c>
      <c r="I11" s="0" t="s">
        <v>67</v>
      </c>
      <c r="J11" s="3" t="n">
        <f aca="false">IF((N11="GND"),-5, IF(N11="SIGNAL", -6, -7))</f>
        <v>-6</v>
      </c>
      <c r="N11" s="3" t="str">
        <f aca="false">IF((T11="GND"),"GND", "SIGNAL")</f>
        <v>SIGNAL</v>
      </c>
      <c r="O11" s="0" t="n">
        <v>-43.15</v>
      </c>
      <c r="P11" s="0" t="n">
        <v>39.75</v>
      </c>
      <c r="Q11" s="0" t="n">
        <v>270</v>
      </c>
      <c r="R11" s="3" t="n">
        <f aca="false">FALSE()</f>
        <v>0</v>
      </c>
      <c r="S11" s="0" t="s">
        <v>68</v>
      </c>
      <c r="T11" s="0" t="s">
        <v>91</v>
      </c>
      <c r="U11" s="0" t="s">
        <v>81</v>
      </c>
    </row>
    <row r="12" customFormat="false" ht="12.8" hidden="false" customHeight="false" outlineLevel="0" collapsed="false">
      <c r="A12" s="0" t="s">
        <v>78</v>
      </c>
      <c r="B12" s="0" t="s">
        <v>92</v>
      </c>
      <c r="C12" s="0" t="str">
        <f aca="false">B12</f>
        <v>TP12</v>
      </c>
      <c r="D12" s="0" t="n">
        <v>7</v>
      </c>
      <c r="E12" s="0" t="n">
        <v>7</v>
      </c>
      <c r="F12" s="0" t="s">
        <v>65</v>
      </c>
      <c r="G12" s="0" t="str">
        <f aca="false">F12</f>
        <v>R100-2W</v>
      </c>
      <c r="H12" s="0" t="s">
        <v>66</v>
      </c>
      <c r="I12" s="0" t="s">
        <v>67</v>
      </c>
      <c r="J12" s="3" t="n">
        <f aca="false">IF((N12="GND"),-5, IF(N12="SIGNAL", -6, -7))</f>
        <v>-5</v>
      </c>
      <c r="N12" s="3" t="str">
        <f aca="false">IF((T12="GND"),"GND", "SIGNAL")</f>
        <v>GND</v>
      </c>
      <c r="O12" s="0" t="n">
        <v>-45.69</v>
      </c>
      <c r="P12" s="0" t="n">
        <v>39.75</v>
      </c>
      <c r="Q12" s="0" t="n">
        <v>270</v>
      </c>
      <c r="R12" s="3" t="n">
        <f aca="false">FALSE()</f>
        <v>0</v>
      </c>
      <c r="S12" s="0" t="s">
        <v>68</v>
      </c>
      <c r="T12" s="0" t="s">
        <v>80</v>
      </c>
      <c r="U12" s="0" t="s">
        <v>81</v>
      </c>
    </row>
    <row r="13" customFormat="false" ht="12.8" hidden="false" customHeight="false" outlineLevel="0" collapsed="false">
      <c r="A13" s="0" t="s">
        <v>78</v>
      </c>
      <c r="B13" s="0" t="s">
        <v>93</v>
      </c>
      <c r="C13" s="0" t="str">
        <f aca="false">B13</f>
        <v>TP13</v>
      </c>
      <c r="D13" s="0" t="n">
        <v>8</v>
      </c>
      <c r="E13" s="0" t="n">
        <v>8</v>
      </c>
      <c r="F13" s="0" t="s">
        <v>65</v>
      </c>
      <c r="G13" s="0" t="str">
        <f aca="false">F13</f>
        <v>R100-2W</v>
      </c>
      <c r="H13" s="0" t="s">
        <v>66</v>
      </c>
      <c r="I13" s="0" t="s">
        <v>67</v>
      </c>
      <c r="J13" s="3" t="n">
        <f aca="false">IF((N13="GND"),-5, IF(N13="SIGNAL", -6, -7))</f>
        <v>-6</v>
      </c>
      <c r="N13" s="3" t="str">
        <f aca="false">IF((T13="GND"),"GND", "SIGNAL")</f>
        <v>SIGNAL</v>
      </c>
      <c r="O13" s="0" t="n">
        <v>-48.23</v>
      </c>
      <c r="P13" s="0" t="n">
        <v>39.75</v>
      </c>
      <c r="Q13" s="0" t="n">
        <v>270</v>
      </c>
      <c r="R13" s="3" t="n">
        <f aca="false">FALSE()</f>
        <v>0</v>
      </c>
      <c r="S13" s="0" t="s">
        <v>68</v>
      </c>
      <c r="T13" s="0" t="s">
        <v>94</v>
      </c>
      <c r="U13" s="0" t="s">
        <v>81</v>
      </c>
    </row>
    <row r="14" customFormat="false" ht="12.8" hidden="false" customHeight="false" outlineLevel="0" collapsed="false">
      <c r="A14" s="0" t="s">
        <v>78</v>
      </c>
      <c r="B14" s="0" t="s">
        <v>95</v>
      </c>
      <c r="C14" s="0" t="str">
        <f aca="false">B14</f>
        <v>TP14</v>
      </c>
      <c r="D14" s="0" t="n">
        <v>9</v>
      </c>
      <c r="E14" s="0" t="n">
        <v>9</v>
      </c>
      <c r="F14" s="0" t="s">
        <v>65</v>
      </c>
      <c r="G14" s="0" t="str">
        <f aca="false">F14</f>
        <v>R100-2W</v>
      </c>
      <c r="H14" s="0" t="s">
        <v>66</v>
      </c>
      <c r="I14" s="0" t="s">
        <v>67</v>
      </c>
      <c r="J14" s="3" t="n">
        <f aca="false">IF((N14="GND"),-5, IF(N14="SIGNAL", -6, -7))</f>
        <v>-6</v>
      </c>
      <c r="N14" s="3" t="str">
        <f aca="false">IF((T14="GND"),"GND", "SIGNAL")</f>
        <v>SIGNAL</v>
      </c>
      <c r="O14" s="0" t="n">
        <v>-48.23</v>
      </c>
      <c r="P14" s="0" t="n">
        <v>27.05</v>
      </c>
      <c r="Q14" s="0" t="n">
        <v>270</v>
      </c>
      <c r="R14" s="3" t="n">
        <f aca="false">FALSE()</f>
        <v>0</v>
      </c>
      <c r="S14" s="0" t="s">
        <v>68</v>
      </c>
      <c r="T14" s="0" t="s">
        <v>96</v>
      </c>
      <c r="U14" s="0" t="s">
        <v>81</v>
      </c>
    </row>
    <row r="15" customFormat="false" ht="12.8" hidden="false" customHeight="false" outlineLevel="0" collapsed="false">
      <c r="A15" s="0" t="s">
        <v>78</v>
      </c>
      <c r="B15" s="0" t="s">
        <v>97</v>
      </c>
      <c r="C15" s="0" t="str">
        <f aca="false">B15</f>
        <v>TP15</v>
      </c>
      <c r="D15" s="0" t="n">
        <v>10</v>
      </c>
      <c r="E15" s="0" t="n">
        <v>10</v>
      </c>
      <c r="F15" s="0" t="s">
        <v>65</v>
      </c>
      <c r="G15" s="0" t="str">
        <f aca="false">F15</f>
        <v>R100-2W</v>
      </c>
      <c r="H15" s="0" t="s">
        <v>66</v>
      </c>
      <c r="I15" s="0" t="s">
        <v>74</v>
      </c>
      <c r="J15" s="3" t="n">
        <f aca="false">IF((N15="GND"),-5, IF(N15="SIGNAL", -6, -7))</f>
        <v>-6</v>
      </c>
      <c r="N15" s="3" t="str">
        <f aca="false">IF((T15="GND"),"GND", "SIGNAL")</f>
        <v>SIGNAL</v>
      </c>
      <c r="O15" s="0" t="n">
        <v>-45.69</v>
      </c>
      <c r="P15" s="0" t="n">
        <v>27.05</v>
      </c>
      <c r="Q15" s="0" t="n">
        <v>270</v>
      </c>
      <c r="R15" s="3" t="n">
        <f aca="false">FALSE()</f>
        <v>0</v>
      </c>
      <c r="S15" s="0" t="s">
        <v>68</v>
      </c>
      <c r="T15" s="0" t="s">
        <v>98</v>
      </c>
      <c r="U15" s="0" t="s">
        <v>81</v>
      </c>
    </row>
    <row r="16" customFormat="false" ht="12.8" hidden="false" customHeight="false" outlineLevel="0" collapsed="false">
      <c r="A16" s="0" t="s">
        <v>78</v>
      </c>
      <c r="B16" s="0" t="s">
        <v>99</v>
      </c>
      <c r="C16" s="0" t="str">
        <f aca="false">B16</f>
        <v>TP16</v>
      </c>
      <c r="D16" s="0" t="n">
        <v>11</v>
      </c>
      <c r="E16" s="0" t="n">
        <v>11</v>
      </c>
      <c r="F16" s="0" t="s">
        <v>65</v>
      </c>
      <c r="G16" s="0" t="str">
        <f aca="false">F16</f>
        <v>R100-2W</v>
      </c>
      <c r="H16" s="0" t="s">
        <v>66</v>
      </c>
      <c r="I16" s="0" t="s">
        <v>74</v>
      </c>
      <c r="J16" s="3" t="n">
        <f aca="false">IF((N16="GND"),-5, IF(N16="SIGNAL", -6, -7))</f>
        <v>-6</v>
      </c>
      <c r="N16" s="3" t="str">
        <f aca="false">IF((T16="GND"),"GND", "SIGNAL")</f>
        <v>SIGNAL</v>
      </c>
      <c r="O16" s="0" t="n">
        <v>-43.15</v>
      </c>
      <c r="P16" s="0" t="n">
        <v>27.05</v>
      </c>
      <c r="Q16" s="0" t="n">
        <v>270</v>
      </c>
      <c r="R16" s="3" t="n">
        <f aca="false">FALSE()</f>
        <v>0</v>
      </c>
      <c r="S16" s="0" t="s">
        <v>68</v>
      </c>
      <c r="T16" s="0" t="s">
        <v>100</v>
      </c>
      <c r="U16" s="0" t="s">
        <v>81</v>
      </c>
    </row>
    <row r="17" customFormat="false" ht="12.8" hidden="false" customHeight="false" outlineLevel="0" collapsed="false">
      <c r="A17" s="0" t="s">
        <v>78</v>
      </c>
      <c r="B17" s="0" t="s">
        <v>101</v>
      </c>
      <c r="C17" s="0" t="str">
        <f aca="false">B17</f>
        <v>TP17</v>
      </c>
      <c r="D17" s="0" t="n">
        <v>12</v>
      </c>
      <c r="E17" s="0" t="n">
        <v>12</v>
      </c>
      <c r="F17" s="0" t="s">
        <v>65</v>
      </c>
      <c r="G17" s="0" t="str">
        <f aca="false">F17</f>
        <v>R100-2W</v>
      </c>
      <c r="H17" s="0" t="s">
        <v>66</v>
      </c>
      <c r="I17" s="0" t="s">
        <v>67</v>
      </c>
      <c r="J17" s="3" t="n">
        <f aca="false">IF((N17="GND"),-5, IF(N17="SIGNAL", -6, -7))</f>
        <v>-6</v>
      </c>
      <c r="N17" s="3" t="str">
        <f aca="false">IF((T17="GND"),"GND", "SIGNAL")</f>
        <v>SIGNAL</v>
      </c>
      <c r="O17" s="0" t="n">
        <v>-40.61</v>
      </c>
      <c r="P17" s="0" t="n">
        <v>27.05</v>
      </c>
      <c r="Q17" s="0" t="n">
        <v>270</v>
      </c>
      <c r="R17" s="3" t="n">
        <f aca="false">FALSE()</f>
        <v>0</v>
      </c>
      <c r="S17" s="0" t="s">
        <v>68</v>
      </c>
      <c r="T17" s="0" t="s">
        <v>102</v>
      </c>
      <c r="U17" s="0" t="s">
        <v>81</v>
      </c>
    </row>
    <row r="18" customFormat="false" ht="12.8" hidden="false" customHeight="false" outlineLevel="0" collapsed="false">
      <c r="A18" s="0" t="s">
        <v>78</v>
      </c>
      <c r="B18" s="0" t="s">
        <v>103</v>
      </c>
      <c r="C18" s="0" t="str">
        <f aca="false">B18</f>
        <v>TP18</v>
      </c>
      <c r="D18" s="0" t="n">
        <v>13</v>
      </c>
      <c r="E18" s="0" t="n">
        <v>13</v>
      </c>
      <c r="F18" s="0" t="s">
        <v>65</v>
      </c>
      <c r="G18" s="0" t="str">
        <f aca="false">F18</f>
        <v>R100-2W</v>
      </c>
      <c r="H18" s="0" t="s">
        <v>66</v>
      </c>
      <c r="I18" s="0" t="s">
        <v>67</v>
      </c>
      <c r="J18" s="3" t="n">
        <f aca="false">IF((N18="GND"),-5, IF(N18="SIGNAL", -6, -7))</f>
        <v>-6</v>
      </c>
      <c r="N18" s="3" t="str">
        <f aca="false">IF((T18="GND"),"GND", "SIGNAL")</f>
        <v>SIGNAL</v>
      </c>
      <c r="O18" s="0" t="n">
        <v>-38.07</v>
      </c>
      <c r="P18" s="0" t="n">
        <v>27.05</v>
      </c>
      <c r="Q18" s="0" t="n">
        <v>270</v>
      </c>
      <c r="R18" s="3" t="n">
        <f aca="false">FALSE()</f>
        <v>0</v>
      </c>
      <c r="S18" s="0" t="s">
        <v>68</v>
      </c>
      <c r="T18" s="0" t="s">
        <v>104</v>
      </c>
      <c r="U18" s="0" t="s">
        <v>81</v>
      </c>
    </row>
    <row r="19" customFormat="false" ht="12.8" hidden="false" customHeight="false" outlineLevel="0" collapsed="false">
      <c r="A19" s="0" t="s">
        <v>78</v>
      </c>
      <c r="B19" s="0" t="s">
        <v>105</v>
      </c>
      <c r="C19" s="0" t="str">
        <f aca="false">B19</f>
        <v>TP19</v>
      </c>
      <c r="D19" s="0" t="n">
        <v>14</v>
      </c>
      <c r="E19" s="0" t="n">
        <v>14</v>
      </c>
      <c r="F19" s="0" t="s">
        <v>65</v>
      </c>
      <c r="G19" s="0" t="str">
        <f aca="false">F19</f>
        <v>R100-2W</v>
      </c>
      <c r="H19" s="0" t="s">
        <v>66</v>
      </c>
      <c r="I19" s="0" t="s">
        <v>67</v>
      </c>
      <c r="J19" s="3" t="n">
        <f aca="false">IF((N19="GND"),-5, IF(N19="SIGNAL", -6, -7))</f>
        <v>-6</v>
      </c>
      <c r="N19" s="3" t="str">
        <f aca="false">IF((T19="GND"),"GND", "SIGNAL")</f>
        <v>SIGNAL</v>
      </c>
      <c r="O19" s="0" t="n">
        <v>-35.53</v>
      </c>
      <c r="P19" s="0" t="n">
        <v>27.05</v>
      </c>
      <c r="Q19" s="0" t="n">
        <v>270</v>
      </c>
      <c r="R19" s="3" t="n">
        <f aca="false">FALSE()</f>
        <v>0</v>
      </c>
      <c r="S19" s="0" t="s">
        <v>68</v>
      </c>
      <c r="T19" s="0" t="s">
        <v>83</v>
      </c>
      <c r="U19" s="0" t="s">
        <v>81</v>
      </c>
    </row>
    <row r="20" customFormat="false" ht="12.8" hidden="false" customHeight="false" outlineLevel="0" collapsed="false">
      <c r="A20" s="0" t="s">
        <v>78</v>
      </c>
      <c r="B20" s="0" t="s">
        <v>106</v>
      </c>
      <c r="C20" s="0" t="str">
        <f aca="false">B20</f>
        <v>TP20</v>
      </c>
      <c r="D20" s="0" t="n">
        <v>15</v>
      </c>
      <c r="E20" s="0" t="n">
        <v>15</v>
      </c>
      <c r="F20" s="0" t="s">
        <v>65</v>
      </c>
      <c r="G20" s="0" t="str">
        <f aca="false">F20</f>
        <v>R100-2W</v>
      </c>
      <c r="H20" s="0" t="s">
        <v>66</v>
      </c>
      <c r="I20" s="0" t="s">
        <v>67</v>
      </c>
      <c r="J20" s="3" t="n">
        <f aca="false">IF((N20="GND"),-5, IF(N20="SIGNAL", -6, -7))</f>
        <v>-6</v>
      </c>
      <c r="N20" s="3" t="str">
        <f aca="false">IF((T20="GND"),"GND", "SIGNAL")</f>
        <v>SIGNAL</v>
      </c>
      <c r="O20" s="0" t="n">
        <v>-32.99</v>
      </c>
      <c r="P20" s="0" t="n">
        <v>27.05</v>
      </c>
      <c r="Q20" s="0" t="n">
        <v>270</v>
      </c>
      <c r="R20" s="3" t="n">
        <f aca="false">FALSE()</f>
        <v>0</v>
      </c>
      <c r="S20" s="0" t="s">
        <v>68</v>
      </c>
      <c r="T20" s="0" t="s">
        <v>107</v>
      </c>
      <c r="U20" s="0" t="s">
        <v>81</v>
      </c>
    </row>
    <row r="21" customFormat="false" ht="12.8" hidden="false" customHeight="false" outlineLevel="0" collapsed="false">
      <c r="A21" s="0" t="s">
        <v>78</v>
      </c>
      <c r="B21" s="0" t="s">
        <v>108</v>
      </c>
      <c r="C21" s="0" t="str">
        <f aca="false">B21</f>
        <v>TP21</v>
      </c>
      <c r="D21" s="0" t="n">
        <v>16</v>
      </c>
      <c r="E21" s="0" t="n">
        <v>16</v>
      </c>
      <c r="F21" s="0" t="s">
        <v>65</v>
      </c>
      <c r="G21" s="0" t="str">
        <f aca="false">F21</f>
        <v>R100-2W</v>
      </c>
      <c r="H21" s="0" t="s">
        <v>66</v>
      </c>
      <c r="I21" s="0" t="s">
        <v>67</v>
      </c>
      <c r="J21" s="3" t="n">
        <f aca="false">IF((N21="GND"),-5, IF(N21="SIGNAL", -6, -7))</f>
        <v>-6</v>
      </c>
      <c r="N21" s="3" t="str">
        <f aca="false">IF((T21="GND"),"GND", "SIGNAL")</f>
        <v>SIGNAL</v>
      </c>
      <c r="O21" s="0" t="n">
        <v>-30.45</v>
      </c>
      <c r="P21" s="0" t="n">
        <v>27.05</v>
      </c>
      <c r="Q21" s="0" t="n">
        <v>270</v>
      </c>
      <c r="R21" s="3" t="n">
        <f aca="false">FALSE()</f>
        <v>0</v>
      </c>
      <c r="S21" s="0" t="s">
        <v>68</v>
      </c>
      <c r="T21" s="0" t="s">
        <v>109</v>
      </c>
      <c r="U21" s="0" t="s">
        <v>81</v>
      </c>
    </row>
    <row r="22" customFormat="false" ht="12.8" hidden="false" customHeight="false" outlineLevel="0" collapsed="false">
      <c r="A22" s="0" t="s">
        <v>110</v>
      </c>
      <c r="B22" s="0" t="s">
        <v>111</v>
      </c>
      <c r="C22" s="0" t="str">
        <f aca="false">B22</f>
        <v>TP22</v>
      </c>
      <c r="D22" s="0" t="n">
        <v>1</v>
      </c>
      <c r="E22" s="0" t="n">
        <v>1</v>
      </c>
      <c r="F22" s="0" t="s">
        <v>65</v>
      </c>
      <c r="G22" s="0" t="str">
        <f aca="false">F22</f>
        <v>R100-2W</v>
      </c>
      <c r="H22" s="0" t="s">
        <v>66</v>
      </c>
      <c r="I22" s="0" t="s">
        <v>67</v>
      </c>
      <c r="J22" s="3" t="n">
        <f aca="false">IF((N22="GND"),-5, IF(N22="SIGNAL", -6, -7))</f>
        <v>-6</v>
      </c>
      <c r="N22" s="3" t="str">
        <f aca="false">IF((T22="GND"),"GND", "SIGNAL")</f>
        <v>SIGNAL</v>
      </c>
      <c r="O22" s="0" t="n">
        <v>-27.23</v>
      </c>
      <c r="P22" s="0" t="n">
        <v>32.13</v>
      </c>
      <c r="Q22" s="0" t="n">
        <v>0</v>
      </c>
      <c r="R22" s="3" t="n">
        <f aca="false">FALSE()</f>
        <v>0</v>
      </c>
      <c r="S22" s="0" t="s">
        <v>68</v>
      </c>
      <c r="T22" s="0" t="s">
        <v>112</v>
      </c>
      <c r="U22" s="0" t="s">
        <v>113</v>
      </c>
    </row>
    <row r="23" customFormat="false" ht="12.8" hidden="false" customHeight="false" outlineLevel="0" collapsed="false">
      <c r="A23" s="0" t="s">
        <v>110</v>
      </c>
      <c r="B23" s="0" t="s">
        <v>114</v>
      </c>
      <c r="C23" s="0" t="str">
        <f aca="false">B23</f>
        <v>TP23</v>
      </c>
      <c r="D23" s="0" t="n">
        <v>2</v>
      </c>
      <c r="E23" s="0" t="n">
        <v>2</v>
      </c>
      <c r="F23" s="0" t="s">
        <v>65</v>
      </c>
      <c r="G23" s="0" t="str">
        <f aca="false">F23</f>
        <v>R100-2W</v>
      </c>
      <c r="H23" s="0" t="s">
        <v>66</v>
      </c>
      <c r="I23" s="0" t="s">
        <v>67</v>
      </c>
      <c r="J23" s="3" t="n">
        <f aca="false">IF((N23="GND"),-5, IF(N23="SIGNAL", -6, -7))</f>
        <v>-6</v>
      </c>
      <c r="N23" s="3" t="str">
        <f aca="false">IF((T23="GND"),"GND", "SIGNAL")</f>
        <v>SIGNAL</v>
      </c>
      <c r="O23" s="0" t="n">
        <v>-27.23</v>
      </c>
      <c r="P23" s="0" t="n">
        <v>29.59</v>
      </c>
      <c r="Q23" s="0" t="n">
        <v>0</v>
      </c>
      <c r="R23" s="3" t="n">
        <f aca="false">FALSE()</f>
        <v>0</v>
      </c>
      <c r="S23" s="0" t="s">
        <v>68</v>
      </c>
      <c r="T23" s="0" t="s">
        <v>115</v>
      </c>
      <c r="U23" s="0" t="s">
        <v>113</v>
      </c>
    </row>
    <row r="24" customFormat="false" ht="12.8" hidden="false" customHeight="false" outlineLevel="0" collapsed="false">
      <c r="A24" s="0" t="s">
        <v>116</v>
      </c>
      <c r="B24" s="0" t="s">
        <v>117</v>
      </c>
      <c r="C24" s="0" t="str">
        <f aca="false">B24</f>
        <v>TP24</v>
      </c>
      <c r="D24" s="0" t="n">
        <v>1</v>
      </c>
      <c r="E24" s="0" t="n">
        <v>1</v>
      </c>
      <c r="F24" s="0" t="s">
        <v>65</v>
      </c>
      <c r="G24" s="0" t="str">
        <f aca="false">F24</f>
        <v>R100-2W</v>
      </c>
      <c r="H24" s="0" t="s">
        <v>66</v>
      </c>
      <c r="I24" s="0" t="s">
        <v>67</v>
      </c>
      <c r="J24" s="3" t="n">
        <f aca="false">IF((N24="GND"),-5, IF(N24="SIGNAL", -6, -7))</f>
        <v>-6</v>
      </c>
      <c r="N24" s="3" t="str">
        <f aca="false">IF((T24="GND"),"GND", "SIGNAL")</f>
        <v>SIGNAL</v>
      </c>
      <c r="O24" s="0" t="n">
        <v>-48.23</v>
      </c>
      <c r="P24" s="0" t="n">
        <v>32.13</v>
      </c>
      <c r="Q24" s="0" t="n">
        <v>0</v>
      </c>
      <c r="R24" s="3" t="n">
        <f aca="false">FALSE()</f>
        <v>0</v>
      </c>
      <c r="S24" s="0" t="s">
        <v>68</v>
      </c>
      <c r="T24" s="0" t="s">
        <v>118</v>
      </c>
      <c r="U24" s="0" t="s">
        <v>113</v>
      </c>
    </row>
    <row r="25" customFormat="false" ht="12.8" hidden="false" customHeight="false" outlineLevel="0" collapsed="false">
      <c r="A25" s="0" t="s">
        <v>116</v>
      </c>
      <c r="B25" s="0" t="s">
        <v>119</v>
      </c>
      <c r="C25" s="0" t="str">
        <f aca="false">B25</f>
        <v>TP25</v>
      </c>
      <c r="D25" s="0" t="n">
        <v>2</v>
      </c>
      <c r="E25" s="0" t="n">
        <v>2</v>
      </c>
      <c r="F25" s="0" t="s">
        <v>65</v>
      </c>
      <c r="G25" s="0" t="str">
        <f aca="false">F25</f>
        <v>R100-2W</v>
      </c>
      <c r="H25" s="0" t="s">
        <v>66</v>
      </c>
      <c r="I25" s="0" t="s">
        <v>67</v>
      </c>
      <c r="J25" s="3" t="n">
        <f aca="false">IF((N25="GND"),-5, IF(N25="SIGNAL", -6, -7))</f>
        <v>-6</v>
      </c>
      <c r="N25" s="3" t="str">
        <f aca="false">IF((T25="GND"),"GND", "SIGNAL")</f>
        <v>SIGNAL</v>
      </c>
      <c r="O25" s="0" t="n">
        <v>-48.23</v>
      </c>
      <c r="P25" s="0" t="n">
        <v>29.59</v>
      </c>
      <c r="Q25" s="0" t="n">
        <v>0</v>
      </c>
      <c r="R25" s="3" t="n">
        <f aca="false">FALSE()</f>
        <v>0</v>
      </c>
      <c r="S25" s="0" t="s">
        <v>68</v>
      </c>
      <c r="T25" s="0" t="s">
        <v>120</v>
      </c>
      <c r="U25" s="0" t="s">
        <v>113</v>
      </c>
    </row>
    <row r="26" customFormat="false" ht="12.8" hidden="false" customHeight="false" outlineLevel="0" collapsed="false">
      <c r="A26" s="0" t="s">
        <v>121</v>
      </c>
      <c r="B26" s="0" t="s">
        <v>122</v>
      </c>
      <c r="C26" s="0" t="str">
        <f aca="false">B26</f>
        <v>TP26</v>
      </c>
      <c r="D26" s="0" t="n">
        <v>1</v>
      </c>
      <c r="E26" s="0" t="n">
        <v>1</v>
      </c>
      <c r="F26" s="0" t="s">
        <v>65</v>
      </c>
      <c r="G26" s="0" t="str">
        <f aca="false">F26</f>
        <v>R100-2W</v>
      </c>
      <c r="H26" s="0" t="s">
        <v>66</v>
      </c>
      <c r="I26" s="0" t="s">
        <v>67</v>
      </c>
      <c r="J26" s="3" t="n">
        <f aca="false">IF((N26="GND"),-5, IF(N26="SIGNAL", -6, -7))</f>
        <v>-6</v>
      </c>
      <c r="N26" s="3" t="str">
        <f aca="false">IF((T26="GND"),"GND", "SIGNAL")</f>
        <v>SIGNAL</v>
      </c>
      <c r="O26" s="0" t="n">
        <v>-13.78</v>
      </c>
      <c r="P26" s="0" t="n">
        <v>46.333</v>
      </c>
      <c r="Q26" s="0" t="n">
        <v>180</v>
      </c>
      <c r="R26" s="3" t="n">
        <f aca="false">FALSE()</f>
        <v>0</v>
      </c>
      <c r="S26" s="0" t="s">
        <v>68</v>
      </c>
      <c r="T26" s="0" t="s">
        <v>69</v>
      </c>
      <c r="U26" s="0" t="s">
        <v>123</v>
      </c>
    </row>
    <row r="27" customFormat="false" ht="12.8" hidden="false" customHeight="false" outlineLevel="0" collapsed="false">
      <c r="A27" s="0" t="s">
        <v>121</v>
      </c>
      <c r="B27" s="0" t="s">
        <v>124</v>
      </c>
      <c r="C27" s="0" t="str">
        <f aca="false">B27</f>
        <v>TP27</v>
      </c>
      <c r="D27" s="0" t="n">
        <v>2</v>
      </c>
      <c r="E27" s="0" t="n">
        <v>2</v>
      </c>
      <c r="F27" s="0" t="s">
        <v>65</v>
      </c>
      <c r="G27" s="0" t="str">
        <f aca="false">F27</f>
        <v>R100-2W</v>
      </c>
      <c r="H27" s="0" t="s">
        <v>66</v>
      </c>
      <c r="I27" s="0" t="s">
        <v>67</v>
      </c>
      <c r="J27" s="3" t="n">
        <f aca="false">IF((N27="GND"),-5, IF(N27="SIGNAL", -6, -7))</f>
        <v>-6</v>
      </c>
      <c r="N27" s="3" t="str">
        <f aca="false">IF((T27="GND"),"GND", "SIGNAL")</f>
        <v>SIGNAL</v>
      </c>
      <c r="O27" s="0" t="n">
        <v>-16.28</v>
      </c>
      <c r="P27" s="0" t="n">
        <v>46.333</v>
      </c>
      <c r="Q27" s="0" t="n">
        <v>180</v>
      </c>
      <c r="R27" s="3" t="n">
        <f aca="false">FALSE()</f>
        <v>0</v>
      </c>
      <c r="S27" s="0" t="s">
        <v>68</v>
      </c>
      <c r="T27" s="0" t="s">
        <v>72</v>
      </c>
      <c r="U27" s="0" t="s">
        <v>123</v>
      </c>
    </row>
    <row r="28" customFormat="false" ht="12.8" hidden="false" customHeight="false" outlineLevel="0" collapsed="false">
      <c r="A28" s="0" t="s">
        <v>121</v>
      </c>
      <c r="B28" s="0" t="s">
        <v>125</v>
      </c>
      <c r="C28" s="0" t="str">
        <f aca="false">B28</f>
        <v>TP28</v>
      </c>
      <c r="D28" s="0" t="n">
        <v>3</v>
      </c>
      <c r="E28" s="0" t="n">
        <v>3</v>
      </c>
      <c r="F28" s="0" t="s">
        <v>65</v>
      </c>
      <c r="G28" s="0" t="str">
        <f aca="false">F28</f>
        <v>R100-2W</v>
      </c>
      <c r="H28" s="0" t="s">
        <v>66</v>
      </c>
      <c r="I28" s="0" t="s">
        <v>67</v>
      </c>
      <c r="J28" s="3" t="n">
        <f aca="false">IF((N28="GND"),-5, IF(N28="SIGNAL", -6, -7))</f>
        <v>-6</v>
      </c>
      <c r="N28" s="3" t="str">
        <f aca="false">IF((T28="GND"),"GND", "SIGNAL")</f>
        <v>SIGNAL</v>
      </c>
      <c r="O28" s="0" t="n">
        <v>-18.78</v>
      </c>
      <c r="P28" s="0" t="n">
        <v>46.333</v>
      </c>
      <c r="Q28" s="0" t="n">
        <v>180</v>
      </c>
      <c r="R28" s="3" t="n">
        <f aca="false">FALSE()</f>
        <v>0</v>
      </c>
      <c r="S28" s="0" t="s">
        <v>68</v>
      </c>
      <c r="T28" s="0" t="s">
        <v>75</v>
      </c>
      <c r="U28" s="0" t="s">
        <v>123</v>
      </c>
    </row>
    <row r="29" customFormat="false" ht="12.8" hidden="false" customHeight="false" outlineLevel="0" collapsed="false">
      <c r="A29" s="0" t="s">
        <v>121</v>
      </c>
      <c r="B29" s="0" t="s">
        <v>126</v>
      </c>
      <c r="C29" s="0" t="str">
        <f aca="false">B29</f>
        <v>TP29</v>
      </c>
      <c r="D29" s="0" t="n">
        <v>4</v>
      </c>
      <c r="E29" s="0" t="n">
        <v>4</v>
      </c>
      <c r="F29" s="0" t="s">
        <v>65</v>
      </c>
      <c r="G29" s="0" t="str">
        <f aca="false">F29</f>
        <v>R100-2W</v>
      </c>
      <c r="H29" s="0" t="s">
        <v>66</v>
      </c>
      <c r="I29" s="0" t="s">
        <v>67</v>
      </c>
      <c r="J29" s="3" t="n">
        <f aca="false">IF((N29="GND"),-5, IF(N29="SIGNAL", -6, -7))</f>
        <v>-6</v>
      </c>
      <c r="N29" s="3" t="str">
        <f aca="false">IF((T29="GND"),"GND", "SIGNAL")</f>
        <v>SIGNAL</v>
      </c>
      <c r="O29" s="0" t="n">
        <v>-21.28</v>
      </c>
      <c r="P29" s="0" t="n">
        <v>46.333</v>
      </c>
      <c r="Q29" s="0" t="n">
        <v>180</v>
      </c>
      <c r="R29" s="3" t="n">
        <f aca="false">FALSE()</f>
        <v>0</v>
      </c>
      <c r="S29" s="0" t="s">
        <v>68</v>
      </c>
      <c r="T29" s="0" t="s">
        <v>77</v>
      </c>
      <c r="U29" s="0" t="s">
        <v>123</v>
      </c>
    </row>
    <row r="30" customFormat="false" ht="12.8" hidden="false" customHeight="false" outlineLevel="0" collapsed="false">
      <c r="A30" s="0" t="s">
        <v>127</v>
      </c>
      <c r="B30" s="0" t="s">
        <v>128</v>
      </c>
      <c r="C30" s="0" t="str">
        <f aca="false">B30</f>
        <v>TP30</v>
      </c>
      <c r="D30" s="0" t="n">
        <v>1</v>
      </c>
      <c r="E30" s="0" t="n">
        <v>1</v>
      </c>
      <c r="F30" s="0" t="s">
        <v>65</v>
      </c>
      <c r="G30" s="0" t="str">
        <f aca="false">F30</f>
        <v>R100-2W</v>
      </c>
      <c r="H30" s="0" t="s">
        <v>66</v>
      </c>
      <c r="I30" s="0" t="s">
        <v>67</v>
      </c>
      <c r="J30" s="3" t="n">
        <f aca="false">IF((N30="GND"),-5, IF(N30="SIGNAL", -6, -7))</f>
        <v>-6</v>
      </c>
      <c r="N30" s="3" t="str">
        <f aca="false">IF((T30="GND"),"GND", "SIGNAL")</f>
        <v>SIGNAL</v>
      </c>
      <c r="O30" s="0" t="n">
        <v>0.215000000000003</v>
      </c>
      <c r="P30" s="0" t="n">
        <v>46.333</v>
      </c>
      <c r="Q30" s="0" t="n">
        <v>180</v>
      </c>
      <c r="R30" s="3" t="n">
        <f aca="false">FALSE()</f>
        <v>0</v>
      </c>
      <c r="S30" s="0" t="s">
        <v>68</v>
      </c>
      <c r="T30" s="0" t="s">
        <v>77</v>
      </c>
      <c r="U30" s="0" t="s">
        <v>129</v>
      </c>
    </row>
    <row r="31" customFormat="false" ht="12.8" hidden="false" customHeight="false" outlineLevel="0" collapsed="false">
      <c r="A31" s="0" t="s">
        <v>127</v>
      </c>
      <c r="B31" s="0" t="s">
        <v>130</v>
      </c>
      <c r="C31" s="0" t="str">
        <f aca="false">B31</f>
        <v>TP31</v>
      </c>
      <c r="D31" s="0" t="n">
        <v>2</v>
      </c>
      <c r="E31" s="0" t="n">
        <v>2</v>
      </c>
      <c r="F31" s="0" t="s">
        <v>65</v>
      </c>
      <c r="G31" s="0" t="str">
        <f aca="false">F31</f>
        <v>R100-2W</v>
      </c>
      <c r="H31" s="0" t="s">
        <v>66</v>
      </c>
      <c r="I31" s="0" t="s">
        <v>67</v>
      </c>
      <c r="J31" s="3" t="n">
        <f aca="false">IF((N31="GND"),-5, IF(N31="SIGNAL", -6, -7))</f>
        <v>-6</v>
      </c>
      <c r="N31" s="3" t="str">
        <f aca="false">IF((T31="GND"),"GND", "SIGNAL")</f>
        <v>SIGNAL</v>
      </c>
      <c r="O31" s="0" t="n">
        <v>-2.285</v>
      </c>
      <c r="P31" s="0" t="n">
        <v>46.333</v>
      </c>
      <c r="Q31" s="0" t="n">
        <v>180</v>
      </c>
      <c r="R31" s="3" t="n">
        <f aca="false">FALSE()</f>
        <v>0</v>
      </c>
      <c r="S31" s="0" t="s">
        <v>68</v>
      </c>
      <c r="T31" s="0" t="s">
        <v>75</v>
      </c>
      <c r="U31" s="0" t="s">
        <v>129</v>
      </c>
    </row>
    <row r="32" customFormat="false" ht="12.8" hidden="false" customHeight="false" outlineLevel="0" collapsed="false">
      <c r="A32" s="0" t="s">
        <v>127</v>
      </c>
      <c r="B32" s="0" t="s">
        <v>131</v>
      </c>
      <c r="C32" s="0" t="str">
        <f aca="false">B32</f>
        <v>TP32</v>
      </c>
      <c r="D32" s="0" t="n">
        <v>3</v>
      </c>
      <c r="E32" s="0" t="n">
        <v>3</v>
      </c>
      <c r="F32" s="0" t="s">
        <v>65</v>
      </c>
      <c r="G32" s="0" t="str">
        <f aca="false">F32</f>
        <v>R100-2W</v>
      </c>
      <c r="H32" s="0" t="s">
        <v>66</v>
      </c>
      <c r="I32" s="0" t="s">
        <v>67</v>
      </c>
      <c r="J32" s="3" t="n">
        <f aca="false">IF((N32="GND"),-5, IF(N32="SIGNAL", -6, -7))</f>
        <v>-6</v>
      </c>
      <c r="N32" s="3" t="str">
        <f aca="false">IF((T32="GND"),"GND", "SIGNAL")</f>
        <v>SIGNAL</v>
      </c>
      <c r="O32" s="0" t="n">
        <v>-4.785</v>
      </c>
      <c r="P32" s="0" t="n">
        <v>46.333</v>
      </c>
      <c r="Q32" s="0" t="n">
        <v>180</v>
      </c>
      <c r="R32" s="3" t="n">
        <f aca="false">FALSE()</f>
        <v>0</v>
      </c>
      <c r="S32" s="0" t="s">
        <v>68</v>
      </c>
      <c r="T32" s="0" t="s">
        <v>72</v>
      </c>
      <c r="U32" s="0" t="s">
        <v>129</v>
      </c>
    </row>
    <row r="33" customFormat="false" ht="12.8" hidden="false" customHeight="false" outlineLevel="0" collapsed="false">
      <c r="A33" s="0" t="s">
        <v>127</v>
      </c>
      <c r="B33" s="0" t="s">
        <v>132</v>
      </c>
      <c r="C33" s="0" t="str">
        <f aca="false">B33</f>
        <v>TP33</v>
      </c>
      <c r="D33" s="0" t="n">
        <v>4</v>
      </c>
      <c r="E33" s="0" t="n">
        <v>4</v>
      </c>
      <c r="F33" s="0" t="s">
        <v>65</v>
      </c>
      <c r="G33" s="0" t="str">
        <f aca="false">F33</f>
        <v>R100-2W</v>
      </c>
      <c r="H33" s="0" t="s">
        <v>66</v>
      </c>
      <c r="I33" s="0" t="s">
        <v>67</v>
      </c>
      <c r="J33" s="3" t="n">
        <f aca="false">IF((N33="GND"),-5, IF(N33="SIGNAL", -6, -7))</f>
        <v>-6</v>
      </c>
      <c r="N33" s="3" t="str">
        <f aca="false">IF((T33="GND"),"GND", "SIGNAL")</f>
        <v>SIGNAL</v>
      </c>
      <c r="O33" s="0" t="n">
        <v>-7.285</v>
      </c>
      <c r="P33" s="0" t="n">
        <v>46.333</v>
      </c>
      <c r="Q33" s="0" t="n">
        <v>180</v>
      </c>
      <c r="R33" s="3" t="n">
        <f aca="false">FALSE()</f>
        <v>0</v>
      </c>
      <c r="S33" s="0" t="s">
        <v>68</v>
      </c>
      <c r="T33" s="0" t="s">
        <v>69</v>
      </c>
      <c r="U33" s="0" t="s">
        <v>129</v>
      </c>
    </row>
    <row r="34" customFormat="false" ht="12.8" hidden="false" customHeight="false" outlineLevel="0" collapsed="false">
      <c r="A34" s="0" t="s">
        <v>133</v>
      </c>
      <c r="B34" s="0" t="s">
        <v>134</v>
      </c>
      <c r="C34" s="0" t="str">
        <f aca="false">B34</f>
        <v>TP34</v>
      </c>
      <c r="D34" s="0" t="n">
        <v>1</v>
      </c>
      <c r="E34" s="0" t="n">
        <v>1</v>
      </c>
      <c r="F34" s="0" t="s">
        <v>65</v>
      </c>
      <c r="G34" s="0" t="str">
        <f aca="false">F34</f>
        <v>R100-2W</v>
      </c>
      <c r="H34" s="0" t="s">
        <v>66</v>
      </c>
      <c r="I34" s="0" t="s">
        <v>67</v>
      </c>
      <c r="J34" s="3" t="n">
        <f aca="false">IF((N34="GND"),-5, IF(N34="SIGNAL", -6, -7))</f>
        <v>-6</v>
      </c>
      <c r="N34" s="3" t="str">
        <f aca="false">IF((T34="GND"),"GND", "SIGNAL")</f>
        <v>SIGNAL</v>
      </c>
      <c r="O34" s="0" t="n">
        <v>17.2</v>
      </c>
      <c r="P34" s="0" t="n">
        <v>46.333</v>
      </c>
      <c r="Q34" s="0" t="n">
        <v>180</v>
      </c>
      <c r="R34" s="3" t="n">
        <f aca="false">FALSE()</f>
        <v>0</v>
      </c>
      <c r="S34" s="0" t="s">
        <v>68</v>
      </c>
      <c r="T34" s="0" t="s">
        <v>69</v>
      </c>
      <c r="U34" s="0" t="s">
        <v>70</v>
      </c>
    </row>
    <row r="35" customFormat="false" ht="12.8" hidden="false" customHeight="false" outlineLevel="0" collapsed="false">
      <c r="A35" s="0" t="s">
        <v>133</v>
      </c>
      <c r="B35" s="0" t="s">
        <v>135</v>
      </c>
      <c r="C35" s="0" t="str">
        <f aca="false">B35</f>
        <v>TP35</v>
      </c>
      <c r="D35" s="0" t="n">
        <v>2</v>
      </c>
      <c r="E35" s="0" t="n">
        <v>2</v>
      </c>
      <c r="F35" s="0" t="s">
        <v>65</v>
      </c>
      <c r="G35" s="0" t="str">
        <f aca="false">F35</f>
        <v>R100-2W</v>
      </c>
      <c r="H35" s="0" t="s">
        <v>66</v>
      </c>
      <c r="I35" s="0" t="s">
        <v>67</v>
      </c>
      <c r="J35" s="3" t="n">
        <f aca="false">IF((N35="GND"),-5, IF(N35="SIGNAL", -6, -7))</f>
        <v>-6</v>
      </c>
      <c r="N35" s="3" t="str">
        <f aca="false">IF((T35="GND"),"GND", "SIGNAL")</f>
        <v>SIGNAL</v>
      </c>
      <c r="O35" s="0" t="n">
        <v>14.7</v>
      </c>
      <c r="P35" s="0" t="n">
        <v>46.333</v>
      </c>
      <c r="Q35" s="0" t="n">
        <v>180</v>
      </c>
      <c r="R35" s="3" t="n">
        <f aca="false">FALSE()</f>
        <v>0</v>
      </c>
      <c r="S35" s="0" t="s">
        <v>68</v>
      </c>
      <c r="T35" s="0" t="s">
        <v>72</v>
      </c>
      <c r="U35" s="0" t="s">
        <v>70</v>
      </c>
    </row>
    <row r="36" customFormat="false" ht="12.8" hidden="false" customHeight="false" outlineLevel="0" collapsed="false">
      <c r="A36" s="0" t="s">
        <v>133</v>
      </c>
      <c r="B36" s="0" t="s">
        <v>136</v>
      </c>
      <c r="C36" s="0" t="str">
        <f aca="false">B36</f>
        <v>TP36</v>
      </c>
      <c r="D36" s="0" t="n">
        <v>3</v>
      </c>
      <c r="E36" s="0" t="n">
        <v>3</v>
      </c>
      <c r="F36" s="0" t="s">
        <v>65</v>
      </c>
      <c r="G36" s="0" t="str">
        <f aca="false">F36</f>
        <v>R100-2W</v>
      </c>
      <c r="H36" s="0" t="s">
        <v>66</v>
      </c>
      <c r="I36" s="0" t="s">
        <v>67</v>
      </c>
      <c r="J36" s="3" t="n">
        <f aca="false">IF((N36="GND"),-5, IF(N36="SIGNAL", -6, -7))</f>
        <v>-6</v>
      </c>
      <c r="N36" s="3" t="str">
        <f aca="false">IF((T36="GND"),"GND", "SIGNAL")</f>
        <v>SIGNAL</v>
      </c>
      <c r="O36" s="0" t="n">
        <v>12.2</v>
      </c>
      <c r="P36" s="0" t="n">
        <v>46.333</v>
      </c>
      <c r="Q36" s="0" t="n">
        <v>180</v>
      </c>
      <c r="R36" s="3" t="n">
        <f aca="false">FALSE()</f>
        <v>0</v>
      </c>
      <c r="S36" s="0" t="s">
        <v>68</v>
      </c>
      <c r="T36" s="0" t="s">
        <v>75</v>
      </c>
      <c r="U36" s="0" t="s">
        <v>70</v>
      </c>
    </row>
    <row r="37" customFormat="false" ht="12.8" hidden="false" customHeight="false" outlineLevel="0" collapsed="false">
      <c r="A37" s="0" t="s">
        <v>133</v>
      </c>
      <c r="B37" s="0" t="s">
        <v>137</v>
      </c>
      <c r="C37" s="0" t="str">
        <f aca="false">B37</f>
        <v>TP37</v>
      </c>
      <c r="D37" s="0" t="n">
        <v>4</v>
      </c>
      <c r="E37" s="0" t="n">
        <v>4</v>
      </c>
      <c r="F37" s="0" t="s">
        <v>65</v>
      </c>
      <c r="G37" s="0" t="str">
        <f aca="false">F37</f>
        <v>R100-2W</v>
      </c>
      <c r="H37" s="0" t="s">
        <v>66</v>
      </c>
      <c r="I37" s="0" t="s">
        <v>67</v>
      </c>
      <c r="J37" s="3" t="n">
        <f aca="false">IF((N37="GND"),-5, IF(N37="SIGNAL", -6, -7))</f>
        <v>-6</v>
      </c>
      <c r="N37" s="3" t="str">
        <f aca="false">IF((T37="GND"),"GND", "SIGNAL")</f>
        <v>SIGNAL</v>
      </c>
      <c r="O37" s="0" t="n">
        <v>9.7</v>
      </c>
      <c r="P37" s="0" t="n">
        <v>46.333</v>
      </c>
      <c r="Q37" s="0" t="n">
        <v>180</v>
      </c>
      <c r="R37" s="4" t="n">
        <f aca="false">FALSE()</f>
        <v>0</v>
      </c>
      <c r="S37" s="0" t="s">
        <v>68</v>
      </c>
      <c r="T37" s="0" t="s">
        <v>77</v>
      </c>
      <c r="U37" s="0" t="s">
        <v>70</v>
      </c>
    </row>
    <row r="38" customFormat="false" ht="12.8" hidden="false" customHeight="false" outlineLevel="0" collapsed="false">
      <c r="A38" s="0" t="s">
        <v>18</v>
      </c>
      <c r="B38" s="0" t="s">
        <v>138</v>
      </c>
      <c r="C38" s="0" t="str">
        <f aca="false">B38</f>
        <v>TP38</v>
      </c>
      <c r="D38" s="0" t="n">
        <v>1</v>
      </c>
      <c r="E38" s="0" t="n">
        <v>1</v>
      </c>
      <c r="F38" s="0" t="s">
        <v>65</v>
      </c>
      <c r="G38" s="0" t="str">
        <f aca="false">F38</f>
        <v>R100-2W</v>
      </c>
      <c r="H38" s="0" t="s">
        <v>66</v>
      </c>
      <c r="I38" s="0" t="s">
        <v>67</v>
      </c>
      <c r="J38" s="3" t="n">
        <f aca="false">IF((N38="GND"),-5, IF(N38="SIGNAL", -6, -7))</f>
        <v>-6</v>
      </c>
      <c r="N38" s="3" t="str">
        <f aca="false">IF((T38="GND"),"GND", "SIGNAL")</f>
        <v>SIGNAL</v>
      </c>
      <c r="O38" s="0" t="n">
        <v>34</v>
      </c>
      <c r="P38" s="0" t="n">
        <v>46.333</v>
      </c>
      <c r="Q38" s="0" t="n">
        <v>180</v>
      </c>
      <c r="R38" s="4" t="n">
        <f aca="false">FALSE()</f>
        <v>0</v>
      </c>
      <c r="S38" s="0" t="s">
        <v>68</v>
      </c>
      <c r="T38" s="0" t="s">
        <v>69</v>
      </c>
      <c r="U38" s="0" t="s">
        <v>70</v>
      </c>
    </row>
    <row r="39" customFormat="false" ht="12.8" hidden="false" customHeight="false" outlineLevel="0" collapsed="false">
      <c r="A39" s="0" t="s">
        <v>18</v>
      </c>
      <c r="B39" s="0" t="s">
        <v>139</v>
      </c>
      <c r="C39" s="0" t="str">
        <f aca="false">B39</f>
        <v>TP39</v>
      </c>
      <c r="D39" s="0" t="n">
        <v>2</v>
      </c>
      <c r="E39" s="0" t="n">
        <v>2</v>
      </c>
      <c r="F39" s="0" t="s">
        <v>65</v>
      </c>
      <c r="G39" s="0" t="str">
        <f aca="false">F39</f>
        <v>R100-2W</v>
      </c>
      <c r="H39" s="0" t="s">
        <v>66</v>
      </c>
      <c r="I39" s="0" t="s">
        <v>67</v>
      </c>
      <c r="J39" s="3" t="n">
        <f aca="false">IF((N39="GND"),-5, IF(N39="SIGNAL", -6, -7))</f>
        <v>-6</v>
      </c>
      <c r="N39" s="3" t="str">
        <f aca="false">IF((T39="GND"),"GND", "SIGNAL")</f>
        <v>SIGNAL</v>
      </c>
      <c r="O39" s="0" t="n">
        <v>31.5</v>
      </c>
      <c r="P39" s="0" t="n">
        <v>46.333</v>
      </c>
      <c r="Q39" s="0" t="n">
        <v>180</v>
      </c>
      <c r="R39" s="4" t="n">
        <f aca="false">FALSE()</f>
        <v>0</v>
      </c>
      <c r="S39" s="0" t="s">
        <v>68</v>
      </c>
      <c r="T39" s="0" t="s">
        <v>72</v>
      </c>
      <c r="U39" s="0" t="s">
        <v>70</v>
      </c>
    </row>
    <row r="40" customFormat="false" ht="12.8" hidden="false" customHeight="false" outlineLevel="0" collapsed="false">
      <c r="A40" s="0" t="s">
        <v>18</v>
      </c>
      <c r="B40" s="0" t="s">
        <v>140</v>
      </c>
      <c r="C40" s="0" t="str">
        <f aca="false">B40</f>
        <v>TP40</v>
      </c>
      <c r="D40" s="0" t="n">
        <v>3</v>
      </c>
      <c r="E40" s="0" t="n">
        <v>3</v>
      </c>
      <c r="F40" s="0" t="s">
        <v>65</v>
      </c>
      <c r="G40" s="0" t="str">
        <f aca="false">F40</f>
        <v>R100-2W</v>
      </c>
      <c r="H40" s="0" t="s">
        <v>66</v>
      </c>
      <c r="I40" s="0" t="s">
        <v>67</v>
      </c>
      <c r="J40" s="3" t="n">
        <f aca="false">IF((N40="GND"),-5, IF(N40="SIGNAL", -6, -7))</f>
        <v>-6</v>
      </c>
      <c r="N40" s="3" t="str">
        <f aca="false">IF((T40="GND"),"GND", "SIGNAL")</f>
        <v>SIGNAL</v>
      </c>
      <c r="O40" s="0" t="n">
        <v>29</v>
      </c>
      <c r="P40" s="0" t="n">
        <v>46.333</v>
      </c>
      <c r="Q40" s="0" t="n">
        <v>180</v>
      </c>
      <c r="R40" s="4" t="n">
        <f aca="false">FALSE()</f>
        <v>0</v>
      </c>
      <c r="S40" s="0" t="s">
        <v>68</v>
      </c>
      <c r="T40" s="0" t="s">
        <v>75</v>
      </c>
      <c r="U40" s="0" t="s">
        <v>70</v>
      </c>
    </row>
    <row r="41" customFormat="false" ht="12.8" hidden="false" customHeight="false" outlineLevel="0" collapsed="false">
      <c r="A41" s="0" t="s">
        <v>18</v>
      </c>
      <c r="B41" s="0" t="s">
        <v>141</v>
      </c>
      <c r="C41" s="0" t="str">
        <f aca="false">B41</f>
        <v>TP41</v>
      </c>
      <c r="D41" s="0" t="n">
        <v>4</v>
      </c>
      <c r="E41" s="0" t="n">
        <v>4</v>
      </c>
      <c r="F41" s="0" t="s">
        <v>65</v>
      </c>
      <c r="G41" s="0" t="str">
        <f aca="false">F41</f>
        <v>R100-2W</v>
      </c>
      <c r="H41" s="0" t="s">
        <v>66</v>
      </c>
      <c r="I41" s="0" t="s">
        <v>67</v>
      </c>
      <c r="J41" s="3" t="n">
        <f aca="false">IF((N41="GND"),-5, IF(N41="SIGNAL", -6, -7))</f>
        <v>-6</v>
      </c>
      <c r="N41" s="3" t="str">
        <f aca="false">IF((T41="GND"),"GND", "SIGNAL")</f>
        <v>SIGNAL</v>
      </c>
      <c r="O41" s="0" t="n">
        <v>26.5</v>
      </c>
      <c r="P41" s="0" t="n">
        <v>46.333</v>
      </c>
      <c r="Q41" s="0" t="n">
        <v>180</v>
      </c>
      <c r="R41" s="4" t="n">
        <f aca="false">FALSE()</f>
        <v>0</v>
      </c>
      <c r="S41" s="0" t="s">
        <v>68</v>
      </c>
      <c r="T41" s="0" t="s">
        <v>77</v>
      </c>
      <c r="U41" s="0" t="s">
        <v>70</v>
      </c>
    </row>
    <row r="42" customFormat="false" ht="12.8" hidden="false" customHeight="false" outlineLevel="0" collapsed="false">
      <c r="A42" s="0" t="s">
        <v>142</v>
      </c>
      <c r="B42" s="0" t="s">
        <v>143</v>
      </c>
      <c r="C42" s="0" t="str">
        <f aca="false">B42</f>
        <v>TP42</v>
      </c>
      <c r="D42" s="0" t="n">
        <v>1</v>
      </c>
      <c r="E42" s="0" t="n">
        <v>1</v>
      </c>
      <c r="F42" s="0" t="s">
        <v>65</v>
      </c>
      <c r="G42" s="0" t="str">
        <f aca="false">F42</f>
        <v>R100-2W</v>
      </c>
      <c r="H42" s="0" t="s">
        <v>66</v>
      </c>
      <c r="I42" s="0" t="s">
        <v>67</v>
      </c>
      <c r="J42" s="3" t="n">
        <f aca="false">IF((N42="GND"),-5, IF(N42="SIGNAL", -6, -7))</f>
        <v>-6</v>
      </c>
      <c r="N42" s="3" t="str">
        <f aca="false">IF((T42="GND"),"GND", "SIGNAL")</f>
        <v>SIGNAL</v>
      </c>
      <c r="O42" s="0" t="n">
        <v>14.77</v>
      </c>
      <c r="P42" s="0" t="n">
        <v>32.13</v>
      </c>
      <c r="Q42" s="0" t="n">
        <v>0</v>
      </c>
      <c r="R42" s="4" t="n">
        <f aca="false">FALSE()</f>
        <v>0</v>
      </c>
      <c r="S42" s="0" t="s">
        <v>68</v>
      </c>
      <c r="T42" s="0" t="s">
        <v>144</v>
      </c>
      <c r="U42" s="0" t="s">
        <v>113</v>
      </c>
    </row>
    <row r="43" customFormat="false" ht="12.8" hidden="false" customHeight="false" outlineLevel="0" collapsed="false">
      <c r="A43" s="0" t="s">
        <v>142</v>
      </c>
      <c r="B43" s="0" t="s">
        <v>145</v>
      </c>
      <c r="C43" s="0" t="str">
        <f aca="false">B43</f>
        <v>TP43</v>
      </c>
      <c r="D43" s="0" t="n">
        <v>2</v>
      </c>
      <c r="E43" s="0" t="n">
        <v>2</v>
      </c>
      <c r="F43" s="0" t="s">
        <v>65</v>
      </c>
      <c r="G43" s="0" t="str">
        <f aca="false">F43</f>
        <v>R100-2W</v>
      </c>
      <c r="H43" s="0" t="s">
        <v>66</v>
      </c>
      <c r="I43" s="0" t="s">
        <v>67</v>
      </c>
      <c r="J43" s="3" t="n">
        <f aca="false">IF((N43="GND"),-5, IF(N43="SIGNAL", -6, -7))</f>
        <v>-6</v>
      </c>
      <c r="N43" s="3" t="str">
        <f aca="false">IF((T43="GND"),"GND", "SIGNAL")</f>
        <v>SIGNAL</v>
      </c>
      <c r="O43" s="0" t="n">
        <v>14.77</v>
      </c>
      <c r="P43" s="0" t="n">
        <v>29.59</v>
      </c>
      <c r="Q43" s="0" t="n">
        <v>0</v>
      </c>
      <c r="R43" s="4" t="n">
        <f aca="false">FALSE()</f>
        <v>0</v>
      </c>
      <c r="S43" s="0" t="s">
        <v>68</v>
      </c>
      <c r="T43" s="0" t="s">
        <v>146</v>
      </c>
      <c r="U43" s="0" t="s">
        <v>113</v>
      </c>
    </row>
    <row r="44" customFormat="false" ht="12.8" hidden="false" customHeight="false" outlineLevel="0" collapsed="false">
      <c r="A44" s="0" t="s">
        <v>147</v>
      </c>
      <c r="B44" s="0" t="s">
        <v>148</v>
      </c>
      <c r="C44" s="0" t="str">
        <f aca="false">B44</f>
        <v>TP44</v>
      </c>
      <c r="D44" s="0" t="n">
        <v>1</v>
      </c>
      <c r="E44" s="0" t="n">
        <v>1</v>
      </c>
      <c r="F44" s="0" t="s">
        <v>65</v>
      </c>
      <c r="G44" s="0" t="str">
        <f aca="false">F44</f>
        <v>R100-2W</v>
      </c>
      <c r="H44" s="0" t="s">
        <v>66</v>
      </c>
      <c r="I44" s="0" t="s">
        <v>67</v>
      </c>
      <c r="J44" s="3" t="n">
        <f aca="false">IF((N44="GND"),-5, IF(N44="SIGNAL", -6, -7))</f>
        <v>-5</v>
      </c>
      <c r="N44" s="3" t="str">
        <f aca="false">IF((T44="GND"),"GND", "SIGNAL")</f>
        <v>GND</v>
      </c>
      <c r="O44" s="0" t="n">
        <v>11.55</v>
      </c>
      <c r="P44" s="0" t="n">
        <v>39.75</v>
      </c>
      <c r="Q44" s="0" t="n">
        <v>270</v>
      </c>
      <c r="R44" s="4" t="n">
        <f aca="false">FALSE()</f>
        <v>0</v>
      </c>
      <c r="S44" s="0" t="s">
        <v>68</v>
      </c>
      <c r="T44" s="0" t="s">
        <v>80</v>
      </c>
      <c r="U44" s="0" t="s">
        <v>81</v>
      </c>
    </row>
    <row r="45" customFormat="false" ht="12.8" hidden="false" customHeight="false" outlineLevel="0" collapsed="false">
      <c r="A45" s="0" t="s">
        <v>147</v>
      </c>
      <c r="B45" s="0" t="s">
        <v>149</v>
      </c>
      <c r="C45" s="0" t="str">
        <f aca="false">B45</f>
        <v>TP45</v>
      </c>
      <c r="D45" s="0" t="n">
        <v>2</v>
      </c>
      <c r="E45" s="0" t="n">
        <v>2</v>
      </c>
      <c r="F45" s="0" t="s">
        <v>65</v>
      </c>
      <c r="G45" s="0" t="str">
        <f aca="false">F45</f>
        <v>R100-2W</v>
      </c>
      <c r="H45" s="0" t="s">
        <v>66</v>
      </c>
      <c r="I45" s="0" t="s">
        <v>67</v>
      </c>
      <c r="J45" s="3" t="n">
        <f aca="false">IF((N45="GND"),-5, IF(N45="SIGNAL", -6, -7))</f>
        <v>-6</v>
      </c>
      <c r="N45" s="3" t="str">
        <f aca="false">IF((T45="GND"),"GND", "SIGNAL")</f>
        <v>SIGNAL</v>
      </c>
      <c r="O45" s="0" t="n">
        <v>9.01000000000001</v>
      </c>
      <c r="P45" s="0" t="n">
        <v>39.75</v>
      </c>
      <c r="Q45" s="0" t="n">
        <v>270</v>
      </c>
      <c r="R45" s="4" t="n">
        <f aca="false">FALSE()</f>
        <v>0</v>
      </c>
      <c r="S45" s="0" t="s">
        <v>68</v>
      </c>
      <c r="T45" s="0" t="s">
        <v>83</v>
      </c>
      <c r="U45" s="0" t="s">
        <v>81</v>
      </c>
    </row>
    <row r="46" customFormat="false" ht="12.8" hidden="false" customHeight="false" outlineLevel="0" collapsed="false">
      <c r="A46" s="0" t="s">
        <v>147</v>
      </c>
      <c r="B46" s="0" t="s">
        <v>150</v>
      </c>
      <c r="C46" s="0" t="str">
        <f aca="false">B46</f>
        <v>TP46</v>
      </c>
      <c r="D46" s="0" t="n">
        <v>3</v>
      </c>
      <c r="E46" s="0" t="n">
        <v>3</v>
      </c>
      <c r="F46" s="0" t="s">
        <v>65</v>
      </c>
      <c r="G46" s="0" t="str">
        <f aca="false">F46</f>
        <v>R100-2W</v>
      </c>
      <c r="H46" s="0" t="s">
        <v>66</v>
      </c>
      <c r="I46" s="0" t="s">
        <v>67</v>
      </c>
      <c r="J46" s="3" t="n">
        <f aca="false">IF((N46="GND"),-5, IF(N46="SIGNAL", -6, -7))</f>
        <v>-6</v>
      </c>
      <c r="N46" s="3" t="str">
        <f aca="false">IF((T46="GND"),"GND", "SIGNAL")</f>
        <v>SIGNAL</v>
      </c>
      <c r="O46" s="0" t="n">
        <v>6.47</v>
      </c>
      <c r="P46" s="0" t="n">
        <v>39.75</v>
      </c>
      <c r="Q46" s="0" t="n">
        <v>270</v>
      </c>
      <c r="R46" s="4" t="n">
        <f aca="false">FALSE()</f>
        <v>0</v>
      </c>
      <c r="S46" s="0" t="s">
        <v>68</v>
      </c>
      <c r="T46" s="0" t="s">
        <v>151</v>
      </c>
      <c r="U46" s="0" t="s">
        <v>81</v>
      </c>
    </row>
    <row r="47" customFormat="false" ht="12.8" hidden="false" customHeight="false" outlineLevel="0" collapsed="false">
      <c r="A47" s="0" t="s">
        <v>147</v>
      </c>
      <c r="B47" s="0" t="s">
        <v>152</v>
      </c>
      <c r="C47" s="0" t="str">
        <f aca="false">B47</f>
        <v>TP47</v>
      </c>
      <c r="D47" s="0" t="n">
        <v>4</v>
      </c>
      <c r="E47" s="0" t="n">
        <v>4</v>
      </c>
      <c r="F47" s="0" t="s">
        <v>65</v>
      </c>
      <c r="G47" s="0" t="str">
        <f aca="false">F47</f>
        <v>R100-2W</v>
      </c>
      <c r="H47" s="0" t="s">
        <v>66</v>
      </c>
      <c r="I47" s="0" t="s">
        <v>67</v>
      </c>
      <c r="J47" s="3" t="n">
        <f aca="false">IF((N47="GND"),-5, IF(N47="SIGNAL", -6, -7))</f>
        <v>-6</v>
      </c>
      <c r="N47" s="3" t="str">
        <f aca="false">IF((T47="GND"),"GND", "SIGNAL")</f>
        <v>SIGNAL</v>
      </c>
      <c r="O47" s="0" t="n">
        <v>3.93000000000001</v>
      </c>
      <c r="P47" s="0" t="n">
        <v>39.75</v>
      </c>
      <c r="Q47" s="0" t="n">
        <v>270</v>
      </c>
      <c r="R47" s="4" t="n">
        <f aca="false">FALSE()</f>
        <v>0</v>
      </c>
      <c r="S47" s="0" t="s">
        <v>68</v>
      </c>
      <c r="T47" s="0" t="s">
        <v>153</v>
      </c>
      <c r="U47" s="0" t="s">
        <v>81</v>
      </c>
    </row>
    <row r="48" customFormat="false" ht="12.8" hidden="false" customHeight="false" outlineLevel="0" collapsed="false">
      <c r="A48" s="0" t="s">
        <v>147</v>
      </c>
      <c r="B48" s="0" t="s">
        <v>154</v>
      </c>
      <c r="C48" s="0" t="str">
        <f aca="false">B48</f>
        <v>TP48</v>
      </c>
      <c r="D48" s="0" t="n">
        <v>5</v>
      </c>
      <c r="E48" s="0" t="n">
        <v>5</v>
      </c>
      <c r="F48" s="0" t="s">
        <v>65</v>
      </c>
      <c r="G48" s="0" t="str">
        <f aca="false">F48</f>
        <v>R100-2W</v>
      </c>
      <c r="H48" s="0" t="s">
        <v>66</v>
      </c>
      <c r="I48" s="0" t="s">
        <v>67</v>
      </c>
      <c r="J48" s="3" t="n">
        <f aca="false">IF((N48="GND"),-5, IF(N48="SIGNAL", -6, -7))</f>
        <v>-6</v>
      </c>
      <c r="N48" s="3" t="str">
        <f aca="false">IF((T48="GND"),"GND", "SIGNAL")</f>
        <v>SIGNAL</v>
      </c>
      <c r="O48" s="0" t="n">
        <v>1.39</v>
      </c>
      <c r="P48" s="0" t="n">
        <v>39.75</v>
      </c>
      <c r="Q48" s="0" t="n">
        <v>270</v>
      </c>
      <c r="R48" s="4" t="n">
        <f aca="false">FALSE()</f>
        <v>0</v>
      </c>
      <c r="S48" s="0" t="s">
        <v>68</v>
      </c>
      <c r="T48" s="0" t="s">
        <v>155</v>
      </c>
      <c r="U48" s="0" t="s">
        <v>81</v>
      </c>
    </row>
    <row r="49" customFormat="false" ht="12.8" hidden="false" customHeight="false" outlineLevel="0" collapsed="false">
      <c r="A49" s="0" t="s">
        <v>147</v>
      </c>
      <c r="B49" s="0" t="s">
        <v>156</v>
      </c>
      <c r="C49" s="0" t="str">
        <f aca="false">B49</f>
        <v>TP49</v>
      </c>
      <c r="D49" s="0" t="n">
        <v>6</v>
      </c>
      <c r="E49" s="0" t="n">
        <v>6</v>
      </c>
      <c r="F49" s="0" t="s">
        <v>65</v>
      </c>
      <c r="G49" s="0" t="str">
        <f aca="false">F49</f>
        <v>R100-2W</v>
      </c>
      <c r="H49" s="0" t="s">
        <v>66</v>
      </c>
      <c r="I49" s="0" t="s">
        <v>67</v>
      </c>
      <c r="J49" s="3" t="n">
        <f aca="false">IF((N49="GND"),-5, IF(N49="SIGNAL", -6, -7))</f>
        <v>-6</v>
      </c>
      <c r="N49" s="3" t="str">
        <f aca="false">IF((T49="GND"),"GND", "SIGNAL")</f>
        <v>SIGNAL</v>
      </c>
      <c r="O49" s="0" t="n">
        <v>-1.14999999999999</v>
      </c>
      <c r="P49" s="0" t="n">
        <v>39.75</v>
      </c>
      <c r="Q49" s="0" t="n">
        <v>270</v>
      </c>
      <c r="R49" s="4" t="n">
        <f aca="false">FALSE()</f>
        <v>0</v>
      </c>
      <c r="S49" s="0" t="s">
        <v>68</v>
      </c>
      <c r="T49" s="0" t="s">
        <v>157</v>
      </c>
      <c r="U49" s="0" t="s">
        <v>81</v>
      </c>
    </row>
    <row r="50" customFormat="false" ht="12.8" hidden="false" customHeight="false" outlineLevel="0" collapsed="false">
      <c r="A50" s="0" t="s">
        <v>147</v>
      </c>
      <c r="B50" s="0" t="s">
        <v>158</v>
      </c>
      <c r="C50" s="0" t="str">
        <f aca="false">B50</f>
        <v>TP50</v>
      </c>
      <c r="D50" s="0" t="n">
        <v>7</v>
      </c>
      <c r="E50" s="0" t="n">
        <v>7</v>
      </c>
      <c r="F50" s="0" t="s">
        <v>65</v>
      </c>
      <c r="G50" s="0" t="str">
        <f aca="false">F50</f>
        <v>R100-2W</v>
      </c>
      <c r="H50" s="0" t="s">
        <v>66</v>
      </c>
      <c r="I50" s="0" t="s">
        <v>67</v>
      </c>
      <c r="J50" s="3" t="n">
        <f aca="false">IF((N50="GND"),-5, IF(N50="SIGNAL", -6, -7))</f>
        <v>-5</v>
      </c>
      <c r="N50" s="3" t="str">
        <f aca="false">IF((T50="GND"),"GND", "SIGNAL")</f>
        <v>GND</v>
      </c>
      <c r="O50" s="0" t="n">
        <v>-3.69</v>
      </c>
      <c r="P50" s="0" t="n">
        <v>39.75</v>
      </c>
      <c r="Q50" s="0" t="n">
        <v>270</v>
      </c>
      <c r="R50" s="4" t="n">
        <f aca="false">FALSE()</f>
        <v>0</v>
      </c>
      <c r="S50" s="0" t="s">
        <v>68</v>
      </c>
      <c r="T50" s="0" t="s">
        <v>80</v>
      </c>
      <c r="U50" s="0" t="s">
        <v>81</v>
      </c>
    </row>
    <row r="51" customFormat="false" ht="12.8" hidden="false" customHeight="false" outlineLevel="0" collapsed="false">
      <c r="A51" s="0" t="s">
        <v>147</v>
      </c>
      <c r="B51" s="0" t="s">
        <v>159</v>
      </c>
      <c r="C51" s="0" t="str">
        <f aca="false">B51</f>
        <v>TP51</v>
      </c>
      <c r="D51" s="0" t="n">
        <v>8</v>
      </c>
      <c r="E51" s="0" t="n">
        <v>8</v>
      </c>
      <c r="F51" s="0" t="s">
        <v>65</v>
      </c>
      <c r="G51" s="0" t="str">
        <f aca="false">F51</f>
        <v>R100-2W</v>
      </c>
      <c r="H51" s="0" t="s">
        <v>66</v>
      </c>
      <c r="I51" s="0" t="s">
        <v>67</v>
      </c>
      <c r="J51" s="3" t="n">
        <f aca="false">IF((N51="GND"),-5, IF(N51="SIGNAL", -6, -7))</f>
        <v>-6</v>
      </c>
      <c r="N51" s="3" t="str">
        <f aca="false">IF((T51="GND"),"GND", "SIGNAL")</f>
        <v>SIGNAL</v>
      </c>
      <c r="O51" s="0" t="n">
        <v>-6.22999999999999</v>
      </c>
      <c r="P51" s="0" t="n">
        <v>39.75</v>
      </c>
      <c r="Q51" s="0" t="n">
        <v>270</v>
      </c>
      <c r="R51" s="4" t="n">
        <f aca="false">FALSE()</f>
        <v>0</v>
      </c>
      <c r="S51" s="0" t="s">
        <v>68</v>
      </c>
      <c r="T51" s="0" t="s">
        <v>94</v>
      </c>
      <c r="U51" s="0" t="s">
        <v>81</v>
      </c>
    </row>
    <row r="52" customFormat="false" ht="12.8" hidden="false" customHeight="false" outlineLevel="0" collapsed="false">
      <c r="A52" s="0" t="s">
        <v>147</v>
      </c>
      <c r="B52" s="0" t="s">
        <v>160</v>
      </c>
      <c r="C52" s="0" t="str">
        <f aca="false">B52</f>
        <v>TP52</v>
      </c>
      <c r="D52" s="0" t="n">
        <v>9</v>
      </c>
      <c r="E52" s="0" t="n">
        <v>9</v>
      </c>
      <c r="F52" s="0" t="s">
        <v>65</v>
      </c>
      <c r="G52" s="0" t="str">
        <f aca="false">F52</f>
        <v>R100-2W</v>
      </c>
      <c r="H52" s="0" t="s">
        <v>66</v>
      </c>
      <c r="I52" s="0" t="s">
        <v>67</v>
      </c>
      <c r="J52" s="3" t="n">
        <f aca="false">IF((N52="GND"),-5, IF(N52="SIGNAL", -6, -7))</f>
        <v>-6</v>
      </c>
      <c r="N52" s="3" t="str">
        <f aca="false">IF((T52="GND"),"GND", "SIGNAL")</f>
        <v>SIGNAL</v>
      </c>
      <c r="O52" s="0" t="n">
        <v>-6.22999999999999</v>
      </c>
      <c r="P52" s="0" t="n">
        <v>27.05</v>
      </c>
      <c r="Q52" s="0" t="n">
        <v>270</v>
      </c>
      <c r="R52" s="4" t="n">
        <f aca="false">FALSE()</f>
        <v>0</v>
      </c>
      <c r="S52" s="0" t="s">
        <v>68</v>
      </c>
      <c r="T52" s="0" t="s">
        <v>161</v>
      </c>
      <c r="U52" s="0" t="s">
        <v>81</v>
      </c>
    </row>
    <row r="53" customFormat="false" ht="12.8" hidden="false" customHeight="false" outlineLevel="0" collapsed="false">
      <c r="A53" s="0" t="s">
        <v>147</v>
      </c>
      <c r="B53" s="0" t="s">
        <v>162</v>
      </c>
      <c r="C53" s="0" t="str">
        <f aca="false">B53</f>
        <v>TP53</v>
      </c>
      <c r="D53" s="0" t="n">
        <v>10</v>
      </c>
      <c r="E53" s="0" t="n">
        <v>10</v>
      </c>
      <c r="F53" s="0" t="s">
        <v>65</v>
      </c>
      <c r="G53" s="0" t="str">
        <f aca="false">F53</f>
        <v>R100-2W</v>
      </c>
      <c r="H53" s="0" t="s">
        <v>66</v>
      </c>
      <c r="I53" s="0" t="s">
        <v>67</v>
      </c>
      <c r="J53" s="3" t="n">
        <f aca="false">IF((N53="GND"),-5, IF(N53="SIGNAL", -6, -7))</f>
        <v>-6</v>
      </c>
      <c r="N53" s="3" t="str">
        <f aca="false">IF((T53="GND"),"GND", "SIGNAL")</f>
        <v>SIGNAL</v>
      </c>
      <c r="O53" s="0" t="n">
        <v>-3.69</v>
      </c>
      <c r="P53" s="0" t="n">
        <v>27.05</v>
      </c>
      <c r="Q53" s="0" t="n">
        <v>270</v>
      </c>
      <c r="R53" s="4" t="n">
        <f aca="false">FALSE()</f>
        <v>0</v>
      </c>
      <c r="S53" s="0" t="s">
        <v>68</v>
      </c>
      <c r="T53" s="0" t="s">
        <v>98</v>
      </c>
      <c r="U53" s="0" t="s">
        <v>81</v>
      </c>
    </row>
    <row r="54" customFormat="false" ht="12.8" hidden="false" customHeight="false" outlineLevel="0" collapsed="false">
      <c r="A54" s="0" t="s">
        <v>147</v>
      </c>
      <c r="B54" s="0" t="s">
        <v>163</v>
      </c>
      <c r="C54" s="0" t="str">
        <f aca="false">B54</f>
        <v>TP54</v>
      </c>
      <c r="D54" s="0" t="n">
        <v>11</v>
      </c>
      <c r="E54" s="0" t="n">
        <v>11</v>
      </c>
      <c r="F54" s="0" t="s">
        <v>65</v>
      </c>
      <c r="G54" s="0" t="str">
        <f aca="false">F54</f>
        <v>R100-2W</v>
      </c>
      <c r="H54" s="0" t="s">
        <v>66</v>
      </c>
      <c r="I54" s="0" t="s">
        <v>67</v>
      </c>
      <c r="J54" s="3" t="n">
        <f aca="false">IF((N54="GND"),-5, IF(N54="SIGNAL", -6, -7))</f>
        <v>-6</v>
      </c>
      <c r="N54" s="3" t="str">
        <f aca="false">IF((T54="GND"),"GND", "SIGNAL")</f>
        <v>SIGNAL</v>
      </c>
      <c r="O54" s="0" t="n">
        <v>-1.14999999999999</v>
      </c>
      <c r="P54" s="0" t="n">
        <v>27.05</v>
      </c>
      <c r="Q54" s="0" t="n">
        <v>270</v>
      </c>
      <c r="R54" s="4" t="n">
        <f aca="false">FALSE()</f>
        <v>0</v>
      </c>
      <c r="S54" s="0" t="s">
        <v>68</v>
      </c>
      <c r="T54" s="0" t="s">
        <v>100</v>
      </c>
      <c r="U54" s="0" t="s">
        <v>81</v>
      </c>
    </row>
    <row r="55" customFormat="false" ht="12.8" hidden="false" customHeight="false" outlineLevel="0" collapsed="false">
      <c r="A55" s="0" t="s">
        <v>147</v>
      </c>
      <c r="B55" s="0" t="s">
        <v>164</v>
      </c>
      <c r="C55" s="0" t="str">
        <f aca="false">B55</f>
        <v>TP55</v>
      </c>
      <c r="D55" s="0" t="n">
        <v>12</v>
      </c>
      <c r="E55" s="0" t="n">
        <v>12</v>
      </c>
      <c r="F55" s="0" t="s">
        <v>65</v>
      </c>
      <c r="G55" s="0" t="str">
        <f aca="false">F55</f>
        <v>R100-2W</v>
      </c>
      <c r="H55" s="0" t="s">
        <v>66</v>
      </c>
      <c r="I55" s="0" t="s">
        <v>67</v>
      </c>
      <c r="J55" s="3" t="n">
        <f aca="false">IF((N55="GND"),-5, IF(N55="SIGNAL", -6, -7))</f>
        <v>-6</v>
      </c>
      <c r="N55" s="3" t="str">
        <f aca="false">IF((T55="GND"),"GND", "SIGNAL")</f>
        <v>SIGNAL</v>
      </c>
      <c r="O55" s="0" t="n">
        <v>1.39</v>
      </c>
      <c r="P55" s="0" t="n">
        <v>27.05</v>
      </c>
      <c r="Q55" s="0" t="n">
        <v>270</v>
      </c>
      <c r="R55" s="4" t="n">
        <f aca="false">FALSE()</f>
        <v>0</v>
      </c>
      <c r="S55" s="0" t="s">
        <v>68</v>
      </c>
      <c r="T55" s="0" t="s">
        <v>165</v>
      </c>
      <c r="U55" s="0" t="s">
        <v>81</v>
      </c>
    </row>
    <row r="56" customFormat="false" ht="12.8" hidden="false" customHeight="false" outlineLevel="0" collapsed="false">
      <c r="A56" s="0" t="s">
        <v>147</v>
      </c>
      <c r="B56" s="0" t="s">
        <v>166</v>
      </c>
      <c r="C56" s="0" t="str">
        <f aca="false">B56</f>
        <v>TP56</v>
      </c>
      <c r="D56" s="0" t="n">
        <v>13</v>
      </c>
      <c r="E56" s="0" t="n">
        <v>13</v>
      </c>
      <c r="F56" s="0" t="s">
        <v>65</v>
      </c>
      <c r="G56" s="0" t="str">
        <f aca="false">F56</f>
        <v>R100-2W</v>
      </c>
      <c r="H56" s="0" t="s">
        <v>66</v>
      </c>
      <c r="I56" s="0" t="s">
        <v>67</v>
      </c>
      <c r="J56" s="3" t="n">
        <f aca="false">IF((N56="GND"),-5, IF(N56="SIGNAL", -6, -7))</f>
        <v>-6</v>
      </c>
      <c r="N56" s="3" t="str">
        <f aca="false">IF((T56="GND"),"GND", "SIGNAL")</f>
        <v>SIGNAL</v>
      </c>
      <c r="O56" s="0" t="n">
        <v>3.93000000000001</v>
      </c>
      <c r="P56" s="0" t="n">
        <v>27.05</v>
      </c>
      <c r="Q56" s="0" t="n">
        <v>270</v>
      </c>
      <c r="R56" s="4" t="n">
        <f aca="false">FALSE()</f>
        <v>0</v>
      </c>
      <c r="S56" s="0" t="s">
        <v>68</v>
      </c>
      <c r="T56" s="0" t="s">
        <v>104</v>
      </c>
      <c r="U56" s="0" t="s">
        <v>81</v>
      </c>
    </row>
    <row r="57" customFormat="false" ht="12.8" hidden="false" customHeight="false" outlineLevel="0" collapsed="false">
      <c r="A57" s="0" t="s">
        <v>147</v>
      </c>
      <c r="B57" s="0" t="s">
        <v>167</v>
      </c>
      <c r="C57" s="0" t="str">
        <f aca="false">B57</f>
        <v>TP57</v>
      </c>
      <c r="D57" s="0" t="n">
        <v>14</v>
      </c>
      <c r="E57" s="0" t="n">
        <v>14</v>
      </c>
      <c r="F57" s="0" t="s">
        <v>65</v>
      </c>
      <c r="G57" s="0" t="str">
        <f aca="false">F57</f>
        <v>R100-2W</v>
      </c>
      <c r="H57" s="0" t="s">
        <v>66</v>
      </c>
      <c r="I57" s="0" t="s">
        <v>67</v>
      </c>
      <c r="J57" s="3" t="n">
        <f aca="false">IF((N57="GND"),-5, IF(N57="SIGNAL", -6, -7))</f>
        <v>-6</v>
      </c>
      <c r="N57" s="3" t="str">
        <f aca="false">IF((T57="GND"),"GND", "SIGNAL")</f>
        <v>SIGNAL</v>
      </c>
      <c r="O57" s="0" t="n">
        <v>6.47</v>
      </c>
      <c r="P57" s="0" t="n">
        <v>27.05</v>
      </c>
      <c r="Q57" s="0" t="n">
        <v>270</v>
      </c>
      <c r="R57" s="4" t="n">
        <f aca="false">FALSE()</f>
        <v>0</v>
      </c>
      <c r="S57" s="0" t="s">
        <v>68</v>
      </c>
      <c r="T57" s="0" t="s">
        <v>83</v>
      </c>
      <c r="U57" s="0" t="s">
        <v>81</v>
      </c>
    </row>
    <row r="58" customFormat="false" ht="12.8" hidden="false" customHeight="false" outlineLevel="0" collapsed="false">
      <c r="A58" s="0" t="s">
        <v>147</v>
      </c>
      <c r="B58" s="0" t="s">
        <v>168</v>
      </c>
      <c r="C58" s="0" t="str">
        <f aca="false">B58</f>
        <v>TP58</v>
      </c>
      <c r="D58" s="0" t="n">
        <v>15</v>
      </c>
      <c r="E58" s="0" t="n">
        <v>15</v>
      </c>
      <c r="F58" s="0" t="s">
        <v>65</v>
      </c>
      <c r="G58" s="0" t="str">
        <f aca="false">F58</f>
        <v>R100-2W</v>
      </c>
      <c r="H58" s="0" t="s">
        <v>66</v>
      </c>
      <c r="I58" s="0" t="s">
        <v>67</v>
      </c>
      <c r="J58" s="3" t="n">
        <f aca="false">IF((N58="GND"),-5, IF(N58="SIGNAL", -6, -7))</f>
        <v>-6</v>
      </c>
      <c r="N58" s="3" t="str">
        <f aca="false">IF((T58="GND"),"GND", "SIGNAL")</f>
        <v>SIGNAL</v>
      </c>
      <c r="O58" s="0" t="n">
        <v>9.01000000000001</v>
      </c>
      <c r="P58" s="0" t="n">
        <v>27.05</v>
      </c>
      <c r="Q58" s="0" t="n">
        <v>270</v>
      </c>
      <c r="R58" s="4" t="n">
        <f aca="false">FALSE()</f>
        <v>0</v>
      </c>
      <c r="S58" s="0" t="s">
        <v>68</v>
      </c>
      <c r="T58" s="0" t="s">
        <v>169</v>
      </c>
      <c r="U58" s="0" t="s">
        <v>81</v>
      </c>
    </row>
    <row r="59" customFormat="false" ht="12.8" hidden="false" customHeight="false" outlineLevel="0" collapsed="false">
      <c r="A59" s="0" t="s">
        <v>147</v>
      </c>
      <c r="B59" s="0" t="s">
        <v>170</v>
      </c>
      <c r="C59" s="0" t="str">
        <f aca="false">B59</f>
        <v>TP59</v>
      </c>
      <c r="D59" s="0" t="n">
        <v>16</v>
      </c>
      <c r="E59" s="0" t="n">
        <v>16</v>
      </c>
      <c r="F59" s="0" t="s">
        <v>65</v>
      </c>
      <c r="G59" s="0" t="str">
        <f aca="false">F59</f>
        <v>R100-2W</v>
      </c>
      <c r="H59" s="0" t="s">
        <v>66</v>
      </c>
      <c r="I59" s="0" t="s">
        <v>67</v>
      </c>
      <c r="J59" s="3" t="n">
        <f aca="false">IF((N59="GND"),-5, IF(N59="SIGNAL", -6, -7))</f>
        <v>-6</v>
      </c>
      <c r="N59" s="3" t="str">
        <f aca="false">IF((T59="GND"),"GND", "SIGNAL")</f>
        <v>SIGNAL</v>
      </c>
      <c r="O59" s="0" t="n">
        <v>11.55</v>
      </c>
      <c r="P59" s="0" t="n">
        <v>27.05</v>
      </c>
      <c r="Q59" s="0" t="n">
        <v>270</v>
      </c>
      <c r="R59" s="4" t="n">
        <f aca="false">FALSE()</f>
        <v>0</v>
      </c>
      <c r="S59" s="0" t="s">
        <v>68</v>
      </c>
      <c r="T59" s="0" t="s">
        <v>171</v>
      </c>
      <c r="U59" s="0" t="s">
        <v>81</v>
      </c>
    </row>
    <row r="60" customFormat="false" ht="12.8" hidden="false" customHeight="false" outlineLevel="0" collapsed="false">
      <c r="A60" s="0" t="s">
        <v>172</v>
      </c>
      <c r="B60" s="0" t="s">
        <v>173</v>
      </c>
      <c r="C60" s="0" t="str">
        <f aca="false">B60</f>
        <v>TP60</v>
      </c>
      <c r="D60" s="0" t="n">
        <v>1</v>
      </c>
      <c r="E60" s="0" t="n">
        <v>1</v>
      </c>
      <c r="F60" s="0" t="s">
        <v>65</v>
      </c>
      <c r="G60" s="0" t="str">
        <f aca="false">F60</f>
        <v>R100-2W</v>
      </c>
      <c r="H60" s="0" t="s">
        <v>66</v>
      </c>
      <c r="I60" s="0" t="s">
        <v>67</v>
      </c>
      <c r="J60" s="3" t="n">
        <f aca="false">IF((N60="GND"),-5, IF(N60="SIGNAL", -6, -7))</f>
        <v>-5</v>
      </c>
      <c r="N60" s="3" t="str">
        <f aca="false">IF((T60="GND"),"GND", "SIGNAL")</f>
        <v>GND</v>
      </c>
      <c r="O60" s="0" t="n">
        <v>-9.45</v>
      </c>
      <c r="P60" s="0" t="n">
        <v>39.75</v>
      </c>
      <c r="Q60" s="0" t="n">
        <v>270</v>
      </c>
      <c r="R60" s="4" t="n">
        <f aca="false">FALSE()</f>
        <v>0</v>
      </c>
      <c r="S60" s="0" t="s">
        <v>68</v>
      </c>
      <c r="T60" s="0" t="s">
        <v>80</v>
      </c>
      <c r="U60" s="0" t="s">
        <v>81</v>
      </c>
    </row>
    <row r="61" customFormat="false" ht="12.8" hidden="false" customHeight="false" outlineLevel="0" collapsed="false">
      <c r="A61" s="0" t="s">
        <v>172</v>
      </c>
      <c r="B61" s="0" t="s">
        <v>174</v>
      </c>
      <c r="C61" s="0" t="str">
        <f aca="false">B61</f>
        <v>TP61</v>
      </c>
      <c r="D61" s="0" t="n">
        <v>2</v>
      </c>
      <c r="E61" s="0" t="n">
        <v>2</v>
      </c>
      <c r="F61" s="0" t="s">
        <v>65</v>
      </c>
      <c r="G61" s="0" t="str">
        <f aca="false">F61</f>
        <v>R100-2W</v>
      </c>
      <c r="H61" s="0" t="s">
        <v>66</v>
      </c>
      <c r="I61" s="0" t="s">
        <v>67</v>
      </c>
      <c r="J61" s="3" t="n">
        <f aca="false">IF((N61="GND"),-5, IF(N61="SIGNAL", -6, -7))</f>
        <v>-6</v>
      </c>
      <c r="N61" s="3" t="str">
        <f aca="false">IF((T61="GND"),"GND", "SIGNAL")</f>
        <v>SIGNAL</v>
      </c>
      <c r="O61" s="0" t="n">
        <v>-11.99</v>
      </c>
      <c r="P61" s="0" t="n">
        <v>39.75</v>
      </c>
      <c r="Q61" s="0" t="n">
        <v>270</v>
      </c>
      <c r="R61" s="4" t="n">
        <f aca="false">FALSE()</f>
        <v>0</v>
      </c>
      <c r="S61" s="0" t="s">
        <v>68</v>
      </c>
      <c r="T61" s="0" t="s">
        <v>83</v>
      </c>
      <c r="U61" s="0" t="s">
        <v>81</v>
      </c>
    </row>
    <row r="62" customFormat="false" ht="12.8" hidden="false" customHeight="false" outlineLevel="0" collapsed="false">
      <c r="A62" s="0" t="s">
        <v>172</v>
      </c>
      <c r="B62" s="0" t="s">
        <v>175</v>
      </c>
      <c r="C62" s="0" t="str">
        <f aca="false">B62</f>
        <v>TP62</v>
      </c>
      <c r="D62" s="0" t="n">
        <v>3</v>
      </c>
      <c r="E62" s="0" t="n">
        <v>3</v>
      </c>
      <c r="F62" s="0" t="s">
        <v>65</v>
      </c>
      <c r="G62" s="0" t="str">
        <f aca="false">F62</f>
        <v>R100-2W</v>
      </c>
      <c r="H62" s="0" t="s">
        <v>66</v>
      </c>
      <c r="I62" s="0" t="s">
        <v>67</v>
      </c>
      <c r="J62" s="3" t="n">
        <f aca="false">IF((N62="GND"),-5, IF(N62="SIGNAL", -6, -7))</f>
        <v>-6</v>
      </c>
      <c r="N62" s="3" t="str">
        <f aca="false">IF((T62="GND"),"GND", "SIGNAL")</f>
        <v>SIGNAL</v>
      </c>
      <c r="O62" s="0" t="n">
        <v>-14.53</v>
      </c>
      <c r="P62" s="0" t="n">
        <v>39.75</v>
      </c>
      <c r="Q62" s="0" t="n">
        <v>270</v>
      </c>
      <c r="R62" s="4" t="n">
        <f aca="false">FALSE()</f>
        <v>0</v>
      </c>
      <c r="S62" s="0" t="s">
        <v>68</v>
      </c>
      <c r="T62" s="0" t="s">
        <v>176</v>
      </c>
      <c r="U62" s="0" t="s">
        <v>81</v>
      </c>
    </row>
    <row r="63" customFormat="false" ht="12.8" hidden="false" customHeight="false" outlineLevel="0" collapsed="false">
      <c r="A63" s="0" t="s">
        <v>172</v>
      </c>
      <c r="B63" s="0" t="s">
        <v>177</v>
      </c>
      <c r="C63" s="0" t="str">
        <f aca="false">B63</f>
        <v>TP63</v>
      </c>
      <c r="D63" s="0" t="n">
        <v>4</v>
      </c>
      <c r="E63" s="0" t="n">
        <v>4</v>
      </c>
      <c r="F63" s="0" t="s">
        <v>65</v>
      </c>
      <c r="G63" s="0" t="str">
        <f aca="false">F63</f>
        <v>R100-2W</v>
      </c>
      <c r="H63" s="0" t="s">
        <v>66</v>
      </c>
      <c r="I63" s="0" t="s">
        <v>67</v>
      </c>
      <c r="J63" s="3" t="n">
        <f aca="false">IF((N63="GND"),-5, IF(N63="SIGNAL", -6, -7))</f>
        <v>-6</v>
      </c>
      <c r="N63" s="3" t="str">
        <f aca="false">IF((T63="GND"),"GND", "SIGNAL")</f>
        <v>SIGNAL</v>
      </c>
      <c r="O63" s="0" t="n">
        <v>-17.07</v>
      </c>
      <c r="P63" s="0" t="n">
        <v>39.75</v>
      </c>
      <c r="Q63" s="0" t="n">
        <v>270</v>
      </c>
      <c r="R63" s="4" t="n">
        <f aca="false">FALSE()</f>
        <v>0</v>
      </c>
      <c r="S63" s="0" t="s">
        <v>68</v>
      </c>
      <c r="T63" s="0" t="s">
        <v>178</v>
      </c>
      <c r="U63" s="0" t="s">
        <v>81</v>
      </c>
    </row>
    <row r="64" customFormat="false" ht="12.8" hidden="false" customHeight="false" outlineLevel="0" collapsed="false">
      <c r="A64" s="0" t="s">
        <v>172</v>
      </c>
      <c r="B64" s="0" t="s">
        <v>179</v>
      </c>
      <c r="C64" s="0" t="str">
        <f aca="false">B64</f>
        <v>TP64</v>
      </c>
      <c r="D64" s="0" t="n">
        <v>5</v>
      </c>
      <c r="E64" s="0" t="n">
        <v>5</v>
      </c>
      <c r="F64" s="0" t="s">
        <v>65</v>
      </c>
      <c r="G64" s="0" t="str">
        <f aca="false">F64</f>
        <v>R100-2W</v>
      </c>
      <c r="H64" s="0" t="s">
        <v>66</v>
      </c>
      <c r="I64" s="0" t="s">
        <v>67</v>
      </c>
      <c r="J64" s="3" t="n">
        <f aca="false">IF((N64="GND"),-5, IF(N64="SIGNAL", -6, -7))</f>
        <v>-6</v>
      </c>
      <c r="N64" s="3" t="str">
        <f aca="false">IF((T64="GND"),"GND", "SIGNAL")</f>
        <v>SIGNAL</v>
      </c>
      <c r="O64" s="0" t="n">
        <v>-19.61</v>
      </c>
      <c r="P64" s="0" t="n">
        <v>39.75</v>
      </c>
      <c r="Q64" s="0" t="n">
        <v>270</v>
      </c>
      <c r="R64" s="4" t="n">
        <f aca="false">FALSE()</f>
        <v>0</v>
      </c>
      <c r="S64" s="0" t="s">
        <v>68</v>
      </c>
      <c r="T64" s="0" t="s">
        <v>180</v>
      </c>
      <c r="U64" s="0" t="s">
        <v>81</v>
      </c>
    </row>
    <row r="65" customFormat="false" ht="12.8" hidden="false" customHeight="false" outlineLevel="0" collapsed="false">
      <c r="A65" s="0" t="s">
        <v>172</v>
      </c>
      <c r="B65" s="0" t="s">
        <v>181</v>
      </c>
      <c r="C65" s="0" t="str">
        <f aca="false">B65</f>
        <v>TP65</v>
      </c>
      <c r="D65" s="0" t="n">
        <v>6</v>
      </c>
      <c r="E65" s="0" t="n">
        <v>6</v>
      </c>
      <c r="F65" s="0" t="s">
        <v>65</v>
      </c>
      <c r="G65" s="0" t="str">
        <f aca="false">F65</f>
        <v>R100-2W</v>
      </c>
      <c r="H65" s="0" t="s">
        <v>66</v>
      </c>
      <c r="I65" s="0" t="s">
        <v>67</v>
      </c>
      <c r="J65" s="3" t="n">
        <f aca="false">IF((N65="GND"),-5, IF(N65="SIGNAL", -6, -7))</f>
        <v>-6</v>
      </c>
      <c r="N65" s="3" t="str">
        <f aca="false">IF((T65="GND"),"GND", "SIGNAL")</f>
        <v>SIGNAL</v>
      </c>
      <c r="O65" s="0" t="n">
        <v>-22.15</v>
      </c>
      <c r="P65" s="0" t="n">
        <v>39.75</v>
      </c>
      <c r="Q65" s="0" t="n">
        <v>270</v>
      </c>
      <c r="R65" s="4" t="n">
        <f aca="false">FALSE()</f>
        <v>0</v>
      </c>
      <c r="S65" s="0" t="s">
        <v>68</v>
      </c>
      <c r="T65" s="0" t="s">
        <v>182</v>
      </c>
      <c r="U65" s="0" t="s">
        <v>81</v>
      </c>
    </row>
    <row r="66" customFormat="false" ht="12.8" hidden="false" customHeight="false" outlineLevel="0" collapsed="false">
      <c r="A66" s="0" t="s">
        <v>172</v>
      </c>
      <c r="B66" s="0" t="s">
        <v>183</v>
      </c>
      <c r="C66" s="0" t="str">
        <f aca="false">B66</f>
        <v>TP66</v>
      </c>
      <c r="D66" s="0" t="n">
        <v>7</v>
      </c>
      <c r="E66" s="0" t="n">
        <v>7</v>
      </c>
      <c r="F66" s="0" t="s">
        <v>65</v>
      </c>
      <c r="G66" s="0" t="str">
        <f aca="false">F66</f>
        <v>R100-2W</v>
      </c>
      <c r="H66" s="0" t="s">
        <v>66</v>
      </c>
      <c r="I66" s="0" t="s">
        <v>67</v>
      </c>
      <c r="J66" s="3" t="n">
        <f aca="false">IF((N66="GND"),-5, IF(N66="SIGNAL", -6, -7))</f>
        <v>-5</v>
      </c>
      <c r="N66" s="3" t="str">
        <f aca="false">IF((T66="GND"),"GND", "SIGNAL")</f>
        <v>GND</v>
      </c>
      <c r="O66" s="0" t="n">
        <v>-24.69</v>
      </c>
      <c r="P66" s="0" t="n">
        <v>39.75</v>
      </c>
      <c r="Q66" s="0" t="n">
        <v>270</v>
      </c>
      <c r="R66" s="4" t="n">
        <f aca="false">FALSE()</f>
        <v>0</v>
      </c>
      <c r="S66" s="0" t="s">
        <v>68</v>
      </c>
      <c r="T66" s="0" t="s">
        <v>80</v>
      </c>
      <c r="U66" s="0" t="s">
        <v>81</v>
      </c>
    </row>
    <row r="67" customFormat="false" ht="12.8" hidden="false" customHeight="false" outlineLevel="0" collapsed="false">
      <c r="A67" s="0" t="s">
        <v>172</v>
      </c>
      <c r="B67" s="0" t="s">
        <v>184</v>
      </c>
      <c r="C67" s="0" t="str">
        <f aca="false">B67</f>
        <v>TP67</v>
      </c>
      <c r="D67" s="0" t="n">
        <v>8</v>
      </c>
      <c r="E67" s="0" t="n">
        <v>8</v>
      </c>
      <c r="F67" s="0" t="s">
        <v>65</v>
      </c>
      <c r="G67" s="0" t="str">
        <f aca="false">F67</f>
        <v>R100-2W</v>
      </c>
      <c r="H67" s="0" t="s">
        <v>66</v>
      </c>
      <c r="I67" s="0" t="s">
        <v>67</v>
      </c>
      <c r="J67" s="3" t="n">
        <f aca="false">IF((N67="GND"),-5, IF(N67="SIGNAL", -6, -7))</f>
        <v>-6</v>
      </c>
      <c r="N67" s="3" t="str">
        <f aca="false">IF((T67="GND"),"GND", "SIGNAL")</f>
        <v>SIGNAL</v>
      </c>
      <c r="O67" s="0" t="n">
        <v>-27.23</v>
      </c>
      <c r="P67" s="0" t="n">
        <v>39.75</v>
      </c>
      <c r="Q67" s="0" t="n">
        <v>270</v>
      </c>
      <c r="R67" s="4" t="n">
        <f aca="false">FALSE()</f>
        <v>0</v>
      </c>
      <c r="S67" s="0" t="s">
        <v>68</v>
      </c>
      <c r="T67" s="0" t="s">
        <v>94</v>
      </c>
      <c r="U67" s="0" t="s">
        <v>81</v>
      </c>
    </row>
    <row r="68" customFormat="false" ht="12.8" hidden="false" customHeight="false" outlineLevel="0" collapsed="false">
      <c r="A68" s="0" t="s">
        <v>172</v>
      </c>
      <c r="B68" s="0" t="s">
        <v>185</v>
      </c>
      <c r="C68" s="0" t="str">
        <f aca="false">B68</f>
        <v>TP68</v>
      </c>
      <c r="D68" s="0" t="n">
        <v>9</v>
      </c>
      <c r="E68" s="0" t="n">
        <v>9</v>
      </c>
      <c r="F68" s="0" t="s">
        <v>65</v>
      </c>
      <c r="G68" s="0" t="str">
        <f aca="false">F68</f>
        <v>R100-2W</v>
      </c>
      <c r="H68" s="0" t="s">
        <v>66</v>
      </c>
      <c r="I68" s="0" t="s">
        <v>67</v>
      </c>
      <c r="J68" s="3" t="n">
        <f aca="false">IF((N68="GND"),-5, IF(N68="SIGNAL", -6, -7))</f>
        <v>-6</v>
      </c>
      <c r="N68" s="3" t="str">
        <f aca="false">IF((T68="GND"),"GND", "SIGNAL")</f>
        <v>SIGNAL</v>
      </c>
      <c r="O68" s="0" t="n">
        <v>-27.23</v>
      </c>
      <c r="P68" s="0" t="n">
        <v>27.05</v>
      </c>
      <c r="Q68" s="0" t="n">
        <v>270</v>
      </c>
      <c r="R68" s="4" t="n">
        <f aca="false">FALSE()</f>
        <v>0</v>
      </c>
      <c r="S68" s="0" t="s">
        <v>68</v>
      </c>
      <c r="T68" s="0" t="s">
        <v>186</v>
      </c>
      <c r="U68" s="0" t="s">
        <v>81</v>
      </c>
    </row>
    <row r="69" customFormat="false" ht="12.8" hidden="false" customHeight="false" outlineLevel="0" collapsed="false">
      <c r="A69" s="0" t="s">
        <v>172</v>
      </c>
      <c r="B69" s="0" t="s">
        <v>187</v>
      </c>
      <c r="C69" s="0" t="str">
        <f aca="false">B69</f>
        <v>TP69</v>
      </c>
      <c r="D69" s="0" t="n">
        <v>10</v>
      </c>
      <c r="E69" s="0" t="n">
        <v>10</v>
      </c>
      <c r="F69" s="0" t="s">
        <v>65</v>
      </c>
      <c r="G69" s="0" t="str">
        <f aca="false">F69</f>
        <v>R100-2W</v>
      </c>
      <c r="H69" s="0" t="s">
        <v>66</v>
      </c>
      <c r="I69" s="0" t="s">
        <v>67</v>
      </c>
      <c r="J69" s="3" t="n">
        <f aca="false">IF((N69="GND"),-5, IF(N69="SIGNAL", -6, -7))</f>
        <v>-6</v>
      </c>
      <c r="N69" s="3" t="str">
        <f aca="false">IF((T69="GND"),"GND", "SIGNAL")</f>
        <v>SIGNAL</v>
      </c>
      <c r="O69" s="0" t="n">
        <v>-24.69</v>
      </c>
      <c r="P69" s="0" t="n">
        <v>27.05</v>
      </c>
      <c r="Q69" s="0" t="n">
        <v>270</v>
      </c>
      <c r="R69" s="4" t="n">
        <f aca="false">FALSE()</f>
        <v>0</v>
      </c>
      <c r="S69" s="0" t="s">
        <v>68</v>
      </c>
      <c r="T69" s="0" t="s">
        <v>98</v>
      </c>
      <c r="U69" s="0" t="s">
        <v>81</v>
      </c>
    </row>
    <row r="70" customFormat="false" ht="12.8" hidden="false" customHeight="false" outlineLevel="0" collapsed="false">
      <c r="A70" s="0" t="s">
        <v>172</v>
      </c>
      <c r="B70" s="0" t="s">
        <v>188</v>
      </c>
      <c r="C70" s="0" t="str">
        <f aca="false">B70</f>
        <v>TP70</v>
      </c>
      <c r="D70" s="0" t="n">
        <v>11</v>
      </c>
      <c r="E70" s="0" t="n">
        <v>11</v>
      </c>
      <c r="F70" s="0" t="s">
        <v>65</v>
      </c>
      <c r="G70" s="0" t="str">
        <f aca="false">F70</f>
        <v>R100-2W</v>
      </c>
      <c r="H70" s="0" t="s">
        <v>66</v>
      </c>
      <c r="I70" s="0" t="s">
        <v>67</v>
      </c>
      <c r="J70" s="3" t="n">
        <f aca="false">IF((N70="GND"),-5, IF(N70="SIGNAL", -6, -7))</f>
        <v>-6</v>
      </c>
      <c r="N70" s="3" t="str">
        <f aca="false">IF((T70="GND"),"GND", "SIGNAL")</f>
        <v>SIGNAL</v>
      </c>
      <c r="O70" s="0" t="n">
        <v>-22.15</v>
      </c>
      <c r="P70" s="0" t="n">
        <v>27.05</v>
      </c>
      <c r="Q70" s="0" t="n">
        <v>270</v>
      </c>
      <c r="R70" s="4" t="n">
        <f aca="false">FALSE()</f>
        <v>0</v>
      </c>
      <c r="S70" s="0" t="s">
        <v>68</v>
      </c>
      <c r="T70" s="0" t="s">
        <v>100</v>
      </c>
      <c r="U70" s="0" t="s">
        <v>81</v>
      </c>
    </row>
    <row r="71" customFormat="false" ht="12.8" hidden="false" customHeight="false" outlineLevel="0" collapsed="false">
      <c r="A71" s="0" t="s">
        <v>172</v>
      </c>
      <c r="B71" s="0" t="s">
        <v>189</v>
      </c>
      <c r="C71" s="0" t="str">
        <f aca="false">B71</f>
        <v>TP71</v>
      </c>
      <c r="D71" s="0" t="n">
        <v>12</v>
      </c>
      <c r="E71" s="0" t="n">
        <v>12</v>
      </c>
      <c r="F71" s="0" t="s">
        <v>65</v>
      </c>
      <c r="G71" s="0" t="str">
        <f aca="false">F71</f>
        <v>R100-2W</v>
      </c>
      <c r="H71" s="0" t="s">
        <v>66</v>
      </c>
      <c r="I71" s="0" t="s">
        <v>67</v>
      </c>
      <c r="J71" s="3" t="n">
        <f aca="false">IF((N71="GND"),-5, IF(N71="SIGNAL", -6, -7))</f>
        <v>-6</v>
      </c>
      <c r="N71" s="3" t="str">
        <f aca="false">IF((T71="GND"),"GND", "SIGNAL")</f>
        <v>SIGNAL</v>
      </c>
      <c r="O71" s="0" t="n">
        <v>-19.61</v>
      </c>
      <c r="P71" s="0" t="n">
        <v>27.05</v>
      </c>
      <c r="Q71" s="0" t="n">
        <v>270</v>
      </c>
      <c r="R71" s="4" t="n">
        <f aca="false">FALSE()</f>
        <v>0</v>
      </c>
      <c r="S71" s="0" t="s">
        <v>68</v>
      </c>
      <c r="T71" s="0" t="s">
        <v>190</v>
      </c>
      <c r="U71" s="0" t="s">
        <v>81</v>
      </c>
    </row>
    <row r="72" customFormat="false" ht="12.8" hidden="false" customHeight="false" outlineLevel="0" collapsed="false">
      <c r="A72" s="0" t="s">
        <v>172</v>
      </c>
      <c r="B72" s="0" t="s">
        <v>191</v>
      </c>
      <c r="C72" s="0" t="str">
        <f aca="false">B72</f>
        <v>TP72</v>
      </c>
      <c r="D72" s="0" t="n">
        <v>13</v>
      </c>
      <c r="E72" s="0" t="n">
        <v>13</v>
      </c>
      <c r="F72" s="0" t="s">
        <v>65</v>
      </c>
      <c r="G72" s="0" t="str">
        <f aca="false">F72</f>
        <v>R100-2W</v>
      </c>
      <c r="H72" s="0" t="s">
        <v>66</v>
      </c>
      <c r="I72" s="0" t="s">
        <v>67</v>
      </c>
      <c r="J72" s="3" t="n">
        <f aca="false">IF((N72="GND"),-5, IF(N72="SIGNAL", -6, -7))</f>
        <v>-6</v>
      </c>
      <c r="N72" s="3" t="str">
        <f aca="false">IF((T72="GND"),"GND", "SIGNAL")</f>
        <v>SIGNAL</v>
      </c>
      <c r="O72" s="0" t="n">
        <v>-17.07</v>
      </c>
      <c r="P72" s="0" t="n">
        <v>27.05</v>
      </c>
      <c r="Q72" s="0" t="n">
        <v>270</v>
      </c>
      <c r="R72" s="4" t="n">
        <f aca="false">FALSE()</f>
        <v>0</v>
      </c>
      <c r="S72" s="0" t="s">
        <v>68</v>
      </c>
      <c r="T72" s="0" t="s">
        <v>104</v>
      </c>
      <c r="U72" s="0" t="s">
        <v>81</v>
      </c>
    </row>
    <row r="73" customFormat="false" ht="12.8" hidden="false" customHeight="false" outlineLevel="0" collapsed="false">
      <c r="A73" s="0" t="s">
        <v>172</v>
      </c>
      <c r="B73" s="0" t="s">
        <v>192</v>
      </c>
      <c r="C73" s="0" t="str">
        <f aca="false">B73</f>
        <v>TP73</v>
      </c>
      <c r="D73" s="0" t="n">
        <v>14</v>
      </c>
      <c r="E73" s="0" t="n">
        <v>14</v>
      </c>
      <c r="F73" s="0" t="s">
        <v>65</v>
      </c>
      <c r="G73" s="0" t="str">
        <f aca="false">F73</f>
        <v>R100-2W</v>
      </c>
      <c r="H73" s="0" t="s">
        <v>66</v>
      </c>
      <c r="I73" s="0" t="s">
        <v>67</v>
      </c>
      <c r="J73" s="3" t="n">
        <f aca="false">IF((N73="GND"),-5, IF(N73="SIGNAL", -6, -7))</f>
        <v>-6</v>
      </c>
      <c r="N73" s="3" t="str">
        <f aca="false">IF((T73="GND"),"GND", "SIGNAL")</f>
        <v>SIGNAL</v>
      </c>
      <c r="O73" s="0" t="n">
        <v>-14.53</v>
      </c>
      <c r="P73" s="0" t="n">
        <v>27.05</v>
      </c>
      <c r="Q73" s="0" t="n">
        <v>270</v>
      </c>
      <c r="R73" s="4" t="n">
        <f aca="false">FALSE()</f>
        <v>0</v>
      </c>
      <c r="S73" s="0" t="s">
        <v>68</v>
      </c>
      <c r="T73" s="0" t="s">
        <v>83</v>
      </c>
      <c r="U73" s="0" t="s">
        <v>81</v>
      </c>
    </row>
    <row r="74" customFormat="false" ht="12.8" hidden="false" customHeight="false" outlineLevel="0" collapsed="false">
      <c r="A74" s="0" t="s">
        <v>172</v>
      </c>
      <c r="B74" s="0" t="s">
        <v>193</v>
      </c>
      <c r="C74" s="0" t="str">
        <f aca="false">B74</f>
        <v>TP74</v>
      </c>
      <c r="D74" s="0" t="n">
        <v>15</v>
      </c>
      <c r="E74" s="0" t="n">
        <v>15</v>
      </c>
      <c r="F74" s="0" t="s">
        <v>65</v>
      </c>
      <c r="G74" s="0" t="str">
        <f aca="false">F74</f>
        <v>R100-2W</v>
      </c>
      <c r="H74" s="0" t="s">
        <v>66</v>
      </c>
      <c r="I74" s="0" t="s">
        <v>67</v>
      </c>
      <c r="J74" s="3" t="n">
        <f aca="false">IF((N74="GND"),-5, IF(N74="SIGNAL", -6, -7))</f>
        <v>-6</v>
      </c>
      <c r="N74" s="3" t="str">
        <f aca="false">IF((T74="GND"),"GND", "SIGNAL")</f>
        <v>SIGNAL</v>
      </c>
      <c r="O74" s="0" t="n">
        <v>-11.99</v>
      </c>
      <c r="P74" s="0" t="n">
        <v>27.05</v>
      </c>
      <c r="Q74" s="0" t="n">
        <v>270</v>
      </c>
      <c r="R74" s="4" t="n">
        <f aca="false">FALSE()</f>
        <v>0</v>
      </c>
      <c r="S74" s="0" t="s">
        <v>68</v>
      </c>
      <c r="T74" s="0" t="s">
        <v>194</v>
      </c>
      <c r="U74" s="0" t="s">
        <v>81</v>
      </c>
    </row>
    <row r="75" customFormat="false" ht="12.8" hidden="false" customHeight="false" outlineLevel="0" collapsed="false">
      <c r="A75" s="0" t="s">
        <v>172</v>
      </c>
      <c r="B75" s="0" t="s">
        <v>195</v>
      </c>
      <c r="C75" s="0" t="str">
        <f aca="false">B75</f>
        <v>TP75</v>
      </c>
      <c r="D75" s="0" t="n">
        <v>16</v>
      </c>
      <c r="E75" s="0" t="n">
        <v>16</v>
      </c>
      <c r="F75" s="0" t="s">
        <v>65</v>
      </c>
      <c r="G75" s="0" t="str">
        <f aca="false">F75</f>
        <v>R100-2W</v>
      </c>
      <c r="H75" s="0" t="s">
        <v>66</v>
      </c>
      <c r="I75" s="0" t="s">
        <v>67</v>
      </c>
      <c r="J75" s="3" t="n">
        <f aca="false">IF((N75="GND"),-5, IF(N75="SIGNAL", -6, -7))</f>
        <v>-6</v>
      </c>
      <c r="N75" s="3" t="str">
        <f aca="false">IF((T75="GND"),"GND", "SIGNAL")</f>
        <v>SIGNAL</v>
      </c>
      <c r="O75" s="0" t="n">
        <v>-9.45</v>
      </c>
      <c r="P75" s="0" t="n">
        <v>27.05</v>
      </c>
      <c r="Q75" s="0" t="n">
        <v>270</v>
      </c>
      <c r="R75" s="4" t="n">
        <f aca="false">FALSE()</f>
        <v>0</v>
      </c>
      <c r="S75" s="0" t="s">
        <v>68</v>
      </c>
      <c r="T75" s="0" t="s">
        <v>196</v>
      </c>
      <c r="U75" s="0" t="s">
        <v>81</v>
      </c>
    </row>
    <row r="76" customFormat="false" ht="12.8" hidden="false" customHeight="false" outlineLevel="0" collapsed="false">
      <c r="A76" s="0" t="s">
        <v>197</v>
      </c>
      <c r="B76" s="0" t="s">
        <v>198</v>
      </c>
      <c r="C76" s="0" t="str">
        <f aca="false">B76</f>
        <v>TP76</v>
      </c>
      <c r="D76" s="0" t="n">
        <v>1</v>
      </c>
      <c r="E76" s="0" t="n">
        <v>1</v>
      </c>
      <c r="F76" s="0" t="s">
        <v>65</v>
      </c>
      <c r="G76" s="0" t="str">
        <f aca="false">F76</f>
        <v>R100-2W</v>
      </c>
      <c r="H76" s="0" t="s">
        <v>66</v>
      </c>
      <c r="I76" s="0" t="s">
        <v>67</v>
      </c>
      <c r="J76" s="3" t="n">
        <f aca="false">IF((N76="GND"),-5, IF(N76="SIGNAL", -6, -7))</f>
        <v>-6</v>
      </c>
      <c r="N76" s="3" t="str">
        <f aca="false">IF((T76="GND"),"GND", "SIGNAL")</f>
        <v>SIGNAL</v>
      </c>
      <c r="O76" s="0" t="n">
        <v>-6.22999999999999</v>
      </c>
      <c r="P76" s="0" t="n">
        <v>32.13</v>
      </c>
      <c r="Q76" s="0" t="n">
        <v>0</v>
      </c>
      <c r="R76" s="4" t="n">
        <f aca="false">FALSE()</f>
        <v>0</v>
      </c>
      <c r="S76" s="0" t="s">
        <v>68</v>
      </c>
      <c r="T76" s="0" t="s">
        <v>199</v>
      </c>
      <c r="U76" s="0" t="s">
        <v>113</v>
      </c>
    </row>
    <row r="77" customFormat="false" ht="12.8" hidden="false" customHeight="false" outlineLevel="0" collapsed="false">
      <c r="A77" s="0" t="s">
        <v>197</v>
      </c>
      <c r="B77" s="0" t="s">
        <v>200</v>
      </c>
      <c r="C77" s="0" t="str">
        <f aca="false">B77</f>
        <v>TP77</v>
      </c>
      <c r="D77" s="0" t="n">
        <v>2</v>
      </c>
      <c r="E77" s="0" t="n">
        <v>2</v>
      </c>
      <c r="F77" s="0" t="s">
        <v>65</v>
      </c>
      <c r="G77" s="0" t="str">
        <f aca="false">F77</f>
        <v>R100-2W</v>
      </c>
      <c r="H77" s="0" t="s">
        <v>66</v>
      </c>
      <c r="I77" s="0" t="s">
        <v>67</v>
      </c>
      <c r="J77" s="3" t="n">
        <f aca="false">IF((N77="GND"),-5, IF(N77="SIGNAL", -6, -7))</f>
        <v>-6</v>
      </c>
      <c r="N77" s="3" t="str">
        <f aca="false">IF((T77="GND"),"GND", "SIGNAL")</f>
        <v>SIGNAL</v>
      </c>
      <c r="O77" s="0" t="n">
        <v>-6.22999999999999</v>
      </c>
      <c r="P77" s="0" t="n">
        <v>29.59</v>
      </c>
      <c r="Q77" s="0" t="n">
        <v>0</v>
      </c>
      <c r="R77" s="4" t="n">
        <f aca="false">FALSE()</f>
        <v>0</v>
      </c>
      <c r="S77" s="0" t="s">
        <v>68</v>
      </c>
      <c r="T77" s="0" t="s">
        <v>201</v>
      </c>
      <c r="U77" s="0" t="s">
        <v>113</v>
      </c>
    </row>
    <row r="78" customFormat="false" ht="12.8" hidden="false" customHeight="false" outlineLevel="0" collapsed="false">
      <c r="A78" s="0" t="s">
        <v>202</v>
      </c>
      <c r="B78" s="0" t="s">
        <v>203</v>
      </c>
      <c r="C78" s="0" t="str">
        <f aca="false">B78</f>
        <v>TP78</v>
      </c>
      <c r="D78" s="0" t="n">
        <v>1</v>
      </c>
      <c r="E78" s="0" t="n">
        <v>1</v>
      </c>
      <c r="F78" s="0" t="s">
        <v>65</v>
      </c>
      <c r="G78" s="0" t="str">
        <f aca="false">F78</f>
        <v>R100-2W</v>
      </c>
      <c r="H78" s="0" t="s">
        <v>66</v>
      </c>
      <c r="I78" s="0" t="s">
        <v>67</v>
      </c>
      <c r="J78" s="3" t="n">
        <f aca="false">IF((N78="GND"),-5, IF(N78="SIGNAL", -6, -7))</f>
        <v>-6</v>
      </c>
      <c r="N78" s="3" t="str">
        <f aca="false">IF((T78="GND"),"GND", "SIGNAL")</f>
        <v>SIGNAL</v>
      </c>
      <c r="O78" s="0" t="n">
        <v>37.16</v>
      </c>
      <c r="P78" s="0" t="n">
        <v>23.085</v>
      </c>
      <c r="Q78" s="0" t="n">
        <v>0</v>
      </c>
      <c r="R78" s="4" t="n">
        <f aca="false">FALSE()</f>
        <v>0</v>
      </c>
      <c r="S78" s="0" t="s">
        <v>68</v>
      </c>
      <c r="T78" s="0" t="s">
        <v>204</v>
      </c>
      <c r="U78" s="0" t="s">
        <v>205</v>
      </c>
    </row>
    <row r="79" customFormat="false" ht="12.8" hidden="false" customHeight="false" outlineLevel="0" collapsed="false">
      <c r="A79" s="0" t="s">
        <v>202</v>
      </c>
      <c r="B79" s="0" t="s">
        <v>206</v>
      </c>
      <c r="C79" s="0" t="str">
        <f aca="false">B79</f>
        <v>TP79</v>
      </c>
      <c r="D79" s="0" t="n">
        <v>2</v>
      </c>
      <c r="E79" s="0" t="n">
        <v>2</v>
      </c>
      <c r="F79" s="0" t="s">
        <v>65</v>
      </c>
      <c r="G79" s="0" t="str">
        <f aca="false">F79</f>
        <v>R100-2W</v>
      </c>
      <c r="H79" s="0" t="s">
        <v>66</v>
      </c>
      <c r="I79" s="0" t="s">
        <v>67</v>
      </c>
      <c r="J79" s="3" t="n">
        <f aca="false">IF((N79="GND"),-5, IF(N79="SIGNAL", -6, -7))</f>
        <v>-6</v>
      </c>
      <c r="N79" s="3" t="str">
        <f aca="false">IF((T79="GND"),"GND", "SIGNAL")</f>
        <v>SIGNAL</v>
      </c>
      <c r="O79" s="0" t="n">
        <v>37.16</v>
      </c>
      <c r="P79" s="0" t="n">
        <v>26.485</v>
      </c>
      <c r="Q79" s="0" t="n">
        <v>0</v>
      </c>
      <c r="R79" s="4" t="n">
        <f aca="false">FALSE()</f>
        <v>0</v>
      </c>
      <c r="S79" s="0" t="s">
        <v>68</v>
      </c>
      <c r="T79" s="0" t="s">
        <v>204</v>
      </c>
      <c r="U79" s="0" t="s">
        <v>205</v>
      </c>
    </row>
    <row r="80" customFormat="false" ht="12.8" hidden="false" customHeight="false" outlineLevel="0" collapsed="false">
      <c r="A80" s="0" t="s">
        <v>202</v>
      </c>
      <c r="B80" s="0" t="s">
        <v>207</v>
      </c>
      <c r="C80" s="0" t="str">
        <f aca="false">B80</f>
        <v>TP80</v>
      </c>
      <c r="D80" s="0" t="n">
        <v>3</v>
      </c>
      <c r="E80" s="0" t="n">
        <v>3</v>
      </c>
      <c r="F80" s="0" t="s">
        <v>65</v>
      </c>
      <c r="G80" s="0" t="str">
        <f aca="false">F80</f>
        <v>R100-2W</v>
      </c>
      <c r="H80" s="0" t="s">
        <v>66</v>
      </c>
      <c r="I80" s="0" t="s">
        <v>67</v>
      </c>
      <c r="J80" s="3" t="n">
        <f aca="false">IF((N80="GND"),-5, IF(N80="SIGNAL", -6, -7))</f>
        <v>-7</v>
      </c>
      <c r="N80" s="3" t="s">
        <v>208</v>
      </c>
      <c r="O80" s="0" t="n">
        <v>47.06</v>
      </c>
      <c r="P80" s="0" t="n">
        <v>26.485</v>
      </c>
      <c r="Q80" s="0" t="n">
        <v>0</v>
      </c>
      <c r="R80" s="4" t="n">
        <f aca="false">FALSE()</f>
        <v>0</v>
      </c>
      <c r="S80" s="0" t="s">
        <v>68</v>
      </c>
      <c r="T80" s="0" t="s">
        <v>209</v>
      </c>
      <c r="U80" s="0" t="s">
        <v>205</v>
      </c>
    </row>
    <row r="81" customFormat="false" ht="12.8" hidden="false" customHeight="false" outlineLevel="0" collapsed="false">
      <c r="A81" s="0" t="s">
        <v>202</v>
      </c>
      <c r="B81" s="0" t="s">
        <v>210</v>
      </c>
      <c r="C81" s="0" t="str">
        <f aca="false">B81</f>
        <v>TP81</v>
      </c>
      <c r="D81" s="0" t="n">
        <v>4</v>
      </c>
      <c r="E81" s="0" t="n">
        <v>4</v>
      </c>
      <c r="F81" s="0" t="s">
        <v>65</v>
      </c>
      <c r="G81" s="0" t="str">
        <f aca="false">F81</f>
        <v>R100-2W</v>
      </c>
      <c r="H81" s="0" t="s">
        <v>66</v>
      </c>
      <c r="I81" s="0" t="s">
        <v>67</v>
      </c>
      <c r="J81" s="3" t="n">
        <f aca="false">IF((N81="GND"),-5, IF(N81="SIGNAL", -6, -7))</f>
        <v>-7</v>
      </c>
      <c r="N81" s="3" t="s">
        <v>208</v>
      </c>
      <c r="O81" s="0" t="n">
        <v>47.06</v>
      </c>
      <c r="P81" s="0" t="n">
        <v>23.085</v>
      </c>
      <c r="Q81" s="0" t="n">
        <v>0</v>
      </c>
      <c r="R81" s="4" t="n">
        <f aca="false">FALSE()</f>
        <v>0</v>
      </c>
      <c r="S81" s="0" t="s">
        <v>68</v>
      </c>
      <c r="T81" s="0" t="s">
        <v>209</v>
      </c>
      <c r="U81" s="0" t="s">
        <v>205</v>
      </c>
    </row>
    <row r="82" customFormat="false" ht="12.8" hidden="false" customHeight="false" outlineLevel="0" collapsed="false">
      <c r="A82" s="0" t="s">
        <v>211</v>
      </c>
      <c r="B82" s="0" t="s">
        <v>212</v>
      </c>
      <c r="C82" s="0" t="str">
        <f aca="false">B82</f>
        <v>TP82</v>
      </c>
      <c r="D82" s="0" t="n">
        <v>1</v>
      </c>
      <c r="E82" s="0" t="n">
        <v>1</v>
      </c>
      <c r="F82" s="0" t="s">
        <v>65</v>
      </c>
      <c r="G82" s="0" t="str">
        <f aca="false">F82</f>
        <v>R100-2W</v>
      </c>
      <c r="H82" s="0" t="s">
        <v>66</v>
      </c>
      <c r="I82" s="0" t="s">
        <v>67</v>
      </c>
      <c r="J82" s="3" t="n">
        <f aca="false">IF((N82="GND"),-5, IF(N82="SIGNAL", -6, -7))</f>
        <v>-5</v>
      </c>
      <c r="N82" s="3" t="str">
        <f aca="false">IF((T82="GND"),"GND", "SIGNAL")</f>
        <v>GND</v>
      </c>
      <c r="O82" s="0" t="n">
        <v>32.36</v>
      </c>
      <c r="P82" s="0" t="n">
        <v>16.8</v>
      </c>
      <c r="Q82" s="0" t="n">
        <v>270</v>
      </c>
      <c r="R82" s="4" t="n">
        <f aca="false">FALSE()</f>
        <v>0</v>
      </c>
      <c r="S82" s="0" t="s">
        <v>68</v>
      </c>
      <c r="T82" s="0" t="s">
        <v>80</v>
      </c>
      <c r="U82" s="0" t="s">
        <v>81</v>
      </c>
    </row>
    <row r="83" customFormat="false" ht="12.8" hidden="false" customHeight="false" outlineLevel="0" collapsed="false">
      <c r="A83" s="0" t="s">
        <v>211</v>
      </c>
      <c r="B83" s="0" t="s">
        <v>213</v>
      </c>
      <c r="C83" s="0" t="str">
        <f aca="false">B83</f>
        <v>TP83</v>
      </c>
      <c r="D83" s="0" t="n">
        <v>2</v>
      </c>
      <c r="E83" s="0" t="n">
        <v>2</v>
      </c>
      <c r="F83" s="0" t="s">
        <v>65</v>
      </c>
      <c r="G83" s="0" t="str">
        <f aca="false">F83</f>
        <v>R100-2W</v>
      </c>
      <c r="H83" s="0" t="s">
        <v>66</v>
      </c>
      <c r="I83" s="0" t="s">
        <v>67</v>
      </c>
      <c r="J83" s="3" t="n">
        <f aca="false">IF((N83="GND"),-5, IF(N83="SIGNAL", -6, -7))</f>
        <v>-6</v>
      </c>
      <c r="N83" s="3" t="str">
        <f aca="false">IF((T83="GND"),"GND", "SIGNAL")</f>
        <v>SIGNAL</v>
      </c>
      <c r="O83" s="0" t="n">
        <v>29.82</v>
      </c>
      <c r="P83" s="0" t="n">
        <v>16.8</v>
      </c>
      <c r="Q83" s="0" t="n">
        <v>270</v>
      </c>
      <c r="R83" s="4" t="n">
        <f aca="false">FALSE()</f>
        <v>0</v>
      </c>
      <c r="S83" s="0" t="s">
        <v>68</v>
      </c>
      <c r="T83" s="0" t="s">
        <v>83</v>
      </c>
      <c r="U83" s="0" t="s">
        <v>81</v>
      </c>
    </row>
    <row r="84" customFormat="false" ht="12.8" hidden="false" customHeight="false" outlineLevel="0" collapsed="false">
      <c r="A84" s="0" t="s">
        <v>211</v>
      </c>
      <c r="B84" s="0" t="s">
        <v>214</v>
      </c>
      <c r="C84" s="0" t="str">
        <f aca="false">B84</f>
        <v>TP84</v>
      </c>
      <c r="D84" s="0" t="n">
        <v>3</v>
      </c>
      <c r="E84" s="0" t="n">
        <v>3</v>
      </c>
      <c r="F84" s="0" t="s">
        <v>65</v>
      </c>
      <c r="G84" s="0" t="str">
        <f aca="false">F84</f>
        <v>R100-2W</v>
      </c>
      <c r="H84" s="0" t="s">
        <v>66</v>
      </c>
      <c r="I84" s="0" t="s">
        <v>67</v>
      </c>
      <c r="J84" s="3" t="n">
        <f aca="false">IF((N84="GND"),-5, IF(N84="SIGNAL", -6, -7))</f>
        <v>-6</v>
      </c>
      <c r="N84" s="3" t="str">
        <f aca="false">IF((T84="GND"),"GND", "SIGNAL")</f>
        <v>SIGNAL</v>
      </c>
      <c r="O84" s="0" t="n">
        <v>27.28</v>
      </c>
      <c r="P84" s="0" t="n">
        <v>16.8</v>
      </c>
      <c r="Q84" s="0" t="n">
        <v>270</v>
      </c>
      <c r="R84" s="4" t="n">
        <f aca="false">FALSE()</f>
        <v>0</v>
      </c>
      <c r="S84" s="0" t="s">
        <v>68</v>
      </c>
      <c r="T84" s="0" t="s">
        <v>215</v>
      </c>
      <c r="U84" s="0" t="s">
        <v>81</v>
      </c>
    </row>
    <row r="85" customFormat="false" ht="12.8" hidden="false" customHeight="false" outlineLevel="0" collapsed="false">
      <c r="A85" s="0" t="s">
        <v>211</v>
      </c>
      <c r="B85" s="0" t="s">
        <v>216</v>
      </c>
      <c r="C85" s="0" t="str">
        <f aca="false">B85</f>
        <v>TP85</v>
      </c>
      <c r="D85" s="0" t="n">
        <v>4</v>
      </c>
      <c r="E85" s="0" t="n">
        <v>4</v>
      </c>
      <c r="F85" s="0" t="s">
        <v>65</v>
      </c>
      <c r="G85" s="0" t="str">
        <f aca="false">F85</f>
        <v>R100-2W</v>
      </c>
      <c r="H85" s="0" t="s">
        <v>66</v>
      </c>
      <c r="I85" s="0" t="s">
        <v>67</v>
      </c>
      <c r="J85" s="3" t="n">
        <f aca="false">IF((N85="GND"),-5, IF(N85="SIGNAL", -6, -7))</f>
        <v>-6</v>
      </c>
      <c r="N85" s="3" t="str">
        <f aca="false">IF((T85="GND"),"GND", "SIGNAL")</f>
        <v>SIGNAL</v>
      </c>
      <c r="O85" s="0" t="n">
        <v>24.74</v>
      </c>
      <c r="P85" s="0" t="n">
        <v>16.8</v>
      </c>
      <c r="Q85" s="0" t="n">
        <v>270</v>
      </c>
      <c r="R85" s="4" t="n">
        <f aca="false">FALSE()</f>
        <v>0</v>
      </c>
      <c r="S85" s="0" t="s">
        <v>68</v>
      </c>
      <c r="T85" s="0" t="s">
        <v>217</v>
      </c>
      <c r="U85" s="0" t="s">
        <v>81</v>
      </c>
    </row>
    <row r="86" customFormat="false" ht="12.8" hidden="false" customHeight="false" outlineLevel="0" collapsed="false">
      <c r="A86" s="0" t="s">
        <v>211</v>
      </c>
      <c r="B86" s="0" t="s">
        <v>218</v>
      </c>
      <c r="C86" s="0" t="str">
        <f aca="false">B86</f>
        <v>TP86</v>
      </c>
      <c r="D86" s="0" t="n">
        <v>5</v>
      </c>
      <c r="E86" s="0" t="n">
        <v>5</v>
      </c>
      <c r="F86" s="0" t="s">
        <v>65</v>
      </c>
      <c r="G86" s="0" t="str">
        <f aca="false">F86</f>
        <v>R100-2W</v>
      </c>
      <c r="H86" s="0" t="s">
        <v>66</v>
      </c>
      <c r="I86" s="0" t="s">
        <v>67</v>
      </c>
      <c r="J86" s="3" t="n">
        <f aca="false">IF((N86="GND"),-5, IF(N86="SIGNAL", -6, -7))</f>
        <v>-6</v>
      </c>
      <c r="N86" s="3" t="str">
        <f aca="false">IF((T86="GND"),"GND", "SIGNAL")</f>
        <v>SIGNAL</v>
      </c>
      <c r="O86" s="0" t="n">
        <v>22.2</v>
      </c>
      <c r="P86" s="0" t="n">
        <v>16.8</v>
      </c>
      <c r="Q86" s="0" t="n">
        <v>270</v>
      </c>
      <c r="R86" s="4" t="n">
        <f aca="false">FALSE()</f>
        <v>0</v>
      </c>
      <c r="S86" s="0" t="s">
        <v>68</v>
      </c>
      <c r="T86" s="0" t="s">
        <v>219</v>
      </c>
      <c r="U86" s="0" t="s">
        <v>81</v>
      </c>
    </row>
    <row r="87" customFormat="false" ht="12.8" hidden="false" customHeight="false" outlineLevel="0" collapsed="false">
      <c r="A87" s="0" t="s">
        <v>211</v>
      </c>
      <c r="B87" s="0" t="s">
        <v>220</v>
      </c>
      <c r="C87" s="0" t="str">
        <f aca="false">B87</f>
        <v>TP87</v>
      </c>
      <c r="D87" s="0" t="n">
        <v>6</v>
      </c>
      <c r="E87" s="0" t="n">
        <v>6</v>
      </c>
      <c r="F87" s="0" t="s">
        <v>65</v>
      </c>
      <c r="G87" s="0" t="str">
        <f aca="false">F87</f>
        <v>R100-2W</v>
      </c>
      <c r="H87" s="0" t="s">
        <v>66</v>
      </c>
      <c r="I87" s="0" t="s">
        <v>67</v>
      </c>
      <c r="J87" s="3" t="n">
        <f aca="false">IF((N87="GND"),-5, IF(N87="SIGNAL", -6, -7))</f>
        <v>-6</v>
      </c>
      <c r="N87" s="3" t="str">
        <f aca="false">IF((T87="GND"),"GND", "SIGNAL")</f>
        <v>SIGNAL</v>
      </c>
      <c r="O87" s="0" t="n">
        <v>19.66</v>
      </c>
      <c r="P87" s="0" t="n">
        <v>16.8</v>
      </c>
      <c r="Q87" s="0" t="n">
        <v>270</v>
      </c>
      <c r="R87" s="4" t="n">
        <f aca="false">FALSE()</f>
        <v>0</v>
      </c>
      <c r="S87" s="0" t="s">
        <v>68</v>
      </c>
      <c r="T87" s="0" t="s">
        <v>221</v>
      </c>
      <c r="U87" s="0" t="s">
        <v>81</v>
      </c>
    </row>
    <row r="88" customFormat="false" ht="12.8" hidden="false" customHeight="false" outlineLevel="0" collapsed="false">
      <c r="A88" s="0" t="s">
        <v>211</v>
      </c>
      <c r="B88" s="0" t="s">
        <v>222</v>
      </c>
      <c r="C88" s="0" t="str">
        <f aca="false">B88</f>
        <v>TP88</v>
      </c>
      <c r="D88" s="0" t="n">
        <v>7</v>
      </c>
      <c r="E88" s="0" t="n">
        <v>7</v>
      </c>
      <c r="F88" s="0" t="s">
        <v>65</v>
      </c>
      <c r="G88" s="0" t="str">
        <f aca="false">F88</f>
        <v>R100-2W</v>
      </c>
      <c r="H88" s="0" t="s">
        <v>66</v>
      </c>
      <c r="I88" s="0" t="s">
        <v>67</v>
      </c>
      <c r="J88" s="3" t="n">
        <f aca="false">IF((N88="GND"),-5, IF(N88="SIGNAL", -6, -7))</f>
        <v>-5</v>
      </c>
      <c r="N88" s="3" t="str">
        <f aca="false">IF((T88="GND"),"GND", "SIGNAL")</f>
        <v>GND</v>
      </c>
      <c r="O88" s="0" t="n">
        <v>17.12</v>
      </c>
      <c r="P88" s="0" t="n">
        <v>16.8</v>
      </c>
      <c r="Q88" s="0" t="n">
        <v>270</v>
      </c>
      <c r="R88" s="4" t="n">
        <f aca="false">FALSE()</f>
        <v>0</v>
      </c>
      <c r="S88" s="0" t="s">
        <v>68</v>
      </c>
      <c r="T88" s="0" t="s">
        <v>80</v>
      </c>
      <c r="U88" s="0" t="s">
        <v>81</v>
      </c>
    </row>
    <row r="89" customFormat="false" ht="12.8" hidden="false" customHeight="false" outlineLevel="0" collapsed="false">
      <c r="A89" s="0" t="s">
        <v>211</v>
      </c>
      <c r="B89" s="0" t="s">
        <v>223</v>
      </c>
      <c r="C89" s="0" t="str">
        <f aca="false">B89</f>
        <v>TP89</v>
      </c>
      <c r="D89" s="0" t="n">
        <v>8</v>
      </c>
      <c r="E89" s="0" t="n">
        <v>8</v>
      </c>
      <c r="F89" s="0" t="s">
        <v>65</v>
      </c>
      <c r="G89" s="0" t="str">
        <f aca="false">F89</f>
        <v>R100-2W</v>
      </c>
      <c r="H89" s="0" t="s">
        <v>66</v>
      </c>
      <c r="I89" s="0" t="s">
        <v>67</v>
      </c>
      <c r="J89" s="3" t="n">
        <f aca="false">IF((N89="GND"),-5, IF(N89="SIGNAL", -6, -7))</f>
        <v>-6</v>
      </c>
      <c r="N89" s="3" t="str">
        <f aca="false">IF((T89="GND"),"GND", "SIGNAL")</f>
        <v>SIGNAL</v>
      </c>
      <c r="O89" s="0" t="n">
        <v>14.58</v>
      </c>
      <c r="P89" s="0" t="n">
        <v>16.8</v>
      </c>
      <c r="Q89" s="0" t="n">
        <v>270</v>
      </c>
      <c r="R89" s="4" t="n">
        <f aca="false">FALSE()</f>
        <v>0</v>
      </c>
      <c r="S89" s="0" t="s">
        <v>68</v>
      </c>
      <c r="T89" s="0" t="s">
        <v>94</v>
      </c>
      <c r="U89" s="0" t="s">
        <v>81</v>
      </c>
    </row>
    <row r="90" customFormat="false" ht="12.8" hidden="false" customHeight="false" outlineLevel="0" collapsed="false">
      <c r="A90" s="0" t="s">
        <v>211</v>
      </c>
      <c r="B90" s="0" t="s">
        <v>224</v>
      </c>
      <c r="C90" s="0" t="str">
        <f aca="false">B90</f>
        <v>TP90</v>
      </c>
      <c r="D90" s="0" t="n">
        <v>9</v>
      </c>
      <c r="E90" s="0" t="n">
        <v>9</v>
      </c>
      <c r="F90" s="0" t="s">
        <v>65</v>
      </c>
      <c r="G90" s="0" t="str">
        <f aca="false">F90</f>
        <v>R100-2W</v>
      </c>
      <c r="H90" s="0" t="s">
        <v>66</v>
      </c>
      <c r="I90" s="0" t="s">
        <v>67</v>
      </c>
      <c r="J90" s="3" t="n">
        <f aca="false">IF((N90="GND"),-5, IF(N90="SIGNAL", -6, -7))</f>
        <v>-6</v>
      </c>
      <c r="N90" s="3" t="str">
        <f aca="false">IF((T90="GND"),"GND", "SIGNAL")</f>
        <v>SIGNAL</v>
      </c>
      <c r="O90" s="0" t="n">
        <v>14.58</v>
      </c>
      <c r="P90" s="0" t="n">
        <v>4.09999999999999</v>
      </c>
      <c r="Q90" s="0" t="n">
        <v>270</v>
      </c>
      <c r="R90" s="4" t="n">
        <f aca="false">FALSE()</f>
        <v>0</v>
      </c>
      <c r="S90" s="0" t="s">
        <v>68</v>
      </c>
      <c r="T90" s="0" t="s">
        <v>225</v>
      </c>
      <c r="U90" s="0" t="s">
        <v>81</v>
      </c>
    </row>
    <row r="91" customFormat="false" ht="12.8" hidden="false" customHeight="false" outlineLevel="0" collapsed="false">
      <c r="A91" s="0" t="s">
        <v>211</v>
      </c>
      <c r="B91" s="0" t="s">
        <v>226</v>
      </c>
      <c r="C91" s="0" t="str">
        <f aca="false">B91</f>
        <v>TP91</v>
      </c>
      <c r="D91" s="0" t="n">
        <v>10</v>
      </c>
      <c r="E91" s="0" t="n">
        <v>10</v>
      </c>
      <c r="F91" s="0" t="s">
        <v>65</v>
      </c>
      <c r="G91" s="0" t="str">
        <f aca="false">F91</f>
        <v>R100-2W</v>
      </c>
      <c r="H91" s="0" t="s">
        <v>66</v>
      </c>
      <c r="I91" s="0" t="s">
        <v>67</v>
      </c>
      <c r="J91" s="3" t="n">
        <f aca="false">IF((N91="GND"),-5, IF(N91="SIGNAL", -6, -7))</f>
        <v>-6</v>
      </c>
      <c r="N91" s="3" t="str">
        <f aca="false">IF((T91="GND"),"GND", "SIGNAL")</f>
        <v>SIGNAL</v>
      </c>
      <c r="O91" s="0" t="n">
        <v>17.12</v>
      </c>
      <c r="P91" s="0" t="n">
        <v>4.09999999999999</v>
      </c>
      <c r="Q91" s="0" t="n">
        <v>270</v>
      </c>
      <c r="R91" s="4" t="n">
        <f aca="false">FALSE()</f>
        <v>0</v>
      </c>
      <c r="S91" s="0" t="s">
        <v>68</v>
      </c>
      <c r="T91" s="0" t="s">
        <v>98</v>
      </c>
      <c r="U91" s="0" t="s">
        <v>81</v>
      </c>
    </row>
    <row r="92" customFormat="false" ht="12.8" hidden="false" customHeight="false" outlineLevel="0" collapsed="false">
      <c r="A92" s="0" t="s">
        <v>211</v>
      </c>
      <c r="B92" s="0" t="s">
        <v>227</v>
      </c>
      <c r="C92" s="0" t="str">
        <f aca="false">B92</f>
        <v>TP92</v>
      </c>
      <c r="D92" s="0" t="n">
        <v>11</v>
      </c>
      <c r="E92" s="0" t="n">
        <v>11</v>
      </c>
      <c r="F92" s="0" t="s">
        <v>65</v>
      </c>
      <c r="G92" s="0" t="str">
        <f aca="false">F92</f>
        <v>R100-2W</v>
      </c>
      <c r="H92" s="0" t="s">
        <v>66</v>
      </c>
      <c r="I92" s="0" t="s">
        <v>67</v>
      </c>
      <c r="J92" s="3" t="n">
        <f aca="false">IF((N92="GND"),-5, IF(N92="SIGNAL", -6, -7))</f>
        <v>-6</v>
      </c>
      <c r="N92" s="3" t="str">
        <f aca="false">IF((T92="GND"),"GND", "SIGNAL")</f>
        <v>SIGNAL</v>
      </c>
      <c r="O92" s="0" t="n">
        <v>19.66</v>
      </c>
      <c r="P92" s="0" t="n">
        <v>4.09999999999999</v>
      </c>
      <c r="Q92" s="0" t="n">
        <v>270</v>
      </c>
      <c r="R92" s="4" t="n">
        <f aca="false">FALSE()</f>
        <v>0</v>
      </c>
      <c r="S92" s="0" t="s">
        <v>68</v>
      </c>
      <c r="T92" s="0" t="s">
        <v>100</v>
      </c>
      <c r="U92" s="0" t="s">
        <v>81</v>
      </c>
    </row>
    <row r="93" customFormat="false" ht="12.8" hidden="false" customHeight="false" outlineLevel="0" collapsed="false">
      <c r="A93" s="0" t="s">
        <v>211</v>
      </c>
      <c r="B93" s="0" t="s">
        <v>228</v>
      </c>
      <c r="C93" s="0" t="str">
        <f aca="false">B93</f>
        <v>TP93</v>
      </c>
      <c r="D93" s="0" t="n">
        <v>12</v>
      </c>
      <c r="E93" s="0" t="n">
        <v>12</v>
      </c>
      <c r="F93" s="0" t="s">
        <v>65</v>
      </c>
      <c r="G93" s="0" t="str">
        <f aca="false">F93</f>
        <v>R100-2W</v>
      </c>
      <c r="H93" s="0" t="s">
        <v>66</v>
      </c>
      <c r="I93" s="0" t="s">
        <v>67</v>
      </c>
      <c r="J93" s="3" t="n">
        <f aca="false">IF((N93="GND"),-5, IF(N93="SIGNAL", -6, -7))</f>
        <v>-6</v>
      </c>
      <c r="N93" s="3" t="str">
        <f aca="false">IF((T93="GND"),"GND", "SIGNAL")</f>
        <v>SIGNAL</v>
      </c>
      <c r="O93" s="0" t="n">
        <v>22.2</v>
      </c>
      <c r="P93" s="0" t="n">
        <v>4.09999999999999</v>
      </c>
      <c r="Q93" s="0" t="n">
        <v>270</v>
      </c>
      <c r="R93" s="4" t="n">
        <f aca="false">FALSE()</f>
        <v>0</v>
      </c>
      <c r="S93" s="0" t="s">
        <v>68</v>
      </c>
      <c r="T93" s="0" t="s">
        <v>229</v>
      </c>
      <c r="U93" s="0" t="s">
        <v>81</v>
      </c>
    </row>
    <row r="94" customFormat="false" ht="12.8" hidden="false" customHeight="false" outlineLevel="0" collapsed="false">
      <c r="A94" s="0" t="s">
        <v>211</v>
      </c>
      <c r="B94" s="0" t="s">
        <v>230</v>
      </c>
      <c r="C94" s="0" t="str">
        <f aca="false">B94</f>
        <v>TP94</v>
      </c>
      <c r="D94" s="0" t="n">
        <v>13</v>
      </c>
      <c r="E94" s="0" t="n">
        <v>13</v>
      </c>
      <c r="F94" s="0" t="s">
        <v>65</v>
      </c>
      <c r="G94" s="0" t="str">
        <f aca="false">F94</f>
        <v>R100-2W</v>
      </c>
      <c r="H94" s="0" t="s">
        <v>66</v>
      </c>
      <c r="I94" s="0" t="s">
        <v>67</v>
      </c>
      <c r="J94" s="3" t="n">
        <f aca="false">IF((N94="GND"),-5, IF(N94="SIGNAL", -6, -7))</f>
        <v>-6</v>
      </c>
      <c r="N94" s="3" t="str">
        <f aca="false">IF((T94="GND"),"GND", "SIGNAL")</f>
        <v>SIGNAL</v>
      </c>
      <c r="O94" s="0" t="n">
        <v>24.74</v>
      </c>
      <c r="P94" s="0" t="n">
        <v>4.09999999999999</v>
      </c>
      <c r="Q94" s="0" t="n">
        <v>270</v>
      </c>
      <c r="R94" s="4" t="n">
        <f aca="false">FALSE()</f>
        <v>0</v>
      </c>
      <c r="S94" s="0" t="s">
        <v>68</v>
      </c>
      <c r="T94" s="0" t="s">
        <v>104</v>
      </c>
      <c r="U94" s="0" t="s">
        <v>81</v>
      </c>
    </row>
    <row r="95" customFormat="false" ht="12.8" hidden="false" customHeight="false" outlineLevel="0" collapsed="false">
      <c r="A95" s="0" t="s">
        <v>211</v>
      </c>
      <c r="B95" s="0" t="s">
        <v>231</v>
      </c>
      <c r="C95" s="0" t="str">
        <f aca="false">B95</f>
        <v>TP95</v>
      </c>
      <c r="D95" s="0" t="n">
        <v>14</v>
      </c>
      <c r="E95" s="0" t="n">
        <v>14</v>
      </c>
      <c r="F95" s="0" t="s">
        <v>65</v>
      </c>
      <c r="G95" s="0" t="str">
        <f aca="false">F95</f>
        <v>R100-2W</v>
      </c>
      <c r="H95" s="0" t="s">
        <v>66</v>
      </c>
      <c r="I95" s="0" t="s">
        <v>67</v>
      </c>
      <c r="J95" s="3" t="n">
        <f aca="false">IF((N95="GND"),-5, IF(N95="SIGNAL", -6, -7))</f>
        <v>-6</v>
      </c>
      <c r="N95" s="3" t="str">
        <f aca="false">IF((T95="GND"),"GND", "SIGNAL")</f>
        <v>SIGNAL</v>
      </c>
      <c r="O95" s="0" t="n">
        <v>27.28</v>
      </c>
      <c r="P95" s="0" t="n">
        <v>4.09999999999999</v>
      </c>
      <c r="Q95" s="0" t="n">
        <v>270</v>
      </c>
      <c r="R95" s="4" t="n">
        <f aca="false">FALSE()</f>
        <v>0</v>
      </c>
      <c r="S95" s="0" t="s">
        <v>68</v>
      </c>
      <c r="T95" s="0" t="s">
        <v>83</v>
      </c>
      <c r="U95" s="0" t="s">
        <v>81</v>
      </c>
    </row>
    <row r="96" customFormat="false" ht="12.8" hidden="false" customHeight="false" outlineLevel="0" collapsed="false">
      <c r="A96" s="0" t="s">
        <v>211</v>
      </c>
      <c r="B96" s="0" t="s">
        <v>232</v>
      </c>
      <c r="C96" s="0" t="str">
        <f aca="false">B96</f>
        <v>TP96</v>
      </c>
      <c r="D96" s="0" t="n">
        <v>15</v>
      </c>
      <c r="E96" s="0" t="n">
        <v>15</v>
      </c>
      <c r="F96" s="0" t="s">
        <v>65</v>
      </c>
      <c r="G96" s="0" t="str">
        <f aca="false">F96</f>
        <v>R100-2W</v>
      </c>
      <c r="H96" s="0" t="s">
        <v>66</v>
      </c>
      <c r="I96" s="0" t="s">
        <v>67</v>
      </c>
      <c r="J96" s="3" t="n">
        <f aca="false">IF((N96="GND"),-5, IF(N96="SIGNAL", -6, -7))</f>
        <v>-6</v>
      </c>
      <c r="N96" s="3" t="str">
        <f aca="false">IF((T96="GND"),"GND", "SIGNAL")</f>
        <v>SIGNAL</v>
      </c>
      <c r="O96" s="0" t="n">
        <v>29.82</v>
      </c>
      <c r="P96" s="0" t="n">
        <v>4.09999999999999</v>
      </c>
      <c r="Q96" s="0" t="n">
        <v>270</v>
      </c>
      <c r="R96" s="4" t="n">
        <f aca="false">FALSE()</f>
        <v>0</v>
      </c>
      <c r="S96" s="0" t="s">
        <v>68</v>
      </c>
      <c r="T96" s="0" t="s">
        <v>233</v>
      </c>
      <c r="U96" s="0" t="s">
        <v>81</v>
      </c>
    </row>
    <row r="97" customFormat="false" ht="12.8" hidden="false" customHeight="false" outlineLevel="0" collapsed="false">
      <c r="A97" s="0" t="s">
        <v>211</v>
      </c>
      <c r="B97" s="0" t="s">
        <v>234</v>
      </c>
      <c r="C97" s="0" t="str">
        <f aca="false">B97</f>
        <v>TP97</v>
      </c>
      <c r="D97" s="0" t="n">
        <v>16</v>
      </c>
      <c r="E97" s="0" t="n">
        <v>16</v>
      </c>
      <c r="F97" s="0" t="s">
        <v>65</v>
      </c>
      <c r="G97" s="0" t="str">
        <f aca="false">F97</f>
        <v>R100-2W</v>
      </c>
      <c r="H97" s="0" t="s">
        <v>66</v>
      </c>
      <c r="I97" s="0" t="s">
        <v>67</v>
      </c>
      <c r="J97" s="3" t="n">
        <f aca="false">IF((N97="GND"),-5, IF(N97="SIGNAL", -6, -7))</f>
        <v>-6</v>
      </c>
      <c r="N97" s="3" t="str">
        <f aca="false">IF((T97="GND"),"GND", "SIGNAL")</f>
        <v>SIGNAL</v>
      </c>
      <c r="O97" s="0" t="n">
        <v>32.36</v>
      </c>
      <c r="P97" s="0" t="n">
        <v>4.09999999999999</v>
      </c>
      <c r="Q97" s="0" t="n">
        <v>270</v>
      </c>
      <c r="R97" s="4" t="n">
        <f aca="false">FALSE()</f>
        <v>0</v>
      </c>
      <c r="S97" s="0" t="s">
        <v>68</v>
      </c>
      <c r="T97" s="0" t="s">
        <v>235</v>
      </c>
      <c r="U97" s="0" t="s">
        <v>81</v>
      </c>
    </row>
    <row r="98" customFormat="false" ht="12.8" hidden="false" customHeight="false" outlineLevel="0" collapsed="false">
      <c r="A98" s="0" t="s">
        <v>236</v>
      </c>
      <c r="B98" s="0" t="s">
        <v>237</v>
      </c>
      <c r="C98" s="0" t="str">
        <f aca="false">B98</f>
        <v>TP98</v>
      </c>
      <c r="D98" s="0" t="n">
        <v>1</v>
      </c>
      <c r="E98" s="0" t="n">
        <v>1</v>
      </c>
      <c r="F98" s="0" t="s">
        <v>65</v>
      </c>
      <c r="G98" s="0" t="str">
        <f aca="false">F98</f>
        <v>R100-2W</v>
      </c>
      <c r="H98" s="0" t="s">
        <v>66</v>
      </c>
      <c r="I98" s="0" t="s">
        <v>67</v>
      </c>
      <c r="J98" s="3" t="n">
        <f aca="false">IF((N98="GND"),-5, IF(N98="SIGNAL", -6, -7))</f>
        <v>-5</v>
      </c>
      <c r="N98" s="3" t="str">
        <f aca="false">IF((T98="GND"),"GND", "SIGNAL")</f>
        <v>GND</v>
      </c>
      <c r="O98" s="0" t="n">
        <v>11.38</v>
      </c>
      <c r="P98" s="0" t="n">
        <v>16.78</v>
      </c>
      <c r="Q98" s="0" t="n">
        <v>270</v>
      </c>
      <c r="R98" s="4" t="n">
        <f aca="false">FALSE()</f>
        <v>0</v>
      </c>
      <c r="S98" s="0" t="s">
        <v>68</v>
      </c>
      <c r="T98" s="0" t="s">
        <v>80</v>
      </c>
      <c r="U98" s="0" t="s">
        <v>81</v>
      </c>
    </row>
    <row r="99" customFormat="false" ht="12.8" hidden="false" customHeight="false" outlineLevel="0" collapsed="false">
      <c r="A99" s="0" t="s">
        <v>236</v>
      </c>
      <c r="B99" s="0" t="s">
        <v>238</v>
      </c>
      <c r="C99" s="0" t="str">
        <f aca="false">B99</f>
        <v>TP99</v>
      </c>
      <c r="D99" s="0" t="n">
        <v>2</v>
      </c>
      <c r="E99" s="0" t="n">
        <v>2</v>
      </c>
      <c r="F99" s="0" t="s">
        <v>65</v>
      </c>
      <c r="G99" s="0" t="str">
        <f aca="false">F99</f>
        <v>R100-2W</v>
      </c>
      <c r="H99" s="0" t="s">
        <v>66</v>
      </c>
      <c r="I99" s="0" t="s">
        <v>67</v>
      </c>
      <c r="J99" s="3" t="n">
        <f aca="false">IF((N99="GND"),-5, IF(N99="SIGNAL", -6, -7))</f>
        <v>-6</v>
      </c>
      <c r="N99" s="3" t="str">
        <f aca="false">IF((T99="GND"),"GND", "SIGNAL")</f>
        <v>SIGNAL</v>
      </c>
      <c r="O99" s="0" t="n">
        <v>8.84</v>
      </c>
      <c r="P99" s="0" t="n">
        <v>16.78</v>
      </c>
      <c r="Q99" s="0" t="n">
        <v>270</v>
      </c>
      <c r="R99" s="4" t="n">
        <f aca="false">FALSE()</f>
        <v>0</v>
      </c>
      <c r="S99" s="0" t="s">
        <v>68</v>
      </c>
      <c r="T99" s="0" t="s">
        <v>83</v>
      </c>
      <c r="U99" s="0" t="s">
        <v>81</v>
      </c>
    </row>
    <row r="100" customFormat="false" ht="12.8" hidden="false" customHeight="false" outlineLevel="0" collapsed="false">
      <c r="A100" s="0" t="s">
        <v>236</v>
      </c>
      <c r="B100" s="0" t="s">
        <v>239</v>
      </c>
      <c r="C100" s="0" t="str">
        <f aca="false">B100</f>
        <v>TP100</v>
      </c>
      <c r="D100" s="0" t="n">
        <v>3</v>
      </c>
      <c r="E100" s="0" t="n">
        <v>3</v>
      </c>
      <c r="F100" s="0" t="s">
        <v>65</v>
      </c>
      <c r="G100" s="0" t="str">
        <f aca="false">F100</f>
        <v>R100-2W</v>
      </c>
      <c r="H100" s="0" t="s">
        <v>66</v>
      </c>
      <c r="I100" s="0" t="s">
        <v>67</v>
      </c>
      <c r="J100" s="3" t="n">
        <f aca="false">IF((N100="GND"),-5, IF(N100="SIGNAL", -6, -7))</f>
        <v>-6</v>
      </c>
      <c r="N100" s="3" t="str">
        <f aca="false">IF((T100="GND"),"GND", "SIGNAL")</f>
        <v>SIGNAL</v>
      </c>
      <c r="O100" s="0" t="n">
        <v>6.3</v>
      </c>
      <c r="P100" s="0" t="n">
        <v>16.78</v>
      </c>
      <c r="Q100" s="0" t="n">
        <v>270</v>
      </c>
      <c r="R100" s="4" t="n">
        <f aca="false">FALSE()</f>
        <v>0</v>
      </c>
      <c r="S100" s="0" t="s">
        <v>68</v>
      </c>
      <c r="T100" s="0" t="s">
        <v>240</v>
      </c>
      <c r="U100" s="0" t="s">
        <v>81</v>
      </c>
    </row>
    <row r="101" customFormat="false" ht="12.8" hidden="false" customHeight="false" outlineLevel="0" collapsed="false">
      <c r="A101" s="0" t="s">
        <v>236</v>
      </c>
      <c r="B101" s="0" t="s">
        <v>241</v>
      </c>
      <c r="C101" s="0" t="str">
        <f aca="false">B101</f>
        <v>TP101</v>
      </c>
      <c r="D101" s="0" t="n">
        <v>4</v>
      </c>
      <c r="E101" s="0" t="n">
        <v>4</v>
      </c>
      <c r="F101" s="0" t="s">
        <v>65</v>
      </c>
      <c r="G101" s="0" t="str">
        <f aca="false">F101</f>
        <v>R100-2W</v>
      </c>
      <c r="H101" s="0" t="s">
        <v>66</v>
      </c>
      <c r="I101" s="0" t="s">
        <v>67</v>
      </c>
      <c r="J101" s="3" t="n">
        <f aca="false">IF((N101="GND"),-5, IF(N101="SIGNAL", -6, -7))</f>
        <v>-6</v>
      </c>
      <c r="N101" s="3" t="str">
        <f aca="false">IF((T101="GND"),"GND", "SIGNAL")</f>
        <v>SIGNAL</v>
      </c>
      <c r="O101" s="0" t="n">
        <v>3.76000000000001</v>
      </c>
      <c r="P101" s="0" t="n">
        <v>16.78</v>
      </c>
      <c r="Q101" s="0" t="n">
        <v>270</v>
      </c>
      <c r="R101" s="4" t="n">
        <f aca="false">FALSE()</f>
        <v>0</v>
      </c>
      <c r="S101" s="0" t="s">
        <v>68</v>
      </c>
      <c r="T101" s="0" t="s">
        <v>242</v>
      </c>
      <c r="U101" s="0" t="s">
        <v>81</v>
      </c>
    </row>
    <row r="102" customFormat="false" ht="12.8" hidden="false" customHeight="false" outlineLevel="0" collapsed="false">
      <c r="A102" s="0" t="s">
        <v>236</v>
      </c>
      <c r="B102" s="0" t="s">
        <v>243</v>
      </c>
      <c r="C102" s="0" t="str">
        <f aca="false">B102</f>
        <v>TP102</v>
      </c>
      <c r="D102" s="0" t="n">
        <v>5</v>
      </c>
      <c r="E102" s="0" t="n">
        <v>5</v>
      </c>
      <c r="F102" s="0" t="s">
        <v>65</v>
      </c>
      <c r="G102" s="0" t="str">
        <f aca="false">F102</f>
        <v>R100-2W</v>
      </c>
      <c r="H102" s="0" t="s">
        <v>66</v>
      </c>
      <c r="I102" s="0" t="s">
        <v>67</v>
      </c>
      <c r="J102" s="3" t="n">
        <f aca="false">IF((N102="GND"),-5, IF(N102="SIGNAL", -6, -7))</f>
        <v>-6</v>
      </c>
      <c r="N102" s="3" t="str">
        <f aca="false">IF((T102="GND"),"GND", "SIGNAL")</f>
        <v>SIGNAL</v>
      </c>
      <c r="O102" s="0" t="n">
        <v>1.22</v>
      </c>
      <c r="P102" s="0" t="n">
        <v>16.78</v>
      </c>
      <c r="Q102" s="0" t="n">
        <v>270</v>
      </c>
      <c r="R102" s="4" t="n">
        <f aca="false">FALSE()</f>
        <v>0</v>
      </c>
      <c r="S102" s="0" t="s">
        <v>68</v>
      </c>
      <c r="T102" s="0" t="s">
        <v>244</v>
      </c>
      <c r="U102" s="0" t="s">
        <v>81</v>
      </c>
    </row>
    <row r="103" customFormat="false" ht="12.8" hidden="false" customHeight="false" outlineLevel="0" collapsed="false">
      <c r="A103" s="0" t="s">
        <v>236</v>
      </c>
      <c r="B103" s="0" t="s">
        <v>245</v>
      </c>
      <c r="C103" s="0" t="str">
        <f aca="false">B103</f>
        <v>TP103</v>
      </c>
      <c r="D103" s="0" t="n">
        <v>6</v>
      </c>
      <c r="E103" s="0" t="n">
        <v>6</v>
      </c>
      <c r="F103" s="0" t="s">
        <v>65</v>
      </c>
      <c r="G103" s="0" t="str">
        <f aca="false">F103</f>
        <v>R100-2W</v>
      </c>
      <c r="H103" s="0" t="s">
        <v>66</v>
      </c>
      <c r="I103" s="0" t="s">
        <v>67</v>
      </c>
      <c r="J103" s="3" t="n">
        <f aca="false">IF((N103="GND"),-5, IF(N103="SIGNAL", -6, -7))</f>
        <v>-6</v>
      </c>
      <c r="N103" s="3" t="str">
        <f aca="false">IF((T103="GND"),"GND", "SIGNAL")</f>
        <v>SIGNAL</v>
      </c>
      <c r="O103" s="0" t="n">
        <v>-1.31999999999999</v>
      </c>
      <c r="P103" s="0" t="n">
        <v>16.78</v>
      </c>
      <c r="Q103" s="0" t="n">
        <v>270</v>
      </c>
      <c r="R103" s="4" t="n">
        <f aca="false">FALSE()</f>
        <v>0</v>
      </c>
      <c r="S103" s="0" t="s">
        <v>68</v>
      </c>
      <c r="T103" s="0" t="s">
        <v>246</v>
      </c>
      <c r="U103" s="0" t="s">
        <v>81</v>
      </c>
    </row>
    <row r="104" customFormat="false" ht="12.8" hidden="false" customHeight="false" outlineLevel="0" collapsed="false">
      <c r="A104" s="0" t="s">
        <v>236</v>
      </c>
      <c r="B104" s="0" t="s">
        <v>247</v>
      </c>
      <c r="C104" s="0" t="str">
        <f aca="false">B104</f>
        <v>TP104</v>
      </c>
      <c r="D104" s="0" t="n">
        <v>7</v>
      </c>
      <c r="E104" s="0" t="n">
        <v>7</v>
      </c>
      <c r="F104" s="0" t="s">
        <v>65</v>
      </c>
      <c r="G104" s="0" t="str">
        <f aca="false">F104</f>
        <v>R100-2W</v>
      </c>
      <c r="H104" s="0" t="s">
        <v>66</v>
      </c>
      <c r="I104" s="0" t="s">
        <v>67</v>
      </c>
      <c r="J104" s="3" t="n">
        <f aca="false">IF((N104="GND"),-5, IF(N104="SIGNAL", -6, -7))</f>
        <v>-5</v>
      </c>
      <c r="N104" s="3" t="str">
        <f aca="false">IF((T104="GND"),"GND", "SIGNAL")</f>
        <v>GND</v>
      </c>
      <c r="O104" s="0" t="n">
        <v>-3.86</v>
      </c>
      <c r="P104" s="0" t="n">
        <v>16.78</v>
      </c>
      <c r="Q104" s="0" t="n">
        <v>270</v>
      </c>
      <c r="R104" s="4" t="n">
        <f aca="false">FALSE()</f>
        <v>0</v>
      </c>
      <c r="S104" s="0" t="s">
        <v>68</v>
      </c>
      <c r="T104" s="0" t="s">
        <v>80</v>
      </c>
      <c r="U104" s="0" t="s">
        <v>81</v>
      </c>
    </row>
    <row r="105" customFormat="false" ht="12.8" hidden="false" customHeight="false" outlineLevel="0" collapsed="false">
      <c r="A105" s="0" t="s">
        <v>236</v>
      </c>
      <c r="B105" s="0" t="s">
        <v>248</v>
      </c>
      <c r="C105" s="0" t="str">
        <f aca="false">B105</f>
        <v>TP105</v>
      </c>
      <c r="D105" s="0" t="n">
        <v>8</v>
      </c>
      <c r="E105" s="0" t="n">
        <v>8</v>
      </c>
      <c r="F105" s="0" t="s">
        <v>65</v>
      </c>
      <c r="G105" s="0" t="str">
        <f aca="false">F105</f>
        <v>R100-2W</v>
      </c>
      <c r="H105" s="0" t="s">
        <v>66</v>
      </c>
      <c r="I105" s="0" t="s">
        <v>67</v>
      </c>
      <c r="J105" s="3" t="n">
        <f aca="false">IF((N105="GND"),-5, IF(N105="SIGNAL", -6, -7))</f>
        <v>-6</v>
      </c>
      <c r="N105" s="3" t="str">
        <f aca="false">IF((T105="GND"),"GND", "SIGNAL")</f>
        <v>SIGNAL</v>
      </c>
      <c r="O105" s="0" t="n">
        <v>-6.39999999999999</v>
      </c>
      <c r="P105" s="0" t="n">
        <v>16.78</v>
      </c>
      <c r="Q105" s="0" t="n">
        <v>270</v>
      </c>
      <c r="R105" s="4" t="n">
        <f aca="false">FALSE()</f>
        <v>0</v>
      </c>
      <c r="S105" s="0" t="s">
        <v>68</v>
      </c>
      <c r="T105" s="0" t="s">
        <v>94</v>
      </c>
      <c r="U105" s="0" t="s">
        <v>81</v>
      </c>
    </row>
    <row r="106" customFormat="false" ht="12.8" hidden="false" customHeight="false" outlineLevel="0" collapsed="false">
      <c r="A106" s="0" t="s">
        <v>236</v>
      </c>
      <c r="B106" s="0" t="s">
        <v>249</v>
      </c>
      <c r="C106" s="0" t="str">
        <f aca="false">B106</f>
        <v>TP106</v>
      </c>
      <c r="D106" s="0" t="n">
        <v>9</v>
      </c>
      <c r="E106" s="0" t="n">
        <v>9</v>
      </c>
      <c r="F106" s="0" t="s">
        <v>65</v>
      </c>
      <c r="G106" s="0" t="str">
        <f aca="false">F106</f>
        <v>R100-2W</v>
      </c>
      <c r="H106" s="0" t="s">
        <v>66</v>
      </c>
      <c r="I106" s="0" t="s">
        <v>67</v>
      </c>
      <c r="J106" s="3" t="n">
        <f aca="false">IF((N106="GND"),-5, IF(N106="SIGNAL", -6, -7))</f>
        <v>-6</v>
      </c>
      <c r="N106" s="3" t="str">
        <f aca="false">IF((T106="GND"),"GND", "SIGNAL")</f>
        <v>SIGNAL</v>
      </c>
      <c r="O106" s="0" t="n">
        <v>-6.39999999999999</v>
      </c>
      <c r="P106" s="0" t="n">
        <v>4.08</v>
      </c>
      <c r="Q106" s="0" t="n">
        <v>270</v>
      </c>
      <c r="R106" s="4" t="n">
        <f aca="false">FALSE()</f>
        <v>0</v>
      </c>
      <c r="S106" s="0" t="s">
        <v>68</v>
      </c>
      <c r="T106" s="0" t="s">
        <v>250</v>
      </c>
      <c r="U106" s="0" t="s">
        <v>81</v>
      </c>
    </row>
    <row r="107" customFormat="false" ht="12.8" hidden="false" customHeight="false" outlineLevel="0" collapsed="false">
      <c r="A107" s="0" t="s">
        <v>236</v>
      </c>
      <c r="B107" s="0" t="s">
        <v>251</v>
      </c>
      <c r="C107" s="0" t="str">
        <f aca="false">B107</f>
        <v>TP107</v>
      </c>
      <c r="D107" s="0" t="n">
        <v>10</v>
      </c>
      <c r="E107" s="0" t="n">
        <v>10</v>
      </c>
      <c r="F107" s="0" t="s">
        <v>65</v>
      </c>
      <c r="G107" s="0" t="str">
        <f aca="false">F107</f>
        <v>R100-2W</v>
      </c>
      <c r="H107" s="0" t="s">
        <v>66</v>
      </c>
      <c r="I107" s="0" t="s">
        <v>67</v>
      </c>
      <c r="J107" s="3" t="n">
        <f aca="false">IF((N107="GND"),-5, IF(N107="SIGNAL", -6, -7))</f>
        <v>-6</v>
      </c>
      <c r="N107" s="3" t="str">
        <f aca="false">IF((T107="GND"),"GND", "SIGNAL")</f>
        <v>SIGNAL</v>
      </c>
      <c r="O107" s="0" t="n">
        <v>-3.86</v>
      </c>
      <c r="P107" s="0" t="n">
        <v>4.08</v>
      </c>
      <c r="Q107" s="0" t="n">
        <v>270</v>
      </c>
      <c r="R107" s="4" t="n">
        <f aca="false">FALSE()</f>
        <v>0</v>
      </c>
      <c r="S107" s="0" t="s">
        <v>68</v>
      </c>
      <c r="T107" s="0" t="s">
        <v>98</v>
      </c>
      <c r="U107" s="0" t="s">
        <v>81</v>
      </c>
    </row>
    <row r="108" customFormat="false" ht="12.8" hidden="false" customHeight="false" outlineLevel="0" collapsed="false">
      <c r="A108" s="0" t="s">
        <v>236</v>
      </c>
      <c r="B108" s="0" t="s">
        <v>252</v>
      </c>
      <c r="C108" s="0" t="str">
        <f aca="false">B108</f>
        <v>TP108</v>
      </c>
      <c r="D108" s="0" t="n">
        <v>11</v>
      </c>
      <c r="E108" s="0" t="n">
        <v>11</v>
      </c>
      <c r="F108" s="0" t="s">
        <v>65</v>
      </c>
      <c r="G108" s="0" t="str">
        <f aca="false">F108</f>
        <v>R100-2W</v>
      </c>
      <c r="H108" s="0" t="s">
        <v>66</v>
      </c>
      <c r="I108" s="0" t="s">
        <v>67</v>
      </c>
      <c r="J108" s="3" t="n">
        <f aca="false">IF((N108="GND"),-5, IF(N108="SIGNAL", -6, -7))</f>
        <v>-6</v>
      </c>
      <c r="N108" s="3" t="str">
        <f aca="false">IF((T108="GND"),"GND", "SIGNAL")</f>
        <v>SIGNAL</v>
      </c>
      <c r="O108" s="0" t="n">
        <v>-1.31999999999999</v>
      </c>
      <c r="P108" s="0" t="n">
        <v>4.08</v>
      </c>
      <c r="Q108" s="0" t="n">
        <v>270</v>
      </c>
      <c r="R108" s="4" t="n">
        <f aca="false">FALSE()</f>
        <v>0</v>
      </c>
      <c r="S108" s="0" t="s">
        <v>68</v>
      </c>
      <c r="T108" s="0" t="s">
        <v>100</v>
      </c>
      <c r="U108" s="0" t="s">
        <v>81</v>
      </c>
    </row>
    <row r="109" customFormat="false" ht="12.8" hidden="false" customHeight="false" outlineLevel="0" collapsed="false">
      <c r="A109" s="0" t="s">
        <v>236</v>
      </c>
      <c r="B109" s="0" t="s">
        <v>253</v>
      </c>
      <c r="C109" s="0" t="str">
        <f aca="false">B109</f>
        <v>TP109</v>
      </c>
      <c r="D109" s="0" t="n">
        <v>12</v>
      </c>
      <c r="E109" s="0" t="n">
        <v>12</v>
      </c>
      <c r="F109" s="0" t="s">
        <v>65</v>
      </c>
      <c r="G109" s="0" t="str">
        <f aca="false">F109</f>
        <v>R100-2W</v>
      </c>
      <c r="H109" s="0" t="s">
        <v>66</v>
      </c>
      <c r="I109" s="0" t="s">
        <v>67</v>
      </c>
      <c r="J109" s="3" t="n">
        <f aca="false">IF((N109="GND"),-5, IF(N109="SIGNAL", -6, -7))</f>
        <v>-6</v>
      </c>
      <c r="N109" s="3" t="str">
        <f aca="false">IF((T109="GND"),"GND", "SIGNAL")</f>
        <v>SIGNAL</v>
      </c>
      <c r="O109" s="0" t="n">
        <v>1.22</v>
      </c>
      <c r="P109" s="0" t="n">
        <v>4.08</v>
      </c>
      <c r="Q109" s="0" t="n">
        <v>270</v>
      </c>
      <c r="R109" s="4" t="n">
        <f aca="false">FALSE()</f>
        <v>0</v>
      </c>
      <c r="S109" s="0" t="s">
        <v>68</v>
      </c>
      <c r="T109" s="0" t="s">
        <v>254</v>
      </c>
      <c r="U109" s="0" t="s">
        <v>81</v>
      </c>
    </row>
    <row r="110" customFormat="false" ht="12.8" hidden="false" customHeight="false" outlineLevel="0" collapsed="false">
      <c r="A110" s="0" t="s">
        <v>236</v>
      </c>
      <c r="B110" s="0" t="s">
        <v>255</v>
      </c>
      <c r="C110" s="0" t="str">
        <f aca="false">B110</f>
        <v>TP110</v>
      </c>
      <c r="D110" s="0" t="n">
        <v>13</v>
      </c>
      <c r="E110" s="0" t="n">
        <v>13</v>
      </c>
      <c r="F110" s="0" t="s">
        <v>65</v>
      </c>
      <c r="G110" s="0" t="str">
        <f aca="false">F110</f>
        <v>R100-2W</v>
      </c>
      <c r="H110" s="0" t="s">
        <v>66</v>
      </c>
      <c r="I110" s="0" t="s">
        <v>67</v>
      </c>
      <c r="J110" s="3" t="n">
        <f aca="false">IF((N110="GND"),-5, IF(N110="SIGNAL", -6, -7))</f>
        <v>-6</v>
      </c>
      <c r="N110" s="3" t="str">
        <f aca="false">IF((T110="GND"),"GND", "SIGNAL")</f>
        <v>SIGNAL</v>
      </c>
      <c r="O110" s="0" t="n">
        <v>3.76000000000001</v>
      </c>
      <c r="P110" s="0" t="n">
        <v>4.08</v>
      </c>
      <c r="Q110" s="0" t="n">
        <v>270</v>
      </c>
      <c r="R110" s="4" t="n">
        <f aca="false">FALSE()</f>
        <v>0</v>
      </c>
      <c r="S110" s="0" t="s">
        <v>68</v>
      </c>
      <c r="T110" s="0" t="s">
        <v>104</v>
      </c>
      <c r="U110" s="0" t="s">
        <v>81</v>
      </c>
    </row>
    <row r="111" customFormat="false" ht="12.8" hidden="false" customHeight="false" outlineLevel="0" collapsed="false">
      <c r="A111" s="0" t="s">
        <v>236</v>
      </c>
      <c r="B111" s="0" t="s">
        <v>256</v>
      </c>
      <c r="C111" s="0" t="str">
        <f aca="false">B111</f>
        <v>TP111</v>
      </c>
      <c r="D111" s="0" t="n">
        <v>14</v>
      </c>
      <c r="E111" s="0" t="n">
        <v>14</v>
      </c>
      <c r="F111" s="0" t="s">
        <v>65</v>
      </c>
      <c r="G111" s="0" t="str">
        <f aca="false">F111</f>
        <v>R100-2W</v>
      </c>
      <c r="H111" s="0" t="s">
        <v>66</v>
      </c>
      <c r="I111" s="0" t="s">
        <v>67</v>
      </c>
      <c r="J111" s="3" t="n">
        <f aca="false">IF((N111="GND"),-5, IF(N111="SIGNAL", -6, -7))</f>
        <v>-6</v>
      </c>
      <c r="N111" s="3" t="str">
        <f aca="false">IF((T111="GND"),"GND", "SIGNAL")</f>
        <v>SIGNAL</v>
      </c>
      <c r="O111" s="0" t="n">
        <v>6.3</v>
      </c>
      <c r="P111" s="0" t="n">
        <v>4.08</v>
      </c>
      <c r="Q111" s="0" t="n">
        <v>270</v>
      </c>
      <c r="R111" s="4" t="n">
        <f aca="false">FALSE()</f>
        <v>0</v>
      </c>
      <c r="S111" s="0" t="s">
        <v>68</v>
      </c>
      <c r="T111" s="0" t="s">
        <v>83</v>
      </c>
      <c r="U111" s="0" t="s">
        <v>81</v>
      </c>
    </row>
    <row r="112" customFormat="false" ht="12.8" hidden="false" customHeight="false" outlineLevel="0" collapsed="false">
      <c r="A112" s="0" t="s">
        <v>236</v>
      </c>
      <c r="B112" s="0" t="s">
        <v>257</v>
      </c>
      <c r="C112" s="0" t="str">
        <f aca="false">B112</f>
        <v>TP112</v>
      </c>
      <c r="D112" s="0" t="n">
        <v>15</v>
      </c>
      <c r="E112" s="0" t="n">
        <v>15</v>
      </c>
      <c r="F112" s="0" t="s">
        <v>65</v>
      </c>
      <c r="G112" s="0" t="str">
        <f aca="false">F112</f>
        <v>R100-2W</v>
      </c>
      <c r="H112" s="0" t="s">
        <v>66</v>
      </c>
      <c r="I112" s="0" t="s">
        <v>67</v>
      </c>
      <c r="J112" s="3" t="n">
        <f aca="false">IF((N112="GND"),-5, IF(N112="SIGNAL", -6, -7))</f>
        <v>-6</v>
      </c>
      <c r="N112" s="3" t="str">
        <f aca="false">IF((T112="GND"),"GND", "SIGNAL")</f>
        <v>SIGNAL</v>
      </c>
      <c r="O112" s="0" t="n">
        <v>8.84</v>
      </c>
      <c r="P112" s="0" t="n">
        <v>4.08</v>
      </c>
      <c r="Q112" s="0" t="n">
        <v>270</v>
      </c>
      <c r="R112" s="4" t="n">
        <f aca="false">FALSE()</f>
        <v>0</v>
      </c>
      <c r="S112" s="0" t="s">
        <v>68</v>
      </c>
      <c r="T112" s="0" t="s">
        <v>258</v>
      </c>
      <c r="U112" s="0" t="s">
        <v>81</v>
      </c>
    </row>
    <row r="113" customFormat="false" ht="12.8" hidden="false" customHeight="false" outlineLevel="0" collapsed="false">
      <c r="A113" s="0" t="s">
        <v>236</v>
      </c>
      <c r="B113" s="0" t="s">
        <v>259</v>
      </c>
      <c r="C113" s="0" t="str">
        <f aca="false">B113</f>
        <v>TP113</v>
      </c>
      <c r="D113" s="0" t="n">
        <v>16</v>
      </c>
      <c r="E113" s="0" t="n">
        <v>16</v>
      </c>
      <c r="F113" s="0" t="s">
        <v>65</v>
      </c>
      <c r="G113" s="0" t="str">
        <f aca="false">F113</f>
        <v>R100-2W</v>
      </c>
      <c r="H113" s="0" t="s">
        <v>66</v>
      </c>
      <c r="I113" s="0" t="s">
        <v>67</v>
      </c>
      <c r="J113" s="3" t="n">
        <f aca="false">IF((N113="GND"),-5, IF(N113="SIGNAL", -6, -7))</f>
        <v>-6</v>
      </c>
      <c r="N113" s="3" t="str">
        <f aca="false">IF((T113="GND"),"GND", "SIGNAL")</f>
        <v>SIGNAL</v>
      </c>
      <c r="O113" s="0" t="n">
        <v>11.38</v>
      </c>
      <c r="P113" s="0" t="n">
        <v>4.08</v>
      </c>
      <c r="Q113" s="0" t="n">
        <v>270</v>
      </c>
      <c r="R113" s="4" t="n">
        <f aca="false">FALSE()</f>
        <v>0</v>
      </c>
      <c r="S113" s="0" t="s">
        <v>68</v>
      </c>
      <c r="T113" s="0" t="s">
        <v>260</v>
      </c>
      <c r="U113" s="0" t="s">
        <v>81</v>
      </c>
    </row>
    <row r="114" customFormat="false" ht="12.8" hidden="false" customHeight="false" outlineLevel="0" collapsed="false">
      <c r="A114" s="0" t="s">
        <v>261</v>
      </c>
      <c r="B114" s="0" t="s">
        <v>262</v>
      </c>
      <c r="C114" s="0" t="str">
        <f aca="false">B114</f>
        <v>TP114</v>
      </c>
      <c r="D114" s="0" t="n">
        <v>1</v>
      </c>
      <c r="E114" s="0" t="n">
        <v>1</v>
      </c>
      <c r="F114" s="0" t="s">
        <v>65</v>
      </c>
      <c r="G114" s="0" t="str">
        <f aca="false">F114</f>
        <v>R100-2W</v>
      </c>
      <c r="H114" s="0" t="s">
        <v>66</v>
      </c>
      <c r="I114" s="0" t="s">
        <v>67</v>
      </c>
      <c r="J114" s="3" t="n">
        <f aca="false">IF((N114="GND"),-5, IF(N114="SIGNAL", -6, -7))</f>
        <v>-5</v>
      </c>
      <c r="N114" s="3" t="str">
        <f aca="false">IF((T114="GND"),"GND", "SIGNAL")</f>
        <v>GND</v>
      </c>
      <c r="O114" s="0" t="n">
        <v>-25.62</v>
      </c>
      <c r="P114" s="0" t="n">
        <v>19.69</v>
      </c>
      <c r="Q114" s="0" t="n">
        <v>0</v>
      </c>
      <c r="R114" s="4" t="n">
        <f aca="false">FALSE()</f>
        <v>0</v>
      </c>
      <c r="S114" s="0" t="s">
        <v>68</v>
      </c>
      <c r="T114" s="0" t="s">
        <v>80</v>
      </c>
      <c r="U114" s="0" t="s">
        <v>263</v>
      </c>
    </row>
    <row r="115" customFormat="false" ht="12.8" hidden="false" customHeight="false" outlineLevel="0" collapsed="false">
      <c r="A115" s="0" t="s">
        <v>261</v>
      </c>
      <c r="B115" s="0" t="s">
        <v>264</v>
      </c>
      <c r="C115" s="0" t="str">
        <f aca="false">B115</f>
        <v>TP115</v>
      </c>
      <c r="D115" s="0" t="n">
        <v>2</v>
      </c>
      <c r="E115" s="0" t="n">
        <v>2</v>
      </c>
      <c r="F115" s="0" t="s">
        <v>65</v>
      </c>
      <c r="G115" s="0" t="str">
        <f aca="false">F115</f>
        <v>R100-2W</v>
      </c>
      <c r="H115" s="0" t="s">
        <v>66</v>
      </c>
      <c r="I115" s="0" t="s">
        <v>67</v>
      </c>
      <c r="J115" s="3" t="n">
        <f aca="false">IF((N115="GND"),-5, IF(N115="SIGNAL", -6, -7))</f>
        <v>-5</v>
      </c>
      <c r="N115" s="3" t="str">
        <f aca="false">IF((T115="GND"),"GND", "SIGNAL")</f>
        <v>GND</v>
      </c>
      <c r="O115" s="0" t="n">
        <v>-23.08</v>
      </c>
      <c r="P115" s="0" t="n">
        <v>19.69</v>
      </c>
      <c r="Q115" s="0" t="n">
        <v>0</v>
      </c>
      <c r="R115" s="4" t="n">
        <f aca="false">FALSE()</f>
        <v>0</v>
      </c>
      <c r="S115" s="0" t="s">
        <v>68</v>
      </c>
      <c r="T115" s="0" t="s">
        <v>80</v>
      </c>
      <c r="U115" s="0" t="s">
        <v>263</v>
      </c>
    </row>
    <row r="116" customFormat="false" ht="12.8" hidden="false" customHeight="false" outlineLevel="0" collapsed="false">
      <c r="A116" s="0" t="s">
        <v>261</v>
      </c>
      <c r="B116" s="0" t="s">
        <v>265</v>
      </c>
      <c r="C116" s="0" t="str">
        <f aca="false">B116</f>
        <v>TP116</v>
      </c>
      <c r="D116" s="0" t="n">
        <v>3</v>
      </c>
      <c r="E116" s="0" t="n">
        <v>3</v>
      </c>
      <c r="F116" s="0" t="s">
        <v>65</v>
      </c>
      <c r="G116" s="0" t="str">
        <f aca="false">F116</f>
        <v>R100-2W</v>
      </c>
      <c r="H116" s="0" t="s">
        <v>66</v>
      </c>
      <c r="I116" s="0" t="s">
        <v>67</v>
      </c>
      <c r="J116" s="3" t="n">
        <f aca="false">IF((N116="GND"),-5, IF(N116="SIGNAL", -6, -7))</f>
        <v>-6</v>
      </c>
      <c r="N116" s="3" t="str">
        <f aca="false">IF((T116="GND"),"GND", "SIGNAL")</f>
        <v>SIGNAL</v>
      </c>
      <c r="O116" s="0" t="n">
        <v>-25.62</v>
      </c>
      <c r="P116" s="0" t="n">
        <v>17.15</v>
      </c>
      <c r="Q116" s="0" t="n">
        <v>0</v>
      </c>
      <c r="R116" s="4" t="n">
        <f aca="false">FALSE()</f>
        <v>0</v>
      </c>
      <c r="S116" s="0" t="s">
        <v>68</v>
      </c>
      <c r="T116" s="0" t="s">
        <v>94</v>
      </c>
      <c r="U116" s="0" t="s">
        <v>263</v>
      </c>
    </row>
    <row r="117" customFormat="false" ht="12.8" hidden="false" customHeight="false" outlineLevel="0" collapsed="false">
      <c r="A117" s="0" t="s">
        <v>261</v>
      </c>
      <c r="B117" s="0" t="s">
        <v>266</v>
      </c>
      <c r="C117" s="0" t="str">
        <f aca="false">B117</f>
        <v>TP117</v>
      </c>
      <c r="D117" s="0" t="n">
        <v>4</v>
      </c>
      <c r="E117" s="0" t="n">
        <v>4</v>
      </c>
      <c r="F117" s="0" t="s">
        <v>65</v>
      </c>
      <c r="G117" s="0" t="str">
        <f aca="false">F117</f>
        <v>R100-2W</v>
      </c>
      <c r="H117" s="0" t="s">
        <v>66</v>
      </c>
      <c r="I117" s="0" t="s">
        <v>67</v>
      </c>
      <c r="J117" s="3" t="n">
        <f aca="false">IF((N117="GND"),-5, IF(N117="SIGNAL", -6, -7))</f>
        <v>-6</v>
      </c>
      <c r="N117" s="3" t="str">
        <f aca="false">IF((T117="GND"),"GND", "SIGNAL")</f>
        <v>SIGNAL</v>
      </c>
      <c r="O117" s="0" t="n">
        <v>-23.08</v>
      </c>
      <c r="P117" s="0" t="n">
        <v>17.15</v>
      </c>
      <c r="Q117" s="0" t="n">
        <v>0</v>
      </c>
      <c r="R117" s="4" t="n">
        <f aca="false">FALSE()</f>
        <v>0</v>
      </c>
      <c r="S117" s="0" t="s">
        <v>68</v>
      </c>
      <c r="T117" s="0" t="s">
        <v>94</v>
      </c>
      <c r="U117" s="0" t="s">
        <v>263</v>
      </c>
    </row>
    <row r="118" customFormat="false" ht="12.8" hidden="false" customHeight="false" outlineLevel="0" collapsed="false">
      <c r="A118" s="0" t="s">
        <v>261</v>
      </c>
      <c r="B118" s="0" t="s">
        <v>267</v>
      </c>
      <c r="C118" s="0" t="str">
        <f aca="false">B118</f>
        <v>TP118</v>
      </c>
      <c r="D118" s="0" t="n">
        <v>5</v>
      </c>
      <c r="E118" s="0" t="n">
        <v>5</v>
      </c>
      <c r="F118" s="0" t="s">
        <v>65</v>
      </c>
      <c r="G118" s="0" t="str">
        <f aca="false">F118</f>
        <v>R100-2W</v>
      </c>
      <c r="H118" s="0" t="s">
        <v>66</v>
      </c>
      <c r="I118" s="0" t="s">
        <v>67</v>
      </c>
      <c r="J118" s="3" t="n">
        <f aca="false">IF((N118="GND"),-5, IF(N118="SIGNAL", -6, -7))</f>
        <v>-6</v>
      </c>
      <c r="N118" s="3" t="str">
        <f aca="false">IF((T118="GND"),"GND", "SIGNAL")</f>
        <v>SIGNAL</v>
      </c>
      <c r="O118" s="0" t="n">
        <v>-25.62</v>
      </c>
      <c r="P118" s="0" t="n">
        <v>14.61</v>
      </c>
      <c r="Q118" s="0" t="n">
        <v>0</v>
      </c>
      <c r="R118" s="4" t="n">
        <f aca="false">FALSE()</f>
        <v>0</v>
      </c>
      <c r="S118" s="0" t="s">
        <v>68</v>
      </c>
      <c r="T118" s="0" t="s">
        <v>268</v>
      </c>
      <c r="U118" s="0" t="s">
        <v>263</v>
      </c>
    </row>
    <row r="119" customFormat="false" ht="12.8" hidden="false" customHeight="false" outlineLevel="0" collapsed="false">
      <c r="A119" s="0" t="s">
        <v>261</v>
      </c>
      <c r="B119" s="0" t="s">
        <v>269</v>
      </c>
      <c r="C119" s="0" t="str">
        <f aca="false">B119</f>
        <v>TP119</v>
      </c>
      <c r="D119" s="0" t="n">
        <v>6</v>
      </c>
      <c r="E119" s="0" t="n">
        <v>6</v>
      </c>
      <c r="F119" s="0" t="s">
        <v>65</v>
      </c>
      <c r="G119" s="0" t="str">
        <f aca="false">F119</f>
        <v>R100-2W</v>
      </c>
      <c r="H119" s="0" t="s">
        <v>66</v>
      </c>
      <c r="I119" s="0" t="s">
        <v>67</v>
      </c>
      <c r="J119" s="3" t="n">
        <f aca="false">IF((N119="GND"),-5, IF(N119="SIGNAL", -6, -7))</f>
        <v>-6</v>
      </c>
      <c r="N119" s="3" t="str">
        <f aca="false">IF((T119="GND"),"GND", "SIGNAL")</f>
        <v>SIGNAL</v>
      </c>
      <c r="O119" s="0" t="n">
        <v>-23.08</v>
      </c>
      <c r="P119" s="0" t="n">
        <v>14.61</v>
      </c>
      <c r="Q119" s="0" t="n">
        <v>0</v>
      </c>
      <c r="R119" s="4" t="n">
        <f aca="false">FALSE()</f>
        <v>0</v>
      </c>
      <c r="S119" s="0" t="s">
        <v>68</v>
      </c>
      <c r="T119" s="0" t="s">
        <v>270</v>
      </c>
      <c r="U119" s="0" t="s">
        <v>263</v>
      </c>
    </row>
    <row r="120" customFormat="false" ht="12.8" hidden="false" customHeight="false" outlineLevel="0" collapsed="false">
      <c r="A120" s="0" t="s">
        <v>271</v>
      </c>
      <c r="B120" s="0" t="s">
        <v>272</v>
      </c>
      <c r="C120" s="0" t="str">
        <f aca="false">B120</f>
        <v>TP120</v>
      </c>
      <c r="D120" s="0" t="n">
        <v>1</v>
      </c>
      <c r="E120" s="0" t="n">
        <v>1</v>
      </c>
      <c r="F120" s="0" t="s">
        <v>65</v>
      </c>
      <c r="G120" s="0" t="str">
        <f aca="false">F120</f>
        <v>R100-2W</v>
      </c>
      <c r="H120" s="0" t="s">
        <v>66</v>
      </c>
      <c r="I120" s="0" t="s">
        <v>67</v>
      </c>
      <c r="J120" s="3" t="n">
        <f aca="false">IF((N120="GND"),-5, IF(N120="SIGNAL", -6, -7))</f>
        <v>-6</v>
      </c>
      <c r="N120" s="3" t="str">
        <f aca="false">IF((T120="GND"),"GND", "SIGNAL")</f>
        <v>SIGNAL</v>
      </c>
      <c r="O120" s="0" t="n">
        <v>-33.63</v>
      </c>
      <c r="P120" s="0" t="n">
        <v>12.09</v>
      </c>
      <c r="Q120" s="0" t="n">
        <v>90</v>
      </c>
      <c r="R120" s="4" t="n">
        <f aca="false">FALSE()</f>
        <v>0</v>
      </c>
      <c r="S120" s="0" t="s">
        <v>68</v>
      </c>
      <c r="T120" s="0" t="s">
        <v>273</v>
      </c>
      <c r="U120" s="0" t="s">
        <v>274</v>
      </c>
    </row>
    <row r="121" customFormat="false" ht="12.8" hidden="false" customHeight="false" outlineLevel="0" collapsed="false">
      <c r="A121" s="0" t="s">
        <v>271</v>
      </c>
      <c r="B121" s="0" t="s">
        <v>275</v>
      </c>
      <c r="C121" s="0" t="str">
        <f aca="false">B121</f>
        <v>TP121</v>
      </c>
      <c r="D121" s="0" t="n">
        <v>2</v>
      </c>
      <c r="E121" s="0" t="n">
        <v>2</v>
      </c>
      <c r="F121" s="0" t="s">
        <v>65</v>
      </c>
      <c r="G121" s="0" t="str">
        <f aca="false">F121</f>
        <v>R100-2W</v>
      </c>
      <c r="H121" s="0" t="s">
        <v>66</v>
      </c>
      <c r="I121" s="0" t="s">
        <v>67</v>
      </c>
      <c r="J121" s="3" t="n">
        <f aca="false">IF((N121="GND"),-5, IF(N121="SIGNAL", -6, -7))</f>
        <v>-6</v>
      </c>
      <c r="N121" s="3" t="str">
        <f aca="false">IF((T121="GND"),"GND", "SIGNAL")</f>
        <v>SIGNAL</v>
      </c>
      <c r="O121" s="0" t="n">
        <v>-33.63</v>
      </c>
      <c r="P121" s="0" t="n">
        <v>14.59</v>
      </c>
      <c r="Q121" s="0" t="n">
        <v>90</v>
      </c>
      <c r="R121" s="4" t="n">
        <f aca="false">FALSE()</f>
        <v>0</v>
      </c>
      <c r="S121" s="0" t="s">
        <v>68</v>
      </c>
      <c r="T121" s="0" t="s">
        <v>276</v>
      </c>
      <c r="U121" s="0" t="s">
        <v>274</v>
      </c>
    </row>
    <row r="122" customFormat="false" ht="12.8" hidden="false" customHeight="false" outlineLevel="0" collapsed="false">
      <c r="A122" s="0" t="s">
        <v>271</v>
      </c>
      <c r="B122" s="0" t="s">
        <v>277</v>
      </c>
      <c r="C122" s="0" t="str">
        <f aca="false">B122</f>
        <v>TP122</v>
      </c>
      <c r="D122" s="0" t="n">
        <v>3</v>
      </c>
      <c r="E122" s="0" t="n">
        <v>3</v>
      </c>
      <c r="F122" s="0" t="s">
        <v>65</v>
      </c>
      <c r="G122" s="0" t="str">
        <f aca="false">F122</f>
        <v>R100-2W</v>
      </c>
      <c r="H122" s="0" t="s">
        <v>66</v>
      </c>
      <c r="I122" s="0" t="s">
        <v>67</v>
      </c>
      <c r="J122" s="3" t="n">
        <f aca="false">IF((N122="GND"),-5, IF(N122="SIGNAL", -6, -7))</f>
        <v>-5</v>
      </c>
      <c r="N122" s="3" t="str">
        <f aca="false">IF((T122="GND"),"GND", "SIGNAL")</f>
        <v>GND</v>
      </c>
      <c r="O122" s="0" t="n">
        <v>-33.63</v>
      </c>
      <c r="P122" s="0" t="n">
        <v>17.09</v>
      </c>
      <c r="Q122" s="0" t="n">
        <v>90</v>
      </c>
      <c r="R122" s="4" t="n">
        <f aca="false">FALSE()</f>
        <v>0</v>
      </c>
      <c r="S122" s="0" t="s">
        <v>68</v>
      </c>
      <c r="T122" s="0" t="s">
        <v>80</v>
      </c>
      <c r="U122" s="0" t="s">
        <v>274</v>
      </c>
    </row>
    <row r="123" customFormat="false" ht="12.8" hidden="false" customHeight="false" outlineLevel="0" collapsed="false">
      <c r="A123" s="0" t="s">
        <v>64</v>
      </c>
      <c r="B123" s="0" t="s">
        <v>278</v>
      </c>
      <c r="C123" s="0" t="str">
        <f aca="false">B123</f>
        <v>TP123</v>
      </c>
      <c r="D123" s="0" t="n">
        <v>1</v>
      </c>
      <c r="E123" s="0" t="n">
        <v>1</v>
      </c>
      <c r="F123" s="0" t="s">
        <v>65</v>
      </c>
      <c r="G123" s="0" t="str">
        <f aca="false">F123</f>
        <v>R100-2W</v>
      </c>
      <c r="H123" s="0" t="s">
        <v>66</v>
      </c>
      <c r="I123" s="0" t="s">
        <v>67</v>
      </c>
      <c r="J123" s="3" t="n">
        <f aca="false">IF((N123="GND"),-5, IF(N123="SIGNAL", -6, -7))</f>
        <v>-6</v>
      </c>
      <c r="N123" s="3" t="str">
        <f aca="false">IF((T123="GND"),"GND", "SIGNAL")</f>
        <v>SIGNAL</v>
      </c>
      <c r="O123" s="0" t="n">
        <v>-40.83</v>
      </c>
      <c r="P123" s="0" t="n">
        <v>-33.24</v>
      </c>
      <c r="Q123" s="0" t="n">
        <v>0</v>
      </c>
      <c r="R123" s="4" t="n">
        <f aca="false">TRUE()</f>
        <v>1</v>
      </c>
      <c r="S123" s="0" t="s">
        <v>68</v>
      </c>
      <c r="T123" s="0" t="s">
        <v>279</v>
      </c>
      <c r="U123" s="0" t="s">
        <v>280</v>
      </c>
    </row>
    <row r="124" customFormat="false" ht="12.8" hidden="false" customHeight="false" outlineLevel="0" collapsed="false">
      <c r="A124" s="0" t="s">
        <v>71</v>
      </c>
      <c r="B124" s="0" t="s">
        <v>281</v>
      </c>
      <c r="C124" s="0" t="str">
        <f aca="false">B124</f>
        <v>TP124</v>
      </c>
      <c r="D124" s="0" t="n">
        <v>1</v>
      </c>
      <c r="E124" s="0" t="n">
        <v>1</v>
      </c>
      <c r="F124" s="0" t="s">
        <v>65</v>
      </c>
      <c r="G124" s="0" t="str">
        <f aca="false">F124</f>
        <v>R100-2W</v>
      </c>
      <c r="H124" s="0" t="s">
        <v>66</v>
      </c>
      <c r="I124" s="0" t="s">
        <v>67</v>
      </c>
      <c r="J124" s="3" t="n">
        <f aca="false">IF((N124="GND"),-5, IF(N124="SIGNAL", -6, -7))</f>
        <v>-6</v>
      </c>
      <c r="N124" s="3" t="str">
        <f aca="false">IF((T124="GND"),"GND", "SIGNAL")</f>
        <v>SIGNAL</v>
      </c>
      <c r="O124" s="0" t="n">
        <v>-40.83</v>
      </c>
      <c r="P124" s="0" t="n">
        <v>-36.24</v>
      </c>
      <c r="Q124" s="0" t="n">
        <v>0</v>
      </c>
      <c r="R124" s="4" t="n">
        <f aca="false">TRUE()</f>
        <v>1</v>
      </c>
      <c r="S124" s="0" t="s">
        <v>68</v>
      </c>
      <c r="T124" s="0" t="s">
        <v>282</v>
      </c>
      <c r="U124" s="0" t="s">
        <v>283</v>
      </c>
    </row>
    <row r="125" customFormat="false" ht="12.8" hidden="false" customHeight="false" outlineLevel="0" collapsed="false">
      <c r="A125" s="0" t="s">
        <v>284</v>
      </c>
      <c r="B125" s="0" t="s">
        <v>285</v>
      </c>
      <c r="C125" s="0" t="str">
        <f aca="false">B125</f>
        <v>TP125</v>
      </c>
      <c r="D125" s="0" t="n">
        <v>1</v>
      </c>
      <c r="E125" s="0" t="n">
        <v>1</v>
      </c>
      <c r="F125" s="0" t="s">
        <v>65</v>
      </c>
      <c r="G125" s="0" t="str">
        <f aca="false">F125</f>
        <v>R100-2W</v>
      </c>
      <c r="H125" s="0" t="s">
        <v>66</v>
      </c>
      <c r="I125" s="0" t="s">
        <v>67</v>
      </c>
      <c r="J125" s="3" t="n">
        <f aca="false">IF((N125="GND"),-5, IF(N125="SIGNAL", -6, -7))</f>
        <v>-6</v>
      </c>
      <c r="N125" s="3" t="str">
        <f aca="false">IF((T125="GND"),"GND", "SIGNAL")</f>
        <v>SIGNAL</v>
      </c>
      <c r="O125" s="0" t="n">
        <v>29.42</v>
      </c>
      <c r="P125" s="0" t="n">
        <v>-11.99</v>
      </c>
      <c r="Q125" s="0" t="n">
        <v>0</v>
      </c>
      <c r="R125" s="4" t="n">
        <f aca="false">TRUE()</f>
        <v>1</v>
      </c>
      <c r="S125" s="0" t="s">
        <v>68</v>
      </c>
      <c r="T125" s="0" t="s">
        <v>286</v>
      </c>
      <c r="U125" s="0" t="s">
        <v>287</v>
      </c>
    </row>
    <row r="126" customFormat="false" ht="12.8" hidden="false" customHeight="false" outlineLevel="0" collapsed="false">
      <c r="A126" s="0" t="s">
        <v>73</v>
      </c>
      <c r="B126" s="0" t="s">
        <v>288</v>
      </c>
      <c r="C126" s="0" t="str">
        <f aca="false">B126</f>
        <v>TP126</v>
      </c>
      <c r="D126" s="0" t="n">
        <v>1</v>
      </c>
      <c r="E126" s="0" t="n">
        <v>1</v>
      </c>
      <c r="F126" s="0" t="s">
        <v>65</v>
      </c>
      <c r="G126" s="0" t="str">
        <f aca="false">F126</f>
        <v>R100-2W</v>
      </c>
      <c r="H126" s="0" t="s">
        <v>66</v>
      </c>
      <c r="I126" s="0" t="s">
        <v>67</v>
      </c>
      <c r="J126" s="3" t="n">
        <f aca="false">IF((N126="GND"),-5, IF(N126="SIGNAL", -6, -7))</f>
        <v>-6</v>
      </c>
      <c r="N126" s="3" t="str">
        <f aca="false">IF((T126="GND"),"GND", "SIGNAL")</f>
        <v>SIGNAL</v>
      </c>
      <c r="O126" s="0" t="n">
        <v>26.17</v>
      </c>
      <c r="P126" s="0" t="n">
        <v>-11.99</v>
      </c>
      <c r="Q126" s="0" t="n">
        <v>0</v>
      </c>
      <c r="R126" s="4" t="n">
        <f aca="false">TRUE()</f>
        <v>1</v>
      </c>
      <c r="S126" s="0" t="s">
        <v>68</v>
      </c>
      <c r="T126" s="0" t="s">
        <v>289</v>
      </c>
      <c r="U126" s="0" t="s">
        <v>290</v>
      </c>
    </row>
    <row r="127" customFormat="false" ht="12.8" hidden="false" customHeight="false" outlineLevel="0" collapsed="false">
      <c r="A127" s="0" t="s">
        <v>76</v>
      </c>
      <c r="B127" s="0" t="s">
        <v>291</v>
      </c>
      <c r="C127" s="0" t="str">
        <f aca="false">B127</f>
        <v>TP127</v>
      </c>
      <c r="D127" s="0" t="n">
        <v>1</v>
      </c>
      <c r="E127" s="0" t="n">
        <v>1</v>
      </c>
      <c r="F127" s="0" t="s">
        <v>65</v>
      </c>
      <c r="G127" s="0" t="str">
        <f aca="false">F127</f>
        <v>R100-2W</v>
      </c>
      <c r="H127" s="0" t="s">
        <v>66</v>
      </c>
      <c r="I127" s="0" t="s">
        <v>67</v>
      </c>
      <c r="J127" s="3" t="n">
        <f aca="false">IF((N127="GND"),-5, IF(N127="SIGNAL", -6, -7))</f>
        <v>-6</v>
      </c>
      <c r="N127" s="3" t="str">
        <f aca="false">IF((T127="GND"),"GND", "SIGNAL")</f>
        <v>SIGNAL</v>
      </c>
      <c r="O127" s="0" t="n">
        <v>22.92</v>
      </c>
      <c r="P127" s="0" t="n">
        <v>-11.99</v>
      </c>
      <c r="Q127" s="0" t="n">
        <v>0</v>
      </c>
      <c r="R127" s="4" t="n">
        <f aca="false">TRUE()</f>
        <v>1</v>
      </c>
      <c r="S127" s="0" t="s">
        <v>68</v>
      </c>
      <c r="T127" s="0" t="s">
        <v>292</v>
      </c>
      <c r="U127" s="0" t="s">
        <v>293</v>
      </c>
    </row>
    <row r="128" customFormat="false" ht="12.8" hidden="false" customHeight="false" outlineLevel="0" collapsed="false">
      <c r="A128" s="0" t="s">
        <v>79</v>
      </c>
      <c r="B128" s="0" t="s">
        <v>294</v>
      </c>
      <c r="C128" s="0" t="str">
        <f aca="false">B128</f>
        <v>TP128</v>
      </c>
      <c r="D128" s="0" t="n">
        <v>1</v>
      </c>
      <c r="E128" s="0" t="n">
        <v>1</v>
      </c>
      <c r="F128" s="0" t="s">
        <v>65</v>
      </c>
      <c r="G128" s="0" t="str">
        <f aca="false">F128</f>
        <v>R100-2W</v>
      </c>
      <c r="H128" s="0" t="s">
        <v>66</v>
      </c>
      <c r="I128" s="0" t="s">
        <v>67</v>
      </c>
      <c r="J128" s="3" t="n">
        <f aca="false">IF((N128="GND"),-5, IF(N128="SIGNAL", -6, -7))</f>
        <v>-6</v>
      </c>
      <c r="N128" s="3" t="str">
        <f aca="false">IF((T128="GND"),"GND", "SIGNAL")</f>
        <v>SIGNAL</v>
      </c>
      <c r="O128" s="0" t="n">
        <v>26.17</v>
      </c>
      <c r="P128" s="0" t="n">
        <v>-26.24</v>
      </c>
      <c r="Q128" s="0" t="n">
        <v>0</v>
      </c>
      <c r="R128" s="4" t="n">
        <f aca="false">TRUE()</f>
        <v>1</v>
      </c>
      <c r="S128" s="0" t="s">
        <v>68</v>
      </c>
      <c r="T128" s="0" t="s">
        <v>295</v>
      </c>
      <c r="U128" s="0" t="s">
        <v>296</v>
      </c>
    </row>
    <row r="129" customFormat="false" ht="12.8" hidden="false" customHeight="false" outlineLevel="0" collapsed="false">
      <c r="A129" s="0" t="s">
        <v>82</v>
      </c>
      <c r="B129" s="0" t="s">
        <v>297</v>
      </c>
      <c r="C129" s="0" t="str">
        <f aca="false">B129</f>
        <v>TP129</v>
      </c>
      <c r="D129" s="0" t="n">
        <v>1</v>
      </c>
      <c r="E129" s="0" t="n">
        <v>1</v>
      </c>
      <c r="F129" s="0" t="s">
        <v>65</v>
      </c>
      <c r="G129" s="0" t="str">
        <f aca="false">F129</f>
        <v>R100-2W</v>
      </c>
      <c r="H129" s="0" t="s">
        <v>66</v>
      </c>
      <c r="I129" s="0" t="s">
        <v>67</v>
      </c>
      <c r="J129" s="3" t="n">
        <f aca="false">IF((N129="GND"),-5, IF(N129="SIGNAL", -6, -7))</f>
        <v>-5</v>
      </c>
      <c r="N129" s="3" t="str">
        <f aca="false">IF((T129="GND"),"GND", "SIGNAL")</f>
        <v>GND</v>
      </c>
      <c r="O129" s="0" t="n">
        <v>46.17</v>
      </c>
      <c r="P129" s="0" t="n">
        <v>13.76</v>
      </c>
      <c r="Q129" s="0" t="n">
        <v>0</v>
      </c>
      <c r="R129" s="4" t="n">
        <f aca="false">TRUE()</f>
        <v>1</v>
      </c>
      <c r="S129" s="0" t="s">
        <v>68</v>
      </c>
      <c r="T129" s="0" t="s">
        <v>80</v>
      </c>
      <c r="U129" s="0" t="s">
        <v>298</v>
      </c>
    </row>
    <row r="130" customFormat="false" ht="12.8" hidden="false" customHeight="false" outlineLevel="0" collapsed="false">
      <c r="A130" s="0" t="s">
        <v>84</v>
      </c>
      <c r="B130" s="0" t="s">
        <v>299</v>
      </c>
      <c r="C130" s="0" t="str">
        <f aca="false">B130</f>
        <v>TP130</v>
      </c>
      <c r="D130" s="0" t="n">
        <v>1</v>
      </c>
      <c r="E130" s="0" t="n">
        <v>1</v>
      </c>
      <c r="F130" s="0" t="s">
        <v>65</v>
      </c>
      <c r="G130" s="0" t="str">
        <f aca="false">F130</f>
        <v>R100-2W</v>
      </c>
      <c r="H130" s="0" t="s">
        <v>66</v>
      </c>
      <c r="I130" s="0" t="s">
        <v>67</v>
      </c>
      <c r="J130" s="3" t="n">
        <f aca="false">IF((N130="GND"),-5, IF(N130="SIGNAL", -6, -7))</f>
        <v>-6</v>
      </c>
      <c r="N130" s="3" t="str">
        <f aca="false">IF((T130="GND"),"GND", "SIGNAL")</f>
        <v>SIGNAL</v>
      </c>
      <c r="O130" s="0" t="n">
        <v>42.67</v>
      </c>
      <c r="P130" s="0" t="n">
        <v>13.76</v>
      </c>
      <c r="Q130" s="0" t="n">
        <v>0</v>
      </c>
      <c r="R130" s="4" t="n">
        <f aca="false">TRUE()</f>
        <v>1</v>
      </c>
      <c r="S130" s="0" t="s">
        <v>68</v>
      </c>
      <c r="T130" s="0" t="s">
        <v>94</v>
      </c>
      <c r="U130" s="0" t="s">
        <v>300</v>
      </c>
    </row>
    <row r="131" customFormat="false" ht="12.8" hidden="false" customHeight="false" outlineLevel="0" collapsed="false">
      <c r="A131" s="0" t="s">
        <v>86</v>
      </c>
      <c r="B131" s="0" t="s">
        <v>301</v>
      </c>
      <c r="C131" s="0" t="str">
        <f aca="false">B131</f>
        <v>TP131</v>
      </c>
      <c r="D131" s="0" t="n">
        <v>1</v>
      </c>
      <c r="E131" s="0" t="n">
        <v>1</v>
      </c>
      <c r="F131" s="0" t="s">
        <v>65</v>
      </c>
      <c r="G131" s="0" t="str">
        <f aca="false">F131</f>
        <v>R100-2W</v>
      </c>
      <c r="H131" s="0" t="s">
        <v>66</v>
      </c>
      <c r="I131" s="0" t="s">
        <v>67</v>
      </c>
      <c r="J131" s="3" t="n">
        <f aca="false">IF((N131="GND"),-5, IF(N131="SIGNAL", -6, -7))</f>
        <v>-6</v>
      </c>
      <c r="N131" s="3" t="str">
        <f aca="false">IF((T131="GND"),"GND", "SIGNAL")</f>
        <v>SIGNAL</v>
      </c>
      <c r="O131" s="0" t="n">
        <v>46.17</v>
      </c>
      <c r="P131" s="0" t="n">
        <v>8.76000000000001</v>
      </c>
      <c r="Q131" s="0" t="n">
        <v>0</v>
      </c>
      <c r="R131" s="4" t="n">
        <f aca="false">TRUE()</f>
        <v>1</v>
      </c>
      <c r="S131" s="0" t="s">
        <v>68</v>
      </c>
      <c r="T131" s="0" t="s">
        <v>302</v>
      </c>
      <c r="U131" s="0" t="s">
        <v>303</v>
      </c>
    </row>
    <row r="132" customFormat="false" ht="12.8" hidden="false" customHeight="false" outlineLevel="0" collapsed="false">
      <c r="A132" s="0" t="s">
        <v>88</v>
      </c>
      <c r="B132" s="0" t="s">
        <v>304</v>
      </c>
      <c r="C132" s="0" t="str">
        <f aca="false">B132</f>
        <v>TP132</v>
      </c>
      <c r="D132" s="0" t="n">
        <v>1</v>
      </c>
      <c r="E132" s="0" t="n">
        <v>1</v>
      </c>
      <c r="F132" s="0" t="s">
        <v>65</v>
      </c>
      <c r="G132" s="0" t="str">
        <f aca="false">F132</f>
        <v>R100-2W</v>
      </c>
      <c r="H132" s="0" t="s">
        <v>66</v>
      </c>
      <c r="I132" s="0" t="s">
        <v>67</v>
      </c>
      <c r="J132" s="3" t="n">
        <f aca="false">IF((N132="GND"),-5, IF(N132="SIGNAL", -6, -7))</f>
        <v>-6</v>
      </c>
      <c r="N132" s="3" t="str">
        <f aca="false">IF((T132="GND"),"GND", "SIGNAL")</f>
        <v>SIGNAL</v>
      </c>
      <c r="O132" s="0" t="n">
        <v>42.67</v>
      </c>
      <c r="P132" s="0" t="n">
        <v>8.76000000000001</v>
      </c>
      <c r="Q132" s="0" t="n">
        <v>0</v>
      </c>
      <c r="R132" s="4" t="n">
        <f aca="false">TRUE()</f>
        <v>1</v>
      </c>
      <c r="S132" s="0" t="s">
        <v>68</v>
      </c>
      <c r="T132" s="0" t="s">
        <v>83</v>
      </c>
      <c r="U132" s="0" t="s">
        <v>305</v>
      </c>
    </row>
    <row r="133" customFormat="false" ht="12.8" hidden="false" customHeight="false" outlineLevel="0" collapsed="false">
      <c r="A133" s="0" t="s">
        <v>306</v>
      </c>
      <c r="B133" s="0" t="s">
        <v>307</v>
      </c>
      <c r="C133" s="0" t="str">
        <f aca="false">B133</f>
        <v>TP133</v>
      </c>
      <c r="D133" s="0" t="n">
        <v>1</v>
      </c>
      <c r="E133" s="0" t="n">
        <v>1</v>
      </c>
      <c r="F133" s="0" t="s">
        <v>65</v>
      </c>
      <c r="G133" s="0" t="str">
        <f aca="false">F133</f>
        <v>R100-2W</v>
      </c>
      <c r="H133" s="0" t="s">
        <v>66</v>
      </c>
      <c r="I133" s="0" t="s">
        <v>67</v>
      </c>
      <c r="J133" s="3" t="n">
        <f aca="false">IF((N133="GND"),-5, IF(N133="SIGNAL", -6, -7))</f>
        <v>-6</v>
      </c>
      <c r="N133" s="3" t="str">
        <f aca="false">IF((T133="GND"),"GND", "SIGNAL")</f>
        <v>SIGNAL</v>
      </c>
      <c r="O133" s="0" t="n">
        <v>-33.69</v>
      </c>
      <c r="P133" s="0" t="n">
        <v>-4.09</v>
      </c>
      <c r="Q133" s="0" t="n">
        <v>90</v>
      </c>
      <c r="R133" s="4" t="n">
        <f aca="false">FALSE()</f>
        <v>0</v>
      </c>
      <c r="S133" s="0" t="s">
        <v>68</v>
      </c>
      <c r="T133" s="0" t="s">
        <v>308</v>
      </c>
      <c r="U133" s="0" t="s">
        <v>309</v>
      </c>
    </row>
    <row r="134" customFormat="false" ht="12.8" hidden="false" customHeight="false" outlineLevel="0" collapsed="false">
      <c r="A134" s="0" t="s">
        <v>306</v>
      </c>
      <c r="B134" s="0" t="s">
        <v>310</v>
      </c>
      <c r="C134" s="0" t="str">
        <f aca="false">B134</f>
        <v>TP134</v>
      </c>
      <c r="D134" s="0" t="n">
        <v>2</v>
      </c>
      <c r="E134" s="0" t="n">
        <v>2</v>
      </c>
      <c r="F134" s="0" t="s">
        <v>65</v>
      </c>
      <c r="G134" s="0" t="str">
        <f aca="false">F134</f>
        <v>R100-2W</v>
      </c>
      <c r="H134" s="0" t="s">
        <v>66</v>
      </c>
      <c r="I134" s="0" t="s">
        <v>67</v>
      </c>
      <c r="J134" s="3" t="n">
        <f aca="false">IF((N134="GND"),-5, IF(N134="SIGNAL", -6, -7))</f>
        <v>-6</v>
      </c>
      <c r="N134" s="3" t="str">
        <f aca="false">IF((T134="GND"),"GND", "SIGNAL")</f>
        <v>SIGNAL</v>
      </c>
      <c r="O134" s="0" t="n">
        <v>-33.69</v>
      </c>
      <c r="P134" s="0" t="n">
        <v>-1.59</v>
      </c>
      <c r="Q134" s="0" t="n">
        <v>90</v>
      </c>
      <c r="R134" s="4" t="n">
        <f aca="false">FALSE()</f>
        <v>0</v>
      </c>
      <c r="S134" s="0" t="s">
        <v>68</v>
      </c>
      <c r="T134" s="0" t="s">
        <v>276</v>
      </c>
      <c r="U134" s="0" t="s">
        <v>309</v>
      </c>
    </row>
    <row r="135" customFormat="false" ht="12.8" hidden="false" customHeight="false" outlineLevel="0" collapsed="false">
      <c r="A135" s="0" t="s">
        <v>306</v>
      </c>
      <c r="B135" s="0" t="s">
        <v>311</v>
      </c>
      <c r="C135" s="0" t="str">
        <f aca="false">B135</f>
        <v>TP135</v>
      </c>
      <c r="D135" s="0" t="n">
        <v>3</v>
      </c>
      <c r="E135" s="0" t="n">
        <v>3</v>
      </c>
      <c r="F135" s="0" t="s">
        <v>65</v>
      </c>
      <c r="G135" s="0" t="str">
        <f aca="false">F135</f>
        <v>R100-2W</v>
      </c>
      <c r="H135" s="0" t="s">
        <v>66</v>
      </c>
      <c r="I135" s="0" t="s">
        <v>67</v>
      </c>
      <c r="J135" s="3" t="n">
        <f aca="false">IF((N135="GND"),-5, IF(N135="SIGNAL", -6, -7))</f>
        <v>-5</v>
      </c>
      <c r="N135" s="3" t="str">
        <f aca="false">IF((T135="GND"),"GND", "SIGNAL")</f>
        <v>GND</v>
      </c>
      <c r="O135" s="0" t="n">
        <v>-33.69</v>
      </c>
      <c r="P135" s="0" t="n">
        <v>0.909999999999997</v>
      </c>
      <c r="Q135" s="0" t="n">
        <v>90</v>
      </c>
      <c r="R135" s="4" t="n">
        <f aca="false">FALSE()</f>
        <v>0</v>
      </c>
      <c r="S135" s="0" t="s">
        <v>68</v>
      </c>
      <c r="T135" s="0" t="s">
        <v>80</v>
      </c>
      <c r="U135" s="0" t="s">
        <v>309</v>
      </c>
    </row>
    <row r="136" customFormat="false" ht="12.8" hidden="false" customHeight="false" outlineLevel="0" collapsed="false">
      <c r="A136" s="0" t="s">
        <v>312</v>
      </c>
      <c r="B136" s="0" t="s">
        <v>313</v>
      </c>
      <c r="C136" s="0" t="str">
        <f aca="false">B136</f>
        <v>TP136</v>
      </c>
      <c r="D136" s="0" t="n">
        <v>1</v>
      </c>
      <c r="E136" s="0" t="n">
        <v>1</v>
      </c>
      <c r="F136" s="0" t="s">
        <v>65</v>
      </c>
      <c r="G136" s="0" t="str">
        <f aca="false">F136</f>
        <v>R100-2W</v>
      </c>
      <c r="H136" s="0" t="s">
        <v>66</v>
      </c>
      <c r="I136" s="0" t="s">
        <v>67</v>
      </c>
      <c r="J136" s="3" t="n">
        <f aca="false">IF((N136="GND"),-5, IF(N136="SIGNAL", -6, -7))</f>
        <v>-6</v>
      </c>
      <c r="N136" s="3" t="str">
        <f aca="false">IF((T136="GND"),"GND", "SIGNAL")</f>
        <v>SIGNAL</v>
      </c>
      <c r="O136" s="0" t="n">
        <v>-26.3</v>
      </c>
      <c r="P136" s="0" t="n">
        <v>-4.12000000000001</v>
      </c>
      <c r="Q136" s="0" t="n">
        <v>90</v>
      </c>
      <c r="R136" s="4" t="n">
        <f aca="false">FALSE()</f>
        <v>0</v>
      </c>
      <c r="S136" s="0" t="s">
        <v>68</v>
      </c>
      <c r="T136" s="0" t="s">
        <v>314</v>
      </c>
      <c r="U136" s="0" t="s">
        <v>314</v>
      </c>
    </row>
    <row r="137" customFormat="false" ht="12.8" hidden="false" customHeight="false" outlineLevel="0" collapsed="false">
      <c r="A137" s="0" t="s">
        <v>312</v>
      </c>
      <c r="B137" s="0" t="s">
        <v>315</v>
      </c>
      <c r="C137" s="0" t="str">
        <f aca="false">B137</f>
        <v>TP137</v>
      </c>
      <c r="D137" s="0" t="n">
        <v>2</v>
      </c>
      <c r="E137" s="0" t="n">
        <v>2</v>
      </c>
      <c r="F137" s="0" t="s">
        <v>65</v>
      </c>
      <c r="G137" s="0" t="str">
        <f aca="false">F137</f>
        <v>R100-2W</v>
      </c>
      <c r="H137" s="0" t="s">
        <v>66</v>
      </c>
      <c r="I137" s="0" t="s">
        <v>67</v>
      </c>
      <c r="J137" s="3" t="n">
        <f aca="false">IF((N137="GND"),-5, IF(N137="SIGNAL", -6, -7))</f>
        <v>-5</v>
      </c>
      <c r="N137" s="3" t="str">
        <f aca="false">IF((T137="GND"),"GND", "SIGNAL")</f>
        <v>GND</v>
      </c>
      <c r="O137" s="0" t="n">
        <v>-26.3</v>
      </c>
      <c r="P137" s="0" t="n">
        <v>-1.62000000000001</v>
      </c>
      <c r="Q137" s="0" t="n">
        <v>90</v>
      </c>
      <c r="R137" s="4" t="n">
        <f aca="false">FALSE()</f>
        <v>0</v>
      </c>
      <c r="S137" s="0" t="s">
        <v>68</v>
      </c>
      <c r="T137" s="0" t="s">
        <v>80</v>
      </c>
      <c r="U137" s="0" t="s">
        <v>314</v>
      </c>
    </row>
    <row r="138" customFormat="false" ht="12.8" hidden="false" customHeight="false" outlineLevel="0" collapsed="false">
      <c r="A138" s="0" t="s">
        <v>312</v>
      </c>
      <c r="B138" s="0" t="s">
        <v>316</v>
      </c>
      <c r="C138" s="0" t="str">
        <f aca="false">B138</f>
        <v>TP138</v>
      </c>
      <c r="D138" s="0" t="n">
        <v>3</v>
      </c>
      <c r="E138" s="0" t="n">
        <v>3</v>
      </c>
      <c r="F138" s="0" t="s">
        <v>65</v>
      </c>
      <c r="G138" s="0" t="str">
        <f aca="false">F138</f>
        <v>R100-2W</v>
      </c>
      <c r="H138" s="0" t="s">
        <v>66</v>
      </c>
      <c r="I138" s="0" t="s">
        <v>67</v>
      </c>
      <c r="J138" s="3" t="n">
        <f aca="false">IF((N138="GND"),-5, IF(N138="SIGNAL", -6, -7))</f>
        <v>-6</v>
      </c>
      <c r="N138" s="3" t="str">
        <f aca="false">IF((T138="GND"),"GND", "SIGNAL")</f>
        <v>SIGNAL</v>
      </c>
      <c r="O138" s="0" t="n">
        <v>-26.3</v>
      </c>
      <c r="P138" s="0" t="n">
        <v>0.879999999999995</v>
      </c>
      <c r="Q138" s="0" t="n">
        <v>90</v>
      </c>
      <c r="R138" s="4" t="n">
        <f aca="false">FALSE()</f>
        <v>0</v>
      </c>
      <c r="S138" s="0" t="s">
        <v>68</v>
      </c>
      <c r="T138" s="0" t="s">
        <v>83</v>
      </c>
      <c r="U138" s="0" t="s">
        <v>314</v>
      </c>
    </row>
    <row r="139" customFormat="false" ht="12.8" hidden="false" customHeight="false" outlineLevel="0" collapsed="false">
      <c r="A139" s="0" t="s">
        <v>317</v>
      </c>
      <c r="B139" s="0" t="s">
        <v>318</v>
      </c>
      <c r="C139" s="0" t="str">
        <f aca="false">B139</f>
        <v>TP139</v>
      </c>
      <c r="D139" s="0" t="n">
        <v>1</v>
      </c>
      <c r="E139" s="0" t="n">
        <v>1</v>
      </c>
      <c r="F139" s="0" t="s">
        <v>65</v>
      </c>
      <c r="G139" s="0" t="str">
        <f aca="false">F139</f>
        <v>R100-2W</v>
      </c>
      <c r="H139" s="0" t="s">
        <v>66</v>
      </c>
      <c r="I139" s="0" t="s">
        <v>67</v>
      </c>
      <c r="J139" s="3" t="n">
        <f aca="false">IF((N139="GND"),-5, IF(N139="SIGNAL", -6, -7))</f>
        <v>-6</v>
      </c>
      <c r="N139" s="3" t="str">
        <f aca="false">IF((T139="GND"),"GND", "SIGNAL")</f>
        <v>SIGNAL</v>
      </c>
      <c r="O139" s="0" t="n">
        <v>-19.46</v>
      </c>
      <c r="P139" s="0" t="n">
        <v>-4.12000000000001</v>
      </c>
      <c r="Q139" s="0" t="n">
        <v>90</v>
      </c>
      <c r="R139" s="4" t="n">
        <f aca="false">FALSE()</f>
        <v>0</v>
      </c>
      <c r="S139" s="0" t="s">
        <v>68</v>
      </c>
      <c r="T139" s="0" t="s">
        <v>319</v>
      </c>
      <c r="U139" s="0" t="s">
        <v>319</v>
      </c>
    </row>
    <row r="140" customFormat="false" ht="12.8" hidden="false" customHeight="false" outlineLevel="0" collapsed="false">
      <c r="A140" s="0" t="s">
        <v>317</v>
      </c>
      <c r="B140" s="0" t="s">
        <v>320</v>
      </c>
      <c r="C140" s="0" t="str">
        <f aca="false">B140</f>
        <v>TP140</v>
      </c>
      <c r="D140" s="0" t="n">
        <v>2</v>
      </c>
      <c r="E140" s="0" t="n">
        <v>2</v>
      </c>
      <c r="F140" s="0" t="s">
        <v>65</v>
      </c>
      <c r="G140" s="0" t="str">
        <f aca="false">F140</f>
        <v>R100-2W</v>
      </c>
      <c r="H140" s="0" t="s">
        <v>66</v>
      </c>
      <c r="I140" s="0" t="s">
        <v>67</v>
      </c>
      <c r="J140" s="3" t="n">
        <f aca="false">IF((N140="GND"),-5, IF(N140="SIGNAL", -6, -7))</f>
        <v>-5</v>
      </c>
      <c r="N140" s="3" t="str">
        <f aca="false">IF((T140="GND"),"GND", "SIGNAL")</f>
        <v>GND</v>
      </c>
      <c r="O140" s="0" t="n">
        <v>-19.46</v>
      </c>
      <c r="P140" s="0" t="n">
        <v>-1.62000000000001</v>
      </c>
      <c r="Q140" s="0" t="n">
        <v>90</v>
      </c>
      <c r="R140" s="4" t="n">
        <f aca="false">FALSE()</f>
        <v>0</v>
      </c>
      <c r="S140" s="0" t="s">
        <v>68</v>
      </c>
      <c r="T140" s="0" t="s">
        <v>80</v>
      </c>
      <c r="U140" s="0" t="s">
        <v>319</v>
      </c>
    </row>
    <row r="141" customFormat="false" ht="12.8" hidden="false" customHeight="false" outlineLevel="0" collapsed="false">
      <c r="A141" s="0" t="s">
        <v>317</v>
      </c>
      <c r="B141" s="0" t="s">
        <v>321</v>
      </c>
      <c r="C141" s="0" t="str">
        <f aca="false">B141</f>
        <v>TP141</v>
      </c>
      <c r="D141" s="0" t="n">
        <v>3</v>
      </c>
      <c r="E141" s="0" t="n">
        <v>3</v>
      </c>
      <c r="F141" s="0" t="s">
        <v>65</v>
      </c>
      <c r="G141" s="0" t="str">
        <f aca="false">F141</f>
        <v>R100-2W</v>
      </c>
      <c r="H141" s="0" t="s">
        <v>66</v>
      </c>
      <c r="I141" s="0" t="s">
        <v>67</v>
      </c>
      <c r="J141" s="3" t="n">
        <f aca="false">IF((N141="GND"),-5, IF(N141="SIGNAL", -6, -7))</f>
        <v>-6</v>
      </c>
      <c r="N141" s="3" t="str">
        <f aca="false">IF((T141="GND"),"GND", "SIGNAL")</f>
        <v>SIGNAL</v>
      </c>
      <c r="O141" s="0" t="n">
        <v>-19.46</v>
      </c>
      <c r="P141" s="0" t="n">
        <v>0.879999999999995</v>
      </c>
      <c r="Q141" s="0" t="n">
        <v>90</v>
      </c>
      <c r="R141" s="4" t="n">
        <f aca="false">FALSE()</f>
        <v>0</v>
      </c>
      <c r="S141" s="0" t="s">
        <v>68</v>
      </c>
      <c r="T141" s="0" t="s">
        <v>83</v>
      </c>
      <c r="U141" s="0" t="s">
        <v>319</v>
      </c>
    </row>
    <row r="142" customFormat="false" ht="12.8" hidden="false" customHeight="false" outlineLevel="0" collapsed="false">
      <c r="A142" s="0" t="s">
        <v>322</v>
      </c>
      <c r="B142" s="0" t="s">
        <v>323</v>
      </c>
      <c r="C142" s="0" t="str">
        <f aca="false">B142</f>
        <v>TP142</v>
      </c>
      <c r="D142" s="0" t="n">
        <v>1</v>
      </c>
      <c r="E142" s="0" t="n">
        <v>1</v>
      </c>
      <c r="F142" s="0" t="s">
        <v>65</v>
      </c>
      <c r="G142" s="0" t="str">
        <f aca="false">F142</f>
        <v>R100-2W</v>
      </c>
      <c r="H142" s="0" t="s">
        <v>66</v>
      </c>
      <c r="I142" s="0" t="s">
        <v>67</v>
      </c>
      <c r="J142" s="3" t="n">
        <f aca="false">IF((N142="GND"),-5, IF(N142="SIGNAL", -6, -7))</f>
        <v>-6</v>
      </c>
      <c r="N142" s="3" t="str">
        <f aca="false">IF((T142="GND"),"GND", "SIGNAL")</f>
        <v>SIGNAL</v>
      </c>
      <c r="O142" s="0" t="n">
        <v>-12.6</v>
      </c>
      <c r="P142" s="0" t="n">
        <v>-4.06999999999999</v>
      </c>
      <c r="Q142" s="0" t="n">
        <v>90</v>
      </c>
      <c r="R142" s="4" t="n">
        <f aca="false">FALSE()</f>
        <v>0</v>
      </c>
      <c r="S142" s="0" t="s">
        <v>68</v>
      </c>
      <c r="T142" s="0" t="s">
        <v>324</v>
      </c>
      <c r="U142" s="0" t="s">
        <v>324</v>
      </c>
    </row>
    <row r="143" customFormat="false" ht="12.8" hidden="false" customHeight="false" outlineLevel="0" collapsed="false">
      <c r="A143" s="0" t="s">
        <v>322</v>
      </c>
      <c r="B143" s="0" t="s">
        <v>325</v>
      </c>
      <c r="C143" s="0" t="str">
        <f aca="false">B143</f>
        <v>TP143</v>
      </c>
      <c r="D143" s="0" t="n">
        <v>2</v>
      </c>
      <c r="E143" s="0" t="n">
        <v>2</v>
      </c>
      <c r="F143" s="0" t="s">
        <v>65</v>
      </c>
      <c r="G143" s="0" t="str">
        <f aca="false">F143</f>
        <v>R100-2W</v>
      </c>
      <c r="H143" s="0" t="s">
        <v>66</v>
      </c>
      <c r="I143" s="0" t="s">
        <v>67</v>
      </c>
      <c r="J143" s="3" t="n">
        <f aca="false">IF((N143="GND"),-5, IF(N143="SIGNAL", -6, -7))</f>
        <v>-5</v>
      </c>
      <c r="N143" s="3" t="str">
        <f aca="false">IF((T143="GND"),"GND", "SIGNAL")</f>
        <v>GND</v>
      </c>
      <c r="O143" s="0" t="n">
        <v>-12.6</v>
      </c>
      <c r="P143" s="0" t="n">
        <v>-1.56999999999999</v>
      </c>
      <c r="Q143" s="0" t="n">
        <v>90</v>
      </c>
      <c r="R143" s="4" t="n">
        <f aca="false">FALSE()</f>
        <v>0</v>
      </c>
      <c r="S143" s="0" t="s">
        <v>68</v>
      </c>
      <c r="T143" s="0" t="s">
        <v>80</v>
      </c>
      <c r="U143" s="0" t="s">
        <v>324</v>
      </c>
    </row>
    <row r="144" customFormat="false" ht="12.8" hidden="false" customHeight="false" outlineLevel="0" collapsed="false">
      <c r="A144" s="0" t="s">
        <v>322</v>
      </c>
      <c r="B144" s="0" t="s">
        <v>326</v>
      </c>
      <c r="C144" s="0" t="str">
        <f aca="false">B144</f>
        <v>TP144</v>
      </c>
      <c r="D144" s="0" t="n">
        <v>3</v>
      </c>
      <c r="E144" s="0" t="n">
        <v>3</v>
      </c>
      <c r="F144" s="0" t="s">
        <v>65</v>
      </c>
      <c r="G144" s="0" t="str">
        <f aca="false">F144</f>
        <v>R100-2W</v>
      </c>
      <c r="H144" s="0" t="s">
        <v>66</v>
      </c>
      <c r="I144" s="0" t="s">
        <v>67</v>
      </c>
      <c r="J144" s="3" t="n">
        <f aca="false">IF((N144="GND"),-5, IF(N144="SIGNAL", -6, -7))</f>
        <v>-6</v>
      </c>
      <c r="N144" s="3" t="str">
        <f aca="false">IF((T144="GND"),"GND", "SIGNAL")</f>
        <v>SIGNAL</v>
      </c>
      <c r="O144" s="0" t="n">
        <v>-12.6</v>
      </c>
      <c r="P144" s="0" t="n">
        <v>0.930000000000007</v>
      </c>
      <c r="Q144" s="0" t="n">
        <v>90</v>
      </c>
      <c r="R144" s="4" t="n">
        <f aca="false">FALSE()</f>
        <v>0</v>
      </c>
      <c r="S144" s="0" t="s">
        <v>68</v>
      </c>
      <c r="T144" s="0" t="s">
        <v>83</v>
      </c>
      <c r="U144" s="0" t="s">
        <v>324</v>
      </c>
    </row>
    <row r="145" customFormat="false" ht="12.8" hidden="false" customHeight="false" outlineLevel="0" collapsed="false">
      <c r="A145" s="0" t="s">
        <v>327</v>
      </c>
      <c r="B145" s="0" t="s">
        <v>328</v>
      </c>
      <c r="C145" s="0" t="str">
        <f aca="false">B145</f>
        <v>TP145</v>
      </c>
      <c r="D145" s="0" t="n">
        <v>1</v>
      </c>
      <c r="E145" s="0" t="n">
        <v>1</v>
      </c>
      <c r="F145" s="0" t="s">
        <v>65</v>
      </c>
      <c r="G145" s="0" t="str">
        <f aca="false">F145</f>
        <v>R100-2W</v>
      </c>
      <c r="H145" s="0" t="s">
        <v>66</v>
      </c>
      <c r="I145" s="0" t="s">
        <v>67</v>
      </c>
      <c r="J145" s="3" t="n">
        <f aca="false">IF((N145="GND"),-5, IF(N145="SIGNAL", -6, -7))</f>
        <v>-6</v>
      </c>
      <c r="N145" s="3" t="str">
        <f aca="false">IF((T145="GND"),"GND", "SIGNAL")</f>
        <v>SIGNAL</v>
      </c>
      <c r="O145" s="0" t="n">
        <v>-19.46</v>
      </c>
      <c r="P145" s="0" t="n">
        <v>-15.18</v>
      </c>
      <c r="Q145" s="0" t="n">
        <v>90</v>
      </c>
      <c r="R145" s="4" t="n">
        <f aca="false">FALSE()</f>
        <v>0</v>
      </c>
      <c r="S145" s="0" t="s">
        <v>68</v>
      </c>
      <c r="T145" s="0" t="s">
        <v>329</v>
      </c>
      <c r="U145" s="0" t="s">
        <v>329</v>
      </c>
    </row>
    <row r="146" customFormat="false" ht="12.8" hidden="false" customHeight="false" outlineLevel="0" collapsed="false">
      <c r="A146" s="0" t="s">
        <v>327</v>
      </c>
      <c r="B146" s="0" t="s">
        <v>330</v>
      </c>
      <c r="C146" s="0" t="str">
        <f aca="false">B146</f>
        <v>TP146</v>
      </c>
      <c r="D146" s="0" t="n">
        <v>2</v>
      </c>
      <c r="E146" s="0" t="n">
        <v>2</v>
      </c>
      <c r="F146" s="0" t="s">
        <v>65</v>
      </c>
      <c r="G146" s="0" t="str">
        <f aca="false">F146</f>
        <v>R100-2W</v>
      </c>
      <c r="H146" s="0" t="s">
        <v>66</v>
      </c>
      <c r="I146" s="0" t="s">
        <v>67</v>
      </c>
      <c r="J146" s="3" t="n">
        <f aca="false">IF((N146="GND"),-5, IF(N146="SIGNAL", -6, -7))</f>
        <v>-5</v>
      </c>
      <c r="N146" s="3" t="str">
        <f aca="false">IF((T146="GND"),"GND", "SIGNAL")</f>
        <v>GND</v>
      </c>
      <c r="O146" s="0" t="n">
        <v>-19.46</v>
      </c>
      <c r="P146" s="0" t="n">
        <v>-12.68</v>
      </c>
      <c r="Q146" s="0" t="n">
        <v>90</v>
      </c>
      <c r="R146" s="4" t="n">
        <f aca="false">FALSE()</f>
        <v>0</v>
      </c>
      <c r="S146" s="0" t="s">
        <v>68</v>
      </c>
      <c r="T146" s="0" t="s">
        <v>80</v>
      </c>
      <c r="U146" s="0" t="s">
        <v>329</v>
      </c>
    </row>
    <row r="147" customFormat="false" ht="12.8" hidden="false" customHeight="false" outlineLevel="0" collapsed="false">
      <c r="A147" s="0" t="s">
        <v>327</v>
      </c>
      <c r="B147" s="0" t="s">
        <v>331</v>
      </c>
      <c r="C147" s="0" t="str">
        <f aca="false">B147</f>
        <v>TP147</v>
      </c>
      <c r="D147" s="0" t="n">
        <v>3</v>
      </c>
      <c r="E147" s="0" t="n">
        <v>3</v>
      </c>
      <c r="F147" s="0" t="s">
        <v>65</v>
      </c>
      <c r="G147" s="0" t="str">
        <f aca="false">F147</f>
        <v>R100-2W</v>
      </c>
      <c r="H147" s="0" t="s">
        <v>66</v>
      </c>
      <c r="I147" s="0" t="s">
        <v>67</v>
      </c>
      <c r="J147" s="3" t="n">
        <f aca="false">IF((N147="GND"),-5, IF(N147="SIGNAL", -6, -7))</f>
        <v>-6</v>
      </c>
      <c r="N147" s="3" t="str">
        <f aca="false">IF((T147="GND"),"GND", "SIGNAL")</f>
        <v>SIGNAL</v>
      </c>
      <c r="O147" s="0" t="n">
        <v>-19.46</v>
      </c>
      <c r="P147" s="0" t="n">
        <v>-10.18</v>
      </c>
      <c r="Q147" s="0" t="n">
        <v>90</v>
      </c>
      <c r="R147" s="4" t="n">
        <f aca="false">FALSE()</f>
        <v>0</v>
      </c>
      <c r="S147" s="0" t="s">
        <v>68</v>
      </c>
      <c r="T147" s="0" t="s">
        <v>83</v>
      </c>
      <c r="U147" s="0" t="s">
        <v>329</v>
      </c>
    </row>
    <row r="148" customFormat="false" ht="12.8" hidden="false" customHeight="false" outlineLevel="0" collapsed="false">
      <c r="A148" s="0" t="s">
        <v>332</v>
      </c>
      <c r="B148" s="0" t="s">
        <v>333</v>
      </c>
      <c r="C148" s="0" t="str">
        <f aca="false">B148</f>
        <v>TP148</v>
      </c>
      <c r="D148" s="0" t="n">
        <v>1</v>
      </c>
      <c r="E148" s="0" t="n">
        <v>1</v>
      </c>
      <c r="F148" s="0" t="s">
        <v>65</v>
      </c>
      <c r="G148" s="0" t="str">
        <f aca="false">F148</f>
        <v>R100-2W</v>
      </c>
      <c r="H148" s="0" t="s">
        <v>66</v>
      </c>
      <c r="I148" s="0" t="s">
        <v>67</v>
      </c>
      <c r="J148" s="3" t="n">
        <f aca="false">IF((N148="GND"),-5, IF(N148="SIGNAL", -6, -7))</f>
        <v>-6</v>
      </c>
      <c r="N148" s="3" t="str">
        <f aca="false">IF((T148="GND"),"GND", "SIGNAL")</f>
        <v>SIGNAL</v>
      </c>
      <c r="O148" s="0" t="n">
        <v>-26.33</v>
      </c>
      <c r="P148" s="0" t="n">
        <v>-15.22</v>
      </c>
      <c r="Q148" s="0" t="n">
        <v>90</v>
      </c>
      <c r="R148" s="4" t="n">
        <f aca="false">FALSE()</f>
        <v>0</v>
      </c>
      <c r="S148" s="0" t="s">
        <v>68</v>
      </c>
      <c r="T148" s="0" t="s">
        <v>334</v>
      </c>
      <c r="U148" s="0" t="s">
        <v>334</v>
      </c>
    </row>
    <row r="149" customFormat="false" ht="12.8" hidden="false" customHeight="false" outlineLevel="0" collapsed="false">
      <c r="A149" s="0" t="s">
        <v>332</v>
      </c>
      <c r="B149" s="0" t="s">
        <v>335</v>
      </c>
      <c r="C149" s="0" t="str">
        <f aca="false">B149</f>
        <v>TP149</v>
      </c>
      <c r="D149" s="0" t="n">
        <v>2</v>
      </c>
      <c r="E149" s="0" t="n">
        <v>2</v>
      </c>
      <c r="F149" s="0" t="s">
        <v>65</v>
      </c>
      <c r="G149" s="0" t="str">
        <f aca="false">F149</f>
        <v>R100-2W</v>
      </c>
      <c r="H149" s="0" t="s">
        <v>66</v>
      </c>
      <c r="I149" s="0" t="s">
        <v>67</v>
      </c>
      <c r="J149" s="3" t="n">
        <f aca="false">IF((N149="GND"),-5, IF(N149="SIGNAL", -6, -7))</f>
        <v>-5</v>
      </c>
      <c r="N149" s="3" t="str">
        <f aca="false">IF((T149="GND"),"GND", "SIGNAL")</f>
        <v>GND</v>
      </c>
      <c r="O149" s="0" t="n">
        <v>-26.33</v>
      </c>
      <c r="P149" s="0" t="n">
        <v>-12.72</v>
      </c>
      <c r="Q149" s="0" t="n">
        <v>90</v>
      </c>
      <c r="R149" s="4" t="n">
        <f aca="false">FALSE()</f>
        <v>0</v>
      </c>
      <c r="S149" s="0" t="s">
        <v>68</v>
      </c>
      <c r="T149" s="0" t="s">
        <v>80</v>
      </c>
      <c r="U149" s="0" t="s">
        <v>334</v>
      </c>
    </row>
    <row r="150" customFormat="false" ht="12.8" hidden="false" customHeight="false" outlineLevel="0" collapsed="false">
      <c r="A150" s="0" t="s">
        <v>332</v>
      </c>
      <c r="B150" s="0" t="s">
        <v>336</v>
      </c>
      <c r="C150" s="0" t="str">
        <f aca="false">B150</f>
        <v>TP150</v>
      </c>
      <c r="D150" s="0" t="n">
        <v>3</v>
      </c>
      <c r="E150" s="0" t="n">
        <v>3</v>
      </c>
      <c r="F150" s="0" t="s">
        <v>65</v>
      </c>
      <c r="G150" s="0" t="str">
        <f aca="false">F150</f>
        <v>R100-2W</v>
      </c>
      <c r="H150" s="0" t="s">
        <v>66</v>
      </c>
      <c r="I150" s="0" t="s">
        <v>67</v>
      </c>
      <c r="J150" s="3" t="n">
        <f aca="false">IF((N150="GND"),-5, IF(N150="SIGNAL", -6, -7))</f>
        <v>-6</v>
      </c>
      <c r="N150" s="3" t="str">
        <f aca="false">IF((T150="GND"),"GND", "SIGNAL")</f>
        <v>SIGNAL</v>
      </c>
      <c r="O150" s="0" t="n">
        <v>-26.33</v>
      </c>
      <c r="P150" s="0" t="n">
        <v>-10.22</v>
      </c>
      <c r="Q150" s="0" t="n">
        <v>90</v>
      </c>
      <c r="R150" s="4" t="n">
        <f aca="false">FALSE()</f>
        <v>0</v>
      </c>
      <c r="S150" s="0" t="s">
        <v>68</v>
      </c>
      <c r="T150" s="0" t="s">
        <v>83</v>
      </c>
      <c r="U150" s="0" t="s">
        <v>334</v>
      </c>
    </row>
    <row r="151" customFormat="false" ht="12.8" hidden="false" customHeight="false" outlineLevel="0" collapsed="false">
      <c r="A151" s="0" t="s">
        <v>337</v>
      </c>
      <c r="B151" s="0" t="s">
        <v>338</v>
      </c>
      <c r="C151" s="0" t="str">
        <f aca="false">B151</f>
        <v>TP151</v>
      </c>
      <c r="D151" s="0" t="n">
        <v>1</v>
      </c>
      <c r="E151" s="0" t="n">
        <v>1</v>
      </c>
      <c r="F151" s="0" t="s">
        <v>65</v>
      </c>
      <c r="G151" s="0" t="str">
        <f aca="false">F151</f>
        <v>R100-2W</v>
      </c>
      <c r="H151" s="0" t="s">
        <v>66</v>
      </c>
      <c r="I151" s="0" t="s">
        <v>67</v>
      </c>
      <c r="J151" s="3" t="n">
        <f aca="false">IF((N151="GND"),-5, IF(N151="SIGNAL", -6, -7))</f>
        <v>-6</v>
      </c>
      <c r="N151" s="3" t="str">
        <f aca="false">IF((T151="GND"),"GND", "SIGNAL")</f>
        <v>SIGNAL</v>
      </c>
      <c r="O151" s="0" t="n">
        <v>-12.57</v>
      </c>
      <c r="P151" s="0" t="n">
        <v>-15.17</v>
      </c>
      <c r="Q151" s="0" t="n">
        <v>90</v>
      </c>
      <c r="R151" s="4" t="n">
        <f aca="false">FALSE()</f>
        <v>0</v>
      </c>
      <c r="S151" s="0" t="s">
        <v>68</v>
      </c>
      <c r="T151" s="0" t="s">
        <v>339</v>
      </c>
      <c r="U151" s="0" t="s">
        <v>339</v>
      </c>
    </row>
    <row r="152" customFormat="false" ht="12.8" hidden="false" customHeight="false" outlineLevel="0" collapsed="false">
      <c r="A152" s="0" t="s">
        <v>337</v>
      </c>
      <c r="B152" s="0" t="s">
        <v>340</v>
      </c>
      <c r="C152" s="0" t="str">
        <f aca="false">B152</f>
        <v>TP152</v>
      </c>
      <c r="D152" s="0" t="n">
        <v>2</v>
      </c>
      <c r="E152" s="0" t="n">
        <v>2</v>
      </c>
      <c r="F152" s="0" t="s">
        <v>65</v>
      </c>
      <c r="G152" s="0" t="str">
        <f aca="false">F152</f>
        <v>R100-2W</v>
      </c>
      <c r="H152" s="0" t="s">
        <v>66</v>
      </c>
      <c r="I152" s="0" t="s">
        <v>67</v>
      </c>
      <c r="J152" s="3" t="n">
        <f aca="false">IF((N152="GND"),-5, IF(N152="SIGNAL", -6, -7))</f>
        <v>-5</v>
      </c>
      <c r="N152" s="3" t="str">
        <f aca="false">IF((T152="GND"),"GND", "SIGNAL")</f>
        <v>GND</v>
      </c>
      <c r="O152" s="0" t="n">
        <v>-12.57</v>
      </c>
      <c r="P152" s="0" t="n">
        <v>-12.67</v>
      </c>
      <c r="Q152" s="0" t="n">
        <v>90</v>
      </c>
      <c r="R152" s="4" t="n">
        <f aca="false">FALSE()</f>
        <v>0</v>
      </c>
      <c r="S152" s="0" t="s">
        <v>68</v>
      </c>
      <c r="T152" s="0" t="s">
        <v>80</v>
      </c>
      <c r="U152" s="0" t="s">
        <v>339</v>
      </c>
    </row>
    <row r="153" customFormat="false" ht="12.8" hidden="false" customHeight="false" outlineLevel="0" collapsed="false">
      <c r="A153" s="0" t="s">
        <v>337</v>
      </c>
      <c r="B153" s="0" t="s">
        <v>341</v>
      </c>
      <c r="C153" s="0" t="str">
        <f aca="false">B153</f>
        <v>TP153</v>
      </c>
      <c r="D153" s="0" t="n">
        <v>3</v>
      </c>
      <c r="E153" s="0" t="n">
        <v>3</v>
      </c>
      <c r="F153" s="0" t="s">
        <v>65</v>
      </c>
      <c r="G153" s="0" t="str">
        <f aca="false">F153</f>
        <v>R100-2W</v>
      </c>
      <c r="H153" s="0" t="s">
        <v>66</v>
      </c>
      <c r="I153" s="0" t="s">
        <v>67</v>
      </c>
      <c r="J153" s="3" t="n">
        <f aca="false">IF((N153="GND"),-5, IF(N153="SIGNAL", -6, -7))</f>
        <v>-6</v>
      </c>
      <c r="N153" s="3" t="str">
        <f aca="false">IF((T153="GND"),"GND", "SIGNAL")</f>
        <v>SIGNAL</v>
      </c>
      <c r="O153" s="0" t="n">
        <v>-12.57</v>
      </c>
      <c r="P153" s="0" t="n">
        <v>-10.17</v>
      </c>
      <c r="Q153" s="0" t="n">
        <v>90</v>
      </c>
      <c r="R153" s="4" t="n">
        <f aca="false">FALSE()</f>
        <v>0</v>
      </c>
      <c r="S153" s="0" t="s">
        <v>68</v>
      </c>
      <c r="T153" s="0" t="s">
        <v>83</v>
      </c>
      <c r="U153" s="0" t="s">
        <v>339</v>
      </c>
    </row>
    <row r="154" customFormat="false" ht="12.8" hidden="false" customHeight="false" outlineLevel="0" collapsed="false">
      <c r="A154" s="0" t="s">
        <v>342</v>
      </c>
      <c r="B154" s="0" t="s">
        <v>343</v>
      </c>
      <c r="C154" s="0" t="str">
        <f aca="false">B154</f>
        <v>TP154</v>
      </c>
      <c r="D154" s="0" t="n">
        <v>1</v>
      </c>
      <c r="E154" s="0" t="n">
        <v>1</v>
      </c>
      <c r="F154" s="0" t="s">
        <v>65</v>
      </c>
      <c r="G154" s="0" t="str">
        <f aca="false">F154</f>
        <v>R100-2W</v>
      </c>
      <c r="H154" s="0" t="s">
        <v>66</v>
      </c>
      <c r="I154" s="0" t="s">
        <v>67</v>
      </c>
      <c r="J154" s="3" t="n">
        <f aca="false">IF((N154="GND"),-5, IF(N154="SIGNAL", -6, -7))</f>
        <v>-6</v>
      </c>
      <c r="N154" s="3" t="str">
        <f aca="false">IF((T154="GND"),"GND", "SIGNAL")</f>
        <v>SIGNAL</v>
      </c>
      <c r="O154" s="0" t="n">
        <v>43.13</v>
      </c>
      <c r="P154" s="0" t="n">
        <v>-35.65</v>
      </c>
      <c r="Q154" s="0" t="n">
        <v>90</v>
      </c>
      <c r="R154" s="4" t="n">
        <f aca="false">FALSE()</f>
        <v>0</v>
      </c>
      <c r="S154" s="0" t="s">
        <v>68</v>
      </c>
      <c r="T154" s="0" t="s">
        <v>94</v>
      </c>
      <c r="U154" s="0" t="s">
        <v>344</v>
      </c>
    </row>
    <row r="155" customFormat="false" ht="12.8" hidden="false" customHeight="false" outlineLevel="0" collapsed="false">
      <c r="A155" s="0" t="s">
        <v>342</v>
      </c>
      <c r="B155" s="0" t="s">
        <v>345</v>
      </c>
      <c r="C155" s="0" t="str">
        <f aca="false">B155</f>
        <v>TP155</v>
      </c>
      <c r="D155" s="0" t="n">
        <v>2</v>
      </c>
      <c r="E155" s="0" t="n">
        <v>2</v>
      </c>
      <c r="F155" s="0" t="s">
        <v>65</v>
      </c>
      <c r="G155" s="0" t="str">
        <f aca="false">F155</f>
        <v>R100-2W</v>
      </c>
      <c r="H155" s="0" t="s">
        <v>66</v>
      </c>
      <c r="I155" s="0" t="s">
        <v>67</v>
      </c>
      <c r="J155" s="3" t="n">
        <f aca="false">IF((N155="GND"),-5, IF(N155="SIGNAL", -6, -7))</f>
        <v>-6</v>
      </c>
      <c r="N155" s="3" t="str">
        <f aca="false">IF((T155="GND"),"GND", "SIGNAL")</f>
        <v>SIGNAL</v>
      </c>
      <c r="O155" s="0" t="n">
        <v>43.13</v>
      </c>
      <c r="P155" s="0" t="n">
        <v>-33.15</v>
      </c>
      <c r="Q155" s="0" t="n">
        <v>90</v>
      </c>
      <c r="R155" s="4" t="n">
        <f aca="false">FALSE()</f>
        <v>0</v>
      </c>
      <c r="S155" s="0" t="s">
        <v>68</v>
      </c>
      <c r="T155" s="0" t="s">
        <v>346</v>
      </c>
      <c r="U155" s="0" t="s">
        <v>344</v>
      </c>
    </row>
    <row r="156" customFormat="false" ht="12.8" hidden="false" customHeight="false" outlineLevel="0" collapsed="false">
      <c r="A156" s="0" t="s">
        <v>347</v>
      </c>
      <c r="B156" s="0" t="s">
        <v>348</v>
      </c>
      <c r="C156" s="0" t="str">
        <f aca="false">B156</f>
        <v>TP156</v>
      </c>
      <c r="D156" s="0" t="n">
        <v>1</v>
      </c>
      <c r="E156" s="0" t="n">
        <v>1</v>
      </c>
      <c r="F156" s="0" t="s">
        <v>65</v>
      </c>
      <c r="G156" s="0" t="str">
        <f aca="false">F156</f>
        <v>R100-2W</v>
      </c>
      <c r="H156" s="0" t="s">
        <v>66</v>
      </c>
      <c r="I156" s="0" t="s">
        <v>67</v>
      </c>
      <c r="J156" s="3" t="n">
        <f aca="false">IF((N156="GND"),-5, IF(N156="SIGNAL", -6, -7))</f>
        <v>-6</v>
      </c>
      <c r="N156" s="3" t="str">
        <f aca="false">IF((T156="GND"),"GND", "SIGNAL")</f>
        <v>SIGNAL</v>
      </c>
      <c r="O156" s="0" t="n">
        <v>43.12</v>
      </c>
      <c r="P156" s="0" t="n">
        <v>-27.23</v>
      </c>
      <c r="Q156" s="0" t="n">
        <v>90</v>
      </c>
      <c r="R156" s="4" t="n">
        <f aca="false">FALSE()</f>
        <v>0</v>
      </c>
      <c r="S156" s="0" t="s">
        <v>68</v>
      </c>
      <c r="T156" s="0" t="s">
        <v>94</v>
      </c>
      <c r="U156" s="0" t="s">
        <v>344</v>
      </c>
    </row>
    <row r="157" customFormat="false" ht="12.8" hidden="false" customHeight="false" outlineLevel="0" collapsed="false">
      <c r="A157" s="0" t="s">
        <v>347</v>
      </c>
      <c r="B157" s="0" t="s">
        <v>349</v>
      </c>
      <c r="C157" s="0" t="str">
        <f aca="false">B157</f>
        <v>TP157</v>
      </c>
      <c r="D157" s="0" t="n">
        <v>2</v>
      </c>
      <c r="E157" s="0" t="n">
        <v>2</v>
      </c>
      <c r="F157" s="0" t="s">
        <v>65</v>
      </c>
      <c r="G157" s="0" t="str">
        <f aca="false">F157</f>
        <v>R100-2W</v>
      </c>
      <c r="H157" s="0" t="s">
        <v>66</v>
      </c>
      <c r="I157" s="0" t="s">
        <v>67</v>
      </c>
      <c r="J157" s="3" t="n">
        <f aca="false">IF((N157="GND"),-5, IF(N157="SIGNAL", -6, -7))</f>
        <v>-6</v>
      </c>
      <c r="N157" s="3" t="str">
        <f aca="false">IF((T157="GND"),"GND", "SIGNAL")</f>
        <v>SIGNAL</v>
      </c>
      <c r="O157" s="0" t="n">
        <v>43.12</v>
      </c>
      <c r="P157" s="0" t="n">
        <v>-24.73</v>
      </c>
      <c r="Q157" s="0" t="n">
        <v>90</v>
      </c>
      <c r="R157" s="4" t="n">
        <f aca="false">FALSE()</f>
        <v>0</v>
      </c>
      <c r="S157" s="0" t="s">
        <v>68</v>
      </c>
      <c r="T157" s="0" t="s">
        <v>350</v>
      </c>
      <c r="U157" s="0" t="s">
        <v>344</v>
      </c>
    </row>
    <row r="158" customFormat="false" ht="12.8" hidden="false" customHeight="false" outlineLevel="0" collapsed="false">
      <c r="A158" s="0" t="s">
        <v>351</v>
      </c>
      <c r="B158" s="0" t="s">
        <v>352</v>
      </c>
      <c r="C158" s="0" t="str">
        <f aca="false">B158</f>
        <v>TP158</v>
      </c>
      <c r="D158" s="0" t="n">
        <v>1</v>
      </c>
      <c r="E158" s="0" t="n">
        <v>1</v>
      </c>
      <c r="F158" s="0" t="s">
        <v>65</v>
      </c>
      <c r="G158" s="0" t="str">
        <f aca="false">F158</f>
        <v>R100-2W</v>
      </c>
      <c r="H158" s="0" t="s">
        <v>66</v>
      </c>
      <c r="I158" s="0" t="s">
        <v>67</v>
      </c>
      <c r="J158" s="3" t="n">
        <f aca="false">IF((N158="GND"),-5, IF(N158="SIGNAL", -6, -7))</f>
        <v>-6</v>
      </c>
      <c r="N158" s="3" t="str">
        <f aca="false">IF((T158="GND"),"GND", "SIGNAL")</f>
        <v>SIGNAL</v>
      </c>
      <c r="O158" s="0" t="n">
        <v>43.15</v>
      </c>
      <c r="P158" s="0" t="n">
        <v>-18.76</v>
      </c>
      <c r="Q158" s="0" t="n">
        <v>90</v>
      </c>
      <c r="R158" s="4" t="n">
        <f aca="false">FALSE()</f>
        <v>0</v>
      </c>
      <c r="S158" s="0" t="s">
        <v>68</v>
      </c>
      <c r="T158" s="0" t="s">
        <v>94</v>
      </c>
      <c r="U158" s="0" t="s">
        <v>344</v>
      </c>
    </row>
    <row r="159" customFormat="false" ht="12.8" hidden="false" customHeight="false" outlineLevel="0" collapsed="false">
      <c r="A159" s="0" t="s">
        <v>351</v>
      </c>
      <c r="B159" s="0" t="s">
        <v>353</v>
      </c>
      <c r="C159" s="0" t="str">
        <f aca="false">B159</f>
        <v>TP159</v>
      </c>
      <c r="D159" s="0" t="n">
        <v>2</v>
      </c>
      <c r="E159" s="0" t="n">
        <v>2</v>
      </c>
      <c r="F159" s="0" t="s">
        <v>65</v>
      </c>
      <c r="G159" s="0" t="str">
        <f aca="false">F159</f>
        <v>R100-2W</v>
      </c>
      <c r="H159" s="0" t="s">
        <v>66</v>
      </c>
      <c r="I159" s="0" t="s">
        <v>67</v>
      </c>
      <c r="J159" s="3" t="n">
        <f aca="false">IF((N159="GND"),-5, IF(N159="SIGNAL", -6, -7))</f>
        <v>-6</v>
      </c>
      <c r="N159" s="3" t="str">
        <f aca="false">IF((T159="GND"),"GND", "SIGNAL")</f>
        <v>SIGNAL</v>
      </c>
      <c r="O159" s="0" t="n">
        <v>43.15</v>
      </c>
      <c r="P159" s="0" t="n">
        <v>-16.26</v>
      </c>
      <c r="Q159" s="0" t="n">
        <v>90</v>
      </c>
      <c r="R159" s="4" t="n">
        <f aca="false">FALSE()</f>
        <v>0</v>
      </c>
      <c r="S159" s="0" t="s">
        <v>68</v>
      </c>
      <c r="T159" s="0" t="s">
        <v>354</v>
      </c>
      <c r="U159" s="0" t="s">
        <v>344</v>
      </c>
    </row>
    <row r="160" customFormat="false" ht="12.8" hidden="false" customHeight="false" outlineLevel="0" collapsed="false">
      <c r="A160" s="0" t="s">
        <v>355</v>
      </c>
      <c r="B160" s="0" t="s">
        <v>356</v>
      </c>
      <c r="C160" s="0" t="str">
        <f aca="false">B160</f>
        <v>TP160</v>
      </c>
      <c r="D160" s="0" t="n">
        <v>1</v>
      </c>
      <c r="E160" s="0" t="n">
        <v>1</v>
      </c>
      <c r="F160" s="0" t="s">
        <v>65</v>
      </c>
      <c r="G160" s="0" t="str">
        <f aca="false">F160</f>
        <v>R100-2W</v>
      </c>
      <c r="H160" s="0" t="s">
        <v>66</v>
      </c>
      <c r="I160" s="0" t="s">
        <v>67</v>
      </c>
      <c r="J160" s="3" t="n">
        <f aca="false">IF((N160="GND"),-5, IF(N160="SIGNAL", -6, -7))</f>
        <v>-6</v>
      </c>
      <c r="N160" s="3" t="str">
        <f aca="false">IF((T160="GND"),"GND", "SIGNAL")</f>
        <v>SIGNAL</v>
      </c>
      <c r="O160" s="0" t="n">
        <v>43.2</v>
      </c>
      <c r="P160" s="0" t="n">
        <v>-10.33</v>
      </c>
      <c r="Q160" s="0" t="n">
        <v>90</v>
      </c>
      <c r="R160" s="4" t="n">
        <f aca="false">FALSE()</f>
        <v>0</v>
      </c>
      <c r="S160" s="0" t="s">
        <v>68</v>
      </c>
      <c r="T160" s="0" t="s">
        <v>94</v>
      </c>
      <c r="U160" s="0" t="s">
        <v>344</v>
      </c>
    </row>
    <row r="161" customFormat="false" ht="12.8" hidden="false" customHeight="false" outlineLevel="0" collapsed="false">
      <c r="A161" s="0" t="s">
        <v>355</v>
      </c>
      <c r="B161" s="0" t="s">
        <v>357</v>
      </c>
      <c r="C161" s="0" t="str">
        <f aca="false">B161</f>
        <v>TP161</v>
      </c>
      <c r="D161" s="0" t="n">
        <v>2</v>
      </c>
      <c r="E161" s="0" t="n">
        <v>2</v>
      </c>
      <c r="F161" s="0" t="s">
        <v>65</v>
      </c>
      <c r="G161" s="0" t="str">
        <f aca="false">F161</f>
        <v>R100-2W</v>
      </c>
      <c r="H161" s="0" t="s">
        <v>66</v>
      </c>
      <c r="I161" s="0" t="s">
        <v>67</v>
      </c>
      <c r="J161" s="3" t="n">
        <f aca="false">IF((N161="GND"),-5, IF(N161="SIGNAL", -6, -7))</f>
        <v>-6</v>
      </c>
      <c r="N161" s="3" t="str">
        <f aca="false">IF((T161="GND"),"GND", "SIGNAL")</f>
        <v>SIGNAL</v>
      </c>
      <c r="O161" s="0" t="n">
        <v>43.2</v>
      </c>
      <c r="P161" s="0" t="n">
        <v>-7.83</v>
      </c>
      <c r="Q161" s="0" t="n">
        <v>90</v>
      </c>
      <c r="R161" s="4" t="n">
        <f aca="false">FALSE()</f>
        <v>0</v>
      </c>
      <c r="S161" s="0" t="s">
        <v>68</v>
      </c>
      <c r="T161" s="0" t="s">
        <v>358</v>
      </c>
      <c r="U161" s="0" t="s">
        <v>344</v>
      </c>
    </row>
    <row r="162" customFormat="false" ht="12.8" hidden="false" customHeight="false" outlineLevel="0" collapsed="false">
      <c r="A162" s="0" t="s">
        <v>359</v>
      </c>
      <c r="B162" s="0" t="s">
        <v>360</v>
      </c>
      <c r="C162" s="0" t="str">
        <f aca="false">B162</f>
        <v>TP162</v>
      </c>
      <c r="D162" s="0" t="n">
        <v>1</v>
      </c>
      <c r="E162" s="0" t="n">
        <v>1</v>
      </c>
      <c r="F162" s="0" t="s">
        <v>65</v>
      </c>
      <c r="G162" s="0" t="str">
        <f aca="false">F162</f>
        <v>R100-2W</v>
      </c>
      <c r="H162" s="0" t="s">
        <v>66</v>
      </c>
      <c r="I162" s="0" t="s">
        <v>67</v>
      </c>
      <c r="J162" s="3" t="n">
        <f aca="false">IF((N162="GND"),-5, IF(N162="SIGNAL", -6, -7))</f>
        <v>-6</v>
      </c>
      <c r="N162" s="3" t="str">
        <f aca="false">IF((T162="GND"),"GND", "SIGNAL")</f>
        <v>SIGNAL</v>
      </c>
      <c r="O162" s="0" t="n">
        <v>15.32</v>
      </c>
      <c r="P162" s="0" t="n">
        <v>-21.19</v>
      </c>
      <c r="Q162" s="0" t="n">
        <v>90</v>
      </c>
      <c r="R162" s="4" t="n">
        <f aca="false">FALSE()</f>
        <v>0</v>
      </c>
      <c r="S162" s="0" t="s">
        <v>68</v>
      </c>
      <c r="T162" s="0" t="s">
        <v>83</v>
      </c>
      <c r="U162" s="0" t="s">
        <v>361</v>
      </c>
    </row>
    <row r="163" customFormat="false" ht="12.8" hidden="false" customHeight="false" outlineLevel="0" collapsed="false">
      <c r="A163" s="0" t="s">
        <v>359</v>
      </c>
      <c r="B163" s="0" t="s">
        <v>362</v>
      </c>
      <c r="C163" s="0" t="str">
        <f aca="false">B163</f>
        <v>TP163</v>
      </c>
      <c r="D163" s="0" t="n">
        <v>2</v>
      </c>
      <c r="E163" s="0" t="n">
        <v>2</v>
      </c>
      <c r="F163" s="0" t="s">
        <v>65</v>
      </c>
      <c r="G163" s="0" t="str">
        <f aca="false">F163</f>
        <v>R100-2W</v>
      </c>
      <c r="H163" s="0" t="s">
        <v>66</v>
      </c>
      <c r="I163" s="0" t="s">
        <v>67</v>
      </c>
      <c r="J163" s="3" t="n">
        <f aca="false">IF((N163="GND"),-5, IF(N163="SIGNAL", -6, -7))</f>
        <v>-6</v>
      </c>
      <c r="N163" s="3" t="str">
        <f aca="false">IF((T163="GND"),"GND", "SIGNAL")</f>
        <v>SIGNAL</v>
      </c>
      <c r="O163" s="0" t="n">
        <v>17.86</v>
      </c>
      <c r="P163" s="0" t="n">
        <v>-21.19</v>
      </c>
      <c r="Q163" s="0" t="n">
        <v>90</v>
      </c>
      <c r="R163" s="4" t="n">
        <f aca="false">FALSE()</f>
        <v>0</v>
      </c>
      <c r="S163" s="0" t="s">
        <v>68</v>
      </c>
      <c r="T163" s="0" t="s">
        <v>295</v>
      </c>
      <c r="U163" s="0" t="s">
        <v>361</v>
      </c>
    </row>
    <row r="164" customFormat="false" ht="12.8" hidden="false" customHeight="false" outlineLevel="0" collapsed="false">
      <c r="A164" s="0" t="s">
        <v>363</v>
      </c>
      <c r="B164" s="0" t="s">
        <v>364</v>
      </c>
      <c r="C164" s="0" t="str">
        <f aca="false">B164</f>
        <v>TP164</v>
      </c>
      <c r="D164" s="0" t="n">
        <v>1</v>
      </c>
      <c r="E164" s="0" t="n">
        <v>1</v>
      </c>
      <c r="F164" s="0" t="s">
        <v>65</v>
      </c>
      <c r="G164" s="0" t="str">
        <f aca="false">F164</f>
        <v>R100-2W</v>
      </c>
      <c r="H164" s="0" t="s">
        <v>66</v>
      </c>
      <c r="I164" s="0" t="s">
        <v>67</v>
      </c>
      <c r="J164" s="3" t="n">
        <f aca="false">IF((N164="GND"),-5, IF(N164="SIGNAL", -6, -7))</f>
        <v>-6</v>
      </c>
      <c r="N164" s="3" t="str">
        <f aca="false">IF((T164="GND"),"GND", "SIGNAL")</f>
        <v>SIGNAL</v>
      </c>
      <c r="O164" s="0" t="n">
        <v>-4.11999999999999</v>
      </c>
      <c r="P164" s="0" t="n">
        <v>-41.48</v>
      </c>
      <c r="Q164" s="0" t="n">
        <v>180</v>
      </c>
      <c r="R164" s="4" t="n">
        <f aca="false">FALSE()</f>
        <v>0</v>
      </c>
      <c r="S164" s="0" t="s">
        <v>68</v>
      </c>
      <c r="T164" s="0" t="s">
        <v>94</v>
      </c>
      <c r="U164" s="0" t="s">
        <v>365</v>
      </c>
    </row>
    <row r="165" customFormat="false" ht="12.8" hidden="false" customHeight="false" outlineLevel="0" collapsed="false">
      <c r="A165" s="0" t="s">
        <v>363</v>
      </c>
      <c r="B165" s="0" t="s">
        <v>366</v>
      </c>
      <c r="C165" s="0" t="str">
        <f aca="false">B165</f>
        <v>TP165</v>
      </c>
      <c r="D165" s="0" t="n">
        <v>2</v>
      </c>
      <c r="E165" s="0" t="n">
        <v>2</v>
      </c>
      <c r="F165" s="0" t="s">
        <v>65</v>
      </c>
      <c r="G165" s="0" t="str">
        <f aca="false">F165</f>
        <v>R100-2W</v>
      </c>
      <c r="H165" s="0" t="s">
        <v>66</v>
      </c>
      <c r="I165" s="0" t="s">
        <v>67</v>
      </c>
      <c r="J165" s="3" t="n">
        <f aca="false">IF((N165="GND"),-5, IF(N165="SIGNAL", -6, -7))</f>
        <v>-5</v>
      </c>
      <c r="N165" s="3" t="str">
        <f aca="false">IF((T165="GND"),"GND", "SIGNAL")</f>
        <v>GND</v>
      </c>
      <c r="O165" s="0" t="n">
        <v>-6.66</v>
      </c>
      <c r="P165" s="0" t="n">
        <v>-41.48</v>
      </c>
      <c r="Q165" s="0" t="n">
        <v>180</v>
      </c>
      <c r="R165" s="4" t="n">
        <f aca="false">FALSE()</f>
        <v>0</v>
      </c>
      <c r="S165" s="0" t="s">
        <v>68</v>
      </c>
      <c r="T165" s="0" t="s">
        <v>80</v>
      </c>
      <c r="U165" s="0" t="s">
        <v>365</v>
      </c>
    </row>
    <row r="166" customFormat="false" ht="12.8" hidden="false" customHeight="false" outlineLevel="0" collapsed="false">
      <c r="A166" s="0" t="s">
        <v>363</v>
      </c>
      <c r="B166" s="0" t="s">
        <v>367</v>
      </c>
      <c r="C166" s="0" t="str">
        <f aca="false">B166</f>
        <v>TP166</v>
      </c>
      <c r="D166" s="0" t="n">
        <v>3</v>
      </c>
      <c r="E166" s="0" t="n">
        <v>3</v>
      </c>
      <c r="F166" s="0" t="s">
        <v>65</v>
      </c>
      <c r="G166" s="0" t="str">
        <f aca="false">F166</f>
        <v>R100-2W</v>
      </c>
      <c r="H166" s="0" t="s">
        <v>66</v>
      </c>
      <c r="I166" s="0" t="s">
        <v>67</v>
      </c>
      <c r="J166" s="3" t="n">
        <f aca="false">IF((N166="GND"),-5, IF(N166="SIGNAL", -6, -7))</f>
        <v>-6</v>
      </c>
      <c r="N166" s="3" t="str">
        <f aca="false">IF((T166="GND"),"GND", "SIGNAL")</f>
        <v>SIGNAL</v>
      </c>
      <c r="O166" s="0" t="n">
        <v>-4.11999999999999</v>
      </c>
      <c r="P166" s="0" t="n">
        <v>-38.94</v>
      </c>
      <c r="Q166" s="0" t="n">
        <v>180</v>
      </c>
      <c r="R166" s="4" t="n">
        <f aca="false">FALSE()</f>
        <v>0</v>
      </c>
      <c r="S166" s="0" t="s">
        <v>68</v>
      </c>
      <c r="T166" s="0" t="s">
        <v>83</v>
      </c>
      <c r="U166" s="0" t="s">
        <v>365</v>
      </c>
    </row>
    <row r="167" customFormat="false" ht="12.8" hidden="false" customHeight="false" outlineLevel="0" collapsed="false">
      <c r="A167" s="0" t="s">
        <v>363</v>
      </c>
      <c r="B167" s="0" t="s">
        <v>368</v>
      </c>
      <c r="C167" s="0" t="str">
        <f aca="false">B167</f>
        <v>TP167</v>
      </c>
      <c r="D167" s="0" t="n">
        <v>4</v>
      </c>
      <c r="E167" s="0" t="n">
        <v>4</v>
      </c>
      <c r="F167" s="0" t="s">
        <v>65</v>
      </c>
      <c r="G167" s="0" t="str">
        <f aca="false">F167</f>
        <v>R100-2W</v>
      </c>
      <c r="H167" s="0" t="s">
        <v>66</v>
      </c>
      <c r="I167" s="0" t="s">
        <v>67</v>
      </c>
      <c r="J167" s="3" t="n">
        <f aca="false">IF((N167="GND"),-5, IF(N167="SIGNAL", -6, -7))</f>
        <v>-6</v>
      </c>
      <c r="N167" s="3" t="str">
        <f aca="false">IF((T167="GND"),"GND", "SIGNAL")</f>
        <v>SIGNAL</v>
      </c>
      <c r="O167" s="0" t="n">
        <v>-6.66</v>
      </c>
      <c r="P167" s="0" t="n">
        <v>-38.94</v>
      </c>
      <c r="Q167" s="0" t="n">
        <v>180</v>
      </c>
      <c r="R167" s="4" t="n">
        <f aca="false">FALSE()</f>
        <v>0</v>
      </c>
      <c r="S167" s="0" t="s">
        <v>68</v>
      </c>
      <c r="T167" s="0" t="s">
        <v>369</v>
      </c>
      <c r="U167" s="0" t="s">
        <v>365</v>
      </c>
    </row>
    <row r="168" customFormat="false" ht="12.8" hidden="false" customHeight="false" outlineLevel="0" collapsed="false">
      <c r="A168" s="0" t="s">
        <v>363</v>
      </c>
      <c r="B168" s="0" t="s">
        <v>370</v>
      </c>
      <c r="C168" s="0" t="str">
        <f aca="false">B168</f>
        <v>TP168</v>
      </c>
      <c r="D168" s="0" t="n">
        <v>5</v>
      </c>
      <c r="E168" s="0" t="n">
        <v>5</v>
      </c>
      <c r="F168" s="0" t="s">
        <v>65</v>
      </c>
      <c r="G168" s="0" t="str">
        <f aca="false">F168</f>
        <v>R100-2W</v>
      </c>
      <c r="H168" s="0" t="s">
        <v>66</v>
      </c>
      <c r="I168" s="0" t="s">
        <v>67</v>
      </c>
      <c r="J168" s="3" t="n">
        <f aca="false">IF((N168="GND"),-5, IF(N168="SIGNAL", -6, -7))</f>
        <v>-6</v>
      </c>
      <c r="N168" s="3" t="str">
        <f aca="false">IF((T168="GND"),"GND", "SIGNAL")</f>
        <v>SIGNAL</v>
      </c>
      <c r="O168" s="0" t="n">
        <v>-4.11999999999999</v>
      </c>
      <c r="P168" s="0" t="n">
        <v>-36.4</v>
      </c>
      <c r="Q168" s="0" t="n">
        <v>180</v>
      </c>
      <c r="R168" s="4" t="n">
        <f aca="false">FALSE()</f>
        <v>0</v>
      </c>
      <c r="S168" s="0" t="s">
        <v>68</v>
      </c>
      <c r="T168" s="0" t="s">
        <v>371</v>
      </c>
      <c r="U168" s="0" t="s">
        <v>365</v>
      </c>
    </row>
    <row r="169" customFormat="false" ht="12.8" hidden="false" customHeight="false" outlineLevel="0" collapsed="false">
      <c r="A169" s="0" t="s">
        <v>363</v>
      </c>
      <c r="B169" s="0" t="s">
        <v>372</v>
      </c>
      <c r="C169" s="0" t="str">
        <f aca="false">B169</f>
        <v>TP169</v>
      </c>
      <c r="D169" s="0" t="n">
        <v>6</v>
      </c>
      <c r="E169" s="0" t="n">
        <v>6</v>
      </c>
      <c r="F169" s="0" t="s">
        <v>65</v>
      </c>
      <c r="G169" s="0" t="str">
        <f aca="false">F169</f>
        <v>R100-2W</v>
      </c>
      <c r="H169" s="0" t="s">
        <v>66</v>
      </c>
      <c r="I169" s="0" t="s">
        <v>67</v>
      </c>
      <c r="J169" s="3" t="n">
        <f aca="false">IF((N169="GND"),-5, IF(N169="SIGNAL", -6, -7))</f>
        <v>-6</v>
      </c>
      <c r="N169" s="3" t="str">
        <f aca="false">IF((T169="GND"),"GND", "SIGNAL")</f>
        <v>SIGNAL</v>
      </c>
      <c r="O169" s="0" t="n">
        <v>-6.66</v>
      </c>
      <c r="P169" s="0" t="n">
        <v>-36.4</v>
      </c>
      <c r="Q169" s="0" t="n">
        <v>180</v>
      </c>
      <c r="R169" s="4" t="n">
        <f aca="false">FALSE()</f>
        <v>0</v>
      </c>
      <c r="S169" s="0" t="s">
        <v>68</v>
      </c>
      <c r="T169" s="0" t="s">
        <v>373</v>
      </c>
      <c r="U169" s="0" t="s">
        <v>365</v>
      </c>
    </row>
    <row r="170" customFormat="false" ht="12.8" hidden="false" customHeight="false" outlineLevel="0" collapsed="false">
      <c r="A170" s="0" t="s">
        <v>363</v>
      </c>
      <c r="B170" s="0" t="s">
        <v>374</v>
      </c>
      <c r="C170" s="0" t="str">
        <f aca="false">B170</f>
        <v>TP170</v>
      </c>
      <c r="D170" s="0" t="n">
        <v>7</v>
      </c>
      <c r="E170" s="0" t="n">
        <v>7</v>
      </c>
      <c r="F170" s="0" t="s">
        <v>65</v>
      </c>
      <c r="G170" s="0" t="str">
        <f aca="false">F170</f>
        <v>R100-2W</v>
      </c>
      <c r="H170" s="0" t="s">
        <v>66</v>
      </c>
      <c r="I170" s="0" t="s">
        <v>67</v>
      </c>
      <c r="J170" s="3" t="n">
        <f aca="false">IF((N170="GND"),-5, IF(N170="SIGNAL", -6, -7))</f>
        <v>-6</v>
      </c>
      <c r="N170" s="3" t="str">
        <f aca="false">IF((T170="GND"),"GND", "SIGNAL")</f>
        <v>SIGNAL</v>
      </c>
      <c r="O170" s="0" t="n">
        <v>-4.11999999999999</v>
      </c>
      <c r="P170" s="0" t="n">
        <v>-33.86</v>
      </c>
      <c r="Q170" s="0" t="n">
        <v>180</v>
      </c>
      <c r="R170" s="4" t="n">
        <f aca="false">FALSE()</f>
        <v>0</v>
      </c>
      <c r="S170" s="0" t="s">
        <v>68</v>
      </c>
      <c r="T170" s="0" t="s">
        <v>375</v>
      </c>
      <c r="U170" s="0" t="s">
        <v>365</v>
      </c>
    </row>
    <row r="171" customFormat="false" ht="12.8" hidden="false" customHeight="false" outlineLevel="0" collapsed="false">
      <c r="A171" s="0" t="s">
        <v>363</v>
      </c>
      <c r="B171" s="0" t="s">
        <v>376</v>
      </c>
      <c r="C171" s="0" t="str">
        <f aca="false">B171</f>
        <v>TP171</v>
      </c>
      <c r="D171" s="0" t="n">
        <v>8</v>
      </c>
      <c r="E171" s="0" t="n">
        <v>8</v>
      </c>
      <c r="F171" s="0" t="s">
        <v>65</v>
      </c>
      <c r="G171" s="0" t="str">
        <f aca="false">F171</f>
        <v>R100-2W</v>
      </c>
      <c r="H171" s="0" t="s">
        <v>66</v>
      </c>
      <c r="I171" s="0" t="s">
        <v>67</v>
      </c>
      <c r="J171" s="3" t="n">
        <f aca="false">IF((N171="GND"),-5, IF(N171="SIGNAL", -6, -7))</f>
        <v>-6</v>
      </c>
      <c r="N171" s="3" t="str">
        <f aca="false">IF((T171="GND"),"GND", "SIGNAL")</f>
        <v>SIGNAL</v>
      </c>
      <c r="O171" s="0" t="n">
        <v>-6.66</v>
      </c>
      <c r="P171" s="0" t="n">
        <v>-33.86</v>
      </c>
      <c r="Q171" s="0" t="n">
        <v>180</v>
      </c>
      <c r="R171" s="4" t="n">
        <f aca="false">FALSE()</f>
        <v>0</v>
      </c>
      <c r="S171" s="0" t="s">
        <v>68</v>
      </c>
      <c r="T171" s="0" t="s">
        <v>377</v>
      </c>
      <c r="U171" s="0" t="s">
        <v>365</v>
      </c>
    </row>
    <row r="172" customFormat="false" ht="12.8" hidden="false" customHeight="false" outlineLevel="0" collapsed="false">
      <c r="A172" s="0" t="s">
        <v>363</v>
      </c>
      <c r="B172" s="0" t="s">
        <v>378</v>
      </c>
      <c r="C172" s="0" t="str">
        <f aca="false">B172</f>
        <v>TP172</v>
      </c>
      <c r="D172" s="0" t="n">
        <v>9</v>
      </c>
      <c r="E172" s="0" t="n">
        <v>9</v>
      </c>
      <c r="F172" s="0" t="s">
        <v>65</v>
      </c>
      <c r="G172" s="0" t="str">
        <f aca="false">F172</f>
        <v>R100-2W</v>
      </c>
      <c r="H172" s="0" t="s">
        <v>66</v>
      </c>
      <c r="I172" s="0" t="s">
        <v>67</v>
      </c>
      <c r="J172" s="3" t="n">
        <f aca="false">IF((N172="GND"),-5, IF(N172="SIGNAL", -6, -7))</f>
        <v>-6</v>
      </c>
      <c r="N172" s="3" t="str">
        <f aca="false">IF((T172="GND"),"GND", "SIGNAL")</f>
        <v>SIGNAL</v>
      </c>
      <c r="O172" s="0" t="n">
        <v>-4.11999999999999</v>
      </c>
      <c r="P172" s="0" t="n">
        <v>-31.32</v>
      </c>
      <c r="Q172" s="0" t="n">
        <v>180</v>
      </c>
      <c r="R172" s="4" t="n">
        <f aca="false">FALSE()</f>
        <v>0</v>
      </c>
      <c r="S172" s="0" t="s">
        <v>68</v>
      </c>
      <c r="T172" s="0" t="s">
        <v>379</v>
      </c>
      <c r="U172" s="0" t="s">
        <v>365</v>
      </c>
    </row>
    <row r="173" customFormat="false" ht="12.8" hidden="false" customHeight="false" outlineLevel="0" collapsed="false">
      <c r="A173" s="0" t="s">
        <v>363</v>
      </c>
      <c r="B173" s="0" t="s">
        <v>380</v>
      </c>
      <c r="C173" s="0" t="str">
        <f aca="false">B173</f>
        <v>TP173</v>
      </c>
      <c r="D173" s="0" t="n">
        <v>10</v>
      </c>
      <c r="E173" s="0" t="n">
        <v>10</v>
      </c>
      <c r="F173" s="0" t="s">
        <v>65</v>
      </c>
      <c r="G173" s="0" t="str">
        <f aca="false">F173</f>
        <v>R100-2W</v>
      </c>
      <c r="H173" s="0" t="s">
        <v>66</v>
      </c>
      <c r="I173" s="0" t="s">
        <v>67</v>
      </c>
      <c r="J173" s="3" t="n">
        <f aca="false">IF((N173="GND"),-5, IF(N173="SIGNAL", -6, -7))</f>
        <v>-6</v>
      </c>
      <c r="N173" s="3" t="str">
        <f aca="false">IF((T173="GND"),"GND", "SIGNAL")</f>
        <v>SIGNAL</v>
      </c>
      <c r="O173" s="0" t="n">
        <v>-6.66</v>
      </c>
      <c r="P173" s="0" t="n">
        <v>-31.32</v>
      </c>
      <c r="Q173" s="0" t="n">
        <v>180</v>
      </c>
      <c r="R173" s="4" t="n">
        <f aca="false">FALSE()</f>
        <v>0</v>
      </c>
      <c r="S173" s="0" t="s">
        <v>68</v>
      </c>
      <c r="T173" s="0" t="s">
        <v>381</v>
      </c>
      <c r="U173" s="0" t="s">
        <v>365</v>
      </c>
    </row>
    <row r="174" customFormat="false" ht="12.8" hidden="false" customHeight="false" outlineLevel="0" collapsed="false">
      <c r="A174" s="0" t="s">
        <v>363</v>
      </c>
      <c r="B174" s="0" t="s">
        <v>382</v>
      </c>
      <c r="C174" s="0" t="str">
        <f aca="false">B174</f>
        <v>TP174</v>
      </c>
      <c r="D174" s="0" t="n">
        <v>11</v>
      </c>
      <c r="E174" s="0" t="n">
        <v>11</v>
      </c>
      <c r="F174" s="0" t="s">
        <v>65</v>
      </c>
      <c r="G174" s="0" t="str">
        <f aca="false">F174</f>
        <v>R100-2W</v>
      </c>
      <c r="H174" s="0" t="s">
        <v>66</v>
      </c>
      <c r="I174" s="0" t="s">
        <v>67</v>
      </c>
      <c r="J174" s="3" t="n">
        <f aca="false">IF((N174="GND"),-5, IF(N174="SIGNAL", -6, -7))</f>
        <v>-6</v>
      </c>
      <c r="N174" s="3" t="str">
        <f aca="false">IF((T174="GND"),"GND", "SIGNAL")</f>
        <v>SIGNAL</v>
      </c>
      <c r="O174" s="0" t="n">
        <v>-4.11999999999999</v>
      </c>
      <c r="P174" s="0" t="n">
        <v>-28.78</v>
      </c>
      <c r="Q174" s="0" t="n">
        <v>180</v>
      </c>
      <c r="R174" s="4" t="n">
        <f aca="false">FALSE()</f>
        <v>0</v>
      </c>
      <c r="S174" s="0" t="s">
        <v>68</v>
      </c>
      <c r="T174" s="0" t="s">
        <v>383</v>
      </c>
      <c r="U174" s="0" t="s">
        <v>365</v>
      </c>
    </row>
    <row r="175" customFormat="false" ht="12.8" hidden="false" customHeight="false" outlineLevel="0" collapsed="false">
      <c r="A175" s="0" t="s">
        <v>363</v>
      </c>
      <c r="B175" s="0" t="s">
        <v>384</v>
      </c>
      <c r="C175" s="0" t="str">
        <f aca="false">B175</f>
        <v>TP175</v>
      </c>
      <c r="D175" s="0" t="n">
        <v>12</v>
      </c>
      <c r="E175" s="0" t="n">
        <v>12</v>
      </c>
      <c r="F175" s="0" t="s">
        <v>65</v>
      </c>
      <c r="G175" s="0" t="str">
        <f aca="false">F175</f>
        <v>R100-2W</v>
      </c>
      <c r="H175" s="0" t="s">
        <v>66</v>
      </c>
      <c r="I175" s="0" t="s">
        <v>67</v>
      </c>
      <c r="J175" s="3" t="n">
        <f aca="false">IF((N175="GND"),-5, IF(N175="SIGNAL", -6, -7))</f>
        <v>-6</v>
      </c>
      <c r="N175" s="3" t="str">
        <f aca="false">IF((T175="GND"),"GND", "SIGNAL")</f>
        <v>SIGNAL</v>
      </c>
      <c r="O175" s="0" t="n">
        <v>-6.66</v>
      </c>
      <c r="P175" s="0" t="n">
        <v>-28.78</v>
      </c>
      <c r="Q175" s="0" t="n">
        <v>180</v>
      </c>
      <c r="R175" s="4" t="n">
        <f aca="false">FALSE()</f>
        <v>0</v>
      </c>
      <c r="S175" s="0" t="s">
        <v>68</v>
      </c>
      <c r="T175" s="0" t="s">
        <v>385</v>
      </c>
      <c r="U175" s="0" t="s">
        <v>365</v>
      </c>
    </row>
    <row r="176" customFormat="false" ht="12.8" hidden="false" customHeight="false" outlineLevel="0" collapsed="false">
      <c r="A176" s="0" t="s">
        <v>386</v>
      </c>
      <c r="B176" s="0" t="s">
        <v>387</v>
      </c>
      <c r="C176" s="0" t="str">
        <f aca="false">B176</f>
        <v>TP176</v>
      </c>
      <c r="D176" s="0" t="n">
        <v>1</v>
      </c>
      <c r="E176" s="0" t="n">
        <v>1</v>
      </c>
      <c r="F176" s="0" t="s">
        <v>65</v>
      </c>
      <c r="G176" s="0" t="str">
        <f aca="false">F176</f>
        <v>R100-2W</v>
      </c>
      <c r="H176" s="0" t="s">
        <v>66</v>
      </c>
      <c r="I176" s="0" t="s">
        <v>67</v>
      </c>
      <c r="J176" s="3" t="n">
        <f aca="false">IF((N176="GND"),-5, IF(N176="SIGNAL", -6, -7))</f>
        <v>-6</v>
      </c>
      <c r="N176" s="3" t="str">
        <f aca="false">IF((T176="GND"),"GND", "SIGNAL")</f>
        <v>SIGNAL</v>
      </c>
      <c r="O176" s="0" t="n">
        <v>5.94</v>
      </c>
      <c r="P176" s="0" t="n">
        <v>-41.48</v>
      </c>
      <c r="Q176" s="0" t="n">
        <v>180</v>
      </c>
      <c r="R176" s="4" t="n">
        <f aca="false">FALSE()</f>
        <v>0</v>
      </c>
      <c r="S176" s="0" t="s">
        <v>68</v>
      </c>
      <c r="T176" s="0" t="s">
        <v>94</v>
      </c>
      <c r="U176" s="0" t="s">
        <v>365</v>
      </c>
    </row>
    <row r="177" customFormat="false" ht="12.8" hidden="false" customHeight="false" outlineLevel="0" collapsed="false">
      <c r="A177" s="0" t="s">
        <v>386</v>
      </c>
      <c r="B177" s="0" t="s">
        <v>388</v>
      </c>
      <c r="C177" s="0" t="str">
        <f aca="false">B177</f>
        <v>TP177</v>
      </c>
      <c r="D177" s="0" t="n">
        <v>2</v>
      </c>
      <c r="E177" s="0" t="n">
        <v>2</v>
      </c>
      <c r="F177" s="0" t="s">
        <v>65</v>
      </c>
      <c r="G177" s="0" t="str">
        <f aca="false">F177</f>
        <v>R100-2W</v>
      </c>
      <c r="H177" s="0" t="s">
        <v>66</v>
      </c>
      <c r="I177" s="0" t="s">
        <v>67</v>
      </c>
      <c r="J177" s="3" t="n">
        <f aca="false">IF((N177="GND"),-5, IF(N177="SIGNAL", -6, -7))</f>
        <v>-5</v>
      </c>
      <c r="N177" s="3" t="str">
        <f aca="false">IF((T177="GND"),"GND", "SIGNAL")</f>
        <v>GND</v>
      </c>
      <c r="O177" s="0" t="n">
        <v>3.40000000000001</v>
      </c>
      <c r="P177" s="0" t="n">
        <v>-41.48</v>
      </c>
      <c r="Q177" s="0" t="n">
        <v>180</v>
      </c>
      <c r="R177" s="4" t="n">
        <f aca="false">FALSE()</f>
        <v>0</v>
      </c>
      <c r="S177" s="0" t="s">
        <v>68</v>
      </c>
      <c r="T177" s="0" t="s">
        <v>80</v>
      </c>
      <c r="U177" s="0" t="s">
        <v>365</v>
      </c>
    </row>
    <row r="178" customFormat="false" ht="12.8" hidden="false" customHeight="false" outlineLevel="0" collapsed="false">
      <c r="A178" s="0" t="s">
        <v>386</v>
      </c>
      <c r="B178" s="0" t="s">
        <v>389</v>
      </c>
      <c r="C178" s="0" t="str">
        <f aca="false">B178</f>
        <v>TP178</v>
      </c>
      <c r="D178" s="0" t="n">
        <v>3</v>
      </c>
      <c r="E178" s="0" t="n">
        <v>3</v>
      </c>
      <c r="F178" s="0" t="s">
        <v>65</v>
      </c>
      <c r="G178" s="0" t="str">
        <f aca="false">F178</f>
        <v>R100-2W</v>
      </c>
      <c r="H178" s="0" t="s">
        <v>66</v>
      </c>
      <c r="I178" s="0" t="s">
        <v>67</v>
      </c>
      <c r="J178" s="3" t="n">
        <f aca="false">IF((N178="GND"),-5, IF(N178="SIGNAL", -6, -7))</f>
        <v>-6</v>
      </c>
      <c r="N178" s="3" t="str">
        <f aca="false">IF((T178="GND"),"GND", "SIGNAL")</f>
        <v>SIGNAL</v>
      </c>
      <c r="O178" s="0" t="n">
        <v>5.94</v>
      </c>
      <c r="P178" s="0" t="n">
        <v>-38.94</v>
      </c>
      <c r="Q178" s="0" t="n">
        <v>180</v>
      </c>
      <c r="R178" s="4" t="n">
        <f aca="false">FALSE()</f>
        <v>0</v>
      </c>
      <c r="S178" s="0" t="s">
        <v>68</v>
      </c>
      <c r="T178" s="0" t="s">
        <v>83</v>
      </c>
      <c r="U178" s="0" t="s">
        <v>365</v>
      </c>
    </row>
    <row r="179" customFormat="false" ht="12.8" hidden="false" customHeight="false" outlineLevel="0" collapsed="false">
      <c r="A179" s="0" t="s">
        <v>386</v>
      </c>
      <c r="B179" s="0" t="s">
        <v>390</v>
      </c>
      <c r="C179" s="0" t="str">
        <f aca="false">B179</f>
        <v>TP179</v>
      </c>
      <c r="D179" s="0" t="n">
        <v>4</v>
      </c>
      <c r="E179" s="0" t="n">
        <v>4</v>
      </c>
      <c r="F179" s="0" t="s">
        <v>65</v>
      </c>
      <c r="G179" s="0" t="str">
        <f aca="false">F179</f>
        <v>R100-2W</v>
      </c>
      <c r="H179" s="0" t="s">
        <v>66</v>
      </c>
      <c r="I179" s="0" t="s">
        <v>67</v>
      </c>
      <c r="J179" s="3" t="n">
        <f aca="false">IF((N179="GND"),-5, IF(N179="SIGNAL", -6, -7))</f>
        <v>-6</v>
      </c>
      <c r="N179" s="3" t="str">
        <f aca="false">IF((T179="GND"),"GND", "SIGNAL")</f>
        <v>SIGNAL</v>
      </c>
      <c r="O179" s="0" t="n">
        <v>3.40000000000001</v>
      </c>
      <c r="P179" s="0" t="n">
        <v>-38.94</v>
      </c>
      <c r="Q179" s="0" t="n">
        <v>180</v>
      </c>
      <c r="R179" s="4" t="n">
        <f aca="false">FALSE()</f>
        <v>0</v>
      </c>
      <c r="S179" s="0" t="s">
        <v>68</v>
      </c>
      <c r="T179" s="0" t="s">
        <v>369</v>
      </c>
      <c r="U179" s="0" t="s">
        <v>365</v>
      </c>
    </row>
    <row r="180" customFormat="false" ht="12.8" hidden="false" customHeight="false" outlineLevel="0" collapsed="false">
      <c r="A180" s="0" t="s">
        <v>386</v>
      </c>
      <c r="B180" s="0" t="s">
        <v>391</v>
      </c>
      <c r="C180" s="0" t="str">
        <f aca="false">B180</f>
        <v>TP180</v>
      </c>
      <c r="D180" s="0" t="n">
        <v>5</v>
      </c>
      <c r="E180" s="0" t="n">
        <v>5</v>
      </c>
      <c r="F180" s="0" t="s">
        <v>65</v>
      </c>
      <c r="G180" s="0" t="str">
        <f aca="false">F180</f>
        <v>R100-2W</v>
      </c>
      <c r="H180" s="0" t="s">
        <v>66</v>
      </c>
      <c r="I180" s="0" t="s">
        <v>67</v>
      </c>
      <c r="J180" s="3" t="n">
        <f aca="false">IF((N180="GND"),-5, IF(N180="SIGNAL", -6, -7))</f>
        <v>-6</v>
      </c>
      <c r="N180" s="3" t="str">
        <f aca="false">IF((T180="GND"),"GND", "SIGNAL")</f>
        <v>SIGNAL</v>
      </c>
      <c r="O180" s="0" t="n">
        <v>5.94</v>
      </c>
      <c r="P180" s="0" t="n">
        <v>-36.4</v>
      </c>
      <c r="Q180" s="0" t="n">
        <v>180</v>
      </c>
      <c r="R180" s="4" t="n">
        <f aca="false">FALSE()</f>
        <v>0</v>
      </c>
      <c r="S180" s="0" t="s">
        <v>68</v>
      </c>
      <c r="T180" s="0" t="s">
        <v>392</v>
      </c>
      <c r="U180" s="0" t="s">
        <v>365</v>
      </c>
    </row>
    <row r="181" customFormat="false" ht="12.8" hidden="false" customHeight="false" outlineLevel="0" collapsed="false">
      <c r="A181" s="0" t="s">
        <v>386</v>
      </c>
      <c r="B181" s="0" t="s">
        <v>393</v>
      </c>
      <c r="C181" s="0" t="str">
        <f aca="false">B181</f>
        <v>TP181</v>
      </c>
      <c r="D181" s="0" t="n">
        <v>6</v>
      </c>
      <c r="E181" s="0" t="n">
        <v>6</v>
      </c>
      <c r="F181" s="0" t="s">
        <v>65</v>
      </c>
      <c r="G181" s="0" t="str">
        <f aca="false">F181</f>
        <v>R100-2W</v>
      </c>
      <c r="H181" s="0" t="s">
        <v>66</v>
      </c>
      <c r="I181" s="0" t="s">
        <v>67</v>
      </c>
      <c r="J181" s="3" t="n">
        <f aca="false">IF((N181="GND"),-5, IF(N181="SIGNAL", -6, -7))</f>
        <v>-6</v>
      </c>
      <c r="N181" s="3" t="str">
        <f aca="false">IF((T181="GND"),"GND", "SIGNAL")</f>
        <v>SIGNAL</v>
      </c>
      <c r="O181" s="0" t="n">
        <v>3.40000000000001</v>
      </c>
      <c r="P181" s="0" t="n">
        <v>-36.4</v>
      </c>
      <c r="Q181" s="0" t="n">
        <v>180</v>
      </c>
      <c r="R181" s="4" t="n">
        <f aca="false">FALSE()</f>
        <v>0</v>
      </c>
      <c r="S181" s="0" t="s">
        <v>68</v>
      </c>
      <c r="T181" s="0" t="s">
        <v>373</v>
      </c>
      <c r="U181" s="0" t="s">
        <v>365</v>
      </c>
    </row>
    <row r="182" customFormat="false" ht="12.8" hidden="false" customHeight="false" outlineLevel="0" collapsed="false">
      <c r="A182" s="0" t="s">
        <v>386</v>
      </c>
      <c r="B182" s="0" t="s">
        <v>394</v>
      </c>
      <c r="C182" s="0" t="str">
        <f aca="false">B182</f>
        <v>TP182</v>
      </c>
      <c r="D182" s="0" t="n">
        <v>7</v>
      </c>
      <c r="E182" s="0" t="n">
        <v>7</v>
      </c>
      <c r="F182" s="0" t="s">
        <v>65</v>
      </c>
      <c r="G182" s="0" t="str">
        <f aca="false">F182</f>
        <v>R100-2W</v>
      </c>
      <c r="H182" s="0" t="s">
        <v>66</v>
      </c>
      <c r="I182" s="0" t="s">
        <v>67</v>
      </c>
      <c r="J182" s="3" t="n">
        <f aca="false">IF((N182="GND"),-5, IF(N182="SIGNAL", -6, -7))</f>
        <v>-6</v>
      </c>
      <c r="N182" s="3" t="str">
        <f aca="false">IF((T182="GND"),"GND", "SIGNAL")</f>
        <v>SIGNAL</v>
      </c>
      <c r="O182" s="0" t="n">
        <v>5.94</v>
      </c>
      <c r="P182" s="0" t="n">
        <v>-33.86</v>
      </c>
      <c r="Q182" s="0" t="n">
        <v>180</v>
      </c>
      <c r="R182" s="4" t="n">
        <f aca="false">FALSE()</f>
        <v>0</v>
      </c>
      <c r="S182" s="0" t="s">
        <v>68</v>
      </c>
      <c r="T182" s="0" t="s">
        <v>395</v>
      </c>
      <c r="U182" s="0" t="s">
        <v>365</v>
      </c>
    </row>
    <row r="183" customFormat="false" ht="12.8" hidden="false" customHeight="false" outlineLevel="0" collapsed="false">
      <c r="A183" s="0" t="s">
        <v>386</v>
      </c>
      <c r="B183" s="0" t="s">
        <v>396</v>
      </c>
      <c r="C183" s="0" t="str">
        <f aca="false">B183</f>
        <v>TP183</v>
      </c>
      <c r="D183" s="0" t="n">
        <v>8</v>
      </c>
      <c r="E183" s="0" t="n">
        <v>8</v>
      </c>
      <c r="F183" s="0" t="s">
        <v>65</v>
      </c>
      <c r="G183" s="0" t="str">
        <f aca="false">F183</f>
        <v>R100-2W</v>
      </c>
      <c r="H183" s="0" t="s">
        <v>66</v>
      </c>
      <c r="I183" s="0" t="s">
        <v>67</v>
      </c>
      <c r="J183" s="3" t="n">
        <f aca="false">IF((N183="GND"),-5, IF(N183="SIGNAL", -6, -7))</f>
        <v>-6</v>
      </c>
      <c r="N183" s="3" t="str">
        <f aca="false">IF((T183="GND"),"GND", "SIGNAL")</f>
        <v>SIGNAL</v>
      </c>
      <c r="O183" s="0" t="n">
        <v>3.40000000000001</v>
      </c>
      <c r="P183" s="0" t="n">
        <v>-33.86</v>
      </c>
      <c r="Q183" s="0" t="n">
        <v>180</v>
      </c>
      <c r="R183" s="4" t="n">
        <f aca="false">FALSE()</f>
        <v>0</v>
      </c>
      <c r="S183" s="0" t="s">
        <v>68</v>
      </c>
      <c r="T183" s="0" t="s">
        <v>377</v>
      </c>
      <c r="U183" s="0" t="s">
        <v>365</v>
      </c>
    </row>
    <row r="184" customFormat="false" ht="12.8" hidden="false" customHeight="false" outlineLevel="0" collapsed="false">
      <c r="A184" s="0" t="s">
        <v>386</v>
      </c>
      <c r="B184" s="0" t="s">
        <v>397</v>
      </c>
      <c r="C184" s="0" t="str">
        <f aca="false">B184</f>
        <v>TP184</v>
      </c>
      <c r="D184" s="0" t="n">
        <v>9</v>
      </c>
      <c r="E184" s="0" t="n">
        <v>9</v>
      </c>
      <c r="F184" s="0" t="s">
        <v>65</v>
      </c>
      <c r="G184" s="0" t="str">
        <f aca="false">F184</f>
        <v>R100-2W</v>
      </c>
      <c r="H184" s="0" t="s">
        <v>66</v>
      </c>
      <c r="I184" s="0" t="s">
        <v>67</v>
      </c>
      <c r="J184" s="3" t="n">
        <f aca="false">IF((N184="GND"),-5, IF(N184="SIGNAL", -6, -7))</f>
        <v>-6</v>
      </c>
      <c r="N184" s="3" t="str">
        <f aca="false">IF((T184="GND"),"GND", "SIGNAL")</f>
        <v>SIGNAL</v>
      </c>
      <c r="O184" s="0" t="n">
        <v>5.94</v>
      </c>
      <c r="P184" s="0" t="n">
        <v>-31.32</v>
      </c>
      <c r="Q184" s="0" t="n">
        <v>180</v>
      </c>
      <c r="R184" s="4" t="n">
        <f aca="false">FALSE()</f>
        <v>0</v>
      </c>
      <c r="S184" s="0" t="s">
        <v>68</v>
      </c>
      <c r="T184" s="0" t="s">
        <v>398</v>
      </c>
      <c r="U184" s="0" t="s">
        <v>365</v>
      </c>
    </row>
    <row r="185" customFormat="false" ht="12.8" hidden="false" customHeight="false" outlineLevel="0" collapsed="false">
      <c r="A185" s="0" t="s">
        <v>386</v>
      </c>
      <c r="B185" s="0" t="s">
        <v>399</v>
      </c>
      <c r="C185" s="0" t="str">
        <f aca="false">B185</f>
        <v>TP185</v>
      </c>
      <c r="D185" s="0" t="n">
        <v>10</v>
      </c>
      <c r="E185" s="0" t="n">
        <v>10</v>
      </c>
      <c r="F185" s="0" t="s">
        <v>65</v>
      </c>
      <c r="G185" s="0" t="str">
        <f aca="false">F185</f>
        <v>R100-2W</v>
      </c>
      <c r="H185" s="0" t="s">
        <v>66</v>
      </c>
      <c r="I185" s="0" t="s">
        <v>67</v>
      </c>
      <c r="J185" s="3" t="n">
        <f aca="false">IF((N185="GND"),-5, IF(N185="SIGNAL", -6, -7))</f>
        <v>-6</v>
      </c>
      <c r="N185" s="3" t="str">
        <f aca="false">IF((T185="GND"),"GND", "SIGNAL")</f>
        <v>SIGNAL</v>
      </c>
      <c r="O185" s="0" t="n">
        <v>3.40000000000001</v>
      </c>
      <c r="P185" s="0" t="n">
        <v>-31.32</v>
      </c>
      <c r="Q185" s="0" t="n">
        <v>180</v>
      </c>
      <c r="R185" s="4" t="n">
        <f aca="false">FALSE()</f>
        <v>0</v>
      </c>
      <c r="S185" s="0" t="s">
        <v>68</v>
      </c>
      <c r="T185" s="0" t="s">
        <v>381</v>
      </c>
      <c r="U185" s="0" t="s">
        <v>365</v>
      </c>
    </row>
    <row r="186" customFormat="false" ht="12.8" hidden="false" customHeight="false" outlineLevel="0" collapsed="false">
      <c r="A186" s="0" t="s">
        <v>386</v>
      </c>
      <c r="B186" s="0" t="s">
        <v>400</v>
      </c>
      <c r="C186" s="0" t="str">
        <f aca="false">B186</f>
        <v>TP186</v>
      </c>
      <c r="D186" s="0" t="n">
        <v>11</v>
      </c>
      <c r="E186" s="0" t="n">
        <v>11</v>
      </c>
      <c r="F186" s="0" t="s">
        <v>65</v>
      </c>
      <c r="G186" s="0" t="str">
        <f aca="false">F186</f>
        <v>R100-2W</v>
      </c>
      <c r="H186" s="0" t="s">
        <v>66</v>
      </c>
      <c r="I186" s="0" t="s">
        <v>67</v>
      </c>
      <c r="J186" s="3" t="n">
        <f aca="false">IF((N186="GND"),-5, IF(N186="SIGNAL", -6, -7))</f>
        <v>-6</v>
      </c>
      <c r="N186" s="3" t="str">
        <f aca="false">IF((T186="GND"),"GND", "SIGNAL")</f>
        <v>SIGNAL</v>
      </c>
      <c r="O186" s="0" t="n">
        <v>5.94</v>
      </c>
      <c r="P186" s="0" t="n">
        <v>-28.78</v>
      </c>
      <c r="Q186" s="0" t="n">
        <v>180</v>
      </c>
      <c r="R186" s="4" t="n">
        <f aca="false">FALSE()</f>
        <v>0</v>
      </c>
      <c r="S186" s="0" t="s">
        <v>68</v>
      </c>
      <c r="T186" s="0" t="s">
        <v>401</v>
      </c>
      <c r="U186" s="0" t="s">
        <v>365</v>
      </c>
    </row>
    <row r="187" customFormat="false" ht="12.8" hidden="false" customHeight="false" outlineLevel="0" collapsed="false">
      <c r="A187" s="0" t="s">
        <v>386</v>
      </c>
      <c r="B187" s="0" t="s">
        <v>402</v>
      </c>
      <c r="C187" s="0" t="str">
        <f aca="false">B187</f>
        <v>TP187</v>
      </c>
      <c r="D187" s="0" t="n">
        <v>12</v>
      </c>
      <c r="E187" s="0" t="n">
        <v>12</v>
      </c>
      <c r="F187" s="0" t="s">
        <v>65</v>
      </c>
      <c r="G187" s="0" t="str">
        <f aca="false">F187</f>
        <v>R100-2W</v>
      </c>
      <c r="H187" s="0" t="s">
        <v>66</v>
      </c>
      <c r="I187" s="0" t="s">
        <v>67</v>
      </c>
      <c r="J187" s="3" t="n">
        <f aca="false">IF((N187="GND"),-5, IF(N187="SIGNAL", -6, -7))</f>
        <v>-6</v>
      </c>
      <c r="N187" s="3" t="str">
        <f aca="false">IF((T187="GND"),"GND", "SIGNAL")</f>
        <v>SIGNAL</v>
      </c>
      <c r="O187" s="0" t="n">
        <v>3.40000000000001</v>
      </c>
      <c r="P187" s="0" t="n">
        <v>-28.78</v>
      </c>
      <c r="Q187" s="0" t="n">
        <v>180</v>
      </c>
      <c r="R187" s="4" t="n">
        <f aca="false">FALSE()</f>
        <v>0</v>
      </c>
      <c r="S187" s="0" t="s">
        <v>68</v>
      </c>
      <c r="T187" s="0" t="s">
        <v>385</v>
      </c>
      <c r="U187" s="0" t="s">
        <v>365</v>
      </c>
    </row>
    <row r="188" customFormat="false" ht="12.8" hidden="false" customHeight="false" outlineLevel="0" collapsed="false">
      <c r="A188" s="0" t="s">
        <v>403</v>
      </c>
      <c r="B188" s="0" t="s">
        <v>404</v>
      </c>
      <c r="C188" s="0" t="str">
        <f aca="false">B188</f>
        <v>TP188</v>
      </c>
      <c r="D188" s="0" t="n">
        <v>1</v>
      </c>
      <c r="E188" s="0" t="n">
        <v>1</v>
      </c>
      <c r="F188" s="0" t="s">
        <v>65</v>
      </c>
      <c r="G188" s="0" t="str">
        <f aca="false">F188</f>
        <v>R100-2W</v>
      </c>
      <c r="H188" s="0" t="s">
        <v>66</v>
      </c>
      <c r="I188" s="0" t="s">
        <v>67</v>
      </c>
      <c r="J188" s="3" t="n">
        <f aca="false">IF((N188="GND"),-5, IF(N188="SIGNAL", -6, -7))</f>
        <v>-6</v>
      </c>
      <c r="N188" s="3" t="str">
        <f aca="false">IF((T188="GND"),"GND", "SIGNAL")</f>
        <v>SIGNAL</v>
      </c>
      <c r="O188" s="0" t="n">
        <v>15.988</v>
      </c>
      <c r="P188" s="0" t="n">
        <v>-41.45</v>
      </c>
      <c r="Q188" s="0" t="n">
        <v>180</v>
      </c>
      <c r="R188" s="4" t="n">
        <f aca="false">FALSE()</f>
        <v>0</v>
      </c>
      <c r="S188" s="0" t="s">
        <v>68</v>
      </c>
      <c r="T188" s="0" t="s">
        <v>94</v>
      </c>
      <c r="U188" s="0" t="s">
        <v>365</v>
      </c>
    </row>
    <row r="189" customFormat="false" ht="12.8" hidden="false" customHeight="false" outlineLevel="0" collapsed="false">
      <c r="A189" s="0" t="s">
        <v>403</v>
      </c>
      <c r="B189" s="0" t="s">
        <v>405</v>
      </c>
      <c r="C189" s="0" t="str">
        <f aca="false">B189</f>
        <v>TP189</v>
      </c>
      <c r="D189" s="0" t="n">
        <v>2</v>
      </c>
      <c r="E189" s="0" t="n">
        <v>2</v>
      </c>
      <c r="F189" s="0" t="s">
        <v>65</v>
      </c>
      <c r="G189" s="0" t="str">
        <f aca="false">F189</f>
        <v>R100-2W</v>
      </c>
      <c r="H189" s="0" t="s">
        <v>66</v>
      </c>
      <c r="I189" s="0" t="s">
        <v>67</v>
      </c>
      <c r="J189" s="3" t="n">
        <f aca="false">IF((N189="GND"),-5, IF(N189="SIGNAL", -6, -7))</f>
        <v>-5</v>
      </c>
      <c r="N189" s="3" t="str">
        <f aca="false">IF((T189="GND"),"GND", "SIGNAL")</f>
        <v>GND</v>
      </c>
      <c r="O189" s="0" t="n">
        <v>13.448</v>
      </c>
      <c r="P189" s="0" t="n">
        <v>-41.45</v>
      </c>
      <c r="Q189" s="0" t="n">
        <v>180</v>
      </c>
      <c r="R189" s="4" t="n">
        <f aca="false">FALSE()</f>
        <v>0</v>
      </c>
      <c r="S189" s="0" t="s">
        <v>68</v>
      </c>
      <c r="T189" s="0" t="s">
        <v>80</v>
      </c>
      <c r="U189" s="0" t="s">
        <v>365</v>
      </c>
    </row>
    <row r="190" customFormat="false" ht="12.8" hidden="false" customHeight="false" outlineLevel="0" collapsed="false">
      <c r="A190" s="0" t="s">
        <v>403</v>
      </c>
      <c r="B190" s="0" t="s">
        <v>406</v>
      </c>
      <c r="C190" s="0" t="str">
        <f aca="false">B190</f>
        <v>TP190</v>
      </c>
      <c r="D190" s="0" t="n">
        <v>3</v>
      </c>
      <c r="E190" s="0" t="n">
        <v>3</v>
      </c>
      <c r="F190" s="0" t="s">
        <v>65</v>
      </c>
      <c r="G190" s="0" t="str">
        <f aca="false">F190</f>
        <v>R100-2W</v>
      </c>
      <c r="H190" s="0" t="s">
        <v>66</v>
      </c>
      <c r="I190" s="0" t="s">
        <v>67</v>
      </c>
      <c r="J190" s="3" t="n">
        <f aca="false">IF((N190="GND"),-5, IF(N190="SIGNAL", -6, -7))</f>
        <v>-6</v>
      </c>
      <c r="N190" s="3" t="str">
        <f aca="false">IF((T190="GND"),"GND", "SIGNAL")</f>
        <v>SIGNAL</v>
      </c>
      <c r="O190" s="0" t="n">
        <v>15.988</v>
      </c>
      <c r="P190" s="0" t="n">
        <v>-38.91</v>
      </c>
      <c r="Q190" s="0" t="n">
        <v>180</v>
      </c>
      <c r="R190" s="4" t="n">
        <f aca="false">FALSE()</f>
        <v>0</v>
      </c>
      <c r="S190" s="0" t="s">
        <v>68</v>
      </c>
      <c r="T190" s="0" t="s">
        <v>83</v>
      </c>
      <c r="U190" s="0" t="s">
        <v>365</v>
      </c>
    </row>
    <row r="191" customFormat="false" ht="12.8" hidden="false" customHeight="false" outlineLevel="0" collapsed="false">
      <c r="A191" s="0" t="s">
        <v>403</v>
      </c>
      <c r="B191" s="0" t="s">
        <v>407</v>
      </c>
      <c r="C191" s="0" t="str">
        <f aca="false">B191</f>
        <v>TP191</v>
      </c>
      <c r="D191" s="0" t="n">
        <v>4</v>
      </c>
      <c r="E191" s="0" t="n">
        <v>4</v>
      </c>
      <c r="F191" s="0" t="s">
        <v>65</v>
      </c>
      <c r="G191" s="0" t="str">
        <f aca="false">F191</f>
        <v>R100-2W</v>
      </c>
      <c r="H191" s="0" t="s">
        <v>66</v>
      </c>
      <c r="I191" s="0" t="s">
        <v>67</v>
      </c>
      <c r="J191" s="3" t="n">
        <f aca="false">IF((N191="GND"),-5, IF(N191="SIGNAL", -6, -7))</f>
        <v>-6</v>
      </c>
      <c r="N191" s="3" t="str">
        <f aca="false">IF((T191="GND"),"GND", "SIGNAL")</f>
        <v>SIGNAL</v>
      </c>
      <c r="O191" s="0" t="n">
        <v>13.448</v>
      </c>
      <c r="P191" s="0" t="n">
        <v>-38.91</v>
      </c>
      <c r="Q191" s="0" t="n">
        <v>180</v>
      </c>
      <c r="R191" s="4" t="n">
        <f aca="false">FALSE()</f>
        <v>0</v>
      </c>
      <c r="S191" s="0" t="s">
        <v>68</v>
      </c>
      <c r="T191" s="0" t="s">
        <v>369</v>
      </c>
      <c r="U191" s="0" t="s">
        <v>365</v>
      </c>
    </row>
    <row r="192" customFormat="false" ht="12.8" hidden="false" customHeight="false" outlineLevel="0" collapsed="false">
      <c r="A192" s="0" t="s">
        <v>403</v>
      </c>
      <c r="B192" s="0" t="s">
        <v>408</v>
      </c>
      <c r="C192" s="0" t="str">
        <f aca="false">B192</f>
        <v>TP192</v>
      </c>
      <c r="D192" s="0" t="n">
        <v>5</v>
      </c>
      <c r="E192" s="0" t="n">
        <v>5</v>
      </c>
      <c r="F192" s="0" t="s">
        <v>65</v>
      </c>
      <c r="G192" s="0" t="str">
        <f aca="false">F192</f>
        <v>R100-2W</v>
      </c>
      <c r="H192" s="0" t="s">
        <v>66</v>
      </c>
      <c r="I192" s="0" t="s">
        <v>67</v>
      </c>
      <c r="J192" s="3" t="n">
        <f aca="false">IF((N192="GND"),-5, IF(N192="SIGNAL", -6, -7))</f>
        <v>-6</v>
      </c>
      <c r="N192" s="3" t="str">
        <f aca="false">IF((T192="GND"),"GND", "SIGNAL")</f>
        <v>SIGNAL</v>
      </c>
      <c r="O192" s="0" t="n">
        <v>15.988</v>
      </c>
      <c r="P192" s="0" t="n">
        <v>-36.37</v>
      </c>
      <c r="Q192" s="0" t="n">
        <v>180</v>
      </c>
      <c r="R192" s="4" t="n">
        <f aca="false">FALSE()</f>
        <v>0</v>
      </c>
      <c r="S192" s="0" t="s">
        <v>68</v>
      </c>
      <c r="T192" s="0" t="s">
        <v>409</v>
      </c>
      <c r="U192" s="0" t="s">
        <v>365</v>
      </c>
    </row>
    <row r="193" customFormat="false" ht="12.8" hidden="false" customHeight="false" outlineLevel="0" collapsed="false">
      <c r="A193" s="0" t="s">
        <v>403</v>
      </c>
      <c r="B193" s="0" t="s">
        <v>410</v>
      </c>
      <c r="C193" s="0" t="str">
        <f aca="false">B193</f>
        <v>TP193</v>
      </c>
      <c r="D193" s="0" t="n">
        <v>6</v>
      </c>
      <c r="E193" s="0" t="n">
        <v>6</v>
      </c>
      <c r="F193" s="0" t="s">
        <v>65</v>
      </c>
      <c r="G193" s="0" t="str">
        <f aca="false">F193</f>
        <v>R100-2W</v>
      </c>
      <c r="H193" s="0" t="s">
        <v>66</v>
      </c>
      <c r="I193" s="0" t="s">
        <v>67</v>
      </c>
      <c r="J193" s="3" t="n">
        <f aca="false">IF((N193="GND"),-5, IF(N193="SIGNAL", -6, -7))</f>
        <v>-6</v>
      </c>
      <c r="N193" s="3" t="str">
        <f aca="false">IF((T193="GND"),"GND", "SIGNAL")</f>
        <v>SIGNAL</v>
      </c>
      <c r="O193" s="0" t="n">
        <v>13.448</v>
      </c>
      <c r="P193" s="0" t="n">
        <v>-36.37</v>
      </c>
      <c r="Q193" s="0" t="n">
        <v>180</v>
      </c>
      <c r="R193" s="4" t="n">
        <f aca="false">FALSE()</f>
        <v>0</v>
      </c>
      <c r="S193" s="0" t="s">
        <v>68</v>
      </c>
      <c r="T193" s="0" t="s">
        <v>373</v>
      </c>
      <c r="U193" s="0" t="s">
        <v>365</v>
      </c>
    </row>
    <row r="194" customFormat="false" ht="12.8" hidden="false" customHeight="false" outlineLevel="0" collapsed="false">
      <c r="A194" s="0" t="s">
        <v>403</v>
      </c>
      <c r="B194" s="0" t="s">
        <v>411</v>
      </c>
      <c r="C194" s="0" t="str">
        <f aca="false">B194</f>
        <v>TP194</v>
      </c>
      <c r="D194" s="0" t="n">
        <v>7</v>
      </c>
      <c r="E194" s="0" t="n">
        <v>7</v>
      </c>
      <c r="F194" s="0" t="s">
        <v>65</v>
      </c>
      <c r="G194" s="0" t="str">
        <f aca="false">F194</f>
        <v>R100-2W</v>
      </c>
      <c r="H194" s="0" t="s">
        <v>66</v>
      </c>
      <c r="I194" s="0" t="s">
        <v>67</v>
      </c>
      <c r="J194" s="3" t="n">
        <f aca="false">IF((N194="GND"),-5, IF(N194="SIGNAL", -6, -7))</f>
        <v>-6</v>
      </c>
      <c r="N194" s="3" t="str">
        <f aca="false">IF((T194="GND"),"GND", "SIGNAL")</f>
        <v>SIGNAL</v>
      </c>
      <c r="O194" s="0" t="n">
        <v>15.988</v>
      </c>
      <c r="P194" s="0" t="n">
        <v>-33.83</v>
      </c>
      <c r="Q194" s="0" t="n">
        <v>180</v>
      </c>
      <c r="R194" s="4" t="n">
        <f aca="false">FALSE()</f>
        <v>0</v>
      </c>
      <c r="S194" s="0" t="s">
        <v>68</v>
      </c>
      <c r="T194" s="0" t="s">
        <v>412</v>
      </c>
      <c r="U194" s="0" t="s">
        <v>365</v>
      </c>
    </row>
    <row r="195" customFormat="false" ht="12.8" hidden="false" customHeight="false" outlineLevel="0" collapsed="false">
      <c r="A195" s="0" t="s">
        <v>403</v>
      </c>
      <c r="B195" s="0" t="s">
        <v>413</v>
      </c>
      <c r="C195" s="0" t="str">
        <f aca="false">B195</f>
        <v>TP195</v>
      </c>
      <c r="D195" s="0" t="n">
        <v>8</v>
      </c>
      <c r="E195" s="0" t="n">
        <v>8</v>
      </c>
      <c r="F195" s="0" t="s">
        <v>65</v>
      </c>
      <c r="G195" s="0" t="str">
        <f aca="false">F195</f>
        <v>R100-2W</v>
      </c>
      <c r="H195" s="0" t="s">
        <v>66</v>
      </c>
      <c r="I195" s="0" t="s">
        <v>67</v>
      </c>
      <c r="J195" s="3" t="n">
        <f aca="false">IF((N195="GND"),-5, IF(N195="SIGNAL", -6, -7))</f>
        <v>-6</v>
      </c>
      <c r="N195" s="3" t="str">
        <f aca="false">IF((T195="GND"),"GND", "SIGNAL")</f>
        <v>SIGNAL</v>
      </c>
      <c r="O195" s="0" t="n">
        <v>13.448</v>
      </c>
      <c r="P195" s="0" t="n">
        <v>-33.83</v>
      </c>
      <c r="Q195" s="0" t="n">
        <v>180</v>
      </c>
      <c r="R195" s="4" t="n">
        <f aca="false">FALSE()</f>
        <v>0</v>
      </c>
      <c r="S195" s="0" t="s">
        <v>68</v>
      </c>
      <c r="T195" s="0" t="s">
        <v>377</v>
      </c>
      <c r="U195" s="0" t="s">
        <v>365</v>
      </c>
    </row>
    <row r="196" customFormat="false" ht="12.8" hidden="false" customHeight="false" outlineLevel="0" collapsed="false">
      <c r="A196" s="0" t="s">
        <v>403</v>
      </c>
      <c r="B196" s="0" t="s">
        <v>414</v>
      </c>
      <c r="C196" s="0" t="str">
        <f aca="false">B196</f>
        <v>TP196</v>
      </c>
      <c r="D196" s="0" t="n">
        <v>9</v>
      </c>
      <c r="E196" s="0" t="n">
        <v>9</v>
      </c>
      <c r="F196" s="0" t="s">
        <v>65</v>
      </c>
      <c r="G196" s="0" t="str">
        <f aca="false">F196</f>
        <v>R100-2W</v>
      </c>
      <c r="H196" s="0" t="s">
        <v>66</v>
      </c>
      <c r="I196" s="0" t="s">
        <v>67</v>
      </c>
      <c r="J196" s="3" t="n">
        <f aca="false">IF((N196="GND"),-5, IF(N196="SIGNAL", -6, -7))</f>
        <v>-6</v>
      </c>
      <c r="N196" s="3" t="str">
        <f aca="false">IF((T196="GND"),"GND", "SIGNAL")</f>
        <v>SIGNAL</v>
      </c>
      <c r="O196" s="0" t="n">
        <v>15.988</v>
      </c>
      <c r="P196" s="0" t="n">
        <v>-31.29</v>
      </c>
      <c r="Q196" s="0" t="n">
        <v>180</v>
      </c>
      <c r="R196" s="4" t="n">
        <f aca="false">FALSE()</f>
        <v>0</v>
      </c>
      <c r="S196" s="0" t="s">
        <v>68</v>
      </c>
      <c r="T196" s="0" t="s">
        <v>415</v>
      </c>
      <c r="U196" s="0" t="s">
        <v>365</v>
      </c>
    </row>
    <row r="197" customFormat="false" ht="12.8" hidden="false" customHeight="false" outlineLevel="0" collapsed="false">
      <c r="A197" s="0" t="s">
        <v>403</v>
      </c>
      <c r="B197" s="0" t="s">
        <v>416</v>
      </c>
      <c r="C197" s="0" t="str">
        <f aca="false">B197</f>
        <v>TP197</v>
      </c>
      <c r="D197" s="0" t="n">
        <v>10</v>
      </c>
      <c r="E197" s="0" t="n">
        <v>10</v>
      </c>
      <c r="F197" s="0" t="s">
        <v>65</v>
      </c>
      <c r="G197" s="0" t="str">
        <f aca="false">F197</f>
        <v>R100-2W</v>
      </c>
      <c r="H197" s="0" t="s">
        <v>66</v>
      </c>
      <c r="I197" s="0" t="s">
        <v>67</v>
      </c>
      <c r="J197" s="3" t="n">
        <f aca="false">IF((N197="GND"),-5, IF(N197="SIGNAL", -6, -7))</f>
        <v>-6</v>
      </c>
      <c r="N197" s="3" t="str">
        <f aca="false">IF((T197="GND"),"GND", "SIGNAL")</f>
        <v>SIGNAL</v>
      </c>
      <c r="O197" s="0" t="n">
        <v>13.448</v>
      </c>
      <c r="P197" s="0" t="n">
        <v>-31.29</v>
      </c>
      <c r="Q197" s="0" t="n">
        <v>180</v>
      </c>
      <c r="R197" s="4" t="n">
        <f aca="false">FALSE()</f>
        <v>0</v>
      </c>
      <c r="S197" s="0" t="s">
        <v>68</v>
      </c>
      <c r="T197" s="0" t="s">
        <v>381</v>
      </c>
      <c r="U197" s="0" t="s">
        <v>365</v>
      </c>
    </row>
    <row r="198" customFormat="false" ht="12.8" hidden="false" customHeight="false" outlineLevel="0" collapsed="false">
      <c r="A198" s="0" t="s">
        <v>403</v>
      </c>
      <c r="B198" s="0" t="s">
        <v>417</v>
      </c>
      <c r="C198" s="0" t="str">
        <f aca="false">B198</f>
        <v>TP198</v>
      </c>
      <c r="D198" s="0" t="n">
        <v>11</v>
      </c>
      <c r="E198" s="0" t="n">
        <v>11</v>
      </c>
      <c r="F198" s="0" t="s">
        <v>65</v>
      </c>
      <c r="G198" s="0" t="str">
        <f aca="false">F198</f>
        <v>R100-2W</v>
      </c>
      <c r="H198" s="0" t="s">
        <v>66</v>
      </c>
      <c r="I198" s="0" t="s">
        <v>67</v>
      </c>
      <c r="J198" s="3" t="n">
        <f aca="false">IF((N198="GND"),-5, IF(N198="SIGNAL", -6, -7))</f>
        <v>-6</v>
      </c>
      <c r="N198" s="3" t="str">
        <f aca="false">IF((T198="GND"),"GND", "SIGNAL")</f>
        <v>SIGNAL</v>
      </c>
      <c r="O198" s="0" t="n">
        <v>15.988</v>
      </c>
      <c r="P198" s="0" t="n">
        <v>-28.75</v>
      </c>
      <c r="Q198" s="0" t="n">
        <v>180</v>
      </c>
      <c r="R198" s="4" t="n">
        <f aca="false">FALSE()</f>
        <v>0</v>
      </c>
      <c r="S198" s="0" t="s">
        <v>68</v>
      </c>
      <c r="T198" s="0" t="s">
        <v>418</v>
      </c>
      <c r="U198" s="0" t="s">
        <v>365</v>
      </c>
    </row>
    <row r="199" customFormat="false" ht="12.8" hidden="false" customHeight="false" outlineLevel="0" collapsed="false">
      <c r="A199" s="0" t="s">
        <v>403</v>
      </c>
      <c r="B199" s="0" t="s">
        <v>419</v>
      </c>
      <c r="C199" s="0" t="str">
        <f aca="false">B199</f>
        <v>TP199</v>
      </c>
      <c r="D199" s="0" t="n">
        <v>12</v>
      </c>
      <c r="E199" s="0" t="n">
        <v>12</v>
      </c>
      <c r="F199" s="0" t="s">
        <v>65</v>
      </c>
      <c r="G199" s="0" t="str">
        <f aca="false">F199</f>
        <v>R100-2W</v>
      </c>
      <c r="H199" s="0" t="s">
        <v>66</v>
      </c>
      <c r="I199" s="0" t="s">
        <v>67</v>
      </c>
      <c r="J199" s="3" t="n">
        <f aca="false">IF((N199="GND"),-5, IF(N199="SIGNAL", -6, -7))</f>
        <v>-6</v>
      </c>
      <c r="N199" s="3" t="str">
        <f aca="false">IF((T199="GND"),"GND", "SIGNAL")</f>
        <v>SIGNAL</v>
      </c>
      <c r="O199" s="0" t="n">
        <v>13.448</v>
      </c>
      <c r="P199" s="0" t="n">
        <v>-28.75</v>
      </c>
      <c r="Q199" s="0" t="n">
        <v>180</v>
      </c>
      <c r="R199" s="4" t="n">
        <f aca="false">FALSE()</f>
        <v>0</v>
      </c>
      <c r="S199" s="0" t="s">
        <v>68</v>
      </c>
      <c r="T199" s="0" t="s">
        <v>385</v>
      </c>
      <c r="U199" s="0" t="s">
        <v>365</v>
      </c>
    </row>
    <row r="200" customFormat="false" ht="12.8" hidden="false" customHeight="false" outlineLevel="0" collapsed="false">
      <c r="A200" s="0" t="s">
        <v>420</v>
      </c>
      <c r="B200" s="0" t="s">
        <v>421</v>
      </c>
      <c r="C200" s="0" t="str">
        <f aca="false">B200</f>
        <v>TP200</v>
      </c>
      <c r="D200" s="0" t="n">
        <v>1</v>
      </c>
      <c r="E200" s="0" t="n">
        <v>1</v>
      </c>
      <c r="F200" s="0" t="s">
        <v>65</v>
      </c>
      <c r="G200" s="0" t="str">
        <f aca="false">F200</f>
        <v>R100-2W</v>
      </c>
      <c r="H200" s="0" t="s">
        <v>66</v>
      </c>
      <c r="I200" s="0" t="s">
        <v>67</v>
      </c>
      <c r="J200" s="3" t="n">
        <f aca="false">IF((N200="GND"),-5, IF(N200="SIGNAL", -6, -7))</f>
        <v>-6</v>
      </c>
      <c r="N200" s="3" t="str">
        <f aca="false">IF((T200="GND"),"GND", "SIGNAL")</f>
        <v>SIGNAL</v>
      </c>
      <c r="O200" s="0" t="n">
        <v>22.71</v>
      </c>
      <c r="P200" s="0" t="n">
        <v>-43.23</v>
      </c>
      <c r="Q200" s="0" t="n">
        <v>0</v>
      </c>
      <c r="R200" s="4" t="n">
        <f aca="false">FALSE()</f>
        <v>0</v>
      </c>
      <c r="S200" s="0" t="s">
        <v>68</v>
      </c>
      <c r="T200" s="0" t="s">
        <v>422</v>
      </c>
      <c r="U200" s="0" t="s">
        <v>423</v>
      </c>
    </row>
    <row r="201" customFormat="false" ht="12.8" hidden="false" customHeight="false" outlineLevel="0" collapsed="false">
      <c r="A201" s="0" t="s">
        <v>420</v>
      </c>
      <c r="B201" s="0" t="s">
        <v>424</v>
      </c>
      <c r="C201" s="0" t="str">
        <f aca="false">B201</f>
        <v>TP201</v>
      </c>
      <c r="D201" s="0" t="n">
        <v>2</v>
      </c>
      <c r="E201" s="0" t="n">
        <v>2</v>
      </c>
      <c r="F201" s="0" t="s">
        <v>65</v>
      </c>
      <c r="G201" s="0" t="str">
        <f aca="false">F201</f>
        <v>R100-2W</v>
      </c>
      <c r="H201" s="0" t="s">
        <v>66</v>
      </c>
      <c r="I201" s="0" t="s">
        <v>67</v>
      </c>
      <c r="J201" s="3" t="n">
        <f aca="false">IF((N201="GND"),-5, IF(N201="SIGNAL", -6, -7))</f>
        <v>-6</v>
      </c>
      <c r="N201" s="3" t="str">
        <f aca="false">IF((T201="GND"),"GND", "SIGNAL")</f>
        <v>SIGNAL</v>
      </c>
      <c r="O201" s="0" t="n">
        <v>25.21</v>
      </c>
      <c r="P201" s="0" t="n">
        <v>-43.23</v>
      </c>
      <c r="Q201" s="0" t="n">
        <v>0</v>
      </c>
      <c r="R201" s="4" t="n">
        <f aca="false">FALSE()</f>
        <v>0</v>
      </c>
      <c r="S201" s="0" t="s">
        <v>68</v>
      </c>
      <c r="T201" s="0" t="s">
        <v>276</v>
      </c>
      <c r="U201" s="0" t="s">
        <v>423</v>
      </c>
    </row>
    <row r="202" customFormat="false" ht="12.8" hidden="false" customHeight="false" outlineLevel="0" collapsed="false">
      <c r="A202" s="0" t="s">
        <v>420</v>
      </c>
      <c r="B202" s="0" t="s">
        <v>425</v>
      </c>
      <c r="C202" s="0" t="str">
        <f aca="false">B202</f>
        <v>TP202</v>
      </c>
      <c r="D202" s="0" t="n">
        <v>3</v>
      </c>
      <c r="E202" s="0" t="n">
        <v>3</v>
      </c>
      <c r="F202" s="0" t="s">
        <v>65</v>
      </c>
      <c r="G202" s="0" t="str">
        <f aca="false">F202</f>
        <v>R100-2W</v>
      </c>
      <c r="H202" s="0" t="s">
        <v>66</v>
      </c>
      <c r="I202" s="0" t="s">
        <v>67</v>
      </c>
      <c r="J202" s="3" t="n">
        <f aca="false">IF((N202="GND"),-5, IF(N202="SIGNAL", -6, -7))</f>
        <v>-5</v>
      </c>
      <c r="N202" s="3" t="str">
        <f aca="false">IF((T202="GND"),"GND", "SIGNAL")</f>
        <v>GND</v>
      </c>
      <c r="O202" s="0" t="n">
        <v>27.71</v>
      </c>
      <c r="P202" s="0" t="n">
        <v>-43.23</v>
      </c>
      <c r="Q202" s="0" t="n">
        <v>0</v>
      </c>
      <c r="R202" s="4" t="n">
        <f aca="false">FALSE()</f>
        <v>0</v>
      </c>
      <c r="S202" s="0" t="s">
        <v>68</v>
      </c>
      <c r="T202" s="0" t="s">
        <v>80</v>
      </c>
      <c r="U202" s="0" t="s">
        <v>423</v>
      </c>
    </row>
    <row r="203" customFormat="false" ht="12.8" hidden="false" customHeight="false" outlineLevel="0" collapsed="false">
      <c r="A203" s="0" t="s">
        <v>426</v>
      </c>
      <c r="B203" s="0" t="s">
        <v>427</v>
      </c>
      <c r="C203" s="0" t="str">
        <f aca="false">B203</f>
        <v>TP203</v>
      </c>
      <c r="D203" s="0" t="n">
        <v>1</v>
      </c>
      <c r="E203" s="0" t="n">
        <v>1</v>
      </c>
      <c r="F203" s="0" t="s">
        <v>65</v>
      </c>
      <c r="G203" s="0" t="str">
        <f aca="false">F203</f>
        <v>R100-2W</v>
      </c>
      <c r="H203" s="0" t="s">
        <v>66</v>
      </c>
      <c r="I203" s="0" t="s">
        <v>67</v>
      </c>
      <c r="J203" s="3" t="n">
        <f aca="false">IF((N203="GND"),-5, IF(N203="SIGNAL", -6, -7))</f>
        <v>-6</v>
      </c>
      <c r="N203" s="3" t="str">
        <f aca="false">IF((T203="GND"),"GND", "SIGNAL")</f>
        <v>SIGNAL</v>
      </c>
      <c r="O203" s="0" t="n">
        <v>33.71</v>
      </c>
      <c r="P203" s="0" t="n">
        <v>-43.24</v>
      </c>
      <c r="Q203" s="0" t="n">
        <v>0</v>
      </c>
      <c r="R203" s="4" t="n">
        <f aca="false">FALSE()</f>
        <v>0</v>
      </c>
      <c r="S203" s="0" t="s">
        <v>68</v>
      </c>
      <c r="T203" s="0" t="s">
        <v>428</v>
      </c>
      <c r="U203" s="0" t="s">
        <v>429</v>
      </c>
    </row>
    <row r="204" customFormat="false" ht="12.8" hidden="false" customHeight="false" outlineLevel="0" collapsed="false">
      <c r="A204" s="0" t="s">
        <v>426</v>
      </c>
      <c r="B204" s="0" t="s">
        <v>430</v>
      </c>
      <c r="C204" s="0" t="str">
        <f aca="false">B204</f>
        <v>TP204</v>
      </c>
      <c r="D204" s="0" t="n">
        <v>2</v>
      </c>
      <c r="E204" s="0" t="n">
        <v>2</v>
      </c>
      <c r="F204" s="0" t="s">
        <v>65</v>
      </c>
      <c r="G204" s="0" t="str">
        <f aca="false">F204</f>
        <v>R100-2W</v>
      </c>
      <c r="H204" s="0" t="s">
        <v>66</v>
      </c>
      <c r="I204" s="0" t="s">
        <v>67</v>
      </c>
      <c r="J204" s="3" t="n">
        <f aca="false">IF((N204="GND"),-5, IF(N204="SIGNAL", -6, -7))</f>
        <v>-6</v>
      </c>
      <c r="N204" s="3" t="str">
        <f aca="false">IF((T204="GND"),"GND", "SIGNAL")</f>
        <v>SIGNAL</v>
      </c>
      <c r="O204" s="0" t="n">
        <v>36.21</v>
      </c>
      <c r="P204" s="0" t="n">
        <v>-43.24</v>
      </c>
      <c r="Q204" s="0" t="n">
        <v>0</v>
      </c>
      <c r="R204" s="4" t="n">
        <f aca="false">FALSE()</f>
        <v>0</v>
      </c>
      <c r="S204" s="0" t="s">
        <v>68</v>
      </c>
      <c r="T204" s="0" t="s">
        <v>276</v>
      </c>
      <c r="U204" s="0" t="s">
        <v>429</v>
      </c>
    </row>
    <row r="205" customFormat="false" ht="12.8" hidden="false" customHeight="false" outlineLevel="0" collapsed="false">
      <c r="A205" s="0" t="s">
        <v>426</v>
      </c>
      <c r="B205" s="0" t="s">
        <v>431</v>
      </c>
      <c r="C205" s="0" t="str">
        <f aca="false">B205</f>
        <v>TP205</v>
      </c>
      <c r="D205" s="0" t="n">
        <v>3</v>
      </c>
      <c r="E205" s="0" t="n">
        <v>3</v>
      </c>
      <c r="F205" s="0" t="s">
        <v>65</v>
      </c>
      <c r="G205" s="0" t="str">
        <f aca="false">F205</f>
        <v>R100-2W</v>
      </c>
      <c r="H205" s="0" t="s">
        <v>66</v>
      </c>
      <c r="I205" s="0" t="s">
        <v>67</v>
      </c>
      <c r="J205" s="3" t="n">
        <f aca="false">IF((N205="GND"),-5, IF(N205="SIGNAL", -6, -7))</f>
        <v>-5</v>
      </c>
      <c r="N205" s="3" t="str">
        <f aca="false">IF((T205="GND"),"GND", "SIGNAL")</f>
        <v>GND</v>
      </c>
      <c r="O205" s="0" t="n">
        <v>38.71</v>
      </c>
      <c r="P205" s="0" t="n">
        <v>-43.24</v>
      </c>
      <c r="Q205" s="0" t="n">
        <v>0</v>
      </c>
      <c r="R205" s="4" t="n">
        <f aca="false">FALSE()</f>
        <v>0</v>
      </c>
      <c r="S205" s="0" t="s">
        <v>68</v>
      </c>
      <c r="T205" s="0" t="s">
        <v>80</v>
      </c>
      <c r="U205" s="0" t="s">
        <v>429</v>
      </c>
    </row>
    <row r="206" customFormat="false" ht="12.8" hidden="false" customHeight="false" outlineLevel="0" collapsed="false">
      <c r="A206" s="0" t="s">
        <v>432</v>
      </c>
      <c r="B206" s="0" t="s">
        <v>433</v>
      </c>
      <c r="C206" s="0" t="str">
        <f aca="false">B206</f>
        <v>TP206</v>
      </c>
      <c r="D206" s="0" t="n">
        <v>1</v>
      </c>
      <c r="E206" s="0" t="n">
        <v>1</v>
      </c>
      <c r="F206" s="0" t="s">
        <v>65</v>
      </c>
      <c r="G206" s="0" t="str">
        <f aca="false">F206</f>
        <v>R100-2W</v>
      </c>
      <c r="H206" s="0" t="s">
        <v>66</v>
      </c>
      <c r="I206" s="0" t="s">
        <v>67</v>
      </c>
      <c r="J206" s="3" t="n">
        <f aca="false">IF((N206="GND"),-5, IF(N206="SIGNAL", -6, -7))</f>
        <v>-6</v>
      </c>
      <c r="N206" s="3" t="str">
        <f aca="false">IF((T206="GND"),"GND", "SIGNAL")</f>
        <v>SIGNAL</v>
      </c>
      <c r="O206" s="0" t="n">
        <v>-40.2065</v>
      </c>
      <c r="P206" s="0" t="n">
        <v>-30.338</v>
      </c>
      <c r="Q206" s="0" t="n">
        <v>270</v>
      </c>
      <c r="R206" s="4" t="n">
        <f aca="false">FALSE()</f>
        <v>0</v>
      </c>
      <c r="S206" s="0" t="s">
        <v>68</v>
      </c>
      <c r="T206" s="0" t="s">
        <v>434</v>
      </c>
      <c r="U206" s="0" t="s">
        <v>435</v>
      </c>
    </row>
    <row r="207" customFormat="false" ht="12.8" hidden="false" customHeight="false" outlineLevel="0" collapsed="false">
      <c r="A207" s="0" t="s">
        <v>432</v>
      </c>
      <c r="B207" s="0" t="s">
        <v>436</v>
      </c>
      <c r="C207" s="0" t="str">
        <f aca="false">B207</f>
        <v>TP207</v>
      </c>
      <c r="D207" s="0" t="n">
        <v>4</v>
      </c>
      <c r="E207" s="0" t="n">
        <v>4</v>
      </c>
      <c r="F207" s="0" t="s">
        <v>65</v>
      </c>
      <c r="G207" s="0" t="str">
        <f aca="false">F207</f>
        <v>R100-2W</v>
      </c>
      <c r="H207" s="0" t="s">
        <v>66</v>
      </c>
      <c r="I207" s="0" t="s">
        <v>67</v>
      </c>
      <c r="J207" s="3" t="n">
        <f aca="false">IF((N207="GND"),-5, IF(N207="SIGNAL", -6, -7))</f>
        <v>-5</v>
      </c>
      <c r="N207" s="3" t="str">
        <f aca="false">IF((T207="GND"),"GND", "SIGNAL")</f>
        <v>GND</v>
      </c>
      <c r="O207" s="0" t="n">
        <v>-42.2065</v>
      </c>
      <c r="P207" s="0" t="n">
        <v>-30.338</v>
      </c>
      <c r="Q207" s="0" t="n">
        <v>270</v>
      </c>
      <c r="R207" s="4" t="n">
        <f aca="false">FALSE()</f>
        <v>0</v>
      </c>
      <c r="S207" s="0" t="s">
        <v>68</v>
      </c>
      <c r="T207" s="0" t="s">
        <v>80</v>
      </c>
      <c r="U207" s="0" t="s">
        <v>435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5" activeCellId="0" sqref="B5"/>
    </sheetView>
  </sheetViews>
  <sheetFormatPr defaultColWidth="12.6601562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  <c r="B1" s="0" t="s">
        <v>37</v>
      </c>
      <c r="C1" s="0" t="s">
        <v>2</v>
      </c>
      <c r="D1" s="0" t="s">
        <v>53</v>
      </c>
      <c r="E1" s="0" t="s">
        <v>437</v>
      </c>
    </row>
    <row r="2" customFormat="false" ht="12.8" hidden="false" customHeight="false" outlineLevel="0" collapsed="false">
      <c r="A2" s="0" t="n">
        <v>-45</v>
      </c>
      <c r="B2" s="0" t="n">
        <v>-45</v>
      </c>
      <c r="C2" s="0" t="s">
        <v>438</v>
      </c>
      <c r="D2" s="0" t="n">
        <v>-2</v>
      </c>
      <c r="E2" s="1" t="s">
        <v>439</v>
      </c>
    </row>
    <row r="3" customFormat="false" ht="12.8" hidden="false" customHeight="false" outlineLevel="0" collapsed="false">
      <c r="A3" s="0" t="n">
        <v>-45</v>
      </c>
      <c r="B3" s="0" t="n">
        <v>45</v>
      </c>
      <c r="C3" s="0" t="s">
        <v>438</v>
      </c>
      <c r="D3" s="0" t="n">
        <v>-2</v>
      </c>
      <c r="E3" s="1" t="s">
        <v>439</v>
      </c>
    </row>
    <row r="4" customFormat="false" ht="12.8" hidden="false" customHeight="false" outlineLevel="0" collapsed="false">
      <c r="A4" s="0" t="n">
        <v>45</v>
      </c>
      <c r="B4" s="0" t="n">
        <v>-45</v>
      </c>
      <c r="C4" s="0" t="s">
        <v>438</v>
      </c>
      <c r="D4" s="0" t="n">
        <v>-2</v>
      </c>
      <c r="E4" s="1" t="s">
        <v>439</v>
      </c>
    </row>
    <row r="5" customFormat="false" ht="12.8" hidden="false" customHeight="false" outlineLevel="0" collapsed="false">
      <c r="A5" s="0" t="n">
        <v>45</v>
      </c>
      <c r="B5" s="0" t="n">
        <v>45</v>
      </c>
      <c r="C5" s="0" t="s">
        <v>438</v>
      </c>
      <c r="D5" s="0" t="n">
        <v>-2</v>
      </c>
      <c r="E5" s="1" t="s">
        <v>439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J1" colorId="64" zoomScale="130" zoomScaleNormal="130" zoomScalePageLayoutView="100" workbookViewId="0">
      <selection pane="topLeft" activeCell="J2" activeCellId="0" sqref="J2"/>
    </sheetView>
  </sheetViews>
  <sheetFormatPr defaultColWidth="12.47265625" defaultRowHeight="12.8" zeroHeight="false" outlineLevelRow="0" outlineLevelCol="0"/>
  <cols>
    <col collapsed="false" customWidth="true" hidden="false" outlineLevel="0" max="10" min="10" style="0" width="65.1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0" t="s">
        <v>440</v>
      </c>
      <c r="C1" s="0" t="s">
        <v>441</v>
      </c>
      <c r="D1" s="0" t="s">
        <v>442</v>
      </c>
      <c r="E1" s="0" t="s">
        <v>443</v>
      </c>
      <c r="F1" s="0" t="s">
        <v>58</v>
      </c>
      <c r="G1" s="0" t="s">
        <v>444</v>
      </c>
      <c r="H1" s="0" t="s">
        <v>445</v>
      </c>
      <c r="I1" s="0" t="s">
        <v>446</v>
      </c>
      <c r="J1" s="0" t="s">
        <v>447</v>
      </c>
      <c r="K1" s="0" t="s">
        <v>448</v>
      </c>
    </row>
    <row r="2" customFormat="false" ht="12.8" hidden="false" customHeight="false" outlineLevel="0" collapsed="false">
      <c r="A2" s="0" t="s">
        <v>449</v>
      </c>
      <c r="B2" s="0" t="s">
        <v>450</v>
      </c>
      <c r="C2" s="0" t="n">
        <v>10</v>
      </c>
      <c r="D2" s="0" t="n">
        <v>119.02</v>
      </c>
      <c r="E2" s="0" t="n">
        <v>-116.03</v>
      </c>
      <c r="F2" s="0" t="n">
        <v>0</v>
      </c>
      <c r="G2" s="0" t="n">
        <v>0</v>
      </c>
      <c r="H2" s="0" t="n">
        <v>1</v>
      </c>
      <c r="I2" s="0" t="n">
        <v>1</v>
      </c>
      <c r="J2" s="0" t="str">
        <f aca="false">CONCATENATE(K2,A2,".gbr")</f>
        <v>/mnt/mydata/build/dataclearance.gbr</v>
      </c>
      <c r="K2" s="1" t="s">
        <v>451</v>
      </c>
    </row>
    <row r="3" customFormat="false" ht="12.8" hidden="false" customHeight="false" outlineLevel="0" collapsed="false">
      <c r="A3" s="0" t="s">
        <v>452</v>
      </c>
      <c r="B3" s="0" t="s">
        <v>450</v>
      </c>
      <c r="C3" s="0" t="n">
        <v>4</v>
      </c>
      <c r="D3" s="0" t="n">
        <v>119.02</v>
      </c>
      <c r="E3" s="0" t="n">
        <v>-116.03</v>
      </c>
      <c r="F3" s="0" t="n">
        <v>0</v>
      </c>
      <c r="G3" s="0" t="n">
        <v>0</v>
      </c>
      <c r="H3" s="0" t="n">
        <v>1</v>
      </c>
      <c r="I3" s="0" t="n">
        <v>1</v>
      </c>
      <c r="J3" s="0" t="str">
        <f aca="false">CONCATENATE(K3,A3,".gbr")</f>
        <v>/mnt/mydata/build/datasupport.gbr</v>
      </c>
      <c r="K3" s="1" t="s">
        <v>451</v>
      </c>
    </row>
    <row r="4" customFormat="false" ht="12.8" hidden="false" customHeight="false" outlineLevel="0" collapsed="false">
      <c r="A4" s="0" t="s">
        <v>51</v>
      </c>
      <c r="B4" s="0" t="s">
        <v>450</v>
      </c>
      <c r="C4" s="0" t="n">
        <v>10</v>
      </c>
      <c r="D4" s="0" t="n">
        <v>119.02</v>
      </c>
      <c r="E4" s="0" t="n">
        <v>-116.03</v>
      </c>
      <c r="F4" s="0" t="n">
        <v>0</v>
      </c>
      <c r="G4" s="0" t="n">
        <v>0</v>
      </c>
      <c r="H4" s="0" t="n">
        <v>1</v>
      </c>
      <c r="I4" s="0" t="n">
        <v>1</v>
      </c>
      <c r="J4" s="0" t="str">
        <f aca="false">CONCATENATE(K4,A4,".gbr")</f>
        <v>/mnt/mydata/build/dataprobe.gbr</v>
      </c>
      <c r="K4" s="1" t="s">
        <v>451</v>
      </c>
    </row>
    <row r="5" customFormat="false" ht="12.8" hidden="false" customHeight="false" outlineLevel="0" collapsed="false">
      <c r="A5" s="0" t="s">
        <v>453</v>
      </c>
      <c r="B5" s="0" t="s">
        <v>450</v>
      </c>
      <c r="C5" s="0" t="n">
        <v>0</v>
      </c>
      <c r="D5" s="0" t="n">
        <v>119.02</v>
      </c>
      <c r="E5" s="0" t="n">
        <v>-116.03</v>
      </c>
      <c r="F5" s="0" t="n">
        <v>0</v>
      </c>
      <c r="G5" s="0" t="n">
        <v>0</v>
      </c>
      <c r="H5" s="0" t="n">
        <v>1</v>
      </c>
      <c r="I5" s="0" t="n">
        <v>1</v>
      </c>
      <c r="J5" s="0" t="str">
        <f aca="false">CONCATENATE(K5,A5,".gbr")</f>
        <v>/mnt/mydata/build/datarelief.gbr</v>
      </c>
      <c r="K5" s="1" t="s">
        <v>451</v>
      </c>
    </row>
    <row r="6" customFormat="false" ht="12.8" hidden="false" customHeight="false" outlineLevel="0" collapsed="false">
      <c r="A6" s="0" t="s">
        <v>454</v>
      </c>
      <c r="B6" s="0" t="s">
        <v>450</v>
      </c>
      <c r="C6" s="0" t="n">
        <v>0</v>
      </c>
      <c r="D6" s="0" t="n">
        <v>119.02</v>
      </c>
      <c r="E6" s="0" t="n">
        <v>-116.03</v>
      </c>
      <c r="F6" s="0" t="n">
        <v>0</v>
      </c>
      <c r="G6" s="0" t="n">
        <v>0</v>
      </c>
      <c r="H6" s="0" t="n">
        <v>1</v>
      </c>
      <c r="I6" s="0" t="n">
        <v>1</v>
      </c>
      <c r="J6" s="0" t="str">
        <f aca="false">CONCATENATE(K6,A6,".gbr")</f>
        <v>/mnt/mydata/build/dataoutline.gbr</v>
      </c>
      <c r="K6" s="1" t="s">
        <v>451</v>
      </c>
    </row>
    <row r="7" customFormat="false" ht="12.8" hidden="false" customHeight="false" outlineLevel="0" collapsed="false">
      <c r="J7" s="1"/>
    </row>
    <row r="8" customFormat="false" ht="12.8" hidden="false" customHeight="false" outlineLevel="0" collapsed="false">
      <c r="J8" s="1"/>
    </row>
    <row r="9" customFormat="false" ht="12.8" hidden="false" customHeight="false" outlineLevel="0" collapsed="false">
      <c r="J9" s="1"/>
    </row>
    <row r="10" customFormat="false" ht="12.8" hidden="false" customHeight="false" outlineLevel="0" collapsed="false">
      <c r="J10" s="1"/>
    </row>
    <row r="11" customFormat="false" ht="12.8" hidden="false" customHeight="false" outlineLevel="0" collapsed="false">
      <c r="J11" s="1"/>
    </row>
    <row r="12" customFormat="false" ht="12.8" hidden="false" customHeight="false" outlineLevel="0" collapsed="false">
      <c r="J1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3" colorId="64" zoomScale="130" zoomScaleNormal="130" zoomScalePageLayoutView="100" workbookViewId="0">
      <selection pane="topLeft" activeCell="C36" activeCellId="0" sqref="C36"/>
    </sheetView>
  </sheetViews>
  <sheetFormatPr defaultColWidth="12.30859375" defaultRowHeight="12.8" zeroHeight="false" outlineLevelRow="0" outlineLevelCol="0"/>
  <sheetData>
    <row r="1" customFormat="false" ht="12.8" hidden="false" customHeight="false" outlineLevel="0" collapsed="false">
      <c r="A1" s="1" t="s">
        <v>46</v>
      </c>
      <c r="B1" s="1" t="s">
        <v>455</v>
      </c>
      <c r="C1" s="1" t="s">
        <v>36</v>
      </c>
      <c r="D1" s="1" t="s">
        <v>37</v>
      </c>
      <c r="E1" s="1" t="s">
        <v>58</v>
      </c>
      <c r="F1" s="1" t="s">
        <v>456</v>
      </c>
      <c r="G1" s="1" t="s">
        <v>457</v>
      </c>
      <c r="H1" s="1"/>
    </row>
    <row r="2" customFormat="false" ht="12.8" hidden="false" customHeight="false" outlineLevel="0" collapsed="false">
      <c r="A2" s="1" t="s">
        <v>458</v>
      </c>
      <c r="B2" s="1" t="s">
        <v>459</v>
      </c>
      <c r="C2" s="1" t="n">
        <f aca="false">-design!B$16/2</f>
        <v>-59</v>
      </c>
      <c r="D2" s="1" t="n">
        <f aca="false">-design!B$17/2</f>
        <v>-59</v>
      </c>
      <c r="E2" s="1" t="n">
        <v>0</v>
      </c>
      <c r="F2" s="1" t="s">
        <v>460</v>
      </c>
      <c r="G2" s="1" t="n">
        <f aca="false">2.54*4</f>
        <v>10.16</v>
      </c>
      <c r="H2" s="1"/>
    </row>
    <row r="3" customFormat="false" ht="12.8" hidden="false" customHeight="false" outlineLevel="0" collapsed="false">
      <c r="A3" s="1" t="s">
        <v>461</v>
      </c>
      <c r="B3" s="1" t="s">
        <v>459</v>
      </c>
      <c r="C3" s="1" t="n">
        <f aca="false">-design!B$16/2</f>
        <v>-59</v>
      </c>
      <c r="D3" s="1" t="n">
        <f aca="false">design!B$17/2</f>
        <v>59</v>
      </c>
      <c r="E3" s="1" t="n">
        <v>0</v>
      </c>
      <c r="F3" s="1" t="s">
        <v>460</v>
      </c>
    </row>
    <row r="4" customFormat="false" ht="12.8" hidden="false" customHeight="false" outlineLevel="0" collapsed="false">
      <c r="A4" s="1" t="s">
        <v>462</v>
      </c>
      <c r="B4" s="1" t="s">
        <v>459</v>
      </c>
      <c r="C4" s="1" t="n">
        <f aca="false">design!B$16/2</f>
        <v>59</v>
      </c>
      <c r="D4" s="1" t="n">
        <f aca="false">-design!B$17/2</f>
        <v>-59</v>
      </c>
      <c r="E4" s="1" t="n">
        <v>0</v>
      </c>
      <c r="F4" s="1" t="s">
        <v>460</v>
      </c>
    </row>
    <row r="5" customFormat="false" ht="12.8" hidden="false" customHeight="false" outlineLevel="0" collapsed="false">
      <c r="A5" s="1" t="s">
        <v>463</v>
      </c>
      <c r="B5" s="1" t="s">
        <v>459</v>
      </c>
      <c r="C5" s="1" t="n">
        <f aca="false">design!B$16/2</f>
        <v>59</v>
      </c>
      <c r="D5" s="1" t="n">
        <f aca="false">design!B$17/2</f>
        <v>59</v>
      </c>
      <c r="E5" s="1" t="n">
        <v>0</v>
      </c>
      <c r="F5" s="1" t="s">
        <v>460</v>
      </c>
    </row>
    <row r="6" customFormat="false" ht="12.8" hidden="false" customHeight="false" outlineLevel="0" collapsed="false">
      <c r="A6" s="1" t="s">
        <v>464</v>
      </c>
      <c r="B6" s="1" t="s">
        <v>465</v>
      </c>
      <c r="C6" s="0" t="n">
        <v>0</v>
      </c>
      <c r="D6" s="1" t="n">
        <f aca="false">design!B13/2</f>
        <v>7.5</v>
      </c>
      <c r="E6" s="1" t="n">
        <v>0</v>
      </c>
      <c r="F6" s="1" t="s">
        <v>464</v>
      </c>
    </row>
    <row r="7" customFormat="false" ht="12.8" hidden="false" customHeight="false" outlineLevel="0" collapsed="false">
      <c r="A7" s="1" t="s">
        <v>466</v>
      </c>
      <c r="B7" s="1" t="s">
        <v>467</v>
      </c>
      <c r="C7" s="1" t="n">
        <f aca="false">(-10*2.54+1.27)</f>
        <v>-24.13</v>
      </c>
      <c r="D7" s="0" t="n">
        <f aca="false">D5+10</f>
        <v>69</v>
      </c>
      <c r="E7" s="1" t="n">
        <v>90</v>
      </c>
      <c r="F7" s="1" t="s">
        <v>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2023-10-09T19:26:19Z</dcterms:created>
  <dc:creator/>
  <dc:description/>
  <dc:language>en-US</dc:language>
  <cp:lastModifiedBy/>
  <dcterms:modified xsi:type="dcterms:W3CDTF">2024-01-01T21:28:12Z</dcterms:modified>
  <cp:revision>244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