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der Data" sheetId="1" r:id="rId3"/>
    <sheet state="visible" name="Race Data" sheetId="2" r:id="rId4"/>
    <sheet state="visible" name="Location" sheetId="3" r:id="rId5"/>
    <sheet state="visible" name="Funding Source" sheetId="4" r:id="rId6"/>
    <sheet state="visible" name="Gender Analysis" sheetId="5" r:id="rId7"/>
    <sheet state="visible" name="Race Analysis" sheetId="6" r:id="rId8"/>
  </sheets>
  <definedNames/>
  <calcPr/>
</workbook>
</file>

<file path=xl/sharedStrings.xml><?xml version="1.0" encoding="utf-8"?>
<sst xmlns="http://schemas.openxmlformats.org/spreadsheetml/2006/main" count="706" uniqueCount="46">
  <si>
    <t>Faculty</t>
  </si>
  <si>
    <t>Research and Other Academic</t>
  </si>
  <si>
    <t>Administrative and Professional</t>
  </si>
  <si>
    <t>Services and Trades</t>
  </si>
  <si>
    <t>Support</t>
  </si>
  <si>
    <t>Group Total</t>
  </si>
  <si>
    <t>Boston - Allston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</si>
  <si>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</si>
  <si>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</si>
  <si>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</si>
  <si>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</si>
  <si>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</si>
  <si>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</si>
  <si>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</si>
  <si>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</si>
  <si>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</si>
  <si>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</si>
  <si>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</si>
  <si>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</si>
  <si>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Boston - Longwood Medical Area</t>
  </si>
  <si>
    <t>Boston - Other</t>
  </si>
  <si>
    <t>Cambridge</t>
  </si>
  <si>
    <t>Other/Unknown</t>
  </si>
  <si>
    <t>Totals</t>
  </si>
  <si>
    <t>PERCENTAGE</t>
  </si>
  <si>
    <t>Men</t>
  </si>
  <si>
    <t>Women</t>
  </si>
  <si>
    <t>Total</t>
  </si>
  <si>
    <t>PERCENTAGES OF TOTAL</t>
  </si>
  <si>
    <t>Women Percentage Change</t>
  </si>
  <si>
    <t>Average</t>
  </si>
  <si>
    <t>Total Percentage Change</t>
  </si>
  <si>
    <t>American Indian or Alaska Native</t>
  </si>
  <si>
    <t>Asian</t>
  </si>
  <si>
    <t>Black</t>
  </si>
  <si>
    <t>Hispanic</t>
  </si>
  <si>
    <t>Native Hawaiian or other Pacific Islander</t>
  </si>
  <si>
    <t>Two or More Races</t>
  </si>
  <si>
    <t>Unknown</t>
  </si>
  <si>
    <t>White</t>
  </si>
  <si>
    <t>Non-resident Alien</t>
  </si>
  <si>
    <t>PERCENTAGES</t>
  </si>
  <si>
    <t>Year</t>
  </si>
  <si>
    <t>Sponsored Funding</t>
  </si>
  <si>
    <t>University Funding</t>
  </si>
  <si>
    <t>Percentage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</si>
</sst>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name val="Arial"/>
    </font>
    <font>
      <b/>
      <name val="Arial"/>
    </font>
    <font>
      <sz val="11.0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  <border>
      <left style="thin">
        <color rgb="FFEEEEEE"/>
      </left>
      <right style="thin">
        <color rgb="FFEEEEEE"/>
      </right>
      <bottom style="thin">
        <color rgb="FFEEEEEE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3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horizontal="right" readingOrder="0" shrinkToFit="0" vertical="top" wrapText="0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readingOrder="0" vertical="top"/>
    </xf>
    <xf borderId="0" fillId="0" fontId="5" numFmtId="0" xfId="0" applyFont="1"/>
    <xf borderId="0" fillId="0" fontId="2" numFmtId="3" xfId="0" applyFont="1" applyNumberFormat="1"/>
    <xf borderId="0" fillId="0" fontId="3" numFmtId="0" xfId="0" applyAlignment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Faculty, Research and Other Academic, Administrative and Professional, Services and Trades, Support…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'Gender Data'!$B$73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'Gender Data'!$A$74:$A$84</c:f>
            </c:numRef>
          </c:xVal>
          <c:yVal>
            <c:numRef>
              <c:f>'Gender Data'!$B$74:$B$84</c:f>
            </c:numRef>
          </c:yVal>
        </c:ser>
        <c:ser>
          <c:idx val="1"/>
          <c:order val="1"/>
          <c:tx>
            <c:strRef>
              <c:f>'Gender Data'!$C$73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'Gender Data'!$A$74:$A$84</c:f>
            </c:numRef>
          </c:xVal>
          <c:yVal>
            <c:numRef>
              <c:f>'Gender Data'!$C$74:$C$84</c:f>
            </c:numRef>
          </c:yVal>
        </c:ser>
        <c:ser>
          <c:idx val="2"/>
          <c:order val="2"/>
          <c:tx>
            <c:strRef>
              <c:f>'Gender Data'!$D$73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/>
            <c:spPr>
              <a:ln w="19050">
                <a:solidFill>
                  <a:srgbClr val="FF9900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'Gender Data'!$A$74:$A$84</c:f>
            </c:numRef>
          </c:xVal>
          <c:yVal>
            <c:numRef>
              <c:f>'Gender Data'!$D$74:$D$84</c:f>
            </c:numRef>
          </c:yVal>
        </c:ser>
        <c:ser>
          <c:idx val="3"/>
          <c:order val="3"/>
          <c:tx>
            <c:strRef>
              <c:f>'Gender Data'!$E$73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trendline>
            <c:name/>
            <c:spPr>
              <a:ln w="19050">
                <a:solidFill>
                  <a:srgbClr val="109618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'Gender Data'!$A$74:$A$84</c:f>
            </c:numRef>
          </c:xVal>
          <c:yVal>
            <c:numRef>
              <c:f>'Gender Data'!$E$74:$E$84</c:f>
            </c:numRef>
          </c:yVal>
        </c:ser>
        <c:ser>
          <c:idx val="4"/>
          <c:order val="4"/>
          <c:tx>
            <c:strRef>
              <c:f>'Gender Data'!$F$73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trendline>
            <c:name/>
            <c:spPr>
              <a:ln w="19050">
                <a:solidFill>
                  <a:srgbClr val="990099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'Gender Data'!$A$74:$A$84</c:f>
            </c:numRef>
          </c:xVal>
          <c:yVal>
            <c:numRef>
              <c:f>'Gender Data'!$F$74:$F$84</c:f>
            </c:numRef>
          </c:yVal>
        </c:ser>
        <c:ser>
          <c:idx val="5"/>
          <c:order val="5"/>
          <c:tx>
            <c:strRef>
              <c:f>'Gender Data'!$G$73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trendline>
            <c:name/>
            <c:spPr>
              <a:ln w="19050">
                <a:solidFill>
                  <a:srgbClr val="0099C6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'Gender Data'!$A$74:$A$84</c:f>
            </c:numRef>
          </c:xVal>
          <c:yVal>
            <c:numRef>
              <c:f>'Gender Data'!$G$74:$G$84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498482"/>
        <c:axId val="2106655594"/>
      </c:scatterChart>
      <c:valAx>
        <c:axId val="14494984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06655594"/>
      </c:valAx>
      <c:valAx>
        <c:axId val="2106655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49498482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Percentage of Women Staff at Harvard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'Gender Data'!$B$59</c:f>
            </c:strRef>
          </c:tx>
          <c:spPr>
            <a:ln cmpd="sng" w="3810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'Gender Data'!$A$60:$A$71</c:f>
            </c:strRef>
          </c:cat>
          <c:val>
            <c:numRef>
              <c:f>'Gender Data'!$B$60:$B$71</c:f>
            </c:numRef>
          </c:val>
          <c:smooth val="1"/>
        </c:ser>
        <c:ser>
          <c:idx val="2"/>
          <c:order val="2"/>
          <c:tx>
            <c:strRef>
              <c:f>'Gender Data'!$C$59</c:f>
            </c:strRef>
          </c:tx>
          <c:spPr>
            <a:ln cmpd="sng" w="38100">
              <a:solidFill>
                <a:srgbClr val="FF9900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9900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'Gender Data'!$A$60:$A$71</c:f>
            </c:strRef>
          </c:cat>
          <c:val>
            <c:numRef>
              <c:f>'Gender Data'!$C$60:$C$71</c:f>
            </c:numRef>
          </c:val>
          <c:smooth val="1"/>
        </c:ser>
        <c:axId val="502049925"/>
        <c:axId val="1143691112"/>
      </c:lineChart>
      <c:catAx>
        <c:axId val="5020499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Academic 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43691112"/>
      </c:catAx>
      <c:valAx>
        <c:axId val="11436911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Percentage of Women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02049925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Percentage of Asian Staff at Harvard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'Race Data'!$B$157</c:f>
            </c:strRef>
          </c:tx>
          <c:spPr>
            <a:ln cmpd="sng" w="3810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28575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'Race Data'!$A$158:$A$169</c:f>
            </c:strRef>
          </c:cat>
          <c:val>
            <c:numRef>
              <c:f>'Race Data'!$B$158:$B$169</c:f>
            </c:numRef>
          </c:val>
          <c:smooth val="1"/>
        </c:ser>
        <c:ser>
          <c:idx val="1"/>
          <c:order val="1"/>
          <c:tx>
            <c:strRef>
              <c:f>'Race Data'!$C$157</c:f>
            </c:strRef>
          </c:tx>
          <c:spPr>
            <a:ln cmpd="sng" w="3810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28575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'Race Data'!$A$158:$A$169</c:f>
            </c:strRef>
          </c:cat>
          <c:val>
            <c:numRef>
              <c:f>'Race Data'!$C$158:$C$169</c:f>
            </c:numRef>
          </c:val>
          <c:smooth val="1"/>
        </c:ser>
        <c:axId val="1775398849"/>
        <c:axId val="829792838"/>
      </c:lineChart>
      <c:catAx>
        <c:axId val="17753988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Academic 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29792838"/>
      </c:catAx>
      <c:valAx>
        <c:axId val="8297928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75398849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Percentage of Black staff at Harvard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'Race Data'!$B$171</c:f>
            </c:strRef>
          </c:tx>
          <c:spPr>
            <a:ln cmpd="sng" w="3810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'Race Data'!$A$172:$A$183</c:f>
            </c:strRef>
          </c:cat>
          <c:val>
            <c:numRef>
              <c:f>'Race Data'!$B$172:$B$183</c:f>
            </c:numRef>
          </c:val>
          <c:smooth val="1"/>
        </c:ser>
        <c:ser>
          <c:idx val="1"/>
          <c:order val="1"/>
          <c:tx>
            <c:strRef>
              <c:f>'Race Data'!$C$171</c:f>
            </c:strRef>
          </c:tx>
          <c:spPr>
            <a:ln cmpd="sng" w="3810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'Race Data'!$A$172:$A$183</c:f>
            </c:strRef>
          </c:cat>
          <c:val>
            <c:numRef>
              <c:f>'Race Data'!$C$172:$C$183</c:f>
            </c:numRef>
          </c:val>
          <c:smooth val="1"/>
        </c:ser>
        <c:axId val="2087751871"/>
        <c:axId val="1436585997"/>
      </c:lineChart>
      <c:catAx>
        <c:axId val="2087751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Academic 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36585997"/>
      </c:catAx>
      <c:valAx>
        <c:axId val="1436585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87751871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Percentage of Hispanic Staff at Harvard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'Race Data'!$B$185</c:f>
            </c:strRef>
          </c:tx>
          <c:spPr>
            <a:ln cmpd="sng" w="3810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28575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'Race Data'!$A$186:$A$197</c:f>
            </c:strRef>
          </c:cat>
          <c:val>
            <c:numRef>
              <c:f>'Race Data'!$B$186:$B$197</c:f>
            </c:numRef>
          </c:val>
          <c:smooth val="1"/>
        </c:ser>
        <c:ser>
          <c:idx val="1"/>
          <c:order val="1"/>
          <c:tx>
            <c:strRef>
              <c:f>'Race Data'!$C$185</c:f>
            </c:strRef>
          </c:tx>
          <c:spPr>
            <a:ln cmpd="sng" w="3810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28575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'Race Data'!$A$186:$A$197</c:f>
            </c:strRef>
          </c:cat>
          <c:val>
            <c:numRef>
              <c:f>'Race Data'!$C$186:$C$197</c:f>
            </c:numRef>
          </c:val>
          <c:smooth val="1"/>
        </c:ser>
        <c:axId val="1300038186"/>
        <c:axId val="1807742221"/>
      </c:lineChart>
      <c:catAx>
        <c:axId val="1300038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Hispanic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07742221"/>
      </c:catAx>
      <c:valAx>
        <c:axId val="1807742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00038186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Gender distribution of all faculty and staff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3366CC"/>
            </a:solidFill>
          </c:spPr>
          <c:cat>
            <c:strRef>
              <c:f>'Gender Analysis'!$A$16:$A$29</c:f>
            </c:strRef>
          </c:cat>
          <c:val>
            <c:numRef>
              <c:f>'Gender Analysis'!$B$16:$B$29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'Gender Analysis'!$A$16:$A$29</c:f>
            </c:strRef>
          </c:cat>
          <c:val>
            <c:numRef>
              <c:f>'Gender Analysis'!$C$16:$C$29</c:f>
            </c:numRef>
          </c:val>
        </c:ser>
        <c:overlap val="100"/>
        <c:axId val="1470055517"/>
        <c:axId val="2090955650"/>
      </c:barChart>
      <c:catAx>
        <c:axId val="1470055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90955650"/>
      </c:catAx>
      <c:valAx>
        <c:axId val="2090955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70055517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Percentage of Women in Faculty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'Gender Analysis'!$C$2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'Gender Analysis'!$A$3:$A$14</c:f>
            </c:strRef>
          </c:cat>
          <c:val>
            <c:numRef>
              <c:f>'Gender Analysis'!$C$3:$C$14</c:f>
            </c:numRef>
          </c:val>
          <c:smooth val="0"/>
        </c:ser>
        <c:axId val="1943844567"/>
        <c:axId val="1943080090"/>
      </c:lineChart>
      <c:catAx>
        <c:axId val="1943844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943080090"/>
      </c:catAx>
      <c:valAx>
        <c:axId val="1943080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43844567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Distribution of race and ethnicity in faculty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3366CC"/>
            </a:solidFill>
          </c:spPr>
          <c:cat>
            <c:strRef>
              <c:f>'Race Analysis'!$A$2:$A$14</c:f>
            </c:strRef>
          </c:cat>
          <c:val>
            <c:numRef>
              <c:f>'Race Analysis'!$B$2:$B$14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'Race Analysis'!$A$2:$A$14</c:f>
            </c:strRef>
          </c:cat>
          <c:val>
            <c:numRef>
              <c:f>'Race Analysis'!$C$2:$C$14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'Race Analysis'!$A$2:$A$14</c:f>
            </c:strRef>
          </c:cat>
          <c:val>
            <c:numRef>
              <c:f>'Race Analysis'!$D$2:$D$14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cat>
            <c:strRef>
              <c:f>'Race Analysis'!$A$2:$A$14</c:f>
            </c:strRef>
          </c:cat>
          <c:val>
            <c:numRef>
              <c:f>'Race Analysis'!$E$2:$E$14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cat>
            <c:strRef>
              <c:f>'Race Analysis'!$A$2:$A$14</c:f>
            </c:strRef>
          </c:cat>
          <c:val>
            <c:numRef>
              <c:f>'Race Analysis'!$F$2:$F$14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cat>
            <c:strRef>
              <c:f>'Race Analysis'!$A$2:$A$14</c:f>
            </c:strRef>
          </c:cat>
          <c:val>
            <c:numRef>
              <c:f>'Race Analysis'!$G$2:$G$14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cat>
            <c:strRef>
              <c:f>'Race Analysis'!$A$2:$A$14</c:f>
            </c:strRef>
          </c:cat>
          <c:val>
            <c:numRef>
              <c:f>'Race Analysis'!$H$2:$H$14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cat>
            <c:strRef>
              <c:f>'Race Analysis'!$A$2:$A$14</c:f>
            </c:strRef>
          </c:cat>
          <c:val>
            <c:numRef>
              <c:f>'Race Analysis'!$I$2:$I$14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cat>
            <c:strRef>
              <c:f>'Race Analysis'!$A$2:$A$14</c:f>
            </c:strRef>
          </c:cat>
          <c:val>
            <c:numRef>
              <c:f>'Race Analysis'!$J$2:$J$14</c:f>
            </c:numRef>
          </c:val>
        </c:ser>
        <c:overlap val="100"/>
        <c:axId val="662520744"/>
        <c:axId val="1580382755"/>
      </c:barChart>
      <c:catAx>
        <c:axId val="662520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80382755"/>
      </c:catAx>
      <c:valAx>
        <c:axId val="15803827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62520744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American Indians or Alaska Natives in the faculty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'Race Analysis'!$B$35</c:f>
            </c:strRef>
          </c:tx>
          <c:spPr>
            <a:solidFill>
              <a:srgbClr val="3366CC"/>
            </a:solidFill>
          </c:spPr>
          <c:cat>
            <c:strRef>
              <c:f>'Race Analysis'!$A$36:$A$47</c:f>
            </c:strRef>
          </c:cat>
          <c:val>
            <c:numRef>
              <c:f>'Race Analysis'!$B$36:$B$47</c:f>
            </c:numRef>
          </c:val>
        </c:ser>
        <c:axId val="1414843338"/>
        <c:axId val="683691696"/>
      </c:barChart>
      <c:catAx>
        <c:axId val="1414843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83691696"/>
      </c:catAx>
      <c:valAx>
        <c:axId val="683691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American Indians or Alaska Natives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14843338"/>
      </c:valAx>
    </c:plotArea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Black and Hispanic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cat>
            <c:strRef>
              <c:f>'Race Analysis'!$A$1:$A$14</c:f>
            </c:strRef>
          </c:cat>
          <c:val>
            <c:numRef>
              <c:f>'Race Analysis'!$D$1:$D$14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cat>
            <c:strRef>
              <c:f>'Race Analysis'!$A$1:$A$14</c:f>
            </c:strRef>
          </c:cat>
          <c:val>
            <c:numRef>
              <c:f>'Race Analysis'!$E$1:$E$14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9900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cat>
            <c:strRef>
              <c:f>'Race Analysis'!$A$1:$A$14</c:f>
            </c:strRef>
          </c:cat>
          <c:val>
            <c:numRef>
              <c:f>'Race Analysis'!$C$1:$C$14</c:f>
            </c:numRef>
          </c:val>
          <c:smooth val="0"/>
        </c:ser>
        <c:axId val="1473325028"/>
        <c:axId val="1035040227"/>
      </c:lineChart>
      <c:catAx>
        <c:axId val="14733250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35040227"/>
      </c:catAx>
      <c:valAx>
        <c:axId val="1035040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73325028"/>
      </c:valAx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Percentage of Staff at Harvard by Race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8575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'Race Analysis'!$A$1:$A$14</c:f>
            </c:strRef>
          </c:cat>
          <c:val>
            <c:numRef>
              <c:f>'Race Analysis'!$C$1:$C$14</c:f>
            </c:numRef>
          </c:val>
          <c:smooth val="1"/>
        </c:ser>
        <c:ser>
          <c:idx val="1"/>
          <c:order val="1"/>
          <c:spPr>
            <a:ln cmpd="sng" w="2857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'Race Analysis'!$A$1:$A$14</c:f>
            </c:strRef>
          </c:cat>
          <c:val>
            <c:numRef>
              <c:f>'Race Analysis'!$D$1:$D$14</c:f>
            </c:numRef>
          </c:val>
          <c:smooth val="1"/>
        </c:ser>
        <c:ser>
          <c:idx val="2"/>
          <c:order val="2"/>
          <c:spPr>
            <a:ln cmpd="sng" w="28575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'Race Analysis'!$A$1:$A$14</c:f>
            </c:strRef>
          </c:cat>
          <c:val>
            <c:numRef>
              <c:f>'Race Analysis'!$E$1:$E$14</c:f>
            </c:numRef>
          </c:val>
          <c:smooth val="1"/>
        </c:ser>
        <c:ser>
          <c:idx val="3"/>
          <c:order val="3"/>
          <c:spPr>
            <a:ln cmpd="sng" w="28575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'Race Analysis'!$A$1:$A$14</c:f>
            </c:strRef>
          </c:cat>
          <c:val>
            <c:numRef>
              <c:f>'Race Analysis'!$I$1:$I$14</c:f>
            </c:numRef>
          </c:val>
          <c:smooth val="1"/>
        </c:ser>
        <c:axId val="558364763"/>
        <c:axId val="1750600494"/>
      </c:lineChart>
      <c:catAx>
        <c:axId val="55836476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50600494"/>
      </c:catAx>
      <c:valAx>
        <c:axId val="1750600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58364763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8</xdr:col>
      <xdr:colOff>457200</xdr:colOff>
      <xdr:row>52</xdr:row>
      <xdr:rowOff>66675</xdr:rowOff>
    </xdr:from>
    <xdr:to>
      <xdr:col>15</xdr:col>
      <xdr:colOff>742950</xdr:colOff>
      <xdr:row>70</xdr:row>
      <xdr:rowOff>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8</xdr:col>
      <xdr:colOff>314325</xdr:colOff>
      <xdr:row>71</xdr:row>
      <xdr:rowOff>85725</xdr:rowOff>
    </xdr:from>
    <xdr:to>
      <xdr:col>14</xdr:col>
      <xdr:colOff>876300</xdr:colOff>
      <xdr:row>90</xdr:row>
      <xdr:rowOff>57150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7</xdr:col>
      <xdr:colOff>695325</xdr:colOff>
      <xdr:row>152</xdr:row>
      <xdr:rowOff>76200</xdr:rowOff>
    </xdr:from>
    <xdr:to>
      <xdr:col>14</xdr:col>
      <xdr:colOff>828675</xdr:colOff>
      <xdr:row>169</xdr:row>
      <xdr:rowOff>95250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638175</xdr:colOff>
      <xdr:row>170</xdr:row>
      <xdr:rowOff>66675</xdr:rowOff>
    </xdr:from>
    <xdr:to>
      <xdr:col>15</xdr:col>
      <xdr:colOff>114300</xdr:colOff>
      <xdr:row>190</xdr:row>
      <xdr:rowOff>104775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7</xdr:col>
      <xdr:colOff>542925</xdr:colOff>
      <xdr:row>192</xdr:row>
      <xdr:rowOff>19050</xdr:rowOff>
    </xdr:from>
    <xdr:to>
      <xdr:col>15</xdr:col>
      <xdr:colOff>142875</xdr:colOff>
      <xdr:row>212</xdr:row>
      <xdr:rowOff>114300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142875</xdr:colOff>
      <xdr:row>19</xdr:row>
      <xdr:rowOff>123825</xdr:rowOff>
    </xdr:from>
    <xdr:to>
      <xdr:col>10</xdr:col>
      <xdr:colOff>85725</xdr:colOff>
      <xdr:row>37</xdr:row>
      <xdr:rowOff>57150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161925</xdr:colOff>
      <xdr:row>3</xdr:row>
      <xdr:rowOff>66675</xdr:rowOff>
    </xdr:from>
    <xdr:to>
      <xdr:col>11</xdr:col>
      <xdr:colOff>409575</xdr:colOff>
      <xdr:row>19</xdr:row>
      <xdr:rowOff>123825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390525</xdr:colOff>
      <xdr:row>16</xdr:row>
      <xdr:rowOff>9525</xdr:rowOff>
    </xdr:from>
    <xdr:to>
      <xdr:col>5</xdr:col>
      <xdr:colOff>361950</xdr:colOff>
      <xdr:row>33</xdr:row>
      <xdr:rowOff>142875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2</xdr:col>
      <xdr:colOff>523875</xdr:colOff>
      <xdr:row>33</xdr:row>
      <xdr:rowOff>133350</xdr:rowOff>
    </xdr:from>
    <xdr:to>
      <xdr:col>6</xdr:col>
      <xdr:colOff>1009650</xdr:colOff>
      <xdr:row>51</xdr:row>
      <xdr:rowOff>66675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5</xdr:col>
      <xdr:colOff>600075</xdr:colOff>
      <xdr:row>15</xdr:row>
      <xdr:rowOff>57150</xdr:rowOff>
    </xdr:from>
    <xdr:to>
      <xdr:col>10</xdr:col>
      <xdr:colOff>523875</xdr:colOff>
      <xdr:row>32</xdr:row>
      <xdr:rowOff>190500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7</xdr:col>
      <xdr:colOff>619125</xdr:colOff>
      <xdr:row>34</xdr:row>
      <xdr:rowOff>9525</xdr:rowOff>
    </xdr:from>
    <xdr:to>
      <xdr:col>13</xdr:col>
      <xdr:colOff>247650</xdr:colOff>
      <xdr:row>51</xdr:row>
      <xdr:rowOff>142875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0.0"/>
    <col customWidth="1" min="3" max="3" width="28.57"/>
    <col customWidth="1" min="4" max="4" width="33.0"/>
    <col customWidth="1" min="5" max="5" width="20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25</v>
      </c>
      <c r="B2" s="4"/>
      <c r="C2" s="5"/>
      <c r="D2" s="5"/>
      <c r="E2" s="5"/>
      <c r="F2" s="5"/>
      <c r="G2" s="5"/>
    </row>
    <row r="3">
      <c r="A3" s="2" t="s">
        <v>7</v>
      </c>
      <c r="B3" s="2">
        <v>1638.0</v>
      </c>
      <c r="C3" s="2">
        <v>1619.0</v>
      </c>
      <c r="D3" s="2">
        <v>2733.0</v>
      </c>
      <c r="E3" s="2">
        <v>899.0</v>
      </c>
      <c r="F3" s="2">
        <v>1589.0</v>
      </c>
      <c r="G3" s="2">
        <v>8478.0</v>
      </c>
    </row>
    <row r="4">
      <c r="A4" s="2" t="s">
        <v>8</v>
      </c>
      <c r="B4" s="2">
        <v>1650.0</v>
      </c>
      <c r="C4" s="2">
        <v>1544.0</v>
      </c>
      <c r="D4" s="2">
        <v>2688.0</v>
      </c>
      <c r="E4" s="2">
        <v>837.0</v>
      </c>
      <c r="F4" s="2">
        <v>1519.0</v>
      </c>
      <c r="G4" s="2">
        <v>8238.0</v>
      </c>
    </row>
    <row r="5">
      <c r="A5" s="2" t="s">
        <v>9</v>
      </c>
      <c r="B5" s="2">
        <v>1679.0</v>
      </c>
      <c r="C5" s="2">
        <v>1522.0</v>
      </c>
      <c r="D5" s="2">
        <v>2567.0</v>
      </c>
      <c r="E5" s="2">
        <v>811.0</v>
      </c>
      <c r="F5" s="2">
        <v>1503.0</v>
      </c>
      <c r="G5" s="2">
        <v>8082.0</v>
      </c>
      <c r="H5" s="2"/>
    </row>
    <row r="6">
      <c r="A6" s="2" t="s">
        <v>10</v>
      </c>
      <c r="B6" s="2">
        <v>1704.0</v>
      </c>
      <c r="C6" s="2">
        <v>1540.0</v>
      </c>
      <c r="D6" s="2">
        <v>2488.0</v>
      </c>
      <c r="E6" s="2">
        <v>791.0</v>
      </c>
      <c r="F6" s="2">
        <v>1498.0</v>
      </c>
      <c r="G6" s="2">
        <v>8021.0</v>
      </c>
      <c r="H6" s="6"/>
    </row>
    <row r="7">
      <c r="A7" s="2" t="s">
        <v>11</v>
      </c>
      <c r="B7" s="2">
        <v>1685.0</v>
      </c>
      <c r="C7" s="2">
        <v>1403.0</v>
      </c>
      <c r="D7" s="2">
        <v>2526.0</v>
      </c>
      <c r="E7" s="2">
        <v>766.0</v>
      </c>
      <c r="F7" s="2">
        <v>1429.0</v>
      </c>
      <c r="G7" s="2">
        <v>7809.0</v>
      </c>
    </row>
    <row r="8">
      <c r="A8" s="2" t="s">
        <v>12</v>
      </c>
      <c r="B8" s="2">
        <v>1679.0</v>
      </c>
      <c r="C8" s="2">
        <v>1300.0</v>
      </c>
      <c r="D8" s="2">
        <v>2466.0</v>
      </c>
      <c r="E8" s="2">
        <v>747.0</v>
      </c>
      <c r="F8" s="2">
        <v>1464.0</v>
      </c>
      <c r="G8" s="2">
        <v>7656.0</v>
      </c>
    </row>
    <row r="9">
      <c r="A9" s="2" t="s">
        <v>13</v>
      </c>
      <c r="B9" s="2">
        <v>1727.0</v>
      </c>
      <c r="C9" s="2">
        <v>1228.0</v>
      </c>
      <c r="D9" s="2">
        <v>2531.0</v>
      </c>
      <c r="E9" s="2">
        <v>822.0</v>
      </c>
      <c r="F9" s="2">
        <v>1548.0</v>
      </c>
      <c r="G9" s="2">
        <v>7856.0</v>
      </c>
      <c r="H9" s="6"/>
    </row>
    <row r="10">
      <c r="A10" s="2" t="s">
        <v>14</v>
      </c>
      <c r="B10" s="2">
        <v>1713.0</v>
      </c>
      <c r="C10" s="2">
        <v>1187.0</v>
      </c>
      <c r="D10" s="2">
        <v>2405.0</v>
      </c>
      <c r="E10" s="2">
        <v>801.0</v>
      </c>
      <c r="F10" s="2">
        <v>1510.0</v>
      </c>
      <c r="G10" s="2">
        <v>7616.0</v>
      </c>
    </row>
    <row r="11">
      <c r="A11" s="2" t="s">
        <v>15</v>
      </c>
      <c r="B11" s="2">
        <v>1691.0</v>
      </c>
      <c r="C11" s="2">
        <v>1153.0</v>
      </c>
      <c r="D11" s="2">
        <v>2352.0</v>
      </c>
      <c r="E11" s="2">
        <v>798.0</v>
      </c>
      <c r="F11" s="2">
        <v>1480.0</v>
      </c>
      <c r="G11" s="2">
        <v>7474.0</v>
      </c>
    </row>
    <row r="12">
      <c r="A12" s="2" t="s">
        <v>16</v>
      </c>
      <c r="B12" s="2">
        <v>1669.0</v>
      </c>
      <c r="C12" s="2">
        <v>1075.0</v>
      </c>
      <c r="D12" s="2">
        <v>2241.0</v>
      </c>
      <c r="E12" s="2">
        <v>811.0</v>
      </c>
      <c r="F12" s="2">
        <v>1483.0</v>
      </c>
      <c r="G12" s="2">
        <v>7279.0</v>
      </c>
    </row>
    <row r="13">
      <c r="A13" s="2" t="s">
        <v>17</v>
      </c>
      <c r="B13" s="2">
        <v>1652.0</v>
      </c>
      <c r="C13" s="2">
        <v>1058.0</v>
      </c>
      <c r="D13" s="2">
        <v>2214.0</v>
      </c>
      <c r="E13" s="2">
        <v>812.0</v>
      </c>
      <c r="F13" s="2">
        <v>1479.0</v>
      </c>
      <c r="G13" s="2">
        <v>7215.0</v>
      </c>
    </row>
    <row r="14">
      <c r="A14" s="2" t="s">
        <v>18</v>
      </c>
      <c r="B14" s="2">
        <v>1648.0</v>
      </c>
      <c r="C14" s="2">
        <v>999.0</v>
      </c>
      <c r="D14" s="2">
        <v>2233.0</v>
      </c>
      <c r="E14" s="2">
        <v>825.0</v>
      </c>
      <c r="F14" s="2">
        <v>1508.0</v>
      </c>
      <c r="G14" s="2">
        <v>7213.0</v>
      </c>
    </row>
    <row r="15">
      <c r="A15" s="1"/>
      <c r="B15" s="2"/>
      <c r="C15" s="2"/>
      <c r="D15" s="2"/>
      <c r="E15" s="2"/>
      <c r="F15" s="2"/>
      <c r="G15" s="2"/>
    </row>
    <row r="16">
      <c r="A16" s="1" t="s">
        <v>26</v>
      </c>
      <c r="B16" s="2"/>
      <c r="C16" s="2"/>
      <c r="D16" s="2"/>
      <c r="E16" s="2"/>
      <c r="F16" s="2"/>
      <c r="G16" s="2"/>
    </row>
    <row r="17">
      <c r="A17" s="2" t="s">
        <v>7</v>
      </c>
      <c r="B17" s="2">
        <v>837.0</v>
      </c>
      <c r="C17" s="6">
        <v>1040.0</v>
      </c>
      <c r="D17" s="6">
        <v>3937.0</v>
      </c>
      <c r="E17" s="2">
        <v>423.0</v>
      </c>
      <c r="F17" s="6">
        <v>3368.0</v>
      </c>
      <c r="G17" s="6">
        <v>9605.0</v>
      </c>
    </row>
    <row r="18">
      <c r="A18" s="2" t="s">
        <v>8</v>
      </c>
      <c r="B18" s="2">
        <v>817.0</v>
      </c>
      <c r="C18" s="6">
        <v>1024.0</v>
      </c>
      <c r="D18" s="6">
        <v>3791.0</v>
      </c>
      <c r="E18" s="2">
        <v>391.0</v>
      </c>
      <c r="F18" s="6">
        <v>3259.0</v>
      </c>
      <c r="G18" s="6">
        <v>9282.0</v>
      </c>
    </row>
    <row r="19">
      <c r="A19" s="2" t="s">
        <v>9</v>
      </c>
      <c r="B19" s="2">
        <v>796.0</v>
      </c>
      <c r="C19" s="2">
        <v>964.0</v>
      </c>
      <c r="D19" s="6">
        <v>3657.0</v>
      </c>
      <c r="E19" s="2">
        <v>362.0</v>
      </c>
      <c r="F19" s="6">
        <v>3240.0</v>
      </c>
      <c r="G19" s="6">
        <v>9019.0</v>
      </c>
    </row>
    <row r="20">
      <c r="A20" s="2" t="s">
        <v>10</v>
      </c>
      <c r="B20" s="6">
        <v>780.0</v>
      </c>
      <c r="C20" s="6">
        <v>973.0</v>
      </c>
      <c r="D20" s="6">
        <v>3577.0</v>
      </c>
      <c r="E20" s="2">
        <v>360.0</v>
      </c>
      <c r="F20" s="6">
        <v>3206.0</v>
      </c>
      <c r="G20" s="6">
        <v>8896.0</v>
      </c>
    </row>
    <row r="21">
      <c r="A21" s="2" t="s">
        <v>11</v>
      </c>
      <c r="B21" s="2">
        <v>747.0</v>
      </c>
      <c r="C21" s="2">
        <v>916.0</v>
      </c>
      <c r="D21" s="6">
        <v>3479.0</v>
      </c>
      <c r="E21" s="2">
        <v>359.0</v>
      </c>
      <c r="F21" s="6">
        <v>3172.0</v>
      </c>
      <c r="G21" s="6">
        <v>8673.0</v>
      </c>
      <c r="H21" s="2"/>
    </row>
    <row r="22">
      <c r="A22" s="2" t="s">
        <v>12</v>
      </c>
      <c r="B22" s="2">
        <v>717.0</v>
      </c>
      <c r="C22" s="6">
        <v>799.0</v>
      </c>
      <c r="D22" s="6">
        <v>3419.0</v>
      </c>
      <c r="E22" s="6">
        <v>351.0</v>
      </c>
      <c r="F22" s="6">
        <v>3157.0</v>
      </c>
      <c r="G22" s="6">
        <v>8443.0</v>
      </c>
      <c r="H22" s="6"/>
    </row>
    <row r="23">
      <c r="A23" s="2" t="s">
        <v>13</v>
      </c>
      <c r="B23" s="2">
        <v>746.0</v>
      </c>
      <c r="C23" s="2">
        <v>745.0</v>
      </c>
      <c r="D23" s="6">
        <v>3602.0</v>
      </c>
      <c r="E23" s="2">
        <v>378.0</v>
      </c>
      <c r="F23" s="6">
        <v>3363.0</v>
      </c>
      <c r="G23" s="6">
        <v>8834.0</v>
      </c>
    </row>
    <row r="24">
      <c r="A24" s="2" t="s">
        <v>14</v>
      </c>
      <c r="B24" s="2">
        <v>732.0</v>
      </c>
      <c r="C24" s="2">
        <v>705.0</v>
      </c>
      <c r="D24" s="6">
        <v>3435.0</v>
      </c>
      <c r="E24" s="2">
        <v>374.0</v>
      </c>
      <c r="F24" s="6">
        <v>3276.0</v>
      </c>
      <c r="G24" s="6">
        <v>8522.0</v>
      </c>
    </row>
    <row r="25">
      <c r="A25" s="2" t="s">
        <v>15</v>
      </c>
      <c r="B25" s="2">
        <v>711.0</v>
      </c>
      <c r="C25" s="2">
        <v>692.0</v>
      </c>
      <c r="D25" s="6">
        <v>3343.0</v>
      </c>
      <c r="E25" s="2">
        <v>384.0</v>
      </c>
      <c r="F25" s="6">
        <v>3216.0</v>
      </c>
      <c r="G25" s="6">
        <v>8346.0</v>
      </c>
    </row>
    <row r="26">
      <c r="A26" s="2" t="s">
        <v>16</v>
      </c>
      <c r="B26" s="2">
        <v>700.0</v>
      </c>
      <c r="C26" s="2">
        <v>686.0</v>
      </c>
      <c r="D26" s="6">
        <v>3287.0</v>
      </c>
      <c r="E26" s="2">
        <v>399.0</v>
      </c>
      <c r="F26" s="6">
        <v>3178.0</v>
      </c>
      <c r="G26" s="6">
        <v>8250.0</v>
      </c>
    </row>
    <row r="27">
      <c r="A27" s="2" t="s">
        <v>17</v>
      </c>
      <c r="B27" s="2">
        <v>687.0</v>
      </c>
      <c r="C27" s="2">
        <v>635.0</v>
      </c>
      <c r="D27" s="2">
        <v>3197.0</v>
      </c>
      <c r="E27" s="2">
        <v>413.0</v>
      </c>
      <c r="F27" s="2">
        <v>3231.0</v>
      </c>
      <c r="G27" s="2">
        <v>8163.0</v>
      </c>
    </row>
    <row r="28">
      <c r="A28" s="2" t="s">
        <v>18</v>
      </c>
      <c r="B28" s="2">
        <v>672.0</v>
      </c>
      <c r="C28" s="2">
        <v>598.0</v>
      </c>
      <c r="D28" s="2">
        <v>3337.0</v>
      </c>
      <c r="E28" s="2">
        <v>415.0</v>
      </c>
      <c r="F28" s="2">
        <v>3314.0</v>
      </c>
      <c r="G28" s="2">
        <v>8336.0</v>
      </c>
    </row>
    <row r="29">
      <c r="A29" s="2"/>
      <c r="B29" s="2"/>
      <c r="C29" s="2"/>
      <c r="D29" s="2"/>
      <c r="E29" s="2"/>
      <c r="F29" s="2"/>
      <c r="G29" s="2"/>
    </row>
    <row r="30">
      <c r="A30" s="1" t="s">
        <v>27</v>
      </c>
      <c r="B30" s="2"/>
      <c r="C30" s="2"/>
      <c r="D30" s="2"/>
      <c r="E30" s="2"/>
      <c r="F30" s="2"/>
      <c r="G30" s="2"/>
    </row>
    <row r="31">
      <c r="A31" s="2" t="s">
        <v>7</v>
      </c>
      <c r="B31" s="2">
        <f t="shared" ref="B31:G31" si="1"> B17 + B3</f>
        <v>2475</v>
      </c>
      <c r="C31" s="6">
        <f t="shared" si="1"/>
        <v>2659</v>
      </c>
      <c r="D31" s="6">
        <f t="shared" si="1"/>
        <v>6670</v>
      </c>
      <c r="E31" s="2">
        <f t="shared" si="1"/>
        <v>1322</v>
      </c>
      <c r="F31" s="6">
        <f t="shared" si="1"/>
        <v>4957</v>
      </c>
      <c r="G31" s="6">
        <f t="shared" si="1"/>
        <v>18083</v>
      </c>
    </row>
    <row r="32">
      <c r="A32" s="2" t="s">
        <v>8</v>
      </c>
      <c r="B32" s="2">
        <f t="shared" ref="B32:G32" si="2"> B18 + B4</f>
        <v>2467</v>
      </c>
      <c r="C32" s="6">
        <f t="shared" si="2"/>
        <v>2568</v>
      </c>
      <c r="D32" s="6">
        <f t="shared" si="2"/>
        <v>6479</v>
      </c>
      <c r="E32" s="2">
        <f t="shared" si="2"/>
        <v>1228</v>
      </c>
      <c r="F32" s="6">
        <f t="shared" si="2"/>
        <v>4778</v>
      </c>
      <c r="G32" s="6">
        <f t="shared" si="2"/>
        <v>17520</v>
      </c>
    </row>
    <row r="33">
      <c r="A33" s="2" t="s">
        <v>9</v>
      </c>
      <c r="B33" s="2">
        <f t="shared" ref="B33:G33" si="3"> B19 + B5</f>
        <v>2475</v>
      </c>
      <c r="C33" s="2">
        <f t="shared" si="3"/>
        <v>2486</v>
      </c>
      <c r="D33" s="6">
        <f t="shared" si="3"/>
        <v>6224</v>
      </c>
      <c r="E33" s="2">
        <f t="shared" si="3"/>
        <v>1173</v>
      </c>
      <c r="F33" s="6">
        <f t="shared" si="3"/>
        <v>4743</v>
      </c>
      <c r="G33" s="6">
        <f t="shared" si="3"/>
        <v>17101</v>
      </c>
    </row>
    <row r="34">
      <c r="A34" s="2" t="s">
        <v>10</v>
      </c>
      <c r="B34" s="6">
        <f t="shared" ref="B34:G34" si="4"> B20 + B6</f>
        <v>2484</v>
      </c>
      <c r="C34" s="6">
        <f t="shared" si="4"/>
        <v>2513</v>
      </c>
      <c r="D34" s="6">
        <f t="shared" si="4"/>
        <v>6065</v>
      </c>
      <c r="E34" s="2">
        <f t="shared" si="4"/>
        <v>1151</v>
      </c>
      <c r="F34" s="6">
        <f t="shared" si="4"/>
        <v>4704</v>
      </c>
      <c r="G34" s="6">
        <f t="shared" si="4"/>
        <v>16917</v>
      </c>
    </row>
    <row r="35">
      <c r="A35" s="2" t="s">
        <v>11</v>
      </c>
      <c r="B35" s="2">
        <f t="shared" ref="B35:G35" si="5"> B21 + B7</f>
        <v>2432</v>
      </c>
      <c r="C35" s="2">
        <f t="shared" si="5"/>
        <v>2319</v>
      </c>
      <c r="D35" s="6">
        <f t="shared" si="5"/>
        <v>6005</v>
      </c>
      <c r="E35" s="2">
        <f t="shared" si="5"/>
        <v>1125</v>
      </c>
      <c r="F35" s="6">
        <f t="shared" si="5"/>
        <v>4601</v>
      </c>
      <c r="G35" s="6">
        <f t="shared" si="5"/>
        <v>16482</v>
      </c>
    </row>
    <row r="36">
      <c r="A36" s="2" t="s">
        <v>12</v>
      </c>
      <c r="B36" s="2">
        <f t="shared" ref="B36:G36" si="6"> B22 + B8</f>
        <v>2396</v>
      </c>
      <c r="C36" s="6">
        <f t="shared" si="6"/>
        <v>2099</v>
      </c>
      <c r="D36" s="6">
        <f t="shared" si="6"/>
        <v>5885</v>
      </c>
      <c r="E36" s="6">
        <f t="shared" si="6"/>
        <v>1098</v>
      </c>
      <c r="F36" s="6">
        <f t="shared" si="6"/>
        <v>4621</v>
      </c>
      <c r="G36" s="6">
        <f t="shared" si="6"/>
        <v>16099</v>
      </c>
    </row>
    <row r="37">
      <c r="A37" s="2" t="s">
        <v>13</v>
      </c>
      <c r="B37" s="2">
        <f t="shared" ref="B37:G37" si="7"> B23 + B9</f>
        <v>2473</v>
      </c>
      <c r="C37" s="2">
        <f t="shared" si="7"/>
        <v>1973</v>
      </c>
      <c r="D37" s="6">
        <f t="shared" si="7"/>
        <v>6133</v>
      </c>
      <c r="E37" s="2">
        <f t="shared" si="7"/>
        <v>1200</v>
      </c>
      <c r="F37" s="6">
        <f t="shared" si="7"/>
        <v>4911</v>
      </c>
      <c r="G37" s="6">
        <f t="shared" si="7"/>
        <v>16690</v>
      </c>
    </row>
    <row r="38">
      <c r="A38" s="2" t="s">
        <v>14</v>
      </c>
      <c r="B38" s="2">
        <f t="shared" ref="B38:G38" si="8"> B24 + B10</f>
        <v>2445</v>
      </c>
      <c r="C38" s="2">
        <f t="shared" si="8"/>
        <v>1892</v>
      </c>
      <c r="D38" s="6">
        <f t="shared" si="8"/>
        <v>5840</v>
      </c>
      <c r="E38" s="2">
        <f t="shared" si="8"/>
        <v>1175</v>
      </c>
      <c r="F38" s="6">
        <f t="shared" si="8"/>
        <v>4786</v>
      </c>
      <c r="G38" s="6">
        <f t="shared" si="8"/>
        <v>16138</v>
      </c>
    </row>
    <row r="39">
      <c r="A39" s="2" t="s">
        <v>15</v>
      </c>
      <c r="B39" s="2">
        <f t="shared" ref="B39:G39" si="9"> B25 + B11</f>
        <v>2402</v>
      </c>
      <c r="C39" s="2">
        <f t="shared" si="9"/>
        <v>1845</v>
      </c>
      <c r="D39" s="6">
        <f t="shared" si="9"/>
        <v>5695</v>
      </c>
      <c r="E39" s="2">
        <f t="shared" si="9"/>
        <v>1182</v>
      </c>
      <c r="F39" s="6">
        <f t="shared" si="9"/>
        <v>4696</v>
      </c>
      <c r="G39" s="6">
        <f t="shared" si="9"/>
        <v>15820</v>
      </c>
    </row>
    <row r="40">
      <c r="A40" s="2" t="s">
        <v>16</v>
      </c>
      <c r="B40" s="2">
        <f t="shared" ref="B40:G40" si="10"> B26 + B12</f>
        <v>2369</v>
      </c>
      <c r="C40" s="2">
        <f t="shared" si="10"/>
        <v>1761</v>
      </c>
      <c r="D40" s="6">
        <f t="shared" si="10"/>
        <v>5528</v>
      </c>
      <c r="E40" s="2">
        <f t="shared" si="10"/>
        <v>1210</v>
      </c>
      <c r="F40" s="6">
        <f t="shared" si="10"/>
        <v>4661</v>
      </c>
      <c r="G40" s="6">
        <f t="shared" si="10"/>
        <v>15529</v>
      </c>
    </row>
    <row r="41">
      <c r="A41" s="2" t="s">
        <v>17</v>
      </c>
      <c r="B41" s="2">
        <f t="shared" ref="B41:G41" si="11"> B27 + B13</f>
        <v>2339</v>
      </c>
      <c r="C41" s="2">
        <f t="shared" si="11"/>
        <v>1693</v>
      </c>
      <c r="D41" s="2">
        <f t="shared" si="11"/>
        <v>5411</v>
      </c>
      <c r="E41" s="2">
        <f t="shared" si="11"/>
        <v>1225</v>
      </c>
      <c r="F41" s="2">
        <f t="shared" si="11"/>
        <v>4710</v>
      </c>
      <c r="G41" s="2">
        <f t="shared" si="11"/>
        <v>15378</v>
      </c>
    </row>
    <row r="42">
      <c r="A42" s="2" t="s">
        <v>18</v>
      </c>
      <c r="B42" s="2">
        <f t="shared" ref="B42:G42" si="12"> B28 + B14</f>
        <v>2320</v>
      </c>
      <c r="C42" s="2">
        <f t="shared" si="12"/>
        <v>1597</v>
      </c>
      <c r="D42" s="2">
        <f t="shared" si="12"/>
        <v>5570</v>
      </c>
      <c r="E42" s="2">
        <f t="shared" si="12"/>
        <v>1240</v>
      </c>
      <c r="F42" s="2">
        <f t="shared" si="12"/>
        <v>4822</v>
      </c>
      <c r="G42" s="2">
        <f t="shared" si="12"/>
        <v>15549</v>
      </c>
    </row>
    <row r="43">
      <c r="A43" s="2"/>
      <c r="B43" s="6"/>
      <c r="C43" s="6"/>
      <c r="D43" s="6"/>
      <c r="E43" s="2"/>
      <c r="F43" s="6"/>
      <c r="G43" s="6"/>
    </row>
    <row r="44">
      <c r="A44" s="1" t="s">
        <v>28</v>
      </c>
      <c r="B44" s="2"/>
      <c r="C44" s="6"/>
      <c r="D44" s="2"/>
      <c r="E44" s="2"/>
      <c r="F44" s="2"/>
      <c r="G44" s="6"/>
    </row>
    <row r="45">
      <c r="A45" s="1" t="s">
        <v>25</v>
      </c>
      <c r="B45" s="6"/>
      <c r="C45" s="6"/>
      <c r="D45" s="6"/>
      <c r="E45" s="6"/>
      <c r="F45" s="6"/>
      <c r="G45" s="6"/>
    </row>
    <row r="46">
      <c r="A46" s="2" t="s">
        <v>7</v>
      </c>
      <c r="B46" s="3">
        <f t="shared" ref="B46:G46" si="13"> B3 / B$31</f>
        <v>0.6618181818</v>
      </c>
      <c r="C46" s="3">
        <f t="shared" si="13"/>
        <v>0.6088755171</v>
      </c>
      <c r="D46" s="3">
        <f t="shared" si="13"/>
        <v>0.4097451274</v>
      </c>
      <c r="E46" s="3">
        <f t="shared" si="13"/>
        <v>0.6800302572</v>
      </c>
      <c r="F46" s="3">
        <f t="shared" si="13"/>
        <v>0.3205567884</v>
      </c>
      <c r="G46" s="3">
        <f t="shared" si="13"/>
        <v>0.4688381353</v>
      </c>
    </row>
    <row r="47">
      <c r="A47" s="2" t="s">
        <v>8</v>
      </c>
      <c r="B47" s="3">
        <f t="shared" ref="B47:G47" si="14"> B4 / B$32</f>
        <v>0.6688285367</v>
      </c>
      <c r="C47" s="3">
        <f t="shared" si="14"/>
        <v>0.6012461059</v>
      </c>
      <c r="D47" s="3">
        <f t="shared" si="14"/>
        <v>0.4148788393</v>
      </c>
      <c r="E47" s="3">
        <f t="shared" si="14"/>
        <v>0.6815960912</v>
      </c>
      <c r="F47" s="3">
        <f t="shared" si="14"/>
        <v>0.3179154458</v>
      </c>
      <c r="G47" s="3">
        <f t="shared" si="14"/>
        <v>0.4702054795</v>
      </c>
    </row>
    <row r="48">
      <c r="A48" s="2" t="s">
        <v>9</v>
      </c>
      <c r="B48" s="3">
        <f t="shared" ref="B48:G48" si="15"> B5 / B$33</f>
        <v>0.6783838384</v>
      </c>
      <c r="C48" s="3">
        <f t="shared" si="15"/>
        <v>0.6122284795</v>
      </c>
      <c r="D48" s="3">
        <f t="shared" si="15"/>
        <v>0.4124357326</v>
      </c>
      <c r="E48" s="3">
        <f t="shared" si="15"/>
        <v>0.6913895993</v>
      </c>
      <c r="F48" s="3">
        <f t="shared" si="15"/>
        <v>0.3168880455</v>
      </c>
      <c r="G48" s="3">
        <f t="shared" si="15"/>
        <v>0.4726039413</v>
      </c>
    </row>
    <row r="49">
      <c r="A49" s="2" t="s">
        <v>10</v>
      </c>
      <c r="B49" s="3">
        <f t="shared" ref="B49:G49" si="16"> B6 / B$34</f>
        <v>0.6859903382</v>
      </c>
      <c r="C49" s="3">
        <f t="shared" si="16"/>
        <v>0.6128133705</v>
      </c>
      <c r="D49" s="3">
        <f t="shared" si="16"/>
        <v>0.4102225886</v>
      </c>
      <c r="E49" s="3">
        <f t="shared" si="16"/>
        <v>0.687228497</v>
      </c>
      <c r="F49" s="3">
        <f t="shared" si="16"/>
        <v>0.318452381</v>
      </c>
      <c r="G49" s="3">
        <f t="shared" si="16"/>
        <v>0.4741384406</v>
      </c>
    </row>
    <row r="50">
      <c r="A50" s="2" t="s">
        <v>11</v>
      </c>
      <c r="B50" s="3">
        <f t="shared" ref="B50:G50" si="17"> B7 / B$35</f>
        <v>0.6928453947</v>
      </c>
      <c r="C50" s="3">
        <f t="shared" si="17"/>
        <v>0.6050021561</v>
      </c>
      <c r="D50" s="3">
        <f t="shared" si="17"/>
        <v>0.4206494588</v>
      </c>
      <c r="E50" s="3">
        <f t="shared" si="17"/>
        <v>0.6808888889</v>
      </c>
      <c r="F50" s="3">
        <f t="shared" si="17"/>
        <v>0.3105846555</v>
      </c>
      <c r="G50" s="3">
        <f t="shared" si="17"/>
        <v>0.4737895886</v>
      </c>
    </row>
    <row r="51">
      <c r="A51" s="2" t="s">
        <v>12</v>
      </c>
      <c r="B51" s="3">
        <f t="shared" ref="B51:G51" si="18"> B8 / B$36</f>
        <v>0.7007512521</v>
      </c>
      <c r="C51" s="3">
        <f t="shared" si="18"/>
        <v>0.6193425441</v>
      </c>
      <c r="D51" s="3">
        <f t="shared" si="18"/>
        <v>0.4190314359</v>
      </c>
      <c r="E51" s="3">
        <f t="shared" si="18"/>
        <v>0.6803278689</v>
      </c>
      <c r="F51" s="3">
        <f t="shared" si="18"/>
        <v>0.3168145423</v>
      </c>
      <c r="G51" s="3">
        <f t="shared" si="18"/>
        <v>0.475557488</v>
      </c>
    </row>
    <row r="52">
      <c r="A52" s="2" t="s">
        <v>13</v>
      </c>
      <c r="B52" s="3">
        <f t="shared" ref="B52:G52" si="19"> B9 / B$37</f>
        <v>0.6983420946</v>
      </c>
      <c r="C52" s="3">
        <f t="shared" si="19"/>
        <v>0.6224024328</v>
      </c>
      <c r="D52" s="3">
        <f t="shared" si="19"/>
        <v>0.412685472</v>
      </c>
      <c r="E52" s="3">
        <f t="shared" si="19"/>
        <v>0.685</v>
      </c>
      <c r="F52" s="3">
        <f t="shared" si="19"/>
        <v>0.3152107514</v>
      </c>
      <c r="G52" s="3">
        <f t="shared" si="19"/>
        <v>0.4707010186</v>
      </c>
    </row>
    <row r="53">
      <c r="A53" s="2" t="s">
        <v>14</v>
      </c>
      <c r="B53" s="3">
        <f t="shared" ref="B53:G53" si="20"> B10 / B$38</f>
        <v>0.7006134969</v>
      </c>
      <c r="C53" s="3">
        <f t="shared" si="20"/>
        <v>0.6273784355</v>
      </c>
      <c r="D53" s="3">
        <f t="shared" si="20"/>
        <v>0.4118150685</v>
      </c>
      <c r="E53" s="3">
        <f t="shared" si="20"/>
        <v>0.6817021277</v>
      </c>
      <c r="F53" s="3">
        <f t="shared" si="20"/>
        <v>0.315503552</v>
      </c>
      <c r="G53" s="3">
        <f t="shared" si="20"/>
        <v>0.4719296071</v>
      </c>
    </row>
    <row r="54">
      <c r="A54" s="2" t="s">
        <v>15</v>
      </c>
      <c r="B54" s="3">
        <f t="shared" ref="B54:G54" si="21"> B11 / B$39</f>
        <v>0.7039966694</v>
      </c>
      <c r="C54" s="3">
        <f t="shared" si="21"/>
        <v>0.6249322493</v>
      </c>
      <c r="D54" s="3">
        <f t="shared" si="21"/>
        <v>0.4129938543</v>
      </c>
      <c r="E54" s="3">
        <f t="shared" si="21"/>
        <v>0.6751269036</v>
      </c>
      <c r="F54" s="3">
        <f t="shared" si="21"/>
        <v>0.3151618399</v>
      </c>
      <c r="G54" s="3">
        <f t="shared" si="21"/>
        <v>0.4724399494</v>
      </c>
    </row>
    <row r="55">
      <c r="A55" s="2" t="s">
        <v>16</v>
      </c>
      <c r="B55" s="3">
        <f t="shared" ref="B55:G55" si="22"> B12 / B$40</f>
        <v>0.7045166737</v>
      </c>
      <c r="C55" s="3">
        <f t="shared" si="22"/>
        <v>0.6104486087</v>
      </c>
      <c r="D55" s="3">
        <f t="shared" si="22"/>
        <v>0.4053907381</v>
      </c>
      <c r="E55" s="3">
        <f t="shared" si="22"/>
        <v>0.6702479339</v>
      </c>
      <c r="F55" s="3">
        <f t="shared" si="22"/>
        <v>0.3181720661</v>
      </c>
      <c r="G55" s="3">
        <f t="shared" si="22"/>
        <v>0.4687359135</v>
      </c>
    </row>
    <row r="56">
      <c r="A56" s="2" t="s">
        <v>17</v>
      </c>
      <c r="B56" s="3">
        <f t="shared" ref="B56:G56" si="23"> B13 / B$41</f>
        <v>0.7062847371</v>
      </c>
      <c r="C56" s="3">
        <f t="shared" si="23"/>
        <v>0.6249261666</v>
      </c>
      <c r="D56" s="3">
        <f t="shared" si="23"/>
        <v>0.4091665127</v>
      </c>
      <c r="E56" s="3">
        <f t="shared" si="23"/>
        <v>0.6628571429</v>
      </c>
      <c r="F56" s="3">
        <f t="shared" si="23"/>
        <v>0.3140127389</v>
      </c>
      <c r="G56" s="3">
        <f t="shared" si="23"/>
        <v>0.469176746</v>
      </c>
    </row>
    <row r="57">
      <c r="A57" s="2" t="s">
        <v>18</v>
      </c>
      <c r="B57" s="3">
        <f t="shared" ref="B57:G57" si="24"> B14 / B$42</f>
        <v>0.7103448276</v>
      </c>
      <c r="C57" s="3">
        <f t="shared" si="24"/>
        <v>0.6255479023</v>
      </c>
      <c r="D57" s="3">
        <f t="shared" si="24"/>
        <v>0.4008976661</v>
      </c>
      <c r="E57" s="3">
        <f t="shared" si="24"/>
        <v>0.6653225806</v>
      </c>
      <c r="F57" s="3">
        <f t="shared" si="24"/>
        <v>0.3127333057</v>
      </c>
      <c r="G57" s="3">
        <f t="shared" si="24"/>
        <v>0.4638883529</v>
      </c>
    </row>
    <row r="58">
      <c r="A58" s="1"/>
      <c r="B58" s="2"/>
    </row>
    <row r="59">
      <c r="A59" s="1" t="s">
        <v>26</v>
      </c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</row>
    <row r="60">
      <c r="A60" s="2" t="s">
        <v>7</v>
      </c>
      <c r="B60" s="3">
        <f t="shared" ref="B60:G60" si="25"> B17 / B$31</f>
        <v>0.3381818182</v>
      </c>
      <c r="C60" s="3">
        <f t="shared" si="25"/>
        <v>0.3911244829</v>
      </c>
      <c r="D60" s="3">
        <f t="shared" si="25"/>
        <v>0.5902548726</v>
      </c>
      <c r="E60" s="3">
        <f t="shared" si="25"/>
        <v>0.3199697428</v>
      </c>
      <c r="F60" s="3">
        <f t="shared" si="25"/>
        <v>0.6794432116</v>
      </c>
      <c r="G60" s="3">
        <f t="shared" si="25"/>
        <v>0.5311618647</v>
      </c>
    </row>
    <row r="61">
      <c r="A61" s="2" t="s">
        <v>8</v>
      </c>
      <c r="B61" s="3">
        <f t="shared" ref="B61:G61" si="26"> B18 / B$32</f>
        <v>0.3311714633</v>
      </c>
      <c r="C61" s="3">
        <f t="shared" si="26"/>
        <v>0.3987538941</v>
      </c>
      <c r="D61" s="3">
        <f t="shared" si="26"/>
        <v>0.5851211607</v>
      </c>
      <c r="E61" s="3">
        <f t="shared" si="26"/>
        <v>0.3184039088</v>
      </c>
      <c r="F61" s="3">
        <f t="shared" si="26"/>
        <v>0.6820845542</v>
      </c>
      <c r="G61" s="3">
        <f t="shared" si="26"/>
        <v>0.5297945205</v>
      </c>
    </row>
    <row r="62">
      <c r="A62" s="2" t="s">
        <v>9</v>
      </c>
      <c r="B62" s="3">
        <f t="shared" ref="B62:G62" si="27"> B19 / B$33</f>
        <v>0.3216161616</v>
      </c>
      <c r="C62" s="3">
        <f t="shared" si="27"/>
        <v>0.3877715205</v>
      </c>
      <c r="D62" s="3">
        <f t="shared" si="27"/>
        <v>0.5875642674</v>
      </c>
      <c r="E62" s="3">
        <f t="shared" si="27"/>
        <v>0.3086104007</v>
      </c>
      <c r="F62" s="3">
        <f t="shared" si="27"/>
        <v>0.6831119545</v>
      </c>
      <c r="G62" s="3">
        <f t="shared" si="27"/>
        <v>0.5273960587</v>
      </c>
    </row>
    <row r="63">
      <c r="A63" s="2" t="s">
        <v>10</v>
      </c>
      <c r="B63" s="3">
        <f t="shared" ref="B63:G63" si="28"> B20 / B$34</f>
        <v>0.3140096618</v>
      </c>
      <c r="C63" s="3">
        <f t="shared" si="28"/>
        <v>0.3871866295</v>
      </c>
      <c r="D63" s="3">
        <f t="shared" si="28"/>
        <v>0.5897774114</v>
      </c>
      <c r="E63" s="3">
        <f t="shared" si="28"/>
        <v>0.312771503</v>
      </c>
      <c r="F63" s="3">
        <f t="shared" si="28"/>
        <v>0.681547619</v>
      </c>
      <c r="G63" s="3">
        <f t="shared" si="28"/>
        <v>0.5258615594</v>
      </c>
    </row>
    <row r="64">
      <c r="A64" s="2" t="s">
        <v>11</v>
      </c>
      <c r="B64" s="3">
        <f t="shared" ref="B64:G64" si="29"> B21 / B$35</f>
        <v>0.3071546053</v>
      </c>
      <c r="C64" s="3">
        <f t="shared" si="29"/>
        <v>0.3949978439</v>
      </c>
      <c r="D64" s="3">
        <f t="shared" si="29"/>
        <v>0.5793505412</v>
      </c>
      <c r="E64" s="3">
        <f t="shared" si="29"/>
        <v>0.3191111111</v>
      </c>
      <c r="F64" s="3">
        <f t="shared" si="29"/>
        <v>0.6894153445</v>
      </c>
      <c r="G64" s="3">
        <f t="shared" si="29"/>
        <v>0.5262104114</v>
      </c>
    </row>
    <row r="65">
      <c r="A65" s="2" t="s">
        <v>12</v>
      </c>
      <c r="B65" s="3">
        <f t="shared" ref="B65:G65" si="30"> B22 / B$36</f>
        <v>0.2992487479</v>
      </c>
      <c r="C65" s="3">
        <f t="shared" si="30"/>
        <v>0.3806574559</v>
      </c>
      <c r="D65" s="3">
        <f t="shared" si="30"/>
        <v>0.5809685641</v>
      </c>
      <c r="E65" s="3">
        <f t="shared" si="30"/>
        <v>0.3196721311</v>
      </c>
      <c r="F65" s="3">
        <f t="shared" si="30"/>
        <v>0.6831854577</v>
      </c>
      <c r="G65" s="3">
        <f t="shared" si="30"/>
        <v>0.524442512</v>
      </c>
    </row>
    <row r="66">
      <c r="A66" s="2" t="s">
        <v>13</v>
      </c>
      <c r="B66" s="3">
        <f t="shared" ref="B66:G66" si="31"> B23 / B$37</f>
        <v>0.3016579054</v>
      </c>
      <c r="C66" s="3">
        <f t="shared" si="31"/>
        <v>0.3775975672</v>
      </c>
      <c r="D66" s="3">
        <f t="shared" si="31"/>
        <v>0.587314528</v>
      </c>
      <c r="E66" s="3">
        <f t="shared" si="31"/>
        <v>0.315</v>
      </c>
      <c r="F66" s="3">
        <f t="shared" si="31"/>
        <v>0.6847892486</v>
      </c>
      <c r="G66" s="3">
        <f t="shared" si="31"/>
        <v>0.5292989814</v>
      </c>
    </row>
    <row r="67">
      <c r="A67" s="2" t="s">
        <v>14</v>
      </c>
      <c r="B67" s="3">
        <f t="shared" ref="B67:G67" si="32"> B24 / B$38</f>
        <v>0.2993865031</v>
      </c>
      <c r="C67" s="3">
        <f t="shared" si="32"/>
        <v>0.3726215645</v>
      </c>
      <c r="D67" s="3">
        <f t="shared" si="32"/>
        <v>0.5881849315</v>
      </c>
      <c r="E67" s="3">
        <f t="shared" si="32"/>
        <v>0.3182978723</v>
      </c>
      <c r="F67" s="3">
        <f t="shared" si="32"/>
        <v>0.684496448</v>
      </c>
      <c r="G67" s="3">
        <f t="shared" si="32"/>
        <v>0.5280703929</v>
      </c>
    </row>
    <row r="68">
      <c r="A68" s="2" t="s">
        <v>15</v>
      </c>
      <c r="B68" s="3">
        <f t="shared" ref="B68:G68" si="33"> B25 / B$39</f>
        <v>0.2960033306</v>
      </c>
      <c r="C68" s="3">
        <f t="shared" si="33"/>
        <v>0.3750677507</v>
      </c>
      <c r="D68" s="3">
        <f t="shared" si="33"/>
        <v>0.5870061457</v>
      </c>
      <c r="E68" s="3">
        <f t="shared" si="33"/>
        <v>0.3248730964</v>
      </c>
      <c r="F68" s="3">
        <f t="shared" si="33"/>
        <v>0.6848381601</v>
      </c>
      <c r="G68" s="3">
        <f t="shared" si="33"/>
        <v>0.5275600506</v>
      </c>
    </row>
    <row r="69">
      <c r="A69" s="2" t="s">
        <v>16</v>
      </c>
      <c r="B69" s="3">
        <f t="shared" ref="B69:G69" si="34"> B26 / B$40</f>
        <v>0.2954833263</v>
      </c>
      <c r="C69" s="3">
        <f t="shared" si="34"/>
        <v>0.3895513913</v>
      </c>
      <c r="D69" s="3">
        <f t="shared" si="34"/>
        <v>0.5946092619</v>
      </c>
      <c r="E69" s="3">
        <f t="shared" si="34"/>
        <v>0.3297520661</v>
      </c>
      <c r="F69" s="3">
        <f t="shared" si="34"/>
        <v>0.6818279339</v>
      </c>
      <c r="G69" s="3">
        <f t="shared" si="34"/>
        <v>0.5312640865</v>
      </c>
    </row>
    <row r="70">
      <c r="A70" s="2" t="s">
        <v>17</v>
      </c>
      <c r="B70" s="3">
        <f t="shared" ref="B70:G70" si="35"> B27 / B$41</f>
        <v>0.2937152629</v>
      </c>
      <c r="C70" s="3">
        <f t="shared" si="35"/>
        <v>0.3750738334</v>
      </c>
      <c r="D70" s="3">
        <f t="shared" si="35"/>
        <v>0.5908334873</v>
      </c>
      <c r="E70" s="3">
        <f t="shared" si="35"/>
        <v>0.3371428571</v>
      </c>
      <c r="F70" s="3">
        <f t="shared" si="35"/>
        <v>0.6859872611</v>
      </c>
      <c r="G70" s="3">
        <f t="shared" si="35"/>
        <v>0.530823254</v>
      </c>
    </row>
    <row r="71">
      <c r="A71" s="2" t="s">
        <v>18</v>
      </c>
      <c r="B71" s="3">
        <f t="shared" ref="B71:G71" si="36"> B28 / B$42</f>
        <v>0.2896551724</v>
      </c>
      <c r="C71" s="3">
        <f t="shared" si="36"/>
        <v>0.3744520977</v>
      </c>
      <c r="D71" s="3">
        <f t="shared" si="36"/>
        <v>0.5991023339</v>
      </c>
      <c r="E71" s="3">
        <f t="shared" si="36"/>
        <v>0.3346774194</v>
      </c>
      <c r="F71" s="3">
        <f t="shared" si="36"/>
        <v>0.6872666943</v>
      </c>
      <c r="G71" s="3">
        <f t="shared" si="36"/>
        <v>0.5361116471</v>
      </c>
    </row>
    <row r="73">
      <c r="A73" s="1" t="s">
        <v>29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</row>
    <row r="74">
      <c r="A74" s="2">
        <v>2015.0</v>
      </c>
      <c r="B74" s="3">
        <f t="shared" ref="B74:G74" si="37"> (B17 - B18) / B18</f>
        <v>0.02447980416</v>
      </c>
      <c r="C74" s="3">
        <f t="shared" si="37"/>
        <v>0.015625</v>
      </c>
      <c r="D74" s="3">
        <f t="shared" si="37"/>
        <v>0.03851226589</v>
      </c>
      <c r="E74" s="3">
        <f t="shared" si="37"/>
        <v>0.08184143223</v>
      </c>
      <c r="F74" s="3">
        <f t="shared" si="37"/>
        <v>0.03344584228</v>
      </c>
      <c r="G74" s="3">
        <f t="shared" si="37"/>
        <v>0.0347985348</v>
      </c>
    </row>
    <row r="75">
      <c r="A75" s="2">
        <v>2014.0</v>
      </c>
      <c r="B75" s="3">
        <f t="shared" ref="B75:G75" si="38"> (B18 - B19) / B19</f>
        <v>0.02638190955</v>
      </c>
      <c r="C75" s="3">
        <f t="shared" si="38"/>
        <v>0.0622406639</v>
      </c>
      <c r="D75" s="3">
        <f t="shared" si="38"/>
        <v>0.03664205633</v>
      </c>
      <c r="E75" s="3">
        <f t="shared" si="38"/>
        <v>0.08011049724</v>
      </c>
      <c r="F75" s="3">
        <f t="shared" si="38"/>
        <v>0.005864197531</v>
      </c>
      <c r="G75" s="3">
        <f t="shared" si="38"/>
        <v>0.02916066083</v>
      </c>
      <c r="H75" s="2"/>
    </row>
    <row r="76">
      <c r="A76" s="2">
        <v>2013.0</v>
      </c>
      <c r="B76" s="3">
        <f t="shared" ref="B76:G76" si="39"> (B19 - B20) / B20</f>
        <v>0.02051282051</v>
      </c>
      <c r="C76" s="3">
        <f t="shared" si="39"/>
        <v>-0.009249743063</v>
      </c>
      <c r="D76" s="3">
        <f t="shared" si="39"/>
        <v>0.02236511043</v>
      </c>
      <c r="E76" s="3">
        <f t="shared" si="39"/>
        <v>0.005555555556</v>
      </c>
      <c r="F76" s="3">
        <f t="shared" si="39"/>
        <v>0.01060511541</v>
      </c>
      <c r="G76" s="3">
        <f t="shared" si="39"/>
        <v>0.01382643885</v>
      </c>
      <c r="H76" s="2"/>
    </row>
    <row r="77">
      <c r="A77" s="2">
        <v>2012.0</v>
      </c>
      <c r="B77" s="3">
        <f t="shared" ref="B77:G77" si="40"> (B20 - B21) / B21</f>
        <v>0.04417670683</v>
      </c>
      <c r="C77" s="3">
        <f t="shared" si="40"/>
        <v>0.06222707424</v>
      </c>
      <c r="D77" s="3">
        <f t="shared" si="40"/>
        <v>0.02816901408</v>
      </c>
      <c r="E77" s="3">
        <f t="shared" si="40"/>
        <v>0.00278551532</v>
      </c>
      <c r="F77" s="3">
        <f t="shared" si="40"/>
        <v>0.01071878941</v>
      </c>
      <c r="G77" s="3">
        <f t="shared" si="40"/>
        <v>0.02571197971</v>
      </c>
      <c r="H77" s="2"/>
    </row>
    <row r="78">
      <c r="A78" s="2">
        <v>2011.0</v>
      </c>
      <c r="B78" s="3">
        <f t="shared" ref="B78:G78" si="41"> (B21 - B22) / B22</f>
        <v>0.04184100418</v>
      </c>
      <c r="C78" s="3">
        <f t="shared" si="41"/>
        <v>0.1464330413</v>
      </c>
      <c r="D78" s="3">
        <f t="shared" si="41"/>
        <v>0.01754899093</v>
      </c>
      <c r="E78" s="3">
        <f t="shared" si="41"/>
        <v>0.02279202279</v>
      </c>
      <c r="F78" s="3">
        <f t="shared" si="41"/>
        <v>0.004751346215</v>
      </c>
      <c r="G78" s="3">
        <f t="shared" si="41"/>
        <v>0.02724150184</v>
      </c>
      <c r="H78" s="2"/>
    </row>
    <row r="79">
      <c r="A79" s="2">
        <v>2010.0</v>
      </c>
      <c r="B79" s="3">
        <f t="shared" ref="B79:G79" si="42"> (B22 - B23) / B23</f>
        <v>-0.03887399464</v>
      </c>
      <c r="C79" s="3">
        <f t="shared" si="42"/>
        <v>0.07248322148</v>
      </c>
      <c r="D79" s="3">
        <f t="shared" si="42"/>
        <v>-0.05080510827</v>
      </c>
      <c r="E79" s="3">
        <f t="shared" si="42"/>
        <v>-0.07142857143</v>
      </c>
      <c r="F79" s="3">
        <f t="shared" si="42"/>
        <v>-0.061254832</v>
      </c>
      <c r="G79" s="3">
        <f t="shared" si="42"/>
        <v>-0.0442608105</v>
      </c>
      <c r="H79" s="2"/>
    </row>
    <row r="80">
      <c r="A80" s="2">
        <v>2009.0</v>
      </c>
      <c r="B80" s="3">
        <f t="shared" ref="B80:G80" si="43"> (B23 - B24) / B24</f>
        <v>0.01912568306</v>
      </c>
      <c r="C80" s="3">
        <f t="shared" si="43"/>
        <v>0.05673758865</v>
      </c>
      <c r="D80" s="3">
        <f t="shared" si="43"/>
        <v>0.04861717613</v>
      </c>
      <c r="E80" s="3">
        <f t="shared" si="43"/>
        <v>0.01069518717</v>
      </c>
      <c r="F80" s="3">
        <f t="shared" si="43"/>
        <v>0.02655677656</v>
      </c>
      <c r="G80" s="3">
        <f t="shared" si="43"/>
        <v>0.03661112415</v>
      </c>
      <c r="H80" s="2"/>
    </row>
    <row r="81">
      <c r="A81" s="2">
        <v>2008.0</v>
      </c>
      <c r="B81" s="3">
        <f t="shared" ref="B81:G81" si="44"> (B24 - B25) / B25</f>
        <v>0.02953586498</v>
      </c>
      <c r="C81" s="3">
        <f t="shared" si="44"/>
        <v>0.01878612717</v>
      </c>
      <c r="D81" s="3">
        <f t="shared" si="44"/>
        <v>0.02752019144</v>
      </c>
      <c r="E81" s="3">
        <f t="shared" si="44"/>
        <v>-0.02604166667</v>
      </c>
      <c r="F81" s="3">
        <f t="shared" si="44"/>
        <v>0.01865671642</v>
      </c>
      <c r="G81" s="3">
        <f t="shared" si="44"/>
        <v>0.02108794632</v>
      </c>
      <c r="H81" s="2"/>
    </row>
    <row r="82">
      <c r="A82" s="2">
        <v>2007.0</v>
      </c>
      <c r="B82" s="3">
        <f t="shared" ref="B82:G82" si="45"> (B25 - B26) / B26</f>
        <v>0.01571428571</v>
      </c>
      <c r="C82" s="3">
        <f t="shared" si="45"/>
        <v>0.008746355685</v>
      </c>
      <c r="D82" s="3">
        <f t="shared" si="45"/>
        <v>0.01703681168</v>
      </c>
      <c r="E82" s="3">
        <f t="shared" si="45"/>
        <v>-0.03759398496</v>
      </c>
      <c r="F82" s="3">
        <f t="shared" si="45"/>
        <v>0.01195720579</v>
      </c>
      <c r="G82" s="3">
        <f t="shared" si="45"/>
        <v>0.01163636364</v>
      </c>
      <c r="H82" s="2"/>
    </row>
    <row r="83">
      <c r="A83" s="2">
        <v>2006.0</v>
      </c>
      <c r="B83" s="3">
        <f t="shared" ref="B83:G83" si="46"> (B26 - B27) / B27</f>
        <v>0.01892285298</v>
      </c>
      <c r="C83" s="3">
        <f t="shared" si="46"/>
        <v>0.08031496063</v>
      </c>
      <c r="D83" s="3">
        <f t="shared" si="46"/>
        <v>0.02815139193</v>
      </c>
      <c r="E83" s="3">
        <f t="shared" si="46"/>
        <v>-0.03389830508</v>
      </c>
      <c r="F83" s="3">
        <f t="shared" si="46"/>
        <v>-0.01640359022</v>
      </c>
      <c r="G83" s="3">
        <f t="shared" si="46"/>
        <v>0.01065784638</v>
      </c>
      <c r="H83" s="2"/>
    </row>
    <row r="84">
      <c r="A84" s="2">
        <v>2005.0</v>
      </c>
      <c r="B84" s="3">
        <f t="shared" ref="B84:G84" si="47"> (B27 - B28) / B28</f>
        <v>0.02232142857</v>
      </c>
      <c r="C84" s="3">
        <f t="shared" si="47"/>
        <v>0.0618729097</v>
      </c>
      <c r="D84" s="3">
        <f t="shared" si="47"/>
        <v>-0.04195385076</v>
      </c>
      <c r="E84" s="3">
        <f t="shared" si="47"/>
        <v>-0.004819277108</v>
      </c>
      <c r="F84" s="3">
        <f t="shared" si="47"/>
        <v>-0.02504526252</v>
      </c>
      <c r="G84" s="3">
        <f t="shared" si="47"/>
        <v>-0.02075335893</v>
      </c>
      <c r="H84" s="2"/>
    </row>
    <row r="85">
      <c r="H85" s="2"/>
    </row>
    <row r="86">
      <c r="A86" s="1" t="s">
        <v>30</v>
      </c>
      <c r="B86" s="3">
        <f t="shared" ref="B86:G86" si="48"> AVERAGE(B74:B84)</f>
        <v>0.02037621508</v>
      </c>
      <c r="C86" s="3">
        <f t="shared" si="48"/>
        <v>0.05238338179</v>
      </c>
      <c r="D86" s="3">
        <f t="shared" si="48"/>
        <v>0.01561854998</v>
      </c>
      <c r="E86" s="3">
        <f t="shared" si="48"/>
        <v>0.002727127731</v>
      </c>
      <c r="F86" s="3">
        <f t="shared" si="48"/>
        <v>0.001804754988</v>
      </c>
      <c r="G86" s="3">
        <f t="shared" si="48"/>
        <v>0.01324711155</v>
      </c>
    </row>
    <row r="88">
      <c r="A88" s="1" t="s">
        <v>31</v>
      </c>
    </row>
    <row r="89">
      <c r="A89" s="2">
        <v>2015.0</v>
      </c>
      <c r="B89" s="3">
        <f t="shared" ref="B89:G89" si="49"> (B31 - B32) / B32</f>
        <v>0.003242805026</v>
      </c>
      <c r="C89" s="3">
        <f t="shared" si="49"/>
        <v>0.03543613707</v>
      </c>
      <c r="D89" s="3">
        <f t="shared" si="49"/>
        <v>0.029479858</v>
      </c>
      <c r="E89" s="3">
        <f t="shared" si="49"/>
        <v>0.07654723127</v>
      </c>
      <c r="F89" s="3">
        <f t="shared" si="49"/>
        <v>0.0374633738</v>
      </c>
      <c r="G89" s="3">
        <f t="shared" si="49"/>
        <v>0.0321347032</v>
      </c>
    </row>
    <row r="90">
      <c r="A90" s="2">
        <v>2014.0</v>
      </c>
      <c r="B90" s="3">
        <f t="shared" ref="B90:G90" si="50"> (B32 - B33) / B33</f>
        <v>-0.003232323232</v>
      </c>
      <c r="C90" s="3">
        <f t="shared" si="50"/>
        <v>0.0329847144</v>
      </c>
      <c r="D90" s="3">
        <f t="shared" si="50"/>
        <v>0.04097043702</v>
      </c>
      <c r="E90" s="3">
        <f t="shared" si="50"/>
        <v>0.04688832055</v>
      </c>
      <c r="F90" s="3">
        <f t="shared" si="50"/>
        <v>0.007379295804</v>
      </c>
      <c r="G90" s="3">
        <f t="shared" si="50"/>
        <v>0.02450149114</v>
      </c>
    </row>
    <row r="91">
      <c r="A91" s="2">
        <v>2013.0</v>
      </c>
      <c r="B91" s="3">
        <f t="shared" ref="B91:G91" si="51"> (B33 - B34) / B34</f>
        <v>-0.003623188406</v>
      </c>
      <c r="C91" s="3">
        <f t="shared" si="51"/>
        <v>-0.01074413052</v>
      </c>
      <c r="D91" s="3">
        <f t="shared" si="51"/>
        <v>0.0262159934</v>
      </c>
      <c r="E91" s="3">
        <f t="shared" si="51"/>
        <v>0.01911381407</v>
      </c>
      <c r="F91" s="3">
        <f t="shared" si="51"/>
        <v>0.008290816327</v>
      </c>
      <c r="G91" s="3">
        <f t="shared" si="51"/>
        <v>0.01087663297</v>
      </c>
    </row>
    <row r="92">
      <c r="A92" s="2">
        <v>2012.0</v>
      </c>
      <c r="B92" s="3">
        <f t="shared" ref="B92:G92" si="52"> (B34 - B35) / B35</f>
        <v>0.02138157895</v>
      </c>
      <c r="C92" s="3">
        <f t="shared" si="52"/>
        <v>0.0836567486</v>
      </c>
      <c r="D92" s="3">
        <f t="shared" si="52"/>
        <v>0.009991673605</v>
      </c>
      <c r="E92" s="3">
        <f t="shared" si="52"/>
        <v>0.02311111111</v>
      </c>
      <c r="F92" s="3">
        <f t="shared" si="52"/>
        <v>0.02238643773</v>
      </c>
      <c r="G92" s="3">
        <f t="shared" si="52"/>
        <v>0.0263924281</v>
      </c>
    </row>
    <row r="93">
      <c r="A93" s="2">
        <v>2011.0</v>
      </c>
      <c r="B93" s="3">
        <f t="shared" ref="B93:G93" si="53"> (B35 - B36) / B36</f>
        <v>0.01502504174</v>
      </c>
      <c r="C93" s="3">
        <f t="shared" si="53"/>
        <v>0.1048118152</v>
      </c>
      <c r="D93" s="3">
        <f t="shared" si="53"/>
        <v>0.02039082413</v>
      </c>
      <c r="E93" s="3">
        <f t="shared" si="53"/>
        <v>0.02459016393</v>
      </c>
      <c r="F93" s="3">
        <f t="shared" si="53"/>
        <v>-0.004328067518</v>
      </c>
      <c r="G93" s="3">
        <f t="shared" si="53"/>
        <v>0.02379029753</v>
      </c>
    </row>
    <row r="94">
      <c r="A94" s="2">
        <v>2010.0</v>
      </c>
      <c r="B94" s="3">
        <f t="shared" ref="B94:G94" si="54"> (B36 - B37) / B37</f>
        <v>-0.03113627173</v>
      </c>
      <c r="C94" s="3">
        <f t="shared" si="54"/>
        <v>0.06386213887</v>
      </c>
      <c r="D94" s="3">
        <f t="shared" si="54"/>
        <v>-0.04043698027</v>
      </c>
      <c r="E94" s="3">
        <f t="shared" si="54"/>
        <v>-0.085</v>
      </c>
      <c r="F94" s="3">
        <f t="shared" si="54"/>
        <v>-0.05905110975</v>
      </c>
      <c r="G94" s="3">
        <f t="shared" si="54"/>
        <v>-0.0354104254</v>
      </c>
    </row>
    <row r="95">
      <c r="A95" s="2">
        <v>2009.0</v>
      </c>
      <c r="B95" s="3">
        <f t="shared" ref="B95:G95" si="55"> (B37 - B38) / B38</f>
        <v>0.01145194274</v>
      </c>
      <c r="C95" s="3">
        <f t="shared" si="55"/>
        <v>0.04281183932</v>
      </c>
      <c r="D95" s="3">
        <f t="shared" si="55"/>
        <v>0.05017123288</v>
      </c>
      <c r="E95" s="3">
        <f t="shared" si="55"/>
        <v>0.02127659574</v>
      </c>
      <c r="F95" s="3">
        <f t="shared" si="55"/>
        <v>0.02611784371</v>
      </c>
      <c r="G95" s="3">
        <f t="shared" si="55"/>
        <v>0.03420498203</v>
      </c>
    </row>
    <row r="96">
      <c r="A96" s="2">
        <v>2008.0</v>
      </c>
      <c r="B96" s="3">
        <f t="shared" ref="B96:G96" si="56"> (B38 - B39) / B39</f>
        <v>0.01790174854</v>
      </c>
      <c r="C96" s="3">
        <f t="shared" si="56"/>
        <v>0.02547425474</v>
      </c>
      <c r="D96" s="3">
        <f t="shared" si="56"/>
        <v>0.02546093064</v>
      </c>
      <c r="E96" s="3">
        <f t="shared" si="56"/>
        <v>-0.005922165821</v>
      </c>
      <c r="F96" s="3">
        <f t="shared" si="56"/>
        <v>0.01916524702</v>
      </c>
      <c r="G96" s="3">
        <f t="shared" si="56"/>
        <v>0.0201011378</v>
      </c>
    </row>
    <row r="97">
      <c r="A97" s="2">
        <v>2007.0</v>
      </c>
      <c r="B97" s="3">
        <f t="shared" ref="B97:G97" si="57"> (B39 - B40) / B40</f>
        <v>0.01392992824</v>
      </c>
      <c r="C97" s="3">
        <f t="shared" si="57"/>
        <v>0.04770017036</v>
      </c>
      <c r="D97" s="3">
        <f t="shared" si="57"/>
        <v>0.03020984081</v>
      </c>
      <c r="E97" s="3">
        <f t="shared" si="57"/>
        <v>-0.02314049587</v>
      </c>
      <c r="F97" s="3">
        <f t="shared" si="57"/>
        <v>0.007509118215</v>
      </c>
      <c r="G97" s="3">
        <f t="shared" si="57"/>
        <v>0.01873913323</v>
      </c>
    </row>
    <row r="98">
      <c r="A98" s="2">
        <v>2006.0</v>
      </c>
      <c r="B98" s="3">
        <f t="shared" ref="B98:G98" si="58"> (B40 - B41) / B41</f>
        <v>0.01282599401</v>
      </c>
      <c r="C98" s="3">
        <f t="shared" si="58"/>
        <v>0.04016538689</v>
      </c>
      <c r="D98" s="3">
        <f t="shared" si="58"/>
        <v>0.02162262059</v>
      </c>
      <c r="E98" s="3">
        <f t="shared" si="58"/>
        <v>-0.01224489796</v>
      </c>
      <c r="F98" s="3">
        <f t="shared" si="58"/>
        <v>-0.01040339703</v>
      </c>
      <c r="G98" s="3">
        <f t="shared" si="58"/>
        <v>0.009819222266</v>
      </c>
    </row>
    <row r="99">
      <c r="A99" s="2">
        <v>2005.0</v>
      </c>
      <c r="B99" s="3">
        <f t="shared" ref="B99:G99" si="59"> (B41 - B42) / B42</f>
        <v>0.008189655172</v>
      </c>
      <c r="C99" s="3">
        <f t="shared" si="59"/>
        <v>0.06011271133</v>
      </c>
      <c r="D99" s="3">
        <f t="shared" si="59"/>
        <v>-0.02854578097</v>
      </c>
      <c r="E99" s="3">
        <f t="shared" si="59"/>
        <v>-0.01209677419</v>
      </c>
      <c r="F99" s="3">
        <f t="shared" si="59"/>
        <v>-0.02322687681</v>
      </c>
      <c r="G99" s="3">
        <f t="shared" si="59"/>
        <v>-0.0109974918</v>
      </c>
    </row>
    <row r="101">
      <c r="A101" s="1" t="s">
        <v>30</v>
      </c>
      <c r="B101" s="7">
        <f t="shared" ref="B101:G101" si="60"> AVERAGE(B89:B99)</f>
        <v>0.005996082822</v>
      </c>
      <c r="C101" s="7">
        <f t="shared" si="60"/>
        <v>0.04784288966</v>
      </c>
      <c r="D101" s="7">
        <f t="shared" si="60"/>
        <v>0.01686642271</v>
      </c>
      <c r="E101" s="7">
        <f t="shared" si="60"/>
        <v>0.006647536622</v>
      </c>
      <c r="F101" s="7">
        <f t="shared" si="60"/>
        <v>0.002845698317</v>
      </c>
      <c r="G101" s="7">
        <f t="shared" si="60"/>
        <v>0.01401382828</v>
      </c>
    </row>
    <row r="999">
      <c r="G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5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8" t="s">
        <v>32</v>
      </c>
      <c r="B2" s="9"/>
      <c r="C2" s="9"/>
      <c r="D2" s="9"/>
      <c r="E2" s="9"/>
      <c r="F2" s="9"/>
      <c r="G2" s="9"/>
    </row>
    <row r="3">
      <c r="A3" s="2" t="s">
        <v>7</v>
      </c>
      <c r="B3" s="2">
        <v>0.0</v>
      </c>
      <c r="C3" s="2">
        <v>6.0</v>
      </c>
      <c r="D3" s="2">
        <v>10.0</v>
      </c>
      <c r="E3" s="2">
        <v>1.0</v>
      </c>
      <c r="F3" s="2">
        <v>10.0</v>
      </c>
      <c r="G3" s="2">
        <v>27.0</v>
      </c>
    </row>
    <row r="4">
      <c r="A4" s="2" t="s">
        <v>8</v>
      </c>
      <c r="B4" s="2">
        <v>1.0</v>
      </c>
      <c r="C4" s="2">
        <v>6.0</v>
      </c>
      <c r="D4" s="2">
        <v>10.0</v>
      </c>
      <c r="E4" s="2">
        <v>1.0</v>
      </c>
      <c r="F4" s="2">
        <v>7.0</v>
      </c>
      <c r="G4" s="2">
        <v>25.0</v>
      </c>
    </row>
    <row r="5">
      <c r="A5" s="2" t="s">
        <v>9</v>
      </c>
      <c r="B5" s="2">
        <v>2.0</v>
      </c>
      <c r="C5" s="2">
        <v>2.0</v>
      </c>
      <c r="D5" s="2">
        <v>13.0</v>
      </c>
      <c r="E5" s="2">
        <v>1.0</v>
      </c>
      <c r="F5" s="2">
        <v>7.0</v>
      </c>
      <c r="G5" s="2">
        <v>25.0</v>
      </c>
    </row>
    <row r="6">
      <c r="A6" s="2" t="s">
        <v>10</v>
      </c>
      <c r="B6" s="2">
        <v>2.0</v>
      </c>
      <c r="C6" s="2">
        <v>3.0</v>
      </c>
      <c r="D6" s="2">
        <v>12.0</v>
      </c>
      <c r="E6" s="2">
        <v>1.0</v>
      </c>
      <c r="F6" s="2">
        <v>7.0</v>
      </c>
      <c r="G6" s="2">
        <v>25.0</v>
      </c>
    </row>
    <row r="7">
      <c r="A7" s="2" t="s">
        <v>11</v>
      </c>
      <c r="B7" s="2">
        <v>2.0</v>
      </c>
      <c r="C7" s="2">
        <v>2.0</v>
      </c>
      <c r="D7" s="2">
        <v>8.0</v>
      </c>
      <c r="E7" s="2">
        <v>0.0</v>
      </c>
      <c r="F7" s="2">
        <v>8.0</v>
      </c>
      <c r="G7" s="2">
        <v>20.0</v>
      </c>
    </row>
    <row r="8">
      <c r="A8" s="2" t="s">
        <v>12</v>
      </c>
      <c r="B8" s="2">
        <v>2.0</v>
      </c>
      <c r="C8" s="2">
        <v>3.0</v>
      </c>
      <c r="D8" s="2">
        <v>9.0</v>
      </c>
      <c r="E8" s="2">
        <v>0.0</v>
      </c>
      <c r="F8" s="2">
        <v>10.0</v>
      </c>
      <c r="G8" s="2">
        <v>24.0</v>
      </c>
    </row>
    <row r="9">
      <c r="A9" s="2" t="s">
        <v>13</v>
      </c>
      <c r="B9" s="2">
        <v>6.0</v>
      </c>
      <c r="C9" s="2">
        <v>1.0</v>
      </c>
      <c r="D9" s="2">
        <v>10.0</v>
      </c>
      <c r="E9" s="2">
        <v>0.0</v>
      </c>
      <c r="F9" s="2">
        <v>10.0</v>
      </c>
      <c r="G9" s="2">
        <v>27.0</v>
      </c>
    </row>
    <row r="10">
      <c r="A10" s="2" t="s">
        <v>14</v>
      </c>
      <c r="B10" s="2">
        <v>5.0</v>
      </c>
      <c r="C10" s="2">
        <v>1.0</v>
      </c>
      <c r="D10" s="2">
        <v>12.0</v>
      </c>
      <c r="E10" s="2">
        <v>1.0</v>
      </c>
      <c r="F10" s="2">
        <v>12.0</v>
      </c>
      <c r="G10" s="2">
        <v>31.0</v>
      </c>
    </row>
    <row r="11">
      <c r="A11" s="2" t="s">
        <v>15</v>
      </c>
      <c r="B11" s="2">
        <v>3.0</v>
      </c>
      <c r="C11" s="2">
        <v>4.0</v>
      </c>
      <c r="D11" s="2">
        <v>9.0</v>
      </c>
      <c r="E11" s="2">
        <v>2.0</v>
      </c>
      <c r="F11" s="2">
        <v>17.0</v>
      </c>
      <c r="G11" s="2">
        <v>35.0</v>
      </c>
    </row>
    <row r="12">
      <c r="A12" s="2" t="s">
        <v>16</v>
      </c>
      <c r="B12" s="2">
        <v>4.0</v>
      </c>
      <c r="C12" s="2">
        <v>5.0</v>
      </c>
      <c r="D12" s="2">
        <v>9.0</v>
      </c>
      <c r="E12" s="2">
        <v>2.0</v>
      </c>
      <c r="F12" s="2">
        <v>11.0</v>
      </c>
      <c r="G12" s="2">
        <v>31.0</v>
      </c>
    </row>
    <row r="13">
      <c r="A13" s="2" t="s">
        <v>17</v>
      </c>
      <c r="B13" s="2">
        <v>1.0</v>
      </c>
      <c r="C13" s="2">
        <v>4.0</v>
      </c>
      <c r="D13" s="2">
        <v>8.0</v>
      </c>
      <c r="E13" s="2">
        <v>2.0</v>
      </c>
      <c r="F13" s="2">
        <v>10.0</v>
      </c>
      <c r="G13" s="2">
        <v>25.0</v>
      </c>
    </row>
    <row r="14">
      <c r="A14" s="2" t="s">
        <v>18</v>
      </c>
      <c r="B14" s="2">
        <v>2.0</v>
      </c>
      <c r="C14" s="2">
        <v>5.0</v>
      </c>
      <c r="D14" s="2">
        <v>9.0</v>
      </c>
      <c r="E14" s="2">
        <v>3.0</v>
      </c>
      <c r="F14" s="2">
        <v>10.0</v>
      </c>
      <c r="G14" s="2">
        <v>29.0</v>
      </c>
    </row>
    <row r="15">
      <c r="A15" s="10"/>
      <c r="B15" s="2"/>
      <c r="C15" s="2"/>
      <c r="D15" s="2"/>
      <c r="E15" s="2"/>
      <c r="F15" s="2"/>
      <c r="G15" s="2"/>
    </row>
    <row r="16">
      <c r="A16" s="11" t="s">
        <v>33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>
      <c r="A17" s="2" t="s">
        <v>7</v>
      </c>
      <c r="B17" s="2">
        <v>258.0</v>
      </c>
      <c r="C17" s="2">
        <v>277.0</v>
      </c>
      <c r="D17" s="2">
        <v>486.0</v>
      </c>
      <c r="E17" s="2">
        <v>50.0</v>
      </c>
      <c r="F17" s="2">
        <v>364.0</v>
      </c>
      <c r="G17" s="2">
        <v>1435.0</v>
      </c>
    </row>
    <row r="18">
      <c r="A18" s="2" t="s">
        <v>8</v>
      </c>
      <c r="B18" s="2">
        <v>254.0</v>
      </c>
      <c r="C18" s="2">
        <v>282.0</v>
      </c>
      <c r="D18" s="2">
        <v>457.0</v>
      </c>
      <c r="E18" s="2">
        <v>43.0</v>
      </c>
      <c r="F18" s="2">
        <v>344.0</v>
      </c>
      <c r="G18" s="6">
        <v>1380.0</v>
      </c>
    </row>
    <row r="19">
      <c r="A19" s="2" t="s">
        <v>9</v>
      </c>
      <c r="B19" s="2">
        <v>245.0</v>
      </c>
      <c r="C19" s="2">
        <v>272.0</v>
      </c>
      <c r="D19" s="2">
        <v>437.0</v>
      </c>
      <c r="E19" s="2">
        <v>40.0</v>
      </c>
      <c r="F19" s="2">
        <v>336.0</v>
      </c>
      <c r="G19" s="6">
        <v>1330.0</v>
      </c>
    </row>
    <row r="20">
      <c r="A20" s="2" t="s">
        <v>10</v>
      </c>
      <c r="B20" s="2">
        <v>241.0</v>
      </c>
      <c r="C20" s="2">
        <v>265.0</v>
      </c>
      <c r="D20" s="2">
        <v>400.0</v>
      </c>
      <c r="E20" s="2">
        <v>45.0</v>
      </c>
      <c r="F20" s="2">
        <v>347.0</v>
      </c>
      <c r="G20" s="6">
        <v>1298.0</v>
      </c>
    </row>
    <row r="21">
      <c r="A21" s="2" t="s">
        <v>11</v>
      </c>
      <c r="B21" s="2">
        <v>220.0</v>
      </c>
      <c r="C21" s="2">
        <v>261.0</v>
      </c>
      <c r="D21" s="2">
        <v>390.0</v>
      </c>
      <c r="E21" s="2">
        <v>43.0</v>
      </c>
      <c r="F21" s="2">
        <v>324.0</v>
      </c>
      <c r="G21" s="6">
        <v>1238.0</v>
      </c>
    </row>
    <row r="22">
      <c r="A22" s="2" t="s">
        <v>12</v>
      </c>
      <c r="B22" s="2">
        <v>219.0</v>
      </c>
      <c r="C22" s="2">
        <v>201.0</v>
      </c>
      <c r="D22" s="2">
        <v>375.0</v>
      </c>
      <c r="E22" s="2">
        <v>41.0</v>
      </c>
      <c r="F22" s="2">
        <v>315.0</v>
      </c>
      <c r="G22" s="6">
        <v>1151.0</v>
      </c>
    </row>
    <row r="23">
      <c r="A23" s="2" t="s">
        <v>13</v>
      </c>
      <c r="B23" s="2">
        <v>222.0</v>
      </c>
      <c r="C23" s="2">
        <v>167.0</v>
      </c>
      <c r="D23" s="2">
        <v>376.0</v>
      </c>
      <c r="E23" s="2">
        <v>46.0</v>
      </c>
      <c r="F23" s="2">
        <v>329.0</v>
      </c>
      <c r="G23" s="6">
        <v>1140.0</v>
      </c>
    </row>
    <row r="24">
      <c r="A24" s="2" t="s">
        <v>14</v>
      </c>
      <c r="B24" s="2">
        <v>212.0</v>
      </c>
      <c r="C24" s="2">
        <v>146.0</v>
      </c>
      <c r="D24" s="2">
        <v>353.0</v>
      </c>
      <c r="E24" s="2">
        <v>43.0</v>
      </c>
      <c r="F24" s="2">
        <v>296.0</v>
      </c>
      <c r="G24" s="6">
        <v>1050.0</v>
      </c>
    </row>
    <row r="25">
      <c r="A25" s="2" t="s">
        <v>15</v>
      </c>
      <c r="B25" s="2">
        <v>205.0</v>
      </c>
      <c r="C25" s="2">
        <v>154.0</v>
      </c>
      <c r="D25" s="2">
        <v>347.0</v>
      </c>
      <c r="E25" s="2">
        <v>43.0</v>
      </c>
      <c r="F25" s="2">
        <v>302.0</v>
      </c>
      <c r="G25" s="6">
        <v>1051.0</v>
      </c>
    </row>
    <row r="26">
      <c r="A26" s="2" t="s">
        <v>16</v>
      </c>
      <c r="B26" s="2">
        <v>191.0</v>
      </c>
      <c r="C26" s="2">
        <v>147.0</v>
      </c>
      <c r="D26" s="2">
        <v>319.0</v>
      </c>
      <c r="E26" s="2">
        <v>44.0</v>
      </c>
      <c r="F26" s="2">
        <v>301.0</v>
      </c>
      <c r="G26" s="6">
        <v>1002.0</v>
      </c>
    </row>
    <row r="27">
      <c r="A27" s="2" t="s">
        <v>17</v>
      </c>
      <c r="B27" s="2">
        <v>183.0</v>
      </c>
      <c r="C27" s="2">
        <v>144.0</v>
      </c>
      <c r="D27" s="2">
        <v>294.0</v>
      </c>
      <c r="E27" s="2">
        <v>41.0</v>
      </c>
      <c r="F27" s="2">
        <v>306.0</v>
      </c>
      <c r="G27" s="2">
        <v>968.0</v>
      </c>
    </row>
    <row r="28">
      <c r="A28" s="2" t="s">
        <v>18</v>
      </c>
      <c r="B28" s="2">
        <v>172.0</v>
      </c>
      <c r="C28" s="2">
        <v>148.0</v>
      </c>
      <c r="D28" s="2">
        <v>305.0</v>
      </c>
      <c r="E28" s="2">
        <v>44.0</v>
      </c>
      <c r="F28" s="2">
        <v>307.0</v>
      </c>
      <c r="G28" s="2">
        <v>976.0</v>
      </c>
    </row>
    <row r="29">
      <c r="B29" s="2"/>
      <c r="C29" s="2"/>
      <c r="D29" s="2"/>
      <c r="E29" s="2"/>
      <c r="F29" s="2"/>
      <c r="G29" s="2"/>
    </row>
    <row r="30">
      <c r="A30" s="1" t="s">
        <v>34</v>
      </c>
      <c r="B30" s="2"/>
      <c r="C30" s="2"/>
      <c r="D30" s="2"/>
      <c r="E30" s="2"/>
      <c r="F30" s="2"/>
      <c r="G30" s="2"/>
    </row>
    <row r="31">
      <c r="A31" s="2" t="s">
        <v>7</v>
      </c>
      <c r="B31" s="2">
        <v>87.0</v>
      </c>
      <c r="C31" s="2">
        <v>68.0</v>
      </c>
      <c r="D31" s="2">
        <v>244.0</v>
      </c>
      <c r="E31" s="2">
        <v>226.0</v>
      </c>
      <c r="F31" s="2">
        <v>441.0</v>
      </c>
      <c r="G31" s="2">
        <v>1066.0</v>
      </c>
    </row>
    <row r="32">
      <c r="A32" s="2" t="s">
        <v>8</v>
      </c>
      <c r="B32" s="2">
        <v>81.0</v>
      </c>
      <c r="C32" s="2">
        <v>66.0</v>
      </c>
      <c r="D32" s="2">
        <v>222.0</v>
      </c>
      <c r="E32" s="2">
        <v>218.0</v>
      </c>
      <c r="F32" s="2">
        <v>414.0</v>
      </c>
      <c r="G32" s="6">
        <v>1001.0</v>
      </c>
    </row>
    <row r="33">
      <c r="A33" s="2" t="s">
        <v>9</v>
      </c>
      <c r="B33" s="2">
        <v>77.0</v>
      </c>
      <c r="C33" s="2">
        <v>67.0</v>
      </c>
      <c r="D33" s="2">
        <v>213.0</v>
      </c>
      <c r="E33" s="2">
        <v>206.0</v>
      </c>
      <c r="F33" s="2">
        <v>413.0</v>
      </c>
      <c r="G33" s="2">
        <v>976.0</v>
      </c>
    </row>
    <row r="34">
      <c r="A34" s="2" t="s">
        <v>10</v>
      </c>
      <c r="B34" s="2">
        <v>73.0</v>
      </c>
      <c r="C34" s="2">
        <v>56.0</v>
      </c>
      <c r="D34" s="2">
        <v>201.0</v>
      </c>
      <c r="E34" s="2">
        <v>202.0</v>
      </c>
      <c r="F34" s="2">
        <v>418.0</v>
      </c>
      <c r="G34" s="2">
        <v>950.0</v>
      </c>
    </row>
    <row r="35">
      <c r="A35" s="2" t="s">
        <v>11</v>
      </c>
      <c r="B35" s="2">
        <v>75.0</v>
      </c>
      <c r="C35" s="2">
        <v>45.0</v>
      </c>
      <c r="D35" s="2">
        <v>209.0</v>
      </c>
      <c r="E35" s="2">
        <v>203.0</v>
      </c>
      <c r="F35" s="2">
        <v>413.0</v>
      </c>
      <c r="G35" s="2">
        <v>945.0</v>
      </c>
    </row>
    <row r="36">
      <c r="A36" s="2" t="s">
        <v>12</v>
      </c>
      <c r="B36" s="2">
        <v>77.0</v>
      </c>
      <c r="C36" s="2">
        <v>44.0</v>
      </c>
      <c r="D36" s="2">
        <v>218.0</v>
      </c>
      <c r="E36" s="2">
        <v>205.0</v>
      </c>
      <c r="F36" s="2">
        <v>420.0</v>
      </c>
      <c r="G36" s="2">
        <v>964.0</v>
      </c>
    </row>
    <row r="37">
      <c r="A37" s="2" t="s">
        <v>13</v>
      </c>
      <c r="B37" s="2">
        <v>81.0</v>
      </c>
      <c r="C37" s="2">
        <v>48.0</v>
      </c>
      <c r="D37" s="2">
        <v>248.0</v>
      </c>
      <c r="E37" s="2">
        <v>226.0</v>
      </c>
      <c r="F37" s="2">
        <v>454.0</v>
      </c>
      <c r="G37" s="6">
        <v>1057.0</v>
      </c>
    </row>
    <row r="38">
      <c r="A38" s="2" t="s">
        <v>14</v>
      </c>
      <c r="B38" s="2">
        <v>78.0</v>
      </c>
      <c r="C38" s="2">
        <v>46.0</v>
      </c>
      <c r="D38" s="2">
        <v>227.0</v>
      </c>
      <c r="E38" s="2">
        <v>220.0</v>
      </c>
      <c r="F38" s="2">
        <v>431.0</v>
      </c>
      <c r="G38" s="6">
        <v>1002.0</v>
      </c>
    </row>
    <row r="39">
      <c r="A39" s="2" t="s">
        <v>15</v>
      </c>
      <c r="B39" s="2">
        <v>70.0</v>
      </c>
      <c r="C39" s="2">
        <v>37.0</v>
      </c>
      <c r="D39" s="2">
        <v>220.0</v>
      </c>
      <c r="E39" s="2">
        <v>234.0</v>
      </c>
      <c r="F39" s="2">
        <v>436.0</v>
      </c>
      <c r="G39" s="2">
        <v>997.0</v>
      </c>
    </row>
    <row r="40">
      <c r="A40" s="2" t="s">
        <v>16</v>
      </c>
      <c r="B40" s="2">
        <v>63.0</v>
      </c>
      <c r="C40" s="2">
        <v>30.0</v>
      </c>
      <c r="D40" s="2">
        <v>225.0</v>
      </c>
      <c r="E40" s="2">
        <v>239.0</v>
      </c>
      <c r="F40" s="2">
        <v>439.0</v>
      </c>
      <c r="G40" s="2">
        <v>996.0</v>
      </c>
    </row>
    <row r="41">
      <c r="A41" s="2" t="s">
        <v>17</v>
      </c>
      <c r="B41" s="2">
        <v>66.0</v>
      </c>
      <c r="C41" s="2">
        <v>31.0</v>
      </c>
      <c r="D41" s="2">
        <v>222.0</v>
      </c>
      <c r="E41" s="2">
        <v>243.0</v>
      </c>
      <c r="F41" s="2">
        <v>439.0</v>
      </c>
      <c r="G41" s="6">
        <v>1001.0</v>
      </c>
    </row>
    <row r="42">
      <c r="A42" s="2" t="s">
        <v>18</v>
      </c>
      <c r="B42" s="2">
        <v>60.0</v>
      </c>
      <c r="C42" s="2">
        <v>22.0</v>
      </c>
      <c r="D42" s="2">
        <v>234.0</v>
      </c>
      <c r="E42" s="2">
        <v>249.0</v>
      </c>
      <c r="F42" s="2">
        <v>468.0</v>
      </c>
      <c r="G42" s="6">
        <v>1033.0</v>
      </c>
    </row>
    <row r="43">
      <c r="B43" s="2"/>
      <c r="C43" s="2"/>
      <c r="D43" s="2"/>
      <c r="E43" s="2"/>
      <c r="F43" s="2"/>
      <c r="G43" s="2"/>
    </row>
    <row r="44">
      <c r="A44" s="1" t="s">
        <v>35</v>
      </c>
      <c r="B44" s="2"/>
      <c r="C44" s="2"/>
      <c r="D44" s="2"/>
      <c r="E44" s="2"/>
      <c r="F44" s="2"/>
      <c r="G44" s="2"/>
    </row>
    <row r="45">
      <c r="A45" s="2" t="s">
        <v>7</v>
      </c>
      <c r="B45" s="2">
        <v>81.0</v>
      </c>
      <c r="C45" s="2">
        <v>62.0</v>
      </c>
      <c r="D45" s="2">
        <v>241.0</v>
      </c>
      <c r="E45" s="2">
        <v>378.0</v>
      </c>
      <c r="F45" s="2">
        <v>382.0</v>
      </c>
      <c r="G45" s="6">
        <v>1144.0</v>
      </c>
    </row>
    <row r="46">
      <c r="A46" s="2" t="s">
        <v>8</v>
      </c>
      <c r="B46" s="2">
        <v>78.0</v>
      </c>
      <c r="C46" s="2">
        <v>64.0</v>
      </c>
      <c r="D46" s="2">
        <v>226.0</v>
      </c>
      <c r="E46" s="2">
        <v>332.0</v>
      </c>
      <c r="F46" s="2">
        <v>351.0</v>
      </c>
      <c r="G46" s="6">
        <v>1051.0</v>
      </c>
    </row>
    <row r="47">
      <c r="A47" s="2" t="s">
        <v>9</v>
      </c>
      <c r="B47" s="2">
        <v>72.0</v>
      </c>
      <c r="C47" s="2">
        <v>61.0</v>
      </c>
      <c r="D47" s="2">
        <v>222.0</v>
      </c>
      <c r="E47" s="2">
        <v>310.0</v>
      </c>
      <c r="F47" s="2">
        <v>345.0</v>
      </c>
      <c r="G47" s="6">
        <v>1010.0</v>
      </c>
    </row>
    <row r="48">
      <c r="A48" s="2" t="s">
        <v>10</v>
      </c>
      <c r="B48" s="2">
        <v>66.0</v>
      </c>
      <c r="C48" s="2">
        <v>70.0</v>
      </c>
      <c r="D48" s="2">
        <v>210.0</v>
      </c>
      <c r="E48" s="2">
        <v>291.0</v>
      </c>
      <c r="F48" s="2">
        <v>331.0</v>
      </c>
      <c r="G48" s="2">
        <v>968.0</v>
      </c>
    </row>
    <row r="49">
      <c r="A49" s="2" t="s">
        <v>11</v>
      </c>
      <c r="B49" s="2">
        <v>65.0</v>
      </c>
      <c r="C49" s="2">
        <v>67.0</v>
      </c>
      <c r="D49" s="2">
        <v>209.0</v>
      </c>
      <c r="E49" s="2">
        <v>271.0</v>
      </c>
      <c r="F49" s="2">
        <v>319.0</v>
      </c>
      <c r="G49" s="2">
        <v>931.0</v>
      </c>
    </row>
    <row r="50">
      <c r="A50" s="2" t="s">
        <v>12</v>
      </c>
      <c r="B50" s="2">
        <v>56.0</v>
      </c>
      <c r="C50" s="2">
        <v>54.0</v>
      </c>
      <c r="D50" s="2">
        <v>208.0</v>
      </c>
      <c r="E50" s="2">
        <v>245.0</v>
      </c>
      <c r="F50" s="2">
        <v>307.0</v>
      </c>
      <c r="G50" s="2">
        <v>870.0</v>
      </c>
    </row>
    <row r="51">
      <c r="A51" s="2" t="s">
        <v>13</v>
      </c>
      <c r="B51" s="2">
        <v>56.0</v>
      </c>
      <c r="C51" s="2">
        <v>31.0</v>
      </c>
      <c r="D51" s="2">
        <v>202.0</v>
      </c>
      <c r="E51" s="2">
        <v>254.0</v>
      </c>
      <c r="F51" s="2">
        <v>310.0</v>
      </c>
      <c r="G51" s="2">
        <v>853.0</v>
      </c>
    </row>
    <row r="52">
      <c r="A52" s="2" t="s">
        <v>14</v>
      </c>
      <c r="B52" s="2">
        <v>52.0</v>
      </c>
      <c r="C52" s="2">
        <v>40.0</v>
      </c>
      <c r="D52" s="2">
        <v>163.0</v>
      </c>
      <c r="E52" s="2">
        <v>237.0</v>
      </c>
      <c r="F52" s="2">
        <v>299.0</v>
      </c>
      <c r="G52" s="2">
        <v>791.0</v>
      </c>
    </row>
    <row r="53">
      <c r="A53" s="2" t="s">
        <v>15</v>
      </c>
      <c r="B53" s="2">
        <v>52.0</v>
      </c>
      <c r="C53" s="2">
        <v>36.0</v>
      </c>
      <c r="D53" s="2">
        <v>145.0</v>
      </c>
      <c r="E53" s="2">
        <v>231.0</v>
      </c>
      <c r="F53" s="2">
        <v>271.0</v>
      </c>
      <c r="G53" s="2">
        <v>735.0</v>
      </c>
    </row>
    <row r="54">
      <c r="A54" s="2" t="s">
        <v>16</v>
      </c>
      <c r="B54" s="2">
        <v>53.0</v>
      </c>
      <c r="C54" s="2">
        <v>27.0</v>
      </c>
      <c r="D54" s="2">
        <v>139.0</v>
      </c>
      <c r="E54" s="2">
        <v>222.0</v>
      </c>
      <c r="F54" s="2">
        <v>265.0</v>
      </c>
      <c r="G54" s="2">
        <v>706.0</v>
      </c>
    </row>
    <row r="55">
      <c r="A55" s="2" t="s">
        <v>17</v>
      </c>
      <c r="B55" s="2">
        <v>53.0</v>
      </c>
      <c r="C55" s="2">
        <v>22.0</v>
      </c>
      <c r="D55" s="2">
        <v>140.0</v>
      </c>
      <c r="E55" s="2">
        <v>235.0</v>
      </c>
      <c r="F55" s="2">
        <v>272.0</v>
      </c>
      <c r="G55" s="2">
        <v>722.0</v>
      </c>
    </row>
    <row r="56">
      <c r="A56" s="2" t="s">
        <v>18</v>
      </c>
      <c r="B56" s="2">
        <v>55.0</v>
      </c>
      <c r="C56" s="2">
        <v>20.0</v>
      </c>
      <c r="D56" s="2">
        <v>147.0</v>
      </c>
      <c r="E56" s="2">
        <v>225.0</v>
      </c>
      <c r="F56" s="2">
        <v>282.0</v>
      </c>
      <c r="G56" s="2">
        <v>729.0</v>
      </c>
    </row>
    <row r="57">
      <c r="B57" s="2"/>
      <c r="C57" s="2"/>
      <c r="D57" s="2"/>
      <c r="E57" s="2"/>
      <c r="F57" s="2"/>
      <c r="G57" s="2"/>
    </row>
    <row r="58">
      <c r="A58" s="1" t="s">
        <v>36</v>
      </c>
      <c r="B58" s="2"/>
      <c r="C58" s="2"/>
      <c r="D58" s="2"/>
      <c r="E58" s="2"/>
      <c r="F58" s="2"/>
      <c r="G58" s="2"/>
    </row>
    <row r="59">
      <c r="A59" s="2" t="s">
        <v>7</v>
      </c>
      <c r="B59" s="2">
        <v>0.0</v>
      </c>
      <c r="C59" s="2">
        <v>1.0</v>
      </c>
      <c r="D59" s="2">
        <v>3.0</v>
      </c>
      <c r="E59" s="2">
        <v>4.0</v>
      </c>
      <c r="F59" s="2">
        <v>8.0</v>
      </c>
      <c r="G59" s="2">
        <v>16.0</v>
      </c>
    </row>
    <row r="60">
      <c r="A60" s="2" t="s">
        <v>8</v>
      </c>
      <c r="B60" s="2">
        <v>0.0</v>
      </c>
      <c r="C60" s="2">
        <v>3.0</v>
      </c>
      <c r="D60" s="2">
        <v>3.0</v>
      </c>
      <c r="E60" s="2">
        <v>4.0</v>
      </c>
      <c r="F60" s="2">
        <v>7.0</v>
      </c>
      <c r="G60" s="2">
        <v>17.0</v>
      </c>
    </row>
    <row r="61">
      <c r="A61" s="2" t="s">
        <v>9</v>
      </c>
      <c r="B61" s="2">
        <v>0.0</v>
      </c>
      <c r="C61" s="2">
        <v>3.0</v>
      </c>
      <c r="D61" s="2">
        <v>3.0</v>
      </c>
      <c r="E61" s="2">
        <v>3.0</v>
      </c>
      <c r="F61" s="2">
        <v>7.0</v>
      </c>
      <c r="G61" s="2">
        <v>16.0</v>
      </c>
    </row>
    <row r="62">
      <c r="A62" s="2" t="s">
        <v>10</v>
      </c>
      <c r="B62" s="2">
        <v>0.0</v>
      </c>
      <c r="C62" s="2">
        <v>2.0</v>
      </c>
      <c r="D62" s="2">
        <v>3.0</v>
      </c>
      <c r="E62" s="2">
        <v>2.0</v>
      </c>
      <c r="F62" s="2">
        <v>4.0</v>
      </c>
      <c r="G62" s="2">
        <v>11.0</v>
      </c>
    </row>
    <row r="63">
      <c r="A63" s="2" t="s">
        <v>11</v>
      </c>
      <c r="B63" s="2">
        <v>0.0</v>
      </c>
      <c r="C63" s="2">
        <v>1.0</v>
      </c>
      <c r="D63" s="2">
        <v>2.0</v>
      </c>
      <c r="E63" s="2">
        <v>3.0</v>
      </c>
      <c r="F63" s="2">
        <v>4.0</v>
      </c>
      <c r="G63" s="2">
        <v>10.0</v>
      </c>
    </row>
    <row r="64">
      <c r="A64" s="2" t="s">
        <v>12</v>
      </c>
      <c r="B64" s="2">
        <v>0.0</v>
      </c>
      <c r="C64" s="2">
        <v>1.0</v>
      </c>
      <c r="D64" s="2">
        <v>1.0</v>
      </c>
      <c r="E64" s="2">
        <v>3.0</v>
      </c>
      <c r="F64" s="2">
        <v>5.0</v>
      </c>
      <c r="G64" s="2">
        <v>10.0</v>
      </c>
    </row>
    <row r="65">
      <c r="A65" s="2" t="s">
        <v>13</v>
      </c>
      <c r="B65" s="2">
        <v>0.0</v>
      </c>
      <c r="C65" s="2">
        <v>0.0</v>
      </c>
      <c r="D65" s="2">
        <v>2.0</v>
      </c>
      <c r="E65" s="2">
        <v>3.0</v>
      </c>
      <c r="F65" s="2">
        <v>6.0</v>
      </c>
      <c r="G65" s="2">
        <v>11.0</v>
      </c>
    </row>
    <row r="66">
      <c r="A66" s="2" t="s">
        <v>14</v>
      </c>
      <c r="B66" s="2">
        <v>0.0</v>
      </c>
      <c r="C66" s="2">
        <v>0.0</v>
      </c>
      <c r="D66" s="2">
        <v>1.0</v>
      </c>
      <c r="E66" s="2">
        <v>3.0</v>
      </c>
      <c r="F66" s="2">
        <v>1.0</v>
      </c>
      <c r="G66" s="2">
        <v>5.0</v>
      </c>
    </row>
    <row r="67">
      <c r="A67" s="2" t="s">
        <v>15</v>
      </c>
      <c r="B67" s="2">
        <v>0.0</v>
      </c>
      <c r="C67" s="2">
        <v>0.0</v>
      </c>
      <c r="D67" s="2">
        <v>1.0</v>
      </c>
      <c r="E67" s="2">
        <v>3.0</v>
      </c>
      <c r="F67" s="2">
        <v>0.0</v>
      </c>
      <c r="G67" s="2">
        <v>4.0</v>
      </c>
    </row>
    <row r="68">
      <c r="A68" s="2" t="s">
        <v>16</v>
      </c>
      <c r="B68" s="2">
        <v>0.0</v>
      </c>
      <c r="C68" s="2">
        <v>0.0</v>
      </c>
      <c r="D68" s="2">
        <v>1.0</v>
      </c>
      <c r="E68" s="2">
        <v>3.0</v>
      </c>
      <c r="F68" s="2">
        <v>0.0</v>
      </c>
      <c r="G68" s="2">
        <v>4.0</v>
      </c>
    </row>
    <row r="69">
      <c r="A69" s="2" t="s">
        <v>17</v>
      </c>
      <c r="B69" s="2">
        <v>0.0</v>
      </c>
      <c r="C69" s="2">
        <v>0.0</v>
      </c>
      <c r="D69" s="2">
        <v>1.0</v>
      </c>
      <c r="E69" s="2">
        <v>3.0</v>
      </c>
      <c r="F69" s="2">
        <v>0.0</v>
      </c>
      <c r="G69" s="2">
        <v>4.0</v>
      </c>
    </row>
    <row r="70">
      <c r="A70" s="2" t="s">
        <v>18</v>
      </c>
      <c r="B70" s="2">
        <v>0.0</v>
      </c>
      <c r="C70" s="2">
        <v>0.0</v>
      </c>
      <c r="D70" s="2">
        <v>1.0</v>
      </c>
      <c r="E70" s="2">
        <v>3.0</v>
      </c>
      <c r="F70" s="2">
        <v>0.0</v>
      </c>
      <c r="G70" s="2">
        <v>4.0</v>
      </c>
    </row>
    <row r="71">
      <c r="B71" s="2"/>
      <c r="C71" s="2"/>
      <c r="D71" s="2"/>
      <c r="E71" s="2"/>
      <c r="F71" s="2"/>
      <c r="G71" s="2"/>
    </row>
    <row r="72">
      <c r="A72" s="1" t="s">
        <v>37</v>
      </c>
      <c r="B72" s="2"/>
      <c r="C72" s="2"/>
      <c r="D72" s="2"/>
      <c r="E72" s="2"/>
      <c r="F72" s="2"/>
      <c r="G72" s="2"/>
    </row>
    <row r="73">
      <c r="A73" s="2" t="s">
        <v>7</v>
      </c>
      <c r="B73" s="2">
        <v>30.0</v>
      </c>
      <c r="C73" s="2">
        <v>25.0</v>
      </c>
      <c r="D73" s="2">
        <v>66.0</v>
      </c>
      <c r="E73" s="2">
        <v>10.0</v>
      </c>
      <c r="F73" s="2">
        <v>78.0</v>
      </c>
      <c r="G73" s="2">
        <v>209.0</v>
      </c>
    </row>
    <row r="74">
      <c r="A74" s="2" t="s">
        <v>8</v>
      </c>
      <c r="B74" s="2">
        <v>25.0</v>
      </c>
      <c r="C74" s="2">
        <v>18.0</v>
      </c>
      <c r="D74" s="2">
        <v>68.0</v>
      </c>
      <c r="E74" s="2">
        <v>10.0</v>
      </c>
      <c r="F74" s="2">
        <v>84.0</v>
      </c>
      <c r="G74" s="2">
        <v>205.0</v>
      </c>
    </row>
    <row r="75">
      <c r="A75" s="2" t="s">
        <v>9</v>
      </c>
      <c r="B75" s="2">
        <v>22.0</v>
      </c>
      <c r="C75" s="2">
        <v>16.0</v>
      </c>
      <c r="D75" s="2">
        <v>70.0</v>
      </c>
      <c r="E75" s="2">
        <v>10.0</v>
      </c>
      <c r="F75" s="2">
        <v>79.0</v>
      </c>
      <c r="G75" s="2">
        <v>197.0</v>
      </c>
    </row>
    <row r="76">
      <c r="A76" s="2" t="s">
        <v>10</v>
      </c>
      <c r="B76" s="2">
        <v>24.0</v>
      </c>
      <c r="C76" s="2">
        <v>18.0</v>
      </c>
      <c r="D76" s="2">
        <v>73.0</v>
      </c>
      <c r="E76" s="2">
        <v>11.0</v>
      </c>
      <c r="F76" s="2">
        <v>84.0</v>
      </c>
      <c r="G76" s="2">
        <v>210.0</v>
      </c>
    </row>
    <row r="77">
      <c r="A77" s="2" t="s">
        <v>11</v>
      </c>
      <c r="B77" s="2">
        <v>21.0</v>
      </c>
      <c r="C77" s="2">
        <v>16.0</v>
      </c>
      <c r="D77" s="2">
        <v>70.0</v>
      </c>
      <c r="E77" s="2">
        <v>10.0</v>
      </c>
      <c r="F77" s="2">
        <v>78.0</v>
      </c>
      <c r="G77" s="2">
        <v>195.0</v>
      </c>
    </row>
    <row r="78">
      <c r="A78" s="2" t="s">
        <v>12</v>
      </c>
      <c r="B78" s="2">
        <v>19.0</v>
      </c>
      <c r="C78" s="2">
        <v>7.0</v>
      </c>
      <c r="D78" s="2">
        <v>60.0</v>
      </c>
      <c r="E78" s="2">
        <v>8.0</v>
      </c>
      <c r="F78" s="2">
        <v>69.0</v>
      </c>
      <c r="G78" s="2">
        <v>163.0</v>
      </c>
    </row>
    <row r="79">
      <c r="A79" s="2" t="s">
        <v>13</v>
      </c>
      <c r="B79" s="2">
        <v>21.0</v>
      </c>
      <c r="C79" s="2">
        <v>0.0</v>
      </c>
      <c r="D79" s="2">
        <v>49.0</v>
      </c>
      <c r="E79" s="2">
        <v>7.0</v>
      </c>
      <c r="F79" s="2">
        <v>58.0</v>
      </c>
      <c r="G79" s="2">
        <v>135.0</v>
      </c>
    </row>
    <row r="80">
      <c r="A80" s="2" t="s">
        <v>14</v>
      </c>
      <c r="B80" s="2">
        <v>19.0</v>
      </c>
      <c r="C80" s="2">
        <v>0.0</v>
      </c>
      <c r="D80" s="2">
        <v>39.0</v>
      </c>
      <c r="E80" s="2">
        <v>6.0</v>
      </c>
      <c r="F80" s="2">
        <v>50.0</v>
      </c>
      <c r="G80" s="2">
        <v>114.0</v>
      </c>
    </row>
    <row r="81">
      <c r="A81" s="2" t="s">
        <v>15</v>
      </c>
      <c r="B81" s="2">
        <v>17.0</v>
      </c>
      <c r="C81" s="2">
        <v>2.0</v>
      </c>
      <c r="D81" s="2">
        <v>33.0</v>
      </c>
      <c r="E81" s="2">
        <v>5.0</v>
      </c>
      <c r="F81" s="2">
        <v>44.0</v>
      </c>
      <c r="G81" s="2">
        <v>101.0</v>
      </c>
    </row>
    <row r="82">
      <c r="A82" s="2" t="s">
        <v>16</v>
      </c>
      <c r="B82" s="2">
        <v>12.0</v>
      </c>
      <c r="C82" s="2">
        <v>2.0</v>
      </c>
      <c r="D82" s="2">
        <v>27.0</v>
      </c>
      <c r="E82" s="2">
        <v>5.0</v>
      </c>
      <c r="F82" s="2">
        <v>35.0</v>
      </c>
      <c r="G82" s="2">
        <v>81.0</v>
      </c>
    </row>
    <row r="83">
      <c r="A83" s="2" t="s">
        <v>17</v>
      </c>
      <c r="B83" s="2">
        <v>10.0</v>
      </c>
      <c r="C83" s="2">
        <v>1.0</v>
      </c>
      <c r="D83" s="2">
        <v>27.0</v>
      </c>
      <c r="E83" s="2">
        <v>5.0</v>
      </c>
      <c r="F83" s="2">
        <v>35.0</v>
      </c>
      <c r="G83" s="2">
        <v>78.0</v>
      </c>
    </row>
    <row r="84">
      <c r="A84" s="2" t="s">
        <v>18</v>
      </c>
      <c r="B84" s="2">
        <v>10.0</v>
      </c>
      <c r="C84" s="2">
        <v>0.0</v>
      </c>
      <c r="D84" s="2">
        <v>27.0</v>
      </c>
      <c r="E84" s="2">
        <v>4.0</v>
      </c>
      <c r="F84" s="2">
        <v>31.0</v>
      </c>
      <c r="G84" s="2">
        <v>72.0</v>
      </c>
    </row>
    <row r="85">
      <c r="B85" s="2"/>
      <c r="C85" s="2"/>
      <c r="D85" s="2"/>
      <c r="E85" s="2"/>
      <c r="F85" s="2"/>
      <c r="G85" s="2"/>
    </row>
    <row r="86">
      <c r="A86" s="1" t="s">
        <v>38</v>
      </c>
      <c r="B86" s="2"/>
      <c r="C86" s="2"/>
      <c r="D86" s="2"/>
      <c r="E86" s="2"/>
      <c r="F86" s="2"/>
      <c r="G86" s="2"/>
    </row>
    <row r="87">
      <c r="A87" s="2" t="s">
        <v>7</v>
      </c>
      <c r="B87" s="2">
        <v>12.0</v>
      </c>
      <c r="C87" s="2">
        <v>11.0</v>
      </c>
      <c r="D87" s="2">
        <v>52.0</v>
      </c>
      <c r="E87" s="2">
        <v>5.0</v>
      </c>
      <c r="F87" s="2">
        <v>30.0</v>
      </c>
      <c r="G87" s="2">
        <v>110.0</v>
      </c>
    </row>
    <row r="88">
      <c r="A88" s="2" t="s">
        <v>8</v>
      </c>
      <c r="B88" s="2">
        <v>11.0</v>
      </c>
      <c r="C88" s="2">
        <v>11.0</v>
      </c>
      <c r="D88" s="2">
        <v>54.0</v>
      </c>
      <c r="E88" s="2">
        <v>3.0</v>
      </c>
      <c r="F88" s="2">
        <v>25.0</v>
      </c>
      <c r="G88" s="2">
        <v>104.0</v>
      </c>
    </row>
    <row r="89">
      <c r="A89" s="2" t="s">
        <v>9</v>
      </c>
      <c r="B89" s="2">
        <v>8.0</v>
      </c>
      <c r="C89" s="2">
        <v>11.0</v>
      </c>
      <c r="D89" s="2">
        <v>49.0</v>
      </c>
      <c r="E89" s="2">
        <v>3.0</v>
      </c>
      <c r="F89" s="2">
        <v>23.0</v>
      </c>
      <c r="G89" s="2">
        <v>94.0</v>
      </c>
    </row>
    <row r="90">
      <c r="A90" s="2" t="s">
        <v>10</v>
      </c>
      <c r="B90" s="2">
        <v>10.0</v>
      </c>
      <c r="C90" s="2">
        <v>10.0</v>
      </c>
      <c r="D90" s="2">
        <v>45.0</v>
      </c>
      <c r="E90" s="2">
        <v>3.0</v>
      </c>
      <c r="F90" s="2">
        <v>20.0</v>
      </c>
      <c r="G90" s="2">
        <v>88.0</v>
      </c>
    </row>
    <row r="91">
      <c r="A91" s="2" t="s">
        <v>11</v>
      </c>
      <c r="B91" s="2">
        <v>6.0</v>
      </c>
      <c r="C91" s="2">
        <v>18.0</v>
      </c>
      <c r="D91" s="2">
        <v>27.0</v>
      </c>
      <c r="E91" s="2">
        <v>2.0</v>
      </c>
      <c r="F91" s="2">
        <v>31.0</v>
      </c>
      <c r="G91" s="2">
        <v>84.0</v>
      </c>
    </row>
    <row r="92">
      <c r="A92" s="2" t="s">
        <v>12</v>
      </c>
      <c r="B92" s="2">
        <v>6.0</v>
      </c>
      <c r="C92" s="2">
        <v>17.0</v>
      </c>
      <c r="D92" s="2">
        <v>20.0</v>
      </c>
      <c r="E92" s="2">
        <v>1.0</v>
      </c>
      <c r="F92" s="2">
        <v>44.0</v>
      </c>
      <c r="G92" s="2">
        <v>88.0</v>
      </c>
    </row>
    <row r="93">
      <c r="A93" s="2" t="s">
        <v>13</v>
      </c>
      <c r="B93" s="2">
        <v>7.0</v>
      </c>
      <c r="C93" s="2">
        <v>14.0</v>
      </c>
      <c r="D93" s="2">
        <v>21.0</v>
      </c>
      <c r="E93" s="2">
        <v>1.0</v>
      </c>
      <c r="F93" s="2">
        <v>58.0</v>
      </c>
      <c r="G93" s="2">
        <v>101.0</v>
      </c>
    </row>
    <row r="94">
      <c r="A94" s="2" t="s">
        <v>14</v>
      </c>
      <c r="B94" s="2">
        <v>10.0</v>
      </c>
      <c r="C94" s="2">
        <v>15.0</v>
      </c>
      <c r="D94" s="2">
        <v>25.0</v>
      </c>
      <c r="E94" s="2">
        <v>1.0</v>
      </c>
      <c r="F94" s="2">
        <v>58.0</v>
      </c>
      <c r="G94" s="2">
        <v>109.0</v>
      </c>
    </row>
    <row r="95">
      <c r="A95" s="2" t="s">
        <v>15</v>
      </c>
      <c r="B95" s="2">
        <v>3.0</v>
      </c>
      <c r="C95" s="2">
        <v>10.0</v>
      </c>
      <c r="D95" s="2">
        <v>21.0</v>
      </c>
      <c r="E95" s="2">
        <v>1.0</v>
      </c>
      <c r="F95" s="2">
        <v>44.0</v>
      </c>
      <c r="G95" s="2">
        <v>79.0</v>
      </c>
    </row>
    <row r="96">
      <c r="A96" s="2" t="s">
        <v>16</v>
      </c>
      <c r="B96" s="2">
        <v>3.0</v>
      </c>
      <c r="C96" s="2">
        <v>10.0</v>
      </c>
      <c r="D96" s="2">
        <v>16.0</v>
      </c>
      <c r="E96" s="2">
        <v>1.0</v>
      </c>
      <c r="F96" s="2">
        <v>34.0</v>
      </c>
      <c r="G96" s="2">
        <v>64.0</v>
      </c>
    </row>
    <row r="97">
      <c r="A97" s="2" t="s">
        <v>17</v>
      </c>
      <c r="B97" s="2">
        <v>4.0</v>
      </c>
      <c r="C97" s="2">
        <v>13.0</v>
      </c>
      <c r="D97" s="2">
        <v>13.0</v>
      </c>
      <c r="E97" s="2">
        <v>1.0</v>
      </c>
      <c r="F97" s="2">
        <v>32.0</v>
      </c>
      <c r="G97" s="2">
        <v>63.0</v>
      </c>
    </row>
    <row r="98">
      <c r="A98" s="2" t="s">
        <v>18</v>
      </c>
      <c r="B98" s="2">
        <v>7.0</v>
      </c>
      <c r="C98" s="2">
        <v>13.0</v>
      </c>
      <c r="D98" s="2">
        <v>11.0</v>
      </c>
      <c r="E98" s="2">
        <v>1.0</v>
      </c>
      <c r="F98" s="2">
        <v>19.0</v>
      </c>
      <c r="G98" s="2">
        <v>51.0</v>
      </c>
    </row>
    <row r="99">
      <c r="B99" s="2"/>
      <c r="C99" s="2"/>
      <c r="D99" s="2"/>
      <c r="E99" s="2"/>
      <c r="F99" s="2"/>
      <c r="G99" s="2"/>
    </row>
    <row r="100">
      <c r="A100" s="1" t="s">
        <v>39</v>
      </c>
      <c r="B100" s="2"/>
      <c r="C100" s="2"/>
      <c r="D100" s="2"/>
      <c r="E100" s="2"/>
      <c r="F100" s="2"/>
      <c r="G100" s="2"/>
    </row>
    <row r="101">
      <c r="A101" s="2" t="s">
        <v>7</v>
      </c>
      <c r="B101" s="6">
        <v>1795.0</v>
      </c>
      <c r="C101" s="6">
        <v>1104.0</v>
      </c>
      <c r="D101" s="6">
        <v>5499.0</v>
      </c>
      <c r="E101" s="2">
        <v>593.0</v>
      </c>
      <c r="F101" s="6">
        <v>3581.0</v>
      </c>
      <c r="G101" s="6">
        <v>12572.0</v>
      </c>
    </row>
    <row r="102">
      <c r="A102" s="2" t="s">
        <v>8</v>
      </c>
      <c r="B102" s="6">
        <v>1825.0</v>
      </c>
      <c r="C102" s="6">
        <v>1062.0</v>
      </c>
      <c r="D102" s="6">
        <v>5368.0</v>
      </c>
      <c r="E102" s="2">
        <v>570.0</v>
      </c>
      <c r="F102" s="6">
        <v>3495.0</v>
      </c>
      <c r="G102" s="6">
        <v>12320.0</v>
      </c>
    </row>
    <row r="103">
      <c r="A103" s="2" t="s">
        <v>9</v>
      </c>
      <c r="B103" s="6">
        <v>1862.0</v>
      </c>
      <c r="C103" s="6">
        <v>1006.0</v>
      </c>
      <c r="D103" s="6">
        <v>5150.0</v>
      </c>
      <c r="E103" s="2">
        <v>554.0</v>
      </c>
      <c r="F103" s="6">
        <v>3464.0</v>
      </c>
      <c r="G103" s="6">
        <v>12036.0</v>
      </c>
    </row>
    <row r="104">
      <c r="A104" s="2" t="s">
        <v>10</v>
      </c>
      <c r="B104" s="6">
        <v>1874.0</v>
      </c>
      <c r="C104" s="6">
        <v>1000.0</v>
      </c>
      <c r="D104" s="6">
        <v>5040.0</v>
      </c>
      <c r="E104" s="2">
        <v>550.0</v>
      </c>
      <c r="F104" s="6">
        <v>3428.0</v>
      </c>
      <c r="G104" s="6">
        <v>11892.0</v>
      </c>
    </row>
    <row r="105">
      <c r="A105" s="2" t="s">
        <v>11</v>
      </c>
      <c r="B105" s="6">
        <v>1825.0</v>
      </c>
      <c r="C105" s="2">
        <v>909.0</v>
      </c>
      <c r="D105" s="6">
        <v>4999.0</v>
      </c>
      <c r="E105" s="2">
        <v>545.0</v>
      </c>
      <c r="F105" s="6">
        <v>3368.0</v>
      </c>
      <c r="G105" s="6">
        <v>11646.0</v>
      </c>
    </row>
    <row r="106">
      <c r="A106" s="2" t="s">
        <v>12</v>
      </c>
      <c r="B106" s="6">
        <v>1814.0</v>
      </c>
      <c r="C106" s="2">
        <v>844.0</v>
      </c>
      <c r="D106" s="6">
        <v>4897.0</v>
      </c>
      <c r="E106" s="2">
        <v>545.0</v>
      </c>
      <c r="F106" s="6">
        <v>3398.0</v>
      </c>
      <c r="G106" s="6">
        <v>11498.0</v>
      </c>
    </row>
    <row r="107">
      <c r="A107" s="2" t="s">
        <v>13</v>
      </c>
      <c r="B107" s="6">
        <v>1857.0</v>
      </c>
      <c r="C107" s="2">
        <v>802.0</v>
      </c>
      <c r="D107" s="6">
        <v>5123.0</v>
      </c>
      <c r="E107" s="2">
        <v>605.0</v>
      </c>
      <c r="F107" s="6">
        <v>3620.0</v>
      </c>
      <c r="G107" s="6">
        <v>12007.0</v>
      </c>
    </row>
    <row r="108">
      <c r="A108" s="2" t="s">
        <v>14</v>
      </c>
      <c r="B108" s="6">
        <v>1846.0</v>
      </c>
      <c r="C108" s="2">
        <v>726.0</v>
      </c>
      <c r="D108" s="6">
        <v>4923.0</v>
      </c>
      <c r="E108" s="2">
        <v>611.0</v>
      </c>
      <c r="F108" s="6">
        <v>3580.0</v>
      </c>
      <c r="G108" s="6">
        <v>11686.0</v>
      </c>
    </row>
    <row r="109">
      <c r="A109" s="2" t="s">
        <v>15</v>
      </c>
      <c r="B109" s="6">
        <v>1836.0</v>
      </c>
      <c r="C109" s="2">
        <v>748.0</v>
      </c>
      <c r="D109" s="6">
        <v>4809.0</v>
      </c>
      <c r="E109" s="2">
        <v>604.0</v>
      </c>
      <c r="F109" s="6">
        <v>3514.0</v>
      </c>
      <c r="G109" s="6">
        <v>11511.0</v>
      </c>
    </row>
    <row r="110">
      <c r="A110" s="2" t="s">
        <v>16</v>
      </c>
      <c r="B110" s="6">
        <v>1823.0</v>
      </c>
      <c r="C110" s="2">
        <v>743.0</v>
      </c>
      <c r="D110" s="6">
        <v>4679.0</v>
      </c>
      <c r="E110" s="2">
        <v>626.0</v>
      </c>
      <c r="F110" s="6">
        <v>3506.0</v>
      </c>
      <c r="G110" s="6">
        <v>11377.0</v>
      </c>
    </row>
    <row r="111">
      <c r="A111" s="2" t="s">
        <v>17</v>
      </c>
      <c r="B111" s="6">
        <v>1821.0</v>
      </c>
      <c r="C111" s="2">
        <v>705.0</v>
      </c>
      <c r="D111" s="6">
        <v>4597.0</v>
      </c>
      <c r="E111" s="2">
        <v>635.0</v>
      </c>
      <c r="F111" s="6">
        <v>3542.0</v>
      </c>
      <c r="G111" s="6">
        <v>11300.0</v>
      </c>
    </row>
    <row r="112">
      <c r="A112" s="2" t="s">
        <v>18</v>
      </c>
      <c r="B112" s="6">
        <v>1807.0</v>
      </c>
      <c r="C112" s="2">
        <v>658.0</v>
      </c>
      <c r="D112" s="6">
        <v>4718.0</v>
      </c>
      <c r="E112" s="2">
        <v>647.0</v>
      </c>
      <c r="F112" s="6">
        <v>3632.0</v>
      </c>
      <c r="G112" s="6">
        <v>11462.0</v>
      </c>
    </row>
    <row r="113">
      <c r="B113" s="2"/>
      <c r="C113" s="2"/>
      <c r="D113" s="2"/>
      <c r="E113" s="2"/>
      <c r="F113" s="2"/>
      <c r="G113" s="2"/>
    </row>
    <row r="114">
      <c r="A114" s="1" t="s">
        <v>40</v>
      </c>
      <c r="B114" s="2"/>
      <c r="C114" s="2"/>
      <c r="D114" s="2"/>
      <c r="E114" s="2"/>
      <c r="F114" s="2"/>
      <c r="G114" s="2"/>
    </row>
    <row r="115">
      <c r="A115" s="2" t="s">
        <v>7</v>
      </c>
      <c r="B115" s="2">
        <v>212.0</v>
      </c>
      <c r="C115" s="6">
        <v>1105.0</v>
      </c>
      <c r="D115" s="2">
        <v>69.0</v>
      </c>
      <c r="E115" s="2">
        <v>55.0</v>
      </c>
      <c r="F115" s="2">
        <v>63.0</v>
      </c>
      <c r="G115" s="6">
        <v>1504.0</v>
      </c>
    </row>
    <row r="116">
      <c r="A116" s="2" t="s">
        <v>8</v>
      </c>
      <c r="B116" s="2">
        <v>192.0</v>
      </c>
      <c r="C116" s="6">
        <v>1056.0</v>
      </c>
      <c r="D116" s="2">
        <v>71.0</v>
      </c>
      <c r="E116" s="2">
        <v>47.0</v>
      </c>
      <c r="F116" s="2">
        <v>51.0</v>
      </c>
      <c r="G116" s="6">
        <v>1417.0</v>
      </c>
    </row>
    <row r="117">
      <c r="A117" s="2" t="s">
        <v>9</v>
      </c>
      <c r="B117" s="2">
        <v>187.0</v>
      </c>
      <c r="C117" s="6">
        <v>1048.0</v>
      </c>
      <c r="D117" s="2">
        <v>67.0</v>
      </c>
      <c r="E117" s="2">
        <v>46.0</v>
      </c>
      <c r="F117" s="2">
        <v>69.0</v>
      </c>
      <c r="G117" s="6">
        <v>1417.0</v>
      </c>
    </row>
    <row r="118">
      <c r="A118" s="2" t="s">
        <v>10</v>
      </c>
      <c r="B118" s="2">
        <v>194.0</v>
      </c>
      <c r="C118" s="6">
        <v>1089.0</v>
      </c>
      <c r="D118" s="2">
        <v>81.0</v>
      </c>
      <c r="E118" s="2">
        <v>46.0</v>
      </c>
      <c r="F118" s="2">
        <v>65.0</v>
      </c>
      <c r="G118" s="6">
        <v>1475.0</v>
      </c>
    </row>
    <row r="119">
      <c r="A119" s="2" t="s">
        <v>11</v>
      </c>
      <c r="B119" s="2">
        <v>218.0</v>
      </c>
      <c r="C119" s="6">
        <v>1000.0</v>
      </c>
      <c r="D119" s="2">
        <v>91.0</v>
      </c>
      <c r="E119" s="2">
        <v>48.0</v>
      </c>
      <c r="F119" s="2">
        <v>56.0</v>
      </c>
      <c r="G119" s="6">
        <v>1413.0</v>
      </c>
    </row>
    <row r="120">
      <c r="A120" s="2" t="s">
        <v>12</v>
      </c>
      <c r="B120" s="2">
        <v>203.0</v>
      </c>
      <c r="C120" s="2">
        <v>928.0</v>
      </c>
      <c r="D120" s="2">
        <v>97.0</v>
      </c>
      <c r="E120" s="2">
        <v>50.0</v>
      </c>
      <c r="F120" s="2">
        <v>53.0</v>
      </c>
      <c r="G120" s="6">
        <v>1331.0</v>
      </c>
    </row>
    <row r="121">
      <c r="A121" s="2" t="s">
        <v>13</v>
      </c>
      <c r="B121" s="2">
        <v>223.0</v>
      </c>
      <c r="C121" s="2">
        <v>910.0</v>
      </c>
      <c r="D121" s="2">
        <v>102.0</v>
      </c>
      <c r="E121" s="2">
        <v>58.0</v>
      </c>
      <c r="F121" s="2">
        <v>66.0</v>
      </c>
      <c r="G121" s="6">
        <v>1359.0</v>
      </c>
    </row>
    <row r="122">
      <c r="A122" s="2" t="s">
        <v>14</v>
      </c>
      <c r="B122" s="2">
        <v>223.0</v>
      </c>
      <c r="C122" s="2">
        <v>918.0</v>
      </c>
      <c r="D122" s="2">
        <v>97.0</v>
      </c>
      <c r="E122" s="2">
        <v>53.0</v>
      </c>
      <c r="F122" s="2">
        <v>59.0</v>
      </c>
      <c r="G122" s="6">
        <v>1350.0</v>
      </c>
    </row>
    <row r="123">
      <c r="A123" s="2" t="s">
        <v>15</v>
      </c>
      <c r="B123" s="2">
        <v>216.0</v>
      </c>
      <c r="C123" s="2">
        <v>854.0</v>
      </c>
      <c r="D123" s="2">
        <v>110.0</v>
      </c>
      <c r="E123" s="2">
        <v>59.0</v>
      </c>
      <c r="F123" s="2">
        <v>68.0</v>
      </c>
      <c r="G123" s="6">
        <v>1307.0</v>
      </c>
    </row>
    <row r="124">
      <c r="A124" s="2" t="s">
        <v>16</v>
      </c>
      <c r="B124" s="2">
        <v>220.0</v>
      </c>
      <c r="C124" s="2">
        <v>797.0</v>
      </c>
      <c r="D124" s="2">
        <v>113.0</v>
      </c>
      <c r="E124" s="2">
        <v>68.0</v>
      </c>
      <c r="F124" s="2">
        <v>70.0</v>
      </c>
      <c r="G124" s="6">
        <v>1268.0</v>
      </c>
    </row>
    <row r="125">
      <c r="A125" s="2" t="s">
        <v>17</v>
      </c>
      <c r="B125" s="2">
        <v>201.0</v>
      </c>
      <c r="C125" s="2">
        <v>773.0</v>
      </c>
      <c r="D125" s="2">
        <v>109.0</v>
      </c>
      <c r="E125" s="2">
        <v>60.0</v>
      </c>
      <c r="F125" s="2">
        <v>74.0</v>
      </c>
      <c r="G125" s="6">
        <v>1217.0</v>
      </c>
    </row>
    <row r="126">
      <c r="A126" s="2" t="s">
        <v>18</v>
      </c>
      <c r="B126" s="2">
        <v>207.0</v>
      </c>
      <c r="C126" s="2">
        <v>731.0</v>
      </c>
      <c r="D126" s="2">
        <v>118.0</v>
      </c>
      <c r="E126" s="2">
        <v>64.0</v>
      </c>
      <c r="F126" s="2">
        <v>73.0</v>
      </c>
      <c r="G126" s="6">
        <v>1193.0</v>
      </c>
    </row>
    <row r="127">
      <c r="B127" s="2"/>
      <c r="C127" s="2"/>
      <c r="D127" s="2"/>
      <c r="E127" s="2"/>
      <c r="F127" s="2"/>
      <c r="G127" s="2"/>
    </row>
    <row r="128">
      <c r="A128" s="1" t="s">
        <v>27</v>
      </c>
      <c r="B128" s="2"/>
      <c r="C128" s="2"/>
      <c r="D128" s="2"/>
      <c r="E128" s="2"/>
      <c r="F128" s="2"/>
      <c r="G128" s="2"/>
    </row>
    <row r="129">
      <c r="A129" s="2" t="s">
        <v>7</v>
      </c>
      <c r="B129" s="6">
        <f t="shared" ref="B129:G129" si="1"> B3 + B17 + B31 + B45 + B59 + B73 + B87 + B101 + B115</f>
        <v>2475</v>
      </c>
      <c r="C129" s="6">
        <f t="shared" si="1"/>
        <v>2659</v>
      </c>
      <c r="D129" s="6">
        <f t="shared" si="1"/>
        <v>6670</v>
      </c>
      <c r="E129" s="2">
        <f t="shared" si="1"/>
        <v>1322</v>
      </c>
      <c r="F129" s="6">
        <f t="shared" si="1"/>
        <v>4957</v>
      </c>
      <c r="G129" s="6">
        <f t="shared" si="1"/>
        <v>18083</v>
      </c>
    </row>
    <row r="130">
      <c r="A130" s="2" t="s">
        <v>8</v>
      </c>
      <c r="B130" s="6">
        <f t="shared" ref="B130:G130" si="2"> B4 + B18 + B32 + B46 + B60 + B74 + B88 + B102 + B116</f>
        <v>2467</v>
      </c>
      <c r="C130" s="6">
        <f t="shared" si="2"/>
        <v>2568</v>
      </c>
      <c r="D130" s="6">
        <f t="shared" si="2"/>
        <v>6479</v>
      </c>
      <c r="E130" s="2">
        <f t="shared" si="2"/>
        <v>1228</v>
      </c>
      <c r="F130" s="6">
        <f t="shared" si="2"/>
        <v>4778</v>
      </c>
      <c r="G130" s="6">
        <f t="shared" si="2"/>
        <v>17520</v>
      </c>
    </row>
    <row r="131">
      <c r="A131" s="2" t="s">
        <v>9</v>
      </c>
      <c r="B131" s="6">
        <f t="shared" ref="B131:G131" si="3"> B5 + B19 + B33 + B47 + B61 + B75 + B89 + B103 + B117</f>
        <v>2475</v>
      </c>
      <c r="C131" s="6">
        <f t="shared" si="3"/>
        <v>2486</v>
      </c>
      <c r="D131" s="6">
        <f t="shared" si="3"/>
        <v>6224</v>
      </c>
      <c r="E131" s="2">
        <f t="shared" si="3"/>
        <v>1173</v>
      </c>
      <c r="F131" s="6">
        <f t="shared" si="3"/>
        <v>4743</v>
      </c>
      <c r="G131" s="6">
        <f t="shared" si="3"/>
        <v>17101</v>
      </c>
    </row>
    <row r="132">
      <c r="A132" s="2" t="s">
        <v>10</v>
      </c>
      <c r="B132" s="6">
        <f t="shared" ref="B132:G132" si="4"> B6 + B20 + B34 + B48 + B62 + B76 + B90 + B104 + B118</f>
        <v>2484</v>
      </c>
      <c r="C132" s="6">
        <f t="shared" si="4"/>
        <v>2513</v>
      </c>
      <c r="D132" s="6">
        <f t="shared" si="4"/>
        <v>6065</v>
      </c>
      <c r="E132" s="2">
        <f t="shared" si="4"/>
        <v>1151</v>
      </c>
      <c r="F132" s="6">
        <f t="shared" si="4"/>
        <v>4704</v>
      </c>
      <c r="G132" s="6">
        <f t="shared" si="4"/>
        <v>16917</v>
      </c>
    </row>
    <row r="133">
      <c r="A133" s="2" t="s">
        <v>11</v>
      </c>
      <c r="B133" s="6">
        <f t="shared" ref="B133:G133" si="5"> B7 + B21 + B35 + B49 + B63 + B77 + B91 + B105 + B119</f>
        <v>2432</v>
      </c>
      <c r="C133" s="6">
        <f t="shared" si="5"/>
        <v>2319</v>
      </c>
      <c r="D133" s="6">
        <f t="shared" si="5"/>
        <v>6005</v>
      </c>
      <c r="E133" s="2">
        <f t="shared" si="5"/>
        <v>1125</v>
      </c>
      <c r="F133" s="6">
        <f t="shared" si="5"/>
        <v>4601</v>
      </c>
      <c r="G133" s="6">
        <f t="shared" si="5"/>
        <v>16482</v>
      </c>
    </row>
    <row r="134">
      <c r="A134" s="2" t="s">
        <v>12</v>
      </c>
      <c r="B134" s="6">
        <f t="shared" ref="B134:G134" si="6"> B8 + B22 + B36 + B50 + B64 + B78 + B92 + B106 + B120</f>
        <v>2396</v>
      </c>
      <c r="C134" s="2">
        <f t="shared" si="6"/>
        <v>2099</v>
      </c>
      <c r="D134" s="6">
        <f t="shared" si="6"/>
        <v>5885</v>
      </c>
      <c r="E134" s="2">
        <f t="shared" si="6"/>
        <v>1098</v>
      </c>
      <c r="F134" s="6">
        <f t="shared" si="6"/>
        <v>4621</v>
      </c>
      <c r="G134" s="6">
        <f t="shared" si="6"/>
        <v>16099</v>
      </c>
    </row>
    <row r="135">
      <c r="A135" s="2" t="s">
        <v>13</v>
      </c>
      <c r="B135" s="6">
        <f t="shared" ref="B135:G135" si="7"> B9 + B23 + B37 + B51 + B65 + B79 + B93 + B107 + B121</f>
        <v>2473</v>
      </c>
      <c r="C135" s="2">
        <f t="shared" si="7"/>
        <v>1973</v>
      </c>
      <c r="D135" s="6">
        <f t="shared" si="7"/>
        <v>6133</v>
      </c>
      <c r="E135" s="2">
        <f t="shared" si="7"/>
        <v>1200</v>
      </c>
      <c r="F135" s="6">
        <f t="shared" si="7"/>
        <v>4911</v>
      </c>
      <c r="G135" s="6">
        <f t="shared" si="7"/>
        <v>16690</v>
      </c>
    </row>
    <row r="136">
      <c r="A136" s="2" t="s">
        <v>14</v>
      </c>
      <c r="B136" s="6">
        <f t="shared" ref="B136:G136" si="8"> B10 + B24 + B38 + B52 + B66 + B80 + B94 + B108 + B122</f>
        <v>2445</v>
      </c>
      <c r="C136" s="2">
        <f t="shared" si="8"/>
        <v>1892</v>
      </c>
      <c r="D136" s="6">
        <f t="shared" si="8"/>
        <v>5840</v>
      </c>
      <c r="E136" s="2">
        <f t="shared" si="8"/>
        <v>1175</v>
      </c>
      <c r="F136" s="6">
        <f t="shared" si="8"/>
        <v>4786</v>
      </c>
      <c r="G136" s="6">
        <f t="shared" si="8"/>
        <v>16138</v>
      </c>
    </row>
    <row r="137">
      <c r="A137" s="2" t="s">
        <v>15</v>
      </c>
      <c r="B137" s="6">
        <f t="shared" ref="B137:G137" si="9"> B11 + B25 + B39 + B53 + B67 + B81 + B95 + B109 + B123</f>
        <v>2402</v>
      </c>
      <c r="C137" s="2">
        <f t="shared" si="9"/>
        <v>1845</v>
      </c>
      <c r="D137" s="6">
        <f t="shared" si="9"/>
        <v>5695</v>
      </c>
      <c r="E137" s="2">
        <f t="shared" si="9"/>
        <v>1182</v>
      </c>
      <c r="F137" s="6">
        <f t="shared" si="9"/>
        <v>4696</v>
      </c>
      <c r="G137" s="6">
        <f t="shared" si="9"/>
        <v>15820</v>
      </c>
    </row>
    <row r="138">
      <c r="A138" s="2" t="s">
        <v>16</v>
      </c>
      <c r="B138" s="6">
        <f t="shared" ref="B138:G138" si="10"> B12 + B26 + B40 + B54 + B68 + B82 + B96 + B110 + B124</f>
        <v>2369</v>
      </c>
      <c r="C138" s="2">
        <f t="shared" si="10"/>
        <v>1761</v>
      </c>
      <c r="D138" s="6">
        <f t="shared" si="10"/>
        <v>5528</v>
      </c>
      <c r="E138" s="2">
        <f t="shared" si="10"/>
        <v>1210</v>
      </c>
      <c r="F138" s="6">
        <f t="shared" si="10"/>
        <v>4661</v>
      </c>
      <c r="G138" s="6">
        <f t="shared" si="10"/>
        <v>15529</v>
      </c>
    </row>
    <row r="139">
      <c r="A139" s="2" t="s">
        <v>17</v>
      </c>
      <c r="B139" s="6">
        <f t="shared" ref="B139:G139" si="11"> B13 + B27 + B41 + B55 + B69 + B83 + B97 + B111 + B125</f>
        <v>2339</v>
      </c>
      <c r="C139" s="2">
        <f t="shared" si="11"/>
        <v>1693</v>
      </c>
      <c r="D139" s="6">
        <f t="shared" si="11"/>
        <v>5411</v>
      </c>
      <c r="E139" s="2">
        <f t="shared" si="11"/>
        <v>1225</v>
      </c>
      <c r="F139" s="6">
        <f t="shared" si="11"/>
        <v>4710</v>
      </c>
      <c r="G139" s="6">
        <f t="shared" si="11"/>
        <v>15378</v>
      </c>
    </row>
    <row r="140">
      <c r="A140" s="2" t="s">
        <v>18</v>
      </c>
      <c r="B140" s="6">
        <f t="shared" ref="B140:G140" si="12"> B14 + B28 + B42 + B56 + B70 + B84 + B98 + B112 + B126</f>
        <v>2320</v>
      </c>
      <c r="C140" s="2">
        <f t="shared" si="12"/>
        <v>1597</v>
      </c>
      <c r="D140" s="6">
        <f t="shared" si="12"/>
        <v>5570</v>
      </c>
      <c r="E140" s="2">
        <f t="shared" si="12"/>
        <v>1240</v>
      </c>
      <c r="F140" s="6">
        <f t="shared" si="12"/>
        <v>4822</v>
      </c>
      <c r="G140" s="6">
        <f t="shared" si="12"/>
        <v>15549</v>
      </c>
    </row>
    <row r="141">
      <c r="B141" s="2"/>
      <c r="C141" s="2"/>
      <c r="D141" s="2"/>
      <c r="E141" s="2"/>
      <c r="F141" s="2"/>
      <c r="G141" s="2"/>
    </row>
    <row r="142">
      <c r="A142" s="1" t="s">
        <v>41</v>
      </c>
      <c r="B142" s="2"/>
      <c r="C142" s="2"/>
      <c r="D142" s="2"/>
      <c r="E142" s="2"/>
      <c r="F142" s="2"/>
      <c r="G142" s="2"/>
    </row>
    <row r="143">
      <c r="A143" s="8" t="s">
        <v>32</v>
      </c>
      <c r="B143" s="2"/>
      <c r="C143" s="2"/>
      <c r="D143" s="2"/>
      <c r="E143" s="2"/>
      <c r="F143" s="2"/>
      <c r="G143" s="2"/>
    </row>
    <row r="144">
      <c r="A144" s="2" t="s">
        <v>7</v>
      </c>
      <c r="B144" s="7">
        <f t="shared" ref="B144:G144" si="13"> B3 / B$129</f>
        <v>0</v>
      </c>
      <c r="C144" s="7">
        <f t="shared" si="13"/>
        <v>0.002256487401</v>
      </c>
      <c r="D144" s="7">
        <f t="shared" si="13"/>
        <v>0.001499250375</v>
      </c>
      <c r="E144" s="7">
        <f t="shared" si="13"/>
        <v>0.000756429652</v>
      </c>
      <c r="F144" s="7">
        <f t="shared" si="13"/>
        <v>0.002017349203</v>
      </c>
      <c r="G144" s="7">
        <f t="shared" si="13"/>
        <v>0.00149311508</v>
      </c>
    </row>
    <row r="145">
      <c r="A145" s="2" t="s">
        <v>8</v>
      </c>
      <c r="B145" s="7">
        <f t="shared" ref="B145:G145" si="14"> B4 / B$130</f>
        <v>0.0004053506283</v>
      </c>
      <c r="C145" s="7">
        <f t="shared" si="14"/>
        <v>0.002336448598</v>
      </c>
      <c r="D145" s="7">
        <f t="shared" si="14"/>
        <v>0.001543448063</v>
      </c>
      <c r="E145" s="7">
        <f t="shared" si="14"/>
        <v>0.0008143322476</v>
      </c>
      <c r="F145" s="7">
        <f t="shared" si="14"/>
        <v>0.001465048137</v>
      </c>
      <c r="G145" s="7">
        <f t="shared" si="14"/>
        <v>0.001426940639</v>
      </c>
    </row>
    <row r="146">
      <c r="A146" s="2" t="s">
        <v>9</v>
      </c>
      <c r="B146" s="7">
        <f t="shared" ref="B146:G146" si="15"> B5 / B$131</f>
        <v>0.0008080808081</v>
      </c>
      <c r="C146" s="7">
        <f t="shared" si="15"/>
        <v>0.0008045052293</v>
      </c>
      <c r="D146" s="7">
        <f t="shared" si="15"/>
        <v>0.002088688946</v>
      </c>
      <c r="E146" s="7">
        <f t="shared" si="15"/>
        <v>0.000852514919</v>
      </c>
      <c r="F146" s="7">
        <f t="shared" si="15"/>
        <v>0.001475859161</v>
      </c>
      <c r="G146" s="7">
        <f t="shared" si="15"/>
        <v>0.001461902813</v>
      </c>
    </row>
    <row r="147">
      <c r="A147" s="2" t="s">
        <v>10</v>
      </c>
      <c r="B147" s="7">
        <f t="shared" ref="B147:G147" si="16"> B6 / B$132</f>
        <v>0.0008051529791</v>
      </c>
      <c r="C147" s="7">
        <f t="shared" si="16"/>
        <v>0.00119379228</v>
      </c>
      <c r="D147" s="7">
        <f t="shared" si="16"/>
        <v>0.00197856554</v>
      </c>
      <c r="E147" s="7">
        <f t="shared" si="16"/>
        <v>0.0008688097307</v>
      </c>
      <c r="F147" s="7">
        <f t="shared" si="16"/>
        <v>0.001488095238</v>
      </c>
      <c r="G147" s="7">
        <f t="shared" si="16"/>
        <v>0.001477803393</v>
      </c>
    </row>
    <row r="148">
      <c r="A148" s="2" t="s">
        <v>11</v>
      </c>
      <c r="B148" s="7">
        <f t="shared" ref="B148:G148" si="17"> B7 / B$133</f>
        <v>0.0008223684211</v>
      </c>
      <c r="C148" s="7">
        <f t="shared" si="17"/>
        <v>0.0008624407072</v>
      </c>
      <c r="D148" s="7">
        <f t="shared" si="17"/>
        <v>0.001332223147</v>
      </c>
      <c r="E148" s="7">
        <f t="shared" si="17"/>
        <v>0</v>
      </c>
      <c r="F148" s="7">
        <f t="shared" si="17"/>
        <v>0.001738752445</v>
      </c>
      <c r="G148" s="7">
        <f t="shared" si="17"/>
        <v>0.00121344497</v>
      </c>
    </row>
    <row r="149">
      <c r="A149" s="2" t="s">
        <v>12</v>
      </c>
      <c r="B149" s="7">
        <f t="shared" ref="B149:G149" si="18"> B8 / B$134</f>
        <v>0.0008347245409</v>
      </c>
      <c r="C149" s="7">
        <f t="shared" si="18"/>
        <v>0.001429252025</v>
      </c>
      <c r="D149" s="7">
        <f t="shared" si="18"/>
        <v>0.00152931181</v>
      </c>
      <c r="E149" s="7">
        <f t="shared" si="18"/>
        <v>0</v>
      </c>
      <c r="F149" s="7">
        <f t="shared" si="18"/>
        <v>0.002164033759</v>
      </c>
      <c r="G149" s="7">
        <f t="shared" si="18"/>
        <v>0.001490775825</v>
      </c>
    </row>
    <row r="150">
      <c r="A150" s="2" t="s">
        <v>13</v>
      </c>
      <c r="B150" s="7">
        <f t="shared" ref="B150:G150" si="19"> B9 / B$135</f>
        <v>0.002426202992</v>
      </c>
      <c r="C150" s="7">
        <f t="shared" si="19"/>
        <v>0.000506842372</v>
      </c>
      <c r="D150" s="7">
        <f t="shared" si="19"/>
        <v>0.001630523398</v>
      </c>
      <c r="E150" s="7">
        <f t="shared" si="19"/>
        <v>0</v>
      </c>
      <c r="F150" s="7">
        <f t="shared" si="19"/>
        <v>0.002036245164</v>
      </c>
      <c r="G150" s="7">
        <f t="shared" si="19"/>
        <v>0.001617735171</v>
      </c>
    </row>
    <row r="151">
      <c r="A151" s="2" t="s">
        <v>14</v>
      </c>
      <c r="B151" s="7">
        <f t="shared" ref="B151:G151" si="20"> B10 / B$136</f>
        <v>0.002044989775</v>
      </c>
      <c r="C151" s="7">
        <f t="shared" si="20"/>
        <v>0.0005285412262</v>
      </c>
      <c r="D151" s="7">
        <f t="shared" si="20"/>
        <v>0.002054794521</v>
      </c>
      <c r="E151" s="7">
        <f t="shared" si="20"/>
        <v>0.0008510638298</v>
      </c>
      <c r="F151" s="7">
        <f t="shared" si="20"/>
        <v>0.002507312996</v>
      </c>
      <c r="G151" s="7">
        <f t="shared" si="20"/>
        <v>0.001920931962</v>
      </c>
    </row>
    <row r="152">
      <c r="A152" s="2" t="s">
        <v>15</v>
      </c>
      <c r="B152" s="7">
        <f t="shared" ref="B152:G152" si="21"> B11 / B$137</f>
        <v>0.001248959201</v>
      </c>
      <c r="C152" s="7">
        <f t="shared" si="21"/>
        <v>0.00216802168</v>
      </c>
      <c r="D152" s="7">
        <f t="shared" si="21"/>
        <v>0.001580333626</v>
      </c>
      <c r="E152" s="7">
        <f t="shared" si="21"/>
        <v>0.001692047377</v>
      </c>
      <c r="F152" s="7">
        <f t="shared" si="21"/>
        <v>0.003620102215</v>
      </c>
      <c r="G152" s="7">
        <f t="shared" si="21"/>
        <v>0.002212389381</v>
      </c>
    </row>
    <row r="153">
      <c r="A153" s="2" t="s">
        <v>16</v>
      </c>
      <c r="B153" s="7">
        <f t="shared" ref="B153:G153" si="22"> B12 / B$138</f>
        <v>0.00168847615</v>
      </c>
      <c r="C153" s="7">
        <f t="shared" si="22"/>
        <v>0.002839295855</v>
      </c>
      <c r="D153" s="7">
        <f t="shared" si="22"/>
        <v>0.001628075253</v>
      </c>
      <c r="E153" s="7">
        <f t="shared" si="22"/>
        <v>0.001652892562</v>
      </c>
      <c r="F153" s="7">
        <f t="shared" si="22"/>
        <v>0.002360008582</v>
      </c>
      <c r="G153" s="7">
        <f t="shared" si="22"/>
        <v>0.001996265052</v>
      </c>
    </row>
    <row r="154">
      <c r="A154" s="2" t="s">
        <v>17</v>
      </c>
      <c r="B154" s="7">
        <f t="shared" ref="B154:G154" si="23"> B13 / B$139</f>
        <v>0.0004275331338</v>
      </c>
      <c r="C154" s="7">
        <f t="shared" si="23"/>
        <v>0.002362669817</v>
      </c>
      <c r="D154" s="7">
        <f t="shared" si="23"/>
        <v>0.001478469784</v>
      </c>
      <c r="E154" s="7">
        <f t="shared" si="23"/>
        <v>0.001632653061</v>
      </c>
      <c r="F154" s="7">
        <f t="shared" si="23"/>
        <v>0.002123142251</v>
      </c>
      <c r="G154" s="7">
        <f t="shared" si="23"/>
        <v>0.001625699051</v>
      </c>
    </row>
    <row r="155">
      <c r="A155" s="2" t="s">
        <v>18</v>
      </c>
      <c r="B155" s="7">
        <f t="shared" ref="B155:G155" si="24"> B14 / B$140</f>
        <v>0.0008620689655</v>
      </c>
      <c r="C155" s="7">
        <f t="shared" si="24"/>
        <v>0.003130870382</v>
      </c>
      <c r="D155" s="7">
        <f t="shared" si="24"/>
        <v>0.001615798923</v>
      </c>
      <c r="E155" s="7">
        <f t="shared" si="24"/>
        <v>0.002419354839</v>
      </c>
      <c r="F155" s="7">
        <f t="shared" si="24"/>
        <v>0.002073828287</v>
      </c>
      <c r="G155" s="7">
        <f t="shared" si="24"/>
        <v>0.001865071709</v>
      </c>
    </row>
    <row r="156">
      <c r="A156" s="10"/>
      <c r="B156" s="7"/>
      <c r="C156" s="7"/>
      <c r="D156" s="7"/>
      <c r="E156" s="7"/>
      <c r="F156" s="7"/>
      <c r="G156" s="7"/>
    </row>
    <row r="157">
      <c r="A157" s="11" t="s">
        <v>33</v>
      </c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</row>
    <row r="158">
      <c r="A158" s="2" t="s">
        <v>7</v>
      </c>
      <c r="B158" s="7">
        <f t="shared" ref="B158:G158" si="25"> B17 / B$129</f>
        <v>0.1042424242</v>
      </c>
      <c r="C158" s="7">
        <f t="shared" si="25"/>
        <v>0.1041745017</v>
      </c>
      <c r="D158" s="7">
        <f t="shared" si="25"/>
        <v>0.07286356822</v>
      </c>
      <c r="E158" s="7">
        <f t="shared" si="25"/>
        <v>0.0378214826</v>
      </c>
      <c r="F158" s="7">
        <f t="shared" si="25"/>
        <v>0.07343151099</v>
      </c>
      <c r="G158" s="7">
        <f t="shared" si="25"/>
        <v>0.0793563015</v>
      </c>
    </row>
    <row r="159">
      <c r="A159" s="2" t="s">
        <v>8</v>
      </c>
      <c r="B159" s="7">
        <f t="shared" ref="B159:G159" si="26"> B18 / B$130</f>
        <v>0.1029590596</v>
      </c>
      <c r="C159" s="7">
        <f t="shared" si="26"/>
        <v>0.1098130841</v>
      </c>
      <c r="D159" s="7">
        <f t="shared" si="26"/>
        <v>0.07053557648</v>
      </c>
      <c r="E159" s="7">
        <f t="shared" si="26"/>
        <v>0.03501628664</v>
      </c>
      <c r="F159" s="7">
        <f t="shared" si="26"/>
        <v>0.07199665132</v>
      </c>
      <c r="G159" s="7">
        <f t="shared" si="26"/>
        <v>0.07876712329</v>
      </c>
    </row>
    <row r="160">
      <c r="A160" s="2" t="s">
        <v>9</v>
      </c>
      <c r="B160" s="7">
        <f t="shared" ref="B160:G160" si="27"> B19 / B$131</f>
        <v>0.09898989899</v>
      </c>
      <c r="C160" s="7">
        <f t="shared" si="27"/>
        <v>0.1094127112</v>
      </c>
      <c r="D160" s="7">
        <f t="shared" si="27"/>
        <v>0.07021208226</v>
      </c>
      <c r="E160" s="7">
        <f t="shared" si="27"/>
        <v>0.03410059676</v>
      </c>
      <c r="F160" s="7">
        <f t="shared" si="27"/>
        <v>0.07084123972</v>
      </c>
      <c r="G160" s="7">
        <f t="shared" si="27"/>
        <v>0.07777322964</v>
      </c>
    </row>
    <row r="161">
      <c r="A161" s="2" t="s">
        <v>10</v>
      </c>
      <c r="B161" s="7">
        <f t="shared" ref="B161:G161" si="28"> B20 / B$132</f>
        <v>0.09702093398</v>
      </c>
      <c r="C161" s="7">
        <f t="shared" si="28"/>
        <v>0.1054516514</v>
      </c>
      <c r="D161" s="7">
        <f t="shared" si="28"/>
        <v>0.06595218467</v>
      </c>
      <c r="E161" s="7">
        <f t="shared" si="28"/>
        <v>0.03909643788</v>
      </c>
      <c r="F161" s="7">
        <f t="shared" si="28"/>
        <v>0.0737670068</v>
      </c>
      <c r="G161" s="7">
        <f t="shared" si="28"/>
        <v>0.07672755217</v>
      </c>
    </row>
    <row r="162">
      <c r="A162" s="2" t="s">
        <v>11</v>
      </c>
      <c r="B162" s="7">
        <f t="shared" ref="B162:G162" si="29"> B21 / B$133</f>
        <v>0.09046052632</v>
      </c>
      <c r="C162" s="7">
        <f t="shared" si="29"/>
        <v>0.1125485123</v>
      </c>
      <c r="D162" s="7">
        <f t="shared" si="29"/>
        <v>0.06494587843</v>
      </c>
      <c r="E162" s="7">
        <f t="shared" si="29"/>
        <v>0.03822222222</v>
      </c>
      <c r="F162" s="7">
        <f t="shared" si="29"/>
        <v>0.07041947403</v>
      </c>
      <c r="G162" s="7">
        <f t="shared" si="29"/>
        <v>0.07511224366</v>
      </c>
    </row>
    <row r="163">
      <c r="A163" s="2" t="s">
        <v>12</v>
      </c>
      <c r="B163" s="7">
        <f t="shared" ref="B163:G163" si="30"> B22 / B$134</f>
        <v>0.09140233723</v>
      </c>
      <c r="C163" s="7">
        <f t="shared" si="30"/>
        <v>0.09575988566</v>
      </c>
      <c r="D163" s="7">
        <f t="shared" si="30"/>
        <v>0.0637213254</v>
      </c>
      <c r="E163" s="7">
        <f t="shared" si="30"/>
        <v>0.03734061931</v>
      </c>
      <c r="F163" s="7">
        <f t="shared" si="30"/>
        <v>0.06816706341</v>
      </c>
      <c r="G163" s="7">
        <f t="shared" si="30"/>
        <v>0.07149512392</v>
      </c>
    </row>
    <row r="164">
      <c r="A164" s="2" t="s">
        <v>13</v>
      </c>
      <c r="B164" s="7">
        <f t="shared" ref="B164:G164" si="31"> B23 / B$135</f>
        <v>0.08976951072</v>
      </c>
      <c r="C164" s="7">
        <f t="shared" si="31"/>
        <v>0.08464267613</v>
      </c>
      <c r="D164" s="7">
        <f t="shared" si="31"/>
        <v>0.06130767977</v>
      </c>
      <c r="E164" s="7">
        <f t="shared" si="31"/>
        <v>0.03833333333</v>
      </c>
      <c r="F164" s="7">
        <f t="shared" si="31"/>
        <v>0.06699246589</v>
      </c>
      <c r="G164" s="7">
        <f t="shared" si="31"/>
        <v>0.06830437388</v>
      </c>
    </row>
    <row r="165">
      <c r="A165" s="2" t="s">
        <v>14</v>
      </c>
      <c r="B165" s="7">
        <f t="shared" ref="B165:G165" si="32"> B24 / B$136</f>
        <v>0.08670756646</v>
      </c>
      <c r="C165" s="7">
        <f t="shared" si="32"/>
        <v>0.07716701903</v>
      </c>
      <c r="D165" s="7">
        <f t="shared" si="32"/>
        <v>0.06044520548</v>
      </c>
      <c r="E165" s="7">
        <f t="shared" si="32"/>
        <v>0.03659574468</v>
      </c>
      <c r="F165" s="7">
        <f t="shared" si="32"/>
        <v>0.06184705391</v>
      </c>
      <c r="G165" s="7">
        <f t="shared" si="32"/>
        <v>0.06506382451</v>
      </c>
    </row>
    <row r="166">
      <c r="A166" s="2" t="s">
        <v>15</v>
      </c>
      <c r="B166" s="7">
        <f t="shared" ref="B166:G166" si="33"> B25 / B$137</f>
        <v>0.08534554538</v>
      </c>
      <c r="C166" s="7">
        <f t="shared" si="33"/>
        <v>0.08346883469</v>
      </c>
      <c r="D166" s="7">
        <f t="shared" si="33"/>
        <v>0.06093064091</v>
      </c>
      <c r="E166" s="7">
        <f t="shared" si="33"/>
        <v>0.03637901861</v>
      </c>
      <c r="F166" s="7">
        <f t="shared" si="33"/>
        <v>0.06431005111</v>
      </c>
      <c r="G166" s="7">
        <f t="shared" si="33"/>
        <v>0.06643489254</v>
      </c>
    </row>
    <row r="167">
      <c r="A167" s="2" t="s">
        <v>16</v>
      </c>
      <c r="B167" s="7">
        <f t="shared" ref="B167:G167" si="34"> B26 / B$138</f>
        <v>0.08062473618</v>
      </c>
      <c r="C167" s="7">
        <f t="shared" si="34"/>
        <v>0.08347529813</v>
      </c>
      <c r="D167" s="7">
        <f t="shared" si="34"/>
        <v>0.05770622287</v>
      </c>
      <c r="E167" s="7">
        <f t="shared" si="34"/>
        <v>0.03636363636</v>
      </c>
      <c r="F167" s="7">
        <f t="shared" si="34"/>
        <v>0.06457841665</v>
      </c>
      <c r="G167" s="7">
        <f t="shared" si="34"/>
        <v>0.06452443815</v>
      </c>
    </row>
    <row r="168">
      <c r="A168" s="2" t="s">
        <v>17</v>
      </c>
      <c r="B168" s="7">
        <f t="shared" ref="B168:G168" si="35"> B27 / B$139</f>
        <v>0.07823856349</v>
      </c>
      <c r="C168" s="7">
        <f t="shared" si="35"/>
        <v>0.08505611341</v>
      </c>
      <c r="D168" s="7">
        <f t="shared" si="35"/>
        <v>0.05433376455</v>
      </c>
      <c r="E168" s="7">
        <f t="shared" si="35"/>
        <v>0.03346938776</v>
      </c>
      <c r="F168" s="7">
        <f t="shared" si="35"/>
        <v>0.06496815287</v>
      </c>
      <c r="G168" s="7">
        <f t="shared" si="35"/>
        <v>0.06294706724</v>
      </c>
    </row>
    <row r="169">
      <c r="A169" s="2" t="s">
        <v>18</v>
      </c>
      <c r="B169" s="7">
        <f t="shared" ref="B169:G169" si="36"> B28 / B$140</f>
        <v>0.07413793103</v>
      </c>
      <c r="C169" s="7">
        <f t="shared" si="36"/>
        <v>0.09267376331</v>
      </c>
      <c r="D169" s="7">
        <f t="shared" si="36"/>
        <v>0.05475763016</v>
      </c>
      <c r="E169" s="7">
        <f t="shared" si="36"/>
        <v>0.03548387097</v>
      </c>
      <c r="F169" s="7">
        <f t="shared" si="36"/>
        <v>0.06366652841</v>
      </c>
      <c r="G169" s="7">
        <f t="shared" si="36"/>
        <v>0.06276930992</v>
      </c>
    </row>
    <row r="170">
      <c r="B170" s="7"/>
      <c r="C170" s="7"/>
      <c r="D170" s="7"/>
      <c r="E170" s="7"/>
      <c r="F170" s="7"/>
      <c r="G170" s="7"/>
    </row>
    <row r="171">
      <c r="A171" s="1" t="s">
        <v>34</v>
      </c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5</v>
      </c>
    </row>
    <row r="172">
      <c r="A172" s="2" t="s">
        <v>7</v>
      </c>
      <c r="B172" s="7">
        <f t="shared" ref="B172:G172" si="37"> B31 / B$129</f>
        <v>0.03515151515</v>
      </c>
      <c r="C172" s="7">
        <f t="shared" si="37"/>
        <v>0.02557352388</v>
      </c>
      <c r="D172" s="7">
        <f t="shared" si="37"/>
        <v>0.03658170915</v>
      </c>
      <c r="E172" s="7">
        <f t="shared" si="37"/>
        <v>0.1709531014</v>
      </c>
      <c r="F172" s="7">
        <f t="shared" si="37"/>
        <v>0.08896509986</v>
      </c>
      <c r="G172" s="7">
        <f t="shared" si="37"/>
        <v>0.0589503954</v>
      </c>
    </row>
    <row r="173">
      <c r="A173" s="2" t="s">
        <v>8</v>
      </c>
      <c r="B173" s="7">
        <f t="shared" ref="B173:G173" si="38"> B32 / B$130</f>
        <v>0.03283340089</v>
      </c>
      <c r="C173" s="7">
        <f t="shared" si="38"/>
        <v>0.02570093458</v>
      </c>
      <c r="D173" s="7">
        <f t="shared" si="38"/>
        <v>0.034264547</v>
      </c>
      <c r="E173" s="7">
        <f t="shared" si="38"/>
        <v>0.17752443</v>
      </c>
      <c r="F173" s="7">
        <f t="shared" si="38"/>
        <v>0.08664713269</v>
      </c>
      <c r="G173" s="7">
        <f t="shared" si="38"/>
        <v>0.0571347032</v>
      </c>
    </row>
    <row r="174">
      <c r="A174" s="2" t="s">
        <v>9</v>
      </c>
      <c r="B174" s="7">
        <f t="shared" ref="B174:G174" si="39"> B33 / B$131</f>
        <v>0.03111111111</v>
      </c>
      <c r="C174" s="7">
        <f t="shared" si="39"/>
        <v>0.02695092518</v>
      </c>
      <c r="D174" s="7">
        <f t="shared" si="39"/>
        <v>0.03422236504</v>
      </c>
      <c r="E174" s="7">
        <f t="shared" si="39"/>
        <v>0.1756180733</v>
      </c>
      <c r="F174" s="7">
        <f t="shared" si="39"/>
        <v>0.08707569049</v>
      </c>
      <c r="G174" s="7">
        <f t="shared" si="39"/>
        <v>0.05707268581</v>
      </c>
    </row>
    <row r="175">
      <c r="A175" s="2" t="s">
        <v>10</v>
      </c>
      <c r="B175" s="7">
        <f t="shared" ref="B175:G175" si="40"> B34 / B$132</f>
        <v>0.02938808374</v>
      </c>
      <c r="C175" s="7">
        <f t="shared" si="40"/>
        <v>0.02228412256</v>
      </c>
      <c r="D175" s="7">
        <f t="shared" si="40"/>
        <v>0.03314097279</v>
      </c>
      <c r="E175" s="7">
        <f t="shared" si="40"/>
        <v>0.1754995656</v>
      </c>
      <c r="F175" s="7">
        <f t="shared" si="40"/>
        <v>0.08886054422</v>
      </c>
      <c r="G175" s="7">
        <f t="shared" si="40"/>
        <v>0.05615652894</v>
      </c>
    </row>
    <row r="176">
      <c r="A176" s="2" t="s">
        <v>11</v>
      </c>
      <c r="B176" s="7">
        <f t="shared" ref="B176:G176" si="41"> B35 / B$133</f>
        <v>0.03083881579</v>
      </c>
      <c r="C176" s="7">
        <f t="shared" si="41"/>
        <v>0.01940491591</v>
      </c>
      <c r="D176" s="7">
        <f t="shared" si="41"/>
        <v>0.03480432973</v>
      </c>
      <c r="E176" s="7">
        <f t="shared" si="41"/>
        <v>0.1804444444</v>
      </c>
      <c r="F176" s="7">
        <f t="shared" si="41"/>
        <v>0.08976309498</v>
      </c>
      <c r="G176" s="7">
        <f t="shared" si="41"/>
        <v>0.05733527485</v>
      </c>
    </row>
    <row r="177">
      <c r="A177" s="2" t="s">
        <v>12</v>
      </c>
      <c r="B177" s="7">
        <f t="shared" ref="B177:G177" si="42"> B36 / B$134</f>
        <v>0.03213689482</v>
      </c>
      <c r="C177" s="7">
        <f t="shared" si="42"/>
        <v>0.02096236303</v>
      </c>
      <c r="D177" s="7">
        <f t="shared" si="42"/>
        <v>0.0370433305</v>
      </c>
      <c r="E177" s="7">
        <f t="shared" si="42"/>
        <v>0.1867030965</v>
      </c>
      <c r="F177" s="7">
        <f t="shared" si="42"/>
        <v>0.09088941787</v>
      </c>
      <c r="G177" s="7">
        <f t="shared" si="42"/>
        <v>0.05987949562</v>
      </c>
    </row>
    <row r="178">
      <c r="A178" s="2" t="s">
        <v>13</v>
      </c>
      <c r="B178" s="7">
        <f t="shared" ref="B178:G178" si="43"> B37 / B$135</f>
        <v>0.0327537404</v>
      </c>
      <c r="C178" s="7">
        <f t="shared" si="43"/>
        <v>0.02432843386</v>
      </c>
      <c r="D178" s="7">
        <f t="shared" si="43"/>
        <v>0.04043698027</v>
      </c>
      <c r="E178" s="7">
        <f t="shared" si="43"/>
        <v>0.1883333333</v>
      </c>
      <c r="F178" s="7">
        <f t="shared" si="43"/>
        <v>0.09244553044</v>
      </c>
      <c r="G178" s="7">
        <f t="shared" si="43"/>
        <v>0.06333133613</v>
      </c>
    </row>
    <row r="179">
      <c r="A179" s="2" t="s">
        <v>14</v>
      </c>
      <c r="B179" s="7">
        <f t="shared" ref="B179:G179" si="44"> B38 / B$136</f>
        <v>0.03190184049</v>
      </c>
      <c r="C179" s="7">
        <f t="shared" si="44"/>
        <v>0.02431289641</v>
      </c>
      <c r="D179" s="7">
        <f t="shared" si="44"/>
        <v>0.03886986301</v>
      </c>
      <c r="E179" s="7">
        <f t="shared" si="44"/>
        <v>0.1872340426</v>
      </c>
      <c r="F179" s="7">
        <f t="shared" si="44"/>
        <v>0.09005432511</v>
      </c>
      <c r="G179" s="7">
        <f t="shared" si="44"/>
        <v>0.06208947825</v>
      </c>
    </row>
    <row r="180">
      <c r="A180" s="2" t="s">
        <v>15</v>
      </c>
      <c r="B180" s="7">
        <f t="shared" ref="B180:G180" si="45"> B39 / B$137</f>
        <v>0.02914238135</v>
      </c>
      <c r="C180" s="7">
        <f t="shared" si="45"/>
        <v>0.02005420054</v>
      </c>
      <c r="D180" s="7">
        <f t="shared" si="45"/>
        <v>0.03863037752</v>
      </c>
      <c r="E180" s="7">
        <f t="shared" si="45"/>
        <v>0.1979695431</v>
      </c>
      <c r="F180" s="7">
        <f t="shared" si="45"/>
        <v>0.09284497445</v>
      </c>
      <c r="G180" s="7">
        <f t="shared" si="45"/>
        <v>0.06302149178</v>
      </c>
    </row>
    <row r="181">
      <c r="A181" s="2" t="s">
        <v>16</v>
      </c>
      <c r="B181" s="7">
        <f t="shared" ref="B181:G181" si="46"> B40 / B$138</f>
        <v>0.02659349937</v>
      </c>
      <c r="C181" s="7">
        <f t="shared" si="46"/>
        <v>0.01703577513</v>
      </c>
      <c r="D181" s="7">
        <f t="shared" si="46"/>
        <v>0.04070188133</v>
      </c>
      <c r="E181" s="7">
        <f t="shared" si="46"/>
        <v>0.1975206612</v>
      </c>
      <c r="F181" s="7">
        <f t="shared" si="46"/>
        <v>0.09418579704</v>
      </c>
      <c r="G181" s="7">
        <f t="shared" si="46"/>
        <v>0.06413806427</v>
      </c>
    </row>
    <row r="182">
      <c r="A182" s="2" t="s">
        <v>17</v>
      </c>
      <c r="B182" s="7">
        <f t="shared" ref="B182:G182" si="47"> B41 / B$139</f>
        <v>0.02821718683</v>
      </c>
      <c r="C182" s="7">
        <f t="shared" si="47"/>
        <v>0.01831069108</v>
      </c>
      <c r="D182" s="7">
        <f t="shared" si="47"/>
        <v>0.0410275365</v>
      </c>
      <c r="E182" s="7">
        <f t="shared" si="47"/>
        <v>0.1983673469</v>
      </c>
      <c r="F182" s="7">
        <f t="shared" si="47"/>
        <v>0.0932059448</v>
      </c>
      <c r="G182" s="7">
        <f t="shared" si="47"/>
        <v>0.06509298999</v>
      </c>
    </row>
    <row r="183">
      <c r="A183" s="2" t="s">
        <v>18</v>
      </c>
      <c r="B183" s="7">
        <f t="shared" ref="B183:G183" si="48"> B42 / B$140</f>
        <v>0.02586206897</v>
      </c>
      <c r="C183" s="7">
        <f t="shared" si="48"/>
        <v>0.01377582968</v>
      </c>
      <c r="D183" s="7">
        <f t="shared" si="48"/>
        <v>0.04201077199</v>
      </c>
      <c r="E183" s="7">
        <f t="shared" si="48"/>
        <v>0.2008064516</v>
      </c>
      <c r="F183" s="7">
        <f t="shared" si="48"/>
        <v>0.09705516383</v>
      </c>
      <c r="G183" s="7">
        <f t="shared" si="48"/>
        <v>0.06643514052</v>
      </c>
    </row>
    <row r="184">
      <c r="B184" s="7"/>
      <c r="C184" s="7"/>
      <c r="D184" s="7"/>
      <c r="E184" s="7"/>
      <c r="F184" s="7"/>
      <c r="G184" s="7"/>
    </row>
    <row r="185">
      <c r="A185" s="1" t="s">
        <v>35</v>
      </c>
      <c r="B185" s="1" t="s">
        <v>0</v>
      </c>
      <c r="C185" s="1" t="s">
        <v>1</v>
      </c>
      <c r="D185" s="1" t="s">
        <v>2</v>
      </c>
      <c r="E185" s="1" t="s">
        <v>3</v>
      </c>
      <c r="F185" s="1" t="s">
        <v>4</v>
      </c>
      <c r="G185" s="1" t="s">
        <v>5</v>
      </c>
    </row>
    <row r="186">
      <c r="A186" s="2" t="s">
        <v>7</v>
      </c>
      <c r="B186" s="7">
        <f t="shared" ref="B186:G186" si="49"> B45 / B$129</f>
        <v>0.03272727273</v>
      </c>
      <c r="C186" s="7">
        <f t="shared" si="49"/>
        <v>0.02331703648</v>
      </c>
      <c r="D186" s="7">
        <f t="shared" si="49"/>
        <v>0.03613193403</v>
      </c>
      <c r="E186" s="7">
        <f t="shared" si="49"/>
        <v>0.2859304085</v>
      </c>
      <c r="F186" s="7">
        <f t="shared" si="49"/>
        <v>0.07706273956</v>
      </c>
      <c r="G186" s="7">
        <f t="shared" si="49"/>
        <v>0.06326383896</v>
      </c>
    </row>
    <row r="187">
      <c r="A187" s="2" t="s">
        <v>8</v>
      </c>
      <c r="B187" s="7">
        <f t="shared" ref="B187:G187" si="50"> B46 / B$130</f>
        <v>0.03161734901</v>
      </c>
      <c r="C187" s="7">
        <f t="shared" si="50"/>
        <v>0.02492211838</v>
      </c>
      <c r="D187" s="7">
        <f t="shared" si="50"/>
        <v>0.03488192622</v>
      </c>
      <c r="E187" s="7">
        <f t="shared" si="50"/>
        <v>0.2703583062</v>
      </c>
      <c r="F187" s="7">
        <f t="shared" si="50"/>
        <v>0.07346169946</v>
      </c>
      <c r="G187" s="7">
        <f t="shared" si="50"/>
        <v>0.05998858447</v>
      </c>
    </row>
    <row r="188">
      <c r="A188" s="2" t="s">
        <v>9</v>
      </c>
      <c r="B188" s="7">
        <f t="shared" ref="B188:G188" si="51"> B47 / B$131</f>
        <v>0.02909090909</v>
      </c>
      <c r="C188" s="7">
        <f t="shared" si="51"/>
        <v>0.02453740949</v>
      </c>
      <c r="D188" s="7">
        <f t="shared" si="51"/>
        <v>0.03566838046</v>
      </c>
      <c r="E188" s="7">
        <f t="shared" si="51"/>
        <v>0.2642796249</v>
      </c>
      <c r="F188" s="7">
        <f t="shared" si="51"/>
        <v>0.07273877293</v>
      </c>
      <c r="G188" s="7">
        <f t="shared" si="51"/>
        <v>0.05906087363</v>
      </c>
    </row>
    <row r="189">
      <c r="A189" s="2" t="s">
        <v>10</v>
      </c>
      <c r="B189" s="7">
        <f t="shared" ref="B189:G189" si="52"> B48 / B$132</f>
        <v>0.02657004831</v>
      </c>
      <c r="C189" s="7">
        <f t="shared" si="52"/>
        <v>0.0278551532</v>
      </c>
      <c r="D189" s="7">
        <f t="shared" si="52"/>
        <v>0.03462489695</v>
      </c>
      <c r="E189" s="7">
        <f t="shared" si="52"/>
        <v>0.2528236316</v>
      </c>
      <c r="F189" s="7">
        <f t="shared" si="52"/>
        <v>0.07036564626</v>
      </c>
      <c r="G189" s="7">
        <f t="shared" si="52"/>
        <v>0.05722054738</v>
      </c>
    </row>
    <row r="190">
      <c r="A190" s="2" t="s">
        <v>11</v>
      </c>
      <c r="B190" s="7">
        <f t="shared" ref="B190:G190" si="53"> B49 / B$133</f>
        <v>0.02672697368</v>
      </c>
      <c r="C190" s="7">
        <f t="shared" si="53"/>
        <v>0.02889176369</v>
      </c>
      <c r="D190" s="7">
        <f t="shared" si="53"/>
        <v>0.03480432973</v>
      </c>
      <c r="E190" s="7">
        <f t="shared" si="53"/>
        <v>0.2408888889</v>
      </c>
      <c r="F190" s="7">
        <f t="shared" si="53"/>
        <v>0.06933275375</v>
      </c>
      <c r="G190" s="7">
        <f t="shared" si="53"/>
        <v>0.05648586337</v>
      </c>
    </row>
    <row r="191">
      <c r="A191" s="2" t="s">
        <v>12</v>
      </c>
      <c r="B191" s="7">
        <f t="shared" ref="B191:G191" si="54"> B50 / B$134</f>
        <v>0.02337228715</v>
      </c>
      <c r="C191" s="7">
        <f t="shared" si="54"/>
        <v>0.02572653645</v>
      </c>
      <c r="D191" s="7">
        <f t="shared" si="54"/>
        <v>0.03534409516</v>
      </c>
      <c r="E191" s="7">
        <f t="shared" si="54"/>
        <v>0.223132969</v>
      </c>
      <c r="F191" s="7">
        <f t="shared" si="54"/>
        <v>0.0664358364</v>
      </c>
      <c r="G191" s="7">
        <f t="shared" si="54"/>
        <v>0.05404062364</v>
      </c>
    </row>
    <row r="192">
      <c r="A192" s="2" t="s">
        <v>13</v>
      </c>
      <c r="B192" s="7">
        <f t="shared" ref="B192:G192" si="55"> B51 / B$135</f>
        <v>0.02264456126</v>
      </c>
      <c r="C192" s="7">
        <f t="shared" si="55"/>
        <v>0.01571211353</v>
      </c>
      <c r="D192" s="7">
        <f t="shared" si="55"/>
        <v>0.03293657264</v>
      </c>
      <c r="E192" s="7">
        <f t="shared" si="55"/>
        <v>0.2116666667</v>
      </c>
      <c r="F192" s="7">
        <f t="shared" si="55"/>
        <v>0.06312360008</v>
      </c>
      <c r="G192" s="7">
        <f t="shared" si="55"/>
        <v>0.05110844817</v>
      </c>
    </row>
    <row r="193">
      <c r="A193" s="2" t="s">
        <v>14</v>
      </c>
      <c r="B193" s="7">
        <f t="shared" ref="B193:G193" si="56"> B52 / B$136</f>
        <v>0.02126789366</v>
      </c>
      <c r="C193" s="7">
        <f t="shared" si="56"/>
        <v>0.02114164905</v>
      </c>
      <c r="D193" s="7">
        <f t="shared" si="56"/>
        <v>0.0279109589</v>
      </c>
      <c r="E193" s="7">
        <f t="shared" si="56"/>
        <v>0.2017021277</v>
      </c>
      <c r="F193" s="7">
        <f t="shared" si="56"/>
        <v>0.06247388216</v>
      </c>
      <c r="G193" s="7">
        <f t="shared" si="56"/>
        <v>0.0490147478</v>
      </c>
    </row>
    <row r="194">
      <c r="A194" s="2" t="s">
        <v>15</v>
      </c>
      <c r="B194" s="7">
        <f t="shared" ref="B194:G194" si="57"> B53 / B$137</f>
        <v>0.02164862614</v>
      </c>
      <c r="C194" s="7">
        <f t="shared" si="57"/>
        <v>0.01951219512</v>
      </c>
      <c r="D194" s="7">
        <f t="shared" si="57"/>
        <v>0.02546093064</v>
      </c>
      <c r="E194" s="7">
        <f t="shared" si="57"/>
        <v>0.1954314721</v>
      </c>
      <c r="F194" s="7">
        <f t="shared" si="57"/>
        <v>0.05770868825</v>
      </c>
      <c r="G194" s="7">
        <f t="shared" si="57"/>
        <v>0.04646017699</v>
      </c>
    </row>
    <row r="195">
      <c r="A195" s="2" t="s">
        <v>16</v>
      </c>
      <c r="B195" s="7">
        <f t="shared" ref="B195:G195" si="58"> B54 / B$138</f>
        <v>0.02237230899</v>
      </c>
      <c r="C195" s="7">
        <f t="shared" si="58"/>
        <v>0.01533219761</v>
      </c>
      <c r="D195" s="7">
        <f t="shared" si="58"/>
        <v>0.0251447178</v>
      </c>
      <c r="E195" s="7">
        <f t="shared" si="58"/>
        <v>0.1834710744</v>
      </c>
      <c r="F195" s="7">
        <f t="shared" si="58"/>
        <v>0.0568547522</v>
      </c>
      <c r="G195" s="7">
        <f t="shared" si="58"/>
        <v>0.04546332668</v>
      </c>
    </row>
    <row r="196">
      <c r="A196" s="2" t="s">
        <v>17</v>
      </c>
      <c r="B196" s="7">
        <f t="shared" ref="B196:G196" si="59"> B55 / B$139</f>
        <v>0.02265925609</v>
      </c>
      <c r="C196" s="7">
        <f t="shared" si="59"/>
        <v>0.01299468399</v>
      </c>
      <c r="D196" s="7">
        <f t="shared" si="59"/>
        <v>0.02587322122</v>
      </c>
      <c r="E196" s="7">
        <f t="shared" si="59"/>
        <v>0.1918367347</v>
      </c>
      <c r="F196" s="7">
        <f t="shared" si="59"/>
        <v>0.05774946921</v>
      </c>
      <c r="G196" s="7">
        <f t="shared" si="59"/>
        <v>0.04695018858</v>
      </c>
    </row>
    <row r="197">
      <c r="A197" s="2" t="s">
        <v>18</v>
      </c>
      <c r="B197" s="7">
        <f t="shared" ref="B197:G197" si="60"> B56 / B$140</f>
        <v>0.02370689655</v>
      </c>
      <c r="C197" s="7">
        <f t="shared" si="60"/>
        <v>0.01252348153</v>
      </c>
      <c r="D197" s="7">
        <f t="shared" si="60"/>
        <v>0.02639138241</v>
      </c>
      <c r="E197" s="7">
        <f t="shared" si="60"/>
        <v>0.1814516129</v>
      </c>
      <c r="F197" s="7">
        <f t="shared" si="60"/>
        <v>0.05848195769</v>
      </c>
      <c r="G197" s="7">
        <f t="shared" si="60"/>
        <v>0.04688404399</v>
      </c>
    </row>
    <row r="198">
      <c r="B198" s="7"/>
      <c r="C198" s="7"/>
      <c r="D198" s="7"/>
      <c r="E198" s="7"/>
      <c r="F198" s="7"/>
      <c r="G198" s="7"/>
    </row>
    <row r="199">
      <c r="A199" s="1" t="s">
        <v>36</v>
      </c>
      <c r="B199" s="7"/>
      <c r="C199" s="7"/>
      <c r="D199" s="7"/>
      <c r="E199" s="7"/>
      <c r="F199" s="7"/>
      <c r="G199" s="7"/>
    </row>
    <row r="200">
      <c r="A200" s="2" t="s">
        <v>7</v>
      </c>
      <c r="B200" s="7">
        <f t="shared" ref="B200:G200" si="61"> B59 / B$129</f>
        <v>0</v>
      </c>
      <c r="C200" s="7">
        <f t="shared" si="61"/>
        <v>0.0003760812335</v>
      </c>
      <c r="D200" s="7">
        <f t="shared" si="61"/>
        <v>0.0004497751124</v>
      </c>
      <c r="E200" s="7">
        <f t="shared" si="61"/>
        <v>0.003025718608</v>
      </c>
      <c r="F200" s="7">
        <f t="shared" si="61"/>
        <v>0.001613879363</v>
      </c>
      <c r="G200" s="7">
        <f t="shared" si="61"/>
        <v>0.0008848089366</v>
      </c>
    </row>
    <row r="201">
      <c r="A201" s="2" t="s">
        <v>8</v>
      </c>
      <c r="B201" s="7">
        <f t="shared" ref="B201:G201" si="62"> B60 / B$130</f>
        <v>0</v>
      </c>
      <c r="C201" s="7">
        <f t="shared" si="62"/>
        <v>0.001168224299</v>
      </c>
      <c r="D201" s="7">
        <f t="shared" si="62"/>
        <v>0.0004630344189</v>
      </c>
      <c r="E201" s="7">
        <f t="shared" si="62"/>
        <v>0.00325732899</v>
      </c>
      <c r="F201" s="7">
        <f t="shared" si="62"/>
        <v>0.001465048137</v>
      </c>
      <c r="G201" s="7">
        <f t="shared" si="62"/>
        <v>0.0009703196347</v>
      </c>
    </row>
    <row r="202">
      <c r="A202" s="2" t="s">
        <v>9</v>
      </c>
      <c r="B202" s="7">
        <f t="shared" ref="B202:G202" si="63"> B61 / B$131</f>
        <v>0</v>
      </c>
      <c r="C202" s="7">
        <f t="shared" si="63"/>
        <v>0.001206757844</v>
      </c>
      <c r="D202" s="7">
        <f t="shared" si="63"/>
        <v>0.0004820051414</v>
      </c>
      <c r="E202" s="7">
        <f t="shared" si="63"/>
        <v>0.002557544757</v>
      </c>
      <c r="F202" s="7">
        <f t="shared" si="63"/>
        <v>0.001475859161</v>
      </c>
      <c r="G202" s="7">
        <f t="shared" si="63"/>
        <v>0.0009356178001</v>
      </c>
    </row>
    <row r="203">
      <c r="A203" s="2" t="s">
        <v>10</v>
      </c>
      <c r="B203" s="7">
        <f t="shared" ref="B203:G203" si="64"> B62 / B$132</f>
        <v>0</v>
      </c>
      <c r="C203" s="7">
        <f t="shared" si="64"/>
        <v>0.0007958615201</v>
      </c>
      <c r="D203" s="7">
        <f t="shared" si="64"/>
        <v>0.000494641385</v>
      </c>
      <c r="E203" s="7">
        <f t="shared" si="64"/>
        <v>0.001737619461</v>
      </c>
      <c r="F203" s="7">
        <f t="shared" si="64"/>
        <v>0.0008503401361</v>
      </c>
      <c r="G203" s="7">
        <f t="shared" si="64"/>
        <v>0.0006502334929</v>
      </c>
    </row>
    <row r="204">
      <c r="A204" s="2" t="s">
        <v>11</v>
      </c>
      <c r="B204" s="7">
        <f t="shared" ref="B204:G204" si="65"> B63 / B$133</f>
        <v>0</v>
      </c>
      <c r="C204" s="7">
        <f t="shared" si="65"/>
        <v>0.0004312203536</v>
      </c>
      <c r="D204" s="7">
        <f t="shared" si="65"/>
        <v>0.0003330557868</v>
      </c>
      <c r="E204" s="7">
        <f t="shared" si="65"/>
        <v>0.002666666667</v>
      </c>
      <c r="F204" s="7">
        <f t="shared" si="65"/>
        <v>0.0008693762226</v>
      </c>
      <c r="G204" s="7">
        <f t="shared" si="65"/>
        <v>0.0006067224851</v>
      </c>
    </row>
    <row r="205">
      <c r="A205" s="2" t="s">
        <v>12</v>
      </c>
      <c r="B205" s="7">
        <f t="shared" ref="B205:G205" si="66"> B64 / B$134</f>
        <v>0</v>
      </c>
      <c r="C205" s="7">
        <f t="shared" si="66"/>
        <v>0.0004764173416</v>
      </c>
      <c r="D205" s="7">
        <f t="shared" si="66"/>
        <v>0.0001699235344</v>
      </c>
      <c r="E205" s="7">
        <f t="shared" si="66"/>
        <v>0.002732240437</v>
      </c>
      <c r="F205" s="7">
        <f t="shared" si="66"/>
        <v>0.001082016879</v>
      </c>
      <c r="G205" s="7">
        <f t="shared" si="66"/>
        <v>0.0006211565936</v>
      </c>
    </row>
    <row r="206">
      <c r="A206" s="2" t="s">
        <v>13</v>
      </c>
      <c r="B206" s="7">
        <f t="shared" ref="B206:G206" si="67"> B65 / B$135</f>
        <v>0</v>
      </c>
      <c r="C206" s="7">
        <f t="shared" si="67"/>
        <v>0</v>
      </c>
      <c r="D206" s="7">
        <f t="shared" si="67"/>
        <v>0.0003261046796</v>
      </c>
      <c r="E206" s="7">
        <f t="shared" si="67"/>
        <v>0.0025</v>
      </c>
      <c r="F206" s="7">
        <f t="shared" si="67"/>
        <v>0.001221747098</v>
      </c>
      <c r="G206" s="7">
        <f t="shared" si="67"/>
        <v>0.0006590772918</v>
      </c>
    </row>
    <row r="207">
      <c r="A207" s="2" t="s">
        <v>14</v>
      </c>
      <c r="B207" s="7">
        <f t="shared" ref="B207:G207" si="68"> B66 / B$136</f>
        <v>0</v>
      </c>
      <c r="C207" s="7">
        <f t="shared" si="68"/>
        <v>0</v>
      </c>
      <c r="D207" s="7">
        <f t="shared" si="68"/>
        <v>0.0001712328767</v>
      </c>
      <c r="E207" s="7">
        <f t="shared" si="68"/>
        <v>0.002553191489</v>
      </c>
      <c r="F207" s="7">
        <f t="shared" si="68"/>
        <v>0.0002089427497</v>
      </c>
      <c r="G207" s="7">
        <f t="shared" si="68"/>
        <v>0.0003098277358</v>
      </c>
    </row>
    <row r="208">
      <c r="A208" s="2" t="s">
        <v>15</v>
      </c>
      <c r="B208" s="7">
        <f t="shared" ref="B208:G208" si="69"> B67 / B$137</f>
        <v>0</v>
      </c>
      <c r="C208" s="7">
        <f t="shared" si="69"/>
        <v>0</v>
      </c>
      <c r="D208" s="7">
        <f t="shared" si="69"/>
        <v>0.0001755926251</v>
      </c>
      <c r="E208" s="7">
        <f t="shared" si="69"/>
        <v>0.002538071066</v>
      </c>
      <c r="F208" s="7">
        <f t="shared" si="69"/>
        <v>0</v>
      </c>
      <c r="G208" s="7">
        <f t="shared" si="69"/>
        <v>0.0002528445006</v>
      </c>
    </row>
    <row r="209">
      <c r="A209" s="2" t="s">
        <v>16</v>
      </c>
      <c r="B209" s="7">
        <f t="shared" ref="B209:G209" si="70"> B68 / B$138</f>
        <v>0</v>
      </c>
      <c r="C209" s="7">
        <f t="shared" si="70"/>
        <v>0</v>
      </c>
      <c r="D209" s="7">
        <f t="shared" si="70"/>
        <v>0.0001808972504</v>
      </c>
      <c r="E209" s="7">
        <f t="shared" si="70"/>
        <v>0.002479338843</v>
      </c>
      <c r="F209" s="7">
        <f t="shared" si="70"/>
        <v>0</v>
      </c>
      <c r="G209" s="7">
        <f t="shared" si="70"/>
        <v>0.0002575825874</v>
      </c>
    </row>
    <row r="210">
      <c r="A210" s="2" t="s">
        <v>17</v>
      </c>
      <c r="B210" s="7">
        <f t="shared" ref="B210:G210" si="71"> B69 / B$139</f>
        <v>0</v>
      </c>
      <c r="C210" s="7">
        <f t="shared" si="71"/>
        <v>0</v>
      </c>
      <c r="D210" s="7">
        <f t="shared" si="71"/>
        <v>0.000184808723</v>
      </c>
      <c r="E210" s="7">
        <f t="shared" si="71"/>
        <v>0.002448979592</v>
      </c>
      <c r="F210" s="7">
        <f t="shared" si="71"/>
        <v>0</v>
      </c>
      <c r="G210" s="7">
        <f t="shared" si="71"/>
        <v>0.0002601118481</v>
      </c>
    </row>
    <row r="211">
      <c r="A211" s="2" t="s">
        <v>18</v>
      </c>
      <c r="B211" s="7">
        <f t="shared" ref="B211:G211" si="72"> B70 / B$140</f>
        <v>0</v>
      </c>
      <c r="C211" s="7">
        <f t="shared" si="72"/>
        <v>0</v>
      </c>
      <c r="D211" s="7">
        <f t="shared" si="72"/>
        <v>0.0001795332136</v>
      </c>
      <c r="E211" s="7">
        <f t="shared" si="72"/>
        <v>0.002419354839</v>
      </c>
      <c r="F211" s="7">
        <f t="shared" si="72"/>
        <v>0</v>
      </c>
      <c r="G211" s="7">
        <f t="shared" si="72"/>
        <v>0.0002572512702</v>
      </c>
    </row>
    <row r="212">
      <c r="B212" s="7"/>
      <c r="C212" s="7"/>
      <c r="D212" s="7"/>
      <c r="E212" s="7"/>
      <c r="F212" s="7"/>
      <c r="G212" s="7"/>
    </row>
    <row r="213">
      <c r="A213" s="1" t="s">
        <v>37</v>
      </c>
      <c r="B213" s="7"/>
      <c r="C213" s="7"/>
      <c r="D213" s="7"/>
      <c r="E213" s="7"/>
      <c r="F213" s="7"/>
      <c r="G213" s="7"/>
    </row>
    <row r="214">
      <c r="A214" s="2" t="s">
        <v>7</v>
      </c>
      <c r="B214" s="7">
        <f t="shared" ref="B214:G214" si="73"> B73 / B$129</f>
        <v>0.01212121212</v>
      </c>
      <c r="C214" s="7">
        <f t="shared" si="73"/>
        <v>0.009402030839</v>
      </c>
      <c r="D214" s="7">
        <f t="shared" si="73"/>
        <v>0.009895052474</v>
      </c>
      <c r="E214" s="7">
        <f t="shared" si="73"/>
        <v>0.00756429652</v>
      </c>
      <c r="F214" s="7">
        <f t="shared" si="73"/>
        <v>0.01573532378</v>
      </c>
      <c r="G214" s="7">
        <f t="shared" si="73"/>
        <v>0.01155781673</v>
      </c>
    </row>
    <row r="215">
      <c r="A215" s="2" t="s">
        <v>8</v>
      </c>
      <c r="B215" s="7">
        <f t="shared" ref="B215:G215" si="74"> B74 / B$130</f>
        <v>0.01013376571</v>
      </c>
      <c r="C215" s="7">
        <f t="shared" si="74"/>
        <v>0.007009345794</v>
      </c>
      <c r="D215" s="7">
        <f t="shared" si="74"/>
        <v>0.01049544683</v>
      </c>
      <c r="E215" s="7">
        <f t="shared" si="74"/>
        <v>0.008143322476</v>
      </c>
      <c r="F215" s="7">
        <f t="shared" si="74"/>
        <v>0.01758057765</v>
      </c>
      <c r="G215" s="7">
        <f t="shared" si="74"/>
        <v>0.01170091324</v>
      </c>
    </row>
    <row r="216">
      <c r="A216" s="2" t="s">
        <v>9</v>
      </c>
      <c r="B216" s="7">
        <f t="shared" ref="B216:G216" si="75"> B75 / B$131</f>
        <v>0.008888888889</v>
      </c>
      <c r="C216" s="7">
        <f t="shared" si="75"/>
        <v>0.006436041834</v>
      </c>
      <c r="D216" s="7">
        <f t="shared" si="75"/>
        <v>0.01124678663</v>
      </c>
      <c r="E216" s="7">
        <f t="shared" si="75"/>
        <v>0.00852514919</v>
      </c>
      <c r="F216" s="7">
        <f t="shared" si="75"/>
        <v>0.01665612482</v>
      </c>
      <c r="G216" s="7">
        <f t="shared" si="75"/>
        <v>0.01151979416</v>
      </c>
    </row>
    <row r="217">
      <c r="A217" s="2" t="s">
        <v>10</v>
      </c>
      <c r="B217" s="7">
        <f t="shared" ref="B217:G217" si="76"> B76 / B$132</f>
        <v>0.009661835749</v>
      </c>
      <c r="C217" s="7">
        <f t="shared" si="76"/>
        <v>0.007162753681</v>
      </c>
      <c r="D217" s="7">
        <f t="shared" si="76"/>
        <v>0.0120362737</v>
      </c>
      <c r="E217" s="7">
        <f t="shared" si="76"/>
        <v>0.009556907037</v>
      </c>
      <c r="F217" s="7">
        <f t="shared" si="76"/>
        <v>0.01785714286</v>
      </c>
      <c r="G217" s="7">
        <f t="shared" si="76"/>
        <v>0.0124135485</v>
      </c>
    </row>
    <row r="218">
      <c r="A218" s="2" t="s">
        <v>11</v>
      </c>
      <c r="B218" s="7">
        <f t="shared" ref="B218:G218" si="77"> B77 / B$133</f>
        <v>0.008634868421</v>
      </c>
      <c r="C218" s="7">
        <f t="shared" si="77"/>
        <v>0.006899525658</v>
      </c>
      <c r="D218" s="7">
        <f t="shared" si="77"/>
        <v>0.01165695254</v>
      </c>
      <c r="E218" s="7">
        <f t="shared" si="77"/>
        <v>0.008888888889</v>
      </c>
      <c r="F218" s="7">
        <f t="shared" si="77"/>
        <v>0.01695283634</v>
      </c>
      <c r="G218" s="7">
        <f t="shared" si="77"/>
        <v>0.01183108846</v>
      </c>
    </row>
    <row r="219">
      <c r="A219" s="2" t="s">
        <v>12</v>
      </c>
      <c r="B219" s="7">
        <f t="shared" ref="B219:G219" si="78"> B78 / B$134</f>
        <v>0.007929883139</v>
      </c>
      <c r="C219" s="7">
        <f t="shared" si="78"/>
        <v>0.003334921391</v>
      </c>
      <c r="D219" s="7">
        <f t="shared" si="78"/>
        <v>0.01019541206</v>
      </c>
      <c r="E219" s="7">
        <f t="shared" si="78"/>
        <v>0.007285974499</v>
      </c>
      <c r="F219" s="7">
        <f t="shared" si="78"/>
        <v>0.01493183294</v>
      </c>
      <c r="G219" s="7">
        <f t="shared" si="78"/>
        <v>0.01012485248</v>
      </c>
    </row>
    <row r="220">
      <c r="A220" s="2" t="s">
        <v>13</v>
      </c>
      <c r="B220" s="7">
        <f t="shared" ref="B220:G220" si="79"> B79 / B$135</f>
        <v>0.008491710473</v>
      </c>
      <c r="C220" s="7">
        <f t="shared" si="79"/>
        <v>0</v>
      </c>
      <c r="D220" s="7">
        <f t="shared" si="79"/>
        <v>0.00798956465</v>
      </c>
      <c r="E220" s="7">
        <f t="shared" si="79"/>
        <v>0.005833333333</v>
      </c>
      <c r="F220" s="7">
        <f t="shared" si="79"/>
        <v>0.01181022195</v>
      </c>
      <c r="G220" s="7">
        <f t="shared" si="79"/>
        <v>0.008088675854</v>
      </c>
    </row>
    <row r="221">
      <c r="A221" s="2" t="s">
        <v>14</v>
      </c>
      <c r="B221" s="7">
        <f t="shared" ref="B221:G221" si="80"> B80 / B$136</f>
        <v>0.007770961145</v>
      </c>
      <c r="C221" s="7">
        <f t="shared" si="80"/>
        <v>0</v>
      </c>
      <c r="D221" s="7">
        <f t="shared" si="80"/>
        <v>0.006678082192</v>
      </c>
      <c r="E221" s="7">
        <f t="shared" si="80"/>
        <v>0.005106382979</v>
      </c>
      <c r="F221" s="7">
        <f t="shared" si="80"/>
        <v>0.01044713748</v>
      </c>
      <c r="G221" s="7">
        <f t="shared" si="80"/>
        <v>0.007064072376</v>
      </c>
    </row>
    <row r="222">
      <c r="A222" s="2" t="s">
        <v>15</v>
      </c>
      <c r="B222" s="7">
        <f t="shared" ref="B222:G222" si="81"> B81 / B$137</f>
        <v>0.00707743547</v>
      </c>
      <c r="C222" s="7">
        <f t="shared" si="81"/>
        <v>0.00108401084</v>
      </c>
      <c r="D222" s="7">
        <f t="shared" si="81"/>
        <v>0.005794556629</v>
      </c>
      <c r="E222" s="7">
        <f t="shared" si="81"/>
        <v>0.004230118443</v>
      </c>
      <c r="F222" s="7">
        <f t="shared" si="81"/>
        <v>0.00936967632</v>
      </c>
      <c r="G222" s="7">
        <f t="shared" si="81"/>
        <v>0.006384323641</v>
      </c>
    </row>
    <row r="223">
      <c r="A223" s="2" t="s">
        <v>16</v>
      </c>
      <c r="B223" s="7">
        <f t="shared" ref="B223:G223" si="82"> B82 / B$138</f>
        <v>0.005065428451</v>
      </c>
      <c r="C223" s="7">
        <f t="shared" si="82"/>
        <v>0.001135718342</v>
      </c>
      <c r="D223" s="7">
        <f t="shared" si="82"/>
        <v>0.00488422576</v>
      </c>
      <c r="E223" s="7">
        <f t="shared" si="82"/>
        <v>0.004132231405</v>
      </c>
      <c r="F223" s="7">
        <f t="shared" si="82"/>
        <v>0.007509118215</v>
      </c>
      <c r="G223" s="7">
        <f t="shared" si="82"/>
        <v>0.005216047395</v>
      </c>
    </row>
    <row r="224">
      <c r="A224" s="2" t="s">
        <v>17</v>
      </c>
      <c r="B224" s="7">
        <f t="shared" ref="B224:G224" si="83"> B83 / B$139</f>
        <v>0.004275331338</v>
      </c>
      <c r="C224" s="7">
        <f t="shared" si="83"/>
        <v>0.0005906674542</v>
      </c>
      <c r="D224" s="7">
        <f t="shared" si="83"/>
        <v>0.00498983552</v>
      </c>
      <c r="E224" s="7">
        <f t="shared" si="83"/>
        <v>0.004081632653</v>
      </c>
      <c r="F224" s="7">
        <f t="shared" si="83"/>
        <v>0.007430997877</v>
      </c>
      <c r="G224" s="7">
        <f t="shared" si="83"/>
        <v>0.005072181038</v>
      </c>
    </row>
    <row r="225">
      <c r="A225" s="2" t="s">
        <v>18</v>
      </c>
      <c r="B225" s="7">
        <f t="shared" ref="B225:G225" si="84"> B84 / B$140</f>
        <v>0.004310344828</v>
      </c>
      <c r="C225" s="7">
        <f t="shared" si="84"/>
        <v>0</v>
      </c>
      <c r="D225" s="7">
        <f t="shared" si="84"/>
        <v>0.004847396768</v>
      </c>
      <c r="E225" s="7">
        <f t="shared" si="84"/>
        <v>0.003225806452</v>
      </c>
      <c r="F225" s="7">
        <f t="shared" si="84"/>
        <v>0.00642886769</v>
      </c>
      <c r="G225" s="7">
        <f t="shared" si="84"/>
        <v>0.004630522863</v>
      </c>
    </row>
    <row r="226">
      <c r="B226" s="7"/>
      <c r="C226" s="7"/>
      <c r="D226" s="7"/>
      <c r="E226" s="7"/>
      <c r="F226" s="7"/>
      <c r="G226" s="7"/>
    </row>
    <row r="227">
      <c r="A227" s="1" t="s">
        <v>38</v>
      </c>
      <c r="B227" s="7"/>
      <c r="C227" s="7"/>
      <c r="D227" s="7"/>
      <c r="E227" s="7"/>
      <c r="F227" s="7"/>
      <c r="G227" s="7"/>
    </row>
    <row r="228">
      <c r="A228" s="2" t="s">
        <v>7</v>
      </c>
      <c r="B228" s="7">
        <f t="shared" ref="B228:G228" si="85"> B87 / B$129</f>
        <v>0.004848484848</v>
      </c>
      <c r="C228" s="7">
        <f t="shared" si="85"/>
        <v>0.004136893569</v>
      </c>
      <c r="D228" s="7">
        <f t="shared" si="85"/>
        <v>0.007796101949</v>
      </c>
      <c r="E228" s="7">
        <f t="shared" si="85"/>
        <v>0.00378214826</v>
      </c>
      <c r="F228" s="7">
        <f t="shared" si="85"/>
        <v>0.006052047609</v>
      </c>
      <c r="G228" s="7">
        <f t="shared" si="85"/>
        <v>0.006083061439</v>
      </c>
    </row>
    <row r="229">
      <c r="A229" s="2" t="s">
        <v>8</v>
      </c>
      <c r="B229" s="7">
        <f t="shared" ref="B229:G229" si="86"> B88 / B$130</f>
        <v>0.004458856911</v>
      </c>
      <c r="C229" s="7">
        <f t="shared" si="86"/>
        <v>0.004283489097</v>
      </c>
      <c r="D229" s="7">
        <f t="shared" si="86"/>
        <v>0.00833461954</v>
      </c>
      <c r="E229" s="7">
        <f t="shared" si="86"/>
        <v>0.002442996743</v>
      </c>
      <c r="F229" s="7">
        <f t="shared" si="86"/>
        <v>0.005232314776</v>
      </c>
      <c r="G229" s="7">
        <f t="shared" si="86"/>
        <v>0.005936073059</v>
      </c>
    </row>
    <row r="230">
      <c r="A230" s="2" t="s">
        <v>9</v>
      </c>
      <c r="B230" s="7">
        <f t="shared" ref="B230:G230" si="87"> B89 / B$131</f>
        <v>0.003232323232</v>
      </c>
      <c r="C230" s="7">
        <f t="shared" si="87"/>
        <v>0.004424778761</v>
      </c>
      <c r="D230" s="7">
        <f t="shared" si="87"/>
        <v>0.007872750643</v>
      </c>
      <c r="E230" s="7">
        <f t="shared" si="87"/>
        <v>0.002557544757</v>
      </c>
      <c r="F230" s="7">
        <f t="shared" si="87"/>
        <v>0.004849251529</v>
      </c>
      <c r="G230" s="7">
        <f t="shared" si="87"/>
        <v>0.005496754576</v>
      </c>
    </row>
    <row r="231">
      <c r="A231" s="2" t="s">
        <v>10</v>
      </c>
      <c r="B231" s="7">
        <f t="shared" ref="B231:G231" si="88"> B90 / B$132</f>
        <v>0.004025764895</v>
      </c>
      <c r="C231" s="7">
        <f t="shared" si="88"/>
        <v>0.0039793076</v>
      </c>
      <c r="D231" s="7">
        <f t="shared" si="88"/>
        <v>0.007419620775</v>
      </c>
      <c r="E231" s="7">
        <f t="shared" si="88"/>
        <v>0.002606429192</v>
      </c>
      <c r="F231" s="7">
        <f t="shared" si="88"/>
        <v>0.00425170068</v>
      </c>
      <c r="G231" s="7">
        <f t="shared" si="88"/>
        <v>0.005201867943</v>
      </c>
    </row>
    <row r="232">
      <c r="A232" s="2" t="s">
        <v>11</v>
      </c>
      <c r="B232" s="7">
        <f t="shared" ref="B232:G232" si="89"> B91 / B$133</f>
        <v>0.002467105263</v>
      </c>
      <c r="C232" s="7">
        <f t="shared" si="89"/>
        <v>0.007761966365</v>
      </c>
      <c r="D232" s="7">
        <f t="shared" si="89"/>
        <v>0.004496253122</v>
      </c>
      <c r="E232" s="7">
        <f t="shared" si="89"/>
        <v>0.001777777778</v>
      </c>
      <c r="F232" s="7">
        <f t="shared" si="89"/>
        <v>0.006737665725</v>
      </c>
      <c r="G232" s="7">
        <f t="shared" si="89"/>
        <v>0.005096468875</v>
      </c>
    </row>
    <row r="233">
      <c r="A233" s="2" t="s">
        <v>12</v>
      </c>
      <c r="B233" s="7">
        <f t="shared" ref="B233:G233" si="90"> B92 / B$134</f>
        <v>0.002504173623</v>
      </c>
      <c r="C233" s="7">
        <f t="shared" si="90"/>
        <v>0.008099094807</v>
      </c>
      <c r="D233" s="7">
        <f t="shared" si="90"/>
        <v>0.003398470688</v>
      </c>
      <c r="E233" s="7">
        <f t="shared" si="90"/>
        <v>0.0009107468124</v>
      </c>
      <c r="F233" s="7">
        <f t="shared" si="90"/>
        <v>0.009521748539</v>
      </c>
      <c r="G233" s="7">
        <f t="shared" si="90"/>
        <v>0.005466178023</v>
      </c>
    </row>
    <row r="234">
      <c r="A234" s="2" t="s">
        <v>13</v>
      </c>
      <c r="B234" s="7">
        <f t="shared" ref="B234:G234" si="91"> B93 / B$135</f>
        <v>0.002830570158</v>
      </c>
      <c r="C234" s="7">
        <f t="shared" si="91"/>
        <v>0.007095793208</v>
      </c>
      <c r="D234" s="7">
        <f t="shared" si="91"/>
        <v>0.003424099136</v>
      </c>
      <c r="E234" s="7">
        <f t="shared" si="91"/>
        <v>0.0008333333333</v>
      </c>
      <c r="F234" s="7">
        <f t="shared" si="91"/>
        <v>0.01181022195</v>
      </c>
      <c r="G234" s="7">
        <f t="shared" si="91"/>
        <v>0.006051527861</v>
      </c>
    </row>
    <row r="235">
      <c r="A235" s="2" t="s">
        <v>14</v>
      </c>
      <c r="B235" s="7">
        <f t="shared" ref="B235:G235" si="92"> B94 / B$136</f>
        <v>0.00408997955</v>
      </c>
      <c r="C235" s="7">
        <f t="shared" si="92"/>
        <v>0.007928118393</v>
      </c>
      <c r="D235" s="7">
        <f t="shared" si="92"/>
        <v>0.004280821918</v>
      </c>
      <c r="E235" s="7">
        <f t="shared" si="92"/>
        <v>0.0008510638298</v>
      </c>
      <c r="F235" s="7">
        <f t="shared" si="92"/>
        <v>0.01211867948</v>
      </c>
      <c r="G235" s="7">
        <f t="shared" si="92"/>
        <v>0.00675424464</v>
      </c>
    </row>
    <row r="236">
      <c r="A236" s="2" t="s">
        <v>15</v>
      </c>
      <c r="B236" s="7">
        <f t="shared" ref="B236:G236" si="93"> B95 / B$137</f>
        <v>0.001248959201</v>
      </c>
      <c r="C236" s="7">
        <f t="shared" si="93"/>
        <v>0.005420054201</v>
      </c>
      <c r="D236" s="7">
        <f t="shared" si="93"/>
        <v>0.003687445127</v>
      </c>
      <c r="E236" s="7">
        <f t="shared" si="93"/>
        <v>0.0008460236887</v>
      </c>
      <c r="F236" s="7">
        <f t="shared" si="93"/>
        <v>0.00936967632</v>
      </c>
      <c r="G236" s="7">
        <f t="shared" si="93"/>
        <v>0.004993678887</v>
      </c>
    </row>
    <row r="237">
      <c r="A237" s="2" t="s">
        <v>16</v>
      </c>
      <c r="B237" s="7">
        <f t="shared" ref="B237:G237" si="94"> B96 / B$138</f>
        <v>0.001266357113</v>
      </c>
      <c r="C237" s="7">
        <f t="shared" si="94"/>
        <v>0.005678591709</v>
      </c>
      <c r="D237" s="7">
        <f t="shared" si="94"/>
        <v>0.002894356006</v>
      </c>
      <c r="E237" s="7">
        <f t="shared" si="94"/>
        <v>0.000826446281</v>
      </c>
      <c r="F237" s="7">
        <f t="shared" si="94"/>
        <v>0.00729457198</v>
      </c>
      <c r="G237" s="7">
        <f t="shared" si="94"/>
        <v>0.004121321399</v>
      </c>
    </row>
    <row r="238">
      <c r="A238" s="2" t="s">
        <v>17</v>
      </c>
      <c r="B238" s="7">
        <f t="shared" ref="B238:G238" si="95"> B97 / B$139</f>
        <v>0.001710132535</v>
      </c>
      <c r="C238" s="7">
        <f t="shared" si="95"/>
        <v>0.007678676905</v>
      </c>
      <c r="D238" s="7">
        <f t="shared" si="95"/>
        <v>0.002402513399</v>
      </c>
      <c r="E238" s="7">
        <f t="shared" si="95"/>
        <v>0.0008163265306</v>
      </c>
      <c r="F238" s="7">
        <f t="shared" si="95"/>
        <v>0.006794055202</v>
      </c>
      <c r="G238" s="7">
        <f t="shared" si="95"/>
        <v>0.004096761607</v>
      </c>
    </row>
    <row r="239">
      <c r="A239" s="2" t="s">
        <v>18</v>
      </c>
      <c r="B239" s="7">
        <f t="shared" ref="B239:G239" si="96"> B98 / B$140</f>
        <v>0.003017241379</v>
      </c>
      <c r="C239" s="7">
        <f t="shared" si="96"/>
        <v>0.008140262993</v>
      </c>
      <c r="D239" s="7">
        <f t="shared" si="96"/>
        <v>0.00197486535</v>
      </c>
      <c r="E239" s="7">
        <f t="shared" si="96"/>
        <v>0.0008064516129</v>
      </c>
      <c r="F239" s="7">
        <f t="shared" si="96"/>
        <v>0.003940273745</v>
      </c>
      <c r="G239" s="7">
        <f t="shared" si="96"/>
        <v>0.003279953695</v>
      </c>
    </row>
    <row r="240">
      <c r="B240" s="7"/>
      <c r="C240" s="7"/>
      <c r="D240" s="7"/>
      <c r="E240" s="7"/>
      <c r="F240" s="7"/>
      <c r="G240" s="7"/>
    </row>
    <row r="241">
      <c r="A241" s="1" t="s">
        <v>39</v>
      </c>
      <c r="B241" s="7"/>
      <c r="C241" s="7"/>
      <c r="D241" s="7"/>
      <c r="E241" s="7"/>
      <c r="F241" s="7"/>
      <c r="G241" s="7"/>
    </row>
    <row r="242">
      <c r="A242" s="2" t="s">
        <v>7</v>
      </c>
      <c r="B242" s="7">
        <f t="shared" ref="B242:G242" si="97"> B101 / B$129</f>
        <v>0.7252525253</v>
      </c>
      <c r="C242" s="7">
        <f t="shared" si="97"/>
        <v>0.4151936818</v>
      </c>
      <c r="D242" s="7">
        <f t="shared" si="97"/>
        <v>0.8244377811</v>
      </c>
      <c r="E242" s="7">
        <f t="shared" si="97"/>
        <v>0.4485627837</v>
      </c>
      <c r="F242" s="7">
        <f t="shared" si="97"/>
        <v>0.7224127496</v>
      </c>
      <c r="G242" s="7">
        <f t="shared" si="97"/>
        <v>0.6952386219</v>
      </c>
    </row>
    <row r="243">
      <c r="A243" s="2" t="s">
        <v>8</v>
      </c>
      <c r="B243" s="7">
        <f t="shared" ref="B243:G243" si="98"> B102 / B$130</f>
        <v>0.7397648966</v>
      </c>
      <c r="C243" s="7">
        <f t="shared" si="98"/>
        <v>0.4135514019</v>
      </c>
      <c r="D243" s="7">
        <f t="shared" si="98"/>
        <v>0.8285229202</v>
      </c>
      <c r="E243" s="7">
        <f t="shared" si="98"/>
        <v>0.4641693811</v>
      </c>
      <c r="F243" s="7">
        <f t="shared" si="98"/>
        <v>0.7314776057</v>
      </c>
      <c r="G243" s="7">
        <f t="shared" si="98"/>
        <v>0.703196347</v>
      </c>
    </row>
    <row r="244">
      <c r="A244" s="2" t="s">
        <v>9</v>
      </c>
      <c r="B244" s="7">
        <f t="shared" ref="B244:G244" si="99"> B103 / B$131</f>
        <v>0.7523232323</v>
      </c>
      <c r="C244" s="7">
        <f t="shared" si="99"/>
        <v>0.4046661303</v>
      </c>
      <c r="D244" s="7">
        <f t="shared" si="99"/>
        <v>0.8274421594</v>
      </c>
      <c r="E244" s="7">
        <f t="shared" si="99"/>
        <v>0.4722932651</v>
      </c>
      <c r="F244" s="7">
        <f t="shared" si="99"/>
        <v>0.7303394476</v>
      </c>
      <c r="G244" s="7">
        <f t="shared" si="99"/>
        <v>0.7038184901</v>
      </c>
    </row>
    <row r="245">
      <c r="A245" s="2" t="s">
        <v>10</v>
      </c>
      <c r="B245" s="7">
        <f t="shared" ref="B245:G245" si="100"> B104 / B$132</f>
        <v>0.7544283414</v>
      </c>
      <c r="C245" s="7">
        <f t="shared" si="100"/>
        <v>0.39793076</v>
      </c>
      <c r="D245" s="7">
        <f t="shared" si="100"/>
        <v>0.8309975268</v>
      </c>
      <c r="E245" s="7">
        <f t="shared" si="100"/>
        <v>0.4778453519</v>
      </c>
      <c r="F245" s="7">
        <f t="shared" si="100"/>
        <v>0.7287414966</v>
      </c>
      <c r="G245" s="7">
        <f t="shared" si="100"/>
        <v>0.702961518</v>
      </c>
    </row>
    <row r="246">
      <c r="A246" s="2" t="s">
        <v>11</v>
      </c>
      <c r="B246" s="7">
        <f t="shared" ref="B246:G246" si="101"> B105 / B$133</f>
        <v>0.7504111842</v>
      </c>
      <c r="C246" s="7">
        <f t="shared" si="101"/>
        <v>0.3919793014</v>
      </c>
      <c r="D246" s="7">
        <f t="shared" si="101"/>
        <v>0.8324729392</v>
      </c>
      <c r="E246" s="7">
        <f t="shared" si="101"/>
        <v>0.4844444444</v>
      </c>
      <c r="F246" s="7">
        <f t="shared" si="101"/>
        <v>0.7320147794</v>
      </c>
      <c r="G246" s="7">
        <f t="shared" si="101"/>
        <v>0.7065890062</v>
      </c>
    </row>
    <row r="247">
      <c r="A247" s="2" t="s">
        <v>12</v>
      </c>
      <c r="B247" s="7">
        <f t="shared" ref="B247:G247" si="102"> B106 / B$134</f>
        <v>0.7570951586</v>
      </c>
      <c r="C247" s="7">
        <f t="shared" si="102"/>
        <v>0.4020962363</v>
      </c>
      <c r="D247" s="7">
        <f t="shared" si="102"/>
        <v>0.832115548</v>
      </c>
      <c r="E247" s="7">
        <f t="shared" si="102"/>
        <v>0.4963570128</v>
      </c>
      <c r="F247" s="7">
        <f t="shared" si="102"/>
        <v>0.7353386713</v>
      </c>
      <c r="G247" s="7">
        <f t="shared" si="102"/>
        <v>0.7142058513</v>
      </c>
    </row>
    <row r="248">
      <c r="A248" s="2" t="s">
        <v>13</v>
      </c>
      <c r="B248" s="7">
        <f t="shared" ref="B248:G248" si="103"> B107 / B$135</f>
        <v>0.7509098261</v>
      </c>
      <c r="C248" s="7">
        <f t="shared" si="103"/>
        <v>0.4064875824</v>
      </c>
      <c r="D248" s="7">
        <f t="shared" si="103"/>
        <v>0.8353171368</v>
      </c>
      <c r="E248" s="7">
        <f t="shared" si="103"/>
        <v>0.5041666667</v>
      </c>
      <c r="F248" s="7">
        <f t="shared" si="103"/>
        <v>0.7371207493</v>
      </c>
      <c r="G248" s="7">
        <f t="shared" si="103"/>
        <v>0.719412822</v>
      </c>
    </row>
    <row r="249">
      <c r="A249" s="2" t="s">
        <v>14</v>
      </c>
      <c r="B249" s="7">
        <f t="shared" ref="B249:G249" si="104"> B108 / B$136</f>
        <v>0.7550102249</v>
      </c>
      <c r="C249" s="7">
        <f t="shared" si="104"/>
        <v>0.3837209302</v>
      </c>
      <c r="D249" s="7">
        <f t="shared" si="104"/>
        <v>0.8429794521</v>
      </c>
      <c r="E249" s="7">
        <f t="shared" si="104"/>
        <v>0.52</v>
      </c>
      <c r="F249" s="7">
        <f t="shared" si="104"/>
        <v>0.7480150439</v>
      </c>
      <c r="G249" s="7">
        <f t="shared" si="104"/>
        <v>0.7241293841</v>
      </c>
    </row>
    <row r="250">
      <c r="A250" s="2" t="s">
        <v>15</v>
      </c>
      <c r="B250" s="7">
        <f t="shared" ref="B250:G250" si="105"> B109 / B$137</f>
        <v>0.7643630308</v>
      </c>
      <c r="C250" s="7">
        <f t="shared" si="105"/>
        <v>0.4054200542</v>
      </c>
      <c r="D250" s="7">
        <f t="shared" si="105"/>
        <v>0.8444249342</v>
      </c>
      <c r="E250" s="7">
        <f t="shared" si="105"/>
        <v>0.510998308</v>
      </c>
      <c r="F250" s="7">
        <f t="shared" si="105"/>
        <v>0.7482964225</v>
      </c>
      <c r="G250" s="7">
        <f t="shared" si="105"/>
        <v>0.7276232617</v>
      </c>
    </row>
    <row r="251">
      <c r="A251" s="2" t="s">
        <v>16</v>
      </c>
      <c r="B251" s="7">
        <f t="shared" ref="B251:G251" si="106"> B110 / B$138</f>
        <v>0.7695230055</v>
      </c>
      <c r="C251" s="7">
        <f t="shared" si="106"/>
        <v>0.421919364</v>
      </c>
      <c r="D251" s="7">
        <f t="shared" si="106"/>
        <v>0.8464182344</v>
      </c>
      <c r="E251" s="7">
        <f t="shared" si="106"/>
        <v>0.5173553719</v>
      </c>
      <c r="F251" s="7">
        <f t="shared" si="106"/>
        <v>0.7521990989</v>
      </c>
      <c r="G251" s="7">
        <f t="shared" si="106"/>
        <v>0.7326292743</v>
      </c>
    </row>
    <row r="252">
      <c r="A252" s="2" t="s">
        <v>17</v>
      </c>
      <c r="B252" s="7">
        <f t="shared" ref="B252:G252" si="107"> B111 / B$139</f>
        <v>0.7785378367</v>
      </c>
      <c r="C252" s="7">
        <f t="shared" si="107"/>
        <v>0.4164205552</v>
      </c>
      <c r="D252" s="7">
        <f t="shared" si="107"/>
        <v>0.8495656995</v>
      </c>
      <c r="E252" s="7">
        <f t="shared" si="107"/>
        <v>0.5183673469</v>
      </c>
      <c r="F252" s="7">
        <f t="shared" si="107"/>
        <v>0.7520169851</v>
      </c>
      <c r="G252" s="7">
        <f t="shared" si="107"/>
        <v>0.7348159709</v>
      </c>
    </row>
    <row r="253">
      <c r="A253" s="2" t="s">
        <v>18</v>
      </c>
      <c r="B253" s="7">
        <f t="shared" ref="B253:G253" si="108"> B112 / B$140</f>
        <v>0.7788793103</v>
      </c>
      <c r="C253" s="7">
        <f t="shared" si="108"/>
        <v>0.4120225423</v>
      </c>
      <c r="D253" s="7">
        <f t="shared" si="108"/>
        <v>0.847037702</v>
      </c>
      <c r="E253" s="7">
        <f t="shared" si="108"/>
        <v>0.5217741935</v>
      </c>
      <c r="F253" s="7">
        <f t="shared" si="108"/>
        <v>0.7532144338</v>
      </c>
      <c r="G253" s="7">
        <f t="shared" si="108"/>
        <v>0.7371535147</v>
      </c>
    </row>
    <row r="254">
      <c r="B254" s="7"/>
      <c r="C254" s="7"/>
      <c r="D254" s="7"/>
      <c r="E254" s="7"/>
      <c r="F254" s="7"/>
      <c r="G254" s="7"/>
    </row>
    <row r="255">
      <c r="A255" s="1" t="s">
        <v>40</v>
      </c>
      <c r="B255" s="7"/>
      <c r="C255" s="7"/>
      <c r="D255" s="7"/>
      <c r="E255" s="7"/>
      <c r="F255" s="7"/>
      <c r="G255" s="7"/>
    </row>
    <row r="256">
      <c r="A256" s="2" t="s">
        <v>7</v>
      </c>
      <c r="B256" s="7">
        <f t="shared" ref="B256:G256" si="109"> B115 / B$129</f>
        <v>0.08565656566</v>
      </c>
      <c r="C256" s="7">
        <f t="shared" si="109"/>
        <v>0.4155697631</v>
      </c>
      <c r="D256" s="7">
        <f t="shared" si="109"/>
        <v>0.01034482759</v>
      </c>
      <c r="E256" s="7">
        <f t="shared" si="109"/>
        <v>0.04160363086</v>
      </c>
      <c r="F256" s="7">
        <f t="shared" si="109"/>
        <v>0.01270929998</v>
      </c>
      <c r="G256" s="7">
        <f t="shared" si="109"/>
        <v>0.08317204004</v>
      </c>
    </row>
    <row r="257">
      <c r="A257" s="2" t="s">
        <v>8</v>
      </c>
      <c r="B257" s="7">
        <f t="shared" ref="B257:G257" si="110"> B116 / B$130</f>
        <v>0.07782732063</v>
      </c>
      <c r="C257" s="7">
        <f t="shared" si="110"/>
        <v>0.4112149533</v>
      </c>
      <c r="D257" s="7">
        <f t="shared" si="110"/>
        <v>0.01095848125</v>
      </c>
      <c r="E257" s="7">
        <f t="shared" si="110"/>
        <v>0.03827361564</v>
      </c>
      <c r="F257" s="7">
        <f t="shared" si="110"/>
        <v>0.01067392214</v>
      </c>
      <c r="G257" s="7">
        <f t="shared" si="110"/>
        <v>0.08087899543</v>
      </c>
    </row>
    <row r="258">
      <c r="A258" s="2" t="s">
        <v>9</v>
      </c>
      <c r="B258" s="7">
        <f t="shared" ref="B258:G258" si="111"> B117 / B$131</f>
        <v>0.07555555556</v>
      </c>
      <c r="C258" s="7">
        <f t="shared" si="111"/>
        <v>0.4215607401</v>
      </c>
      <c r="D258" s="7">
        <f t="shared" si="111"/>
        <v>0.01076478149</v>
      </c>
      <c r="E258" s="7">
        <f t="shared" si="111"/>
        <v>0.03921568627</v>
      </c>
      <c r="F258" s="7">
        <f t="shared" si="111"/>
        <v>0.01454775459</v>
      </c>
      <c r="G258" s="7">
        <f t="shared" si="111"/>
        <v>0.08286065142</v>
      </c>
    </row>
    <row r="259">
      <c r="A259" s="2" t="s">
        <v>10</v>
      </c>
      <c r="B259" s="7">
        <f t="shared" ref="B259:G259" si="112"> B118 / B$132</f>
        <v>0.07809983897</v>
      </c>
      <c r="C259" s="7">
        <f t="shared" si="112"/>
        <v>0.4333465977</v>
      </c>
      <c r="D259" s="7">
        <f t="shared" si="112"/>
        <v>0.01335531739</v>
      </c>
      <c r="E259" s="7">
        <f t="shared" si="112"/>
        <v>0.03996524761</v>
      </c>
      <c r="F259" s="7">
        <f t="shared" si="112"/>
        <v>0.01381802721</v>
      </c>
      <c r="G259" s="7">
        <f t="shared" si="112"/>
        <v>0.08719040019</v>
      </c>
    </row>
    <row r="260">
      <c r="A260" s="2" t="s">
        <v>11</v>
      </c>
      <c r="B260" s="7">
        <f t="shared" ref="B260:G260" si="113"> B119 / B$133</f>
        <v>0.08963815789</v>
      </c>
      <c r="C260" s="7">
        <f t="shared" si="113"/>
        <v>0.4312203536</v>
      </c>
      <c r="D260" s="7">
        <f t="shared" si="113"/>
        <v>0.0151540383</v>
      </c>
      <c r="E260" s="7">
        <f t="shared" si="113"/>
        <v>0.04266666667</v>
      </c>
      <c r="F260" s="7">
        <f t="shared" si="113"/>
        <v>0.01217126712</v>
      </c>
      <c r="G260" s="7">
        <f t="shared" si="113"/>
        <v>0.08572988715</v>
      </c>
    </row>
    <row r="261">
      <c r="A261" s="2" t="s">
        <v>12</v>
      </c>
      <c r="B261" s="7">
        <f t="shared" ref="B261:G261" si="114"> B120 / B$134</f>
        <v>0.0847245409</v>
      </c>
      <c r="C261" s="7">
        <f t="shared" si="114"/>
        <v>0.442115293</v>
      </c>
      <c r="D261" s="7">
        <f t="shared" si="114"/>
        <v>0.01648258284</v>
      </c>
      <c r="E261" s="7">
        <f t="shared" si="114"/>
        <v>0.04553734062</v>
      </c>
      <c r="F261" s="7">
        <f t="shared" si="114"/>
        <v>0.01146937892</v>
      </c>
      <c r="G261" s="7">
        <f t="shared" si="114"/>
        <v>0.08267594261</v>
      </c>
    </row>
    <row r="262">
      <c r="A262" s="2" t="s">
        <v>13</v>
      </c>
      <c r="B262" s="7">
        <f t="shared" ref="B262:G262" si="115"> B121 / B$135</f>
        <v>0.09017387788</v>
      </c>
      <c r="C262" s="7">
        <f t="shared" si="115"/>
        <v>0.4612265585</v>
      </c>
      <c r="D262" s="7">
        <f t="shared" si="115"/>
        <v>0.01663133866</v>
      </c>
      <c r="E262" s="7">
        <f t="shared" si="115"/>
        <v>0.04833333333</v>
      </c>
      <c r="F262" s="7">
        <f t="shared" si="115"/>
        <v>0.01343921808</v>
      </c>
      <c r="G262" s="7">
        <f t="shared" si="115"/>
        <v>0.08142600359</v>
      </c>
    </row>
    <row r="263">
      <c r="A263" s="2" t="s">
        <v>14</v>
      </c>
      <c r="B263" s="7">
        <f t="shared" ref="B263:G263" si="116"> B122 / B$136</f>
        <v>0.09120654397</v>
      </c>
      <c r="C263" s="7">
        <f t="shared" si="116"/>
        <v>0.4852008457</v>
      </c>
      <c r="D263" s="7">
        <f t="shared" si="116"/>
        <v>0.01660958904</v>
      </c>
      <c r="E263" s="7">
        <f t="shared" si="116"/>
        <v>0.04510638298</v>
      </c>
      <c r="F263" s="7">
        <f t="shared" si="116"/>
        <v>0.01232762223</v>
      </c>
      <c r="G263" s="7">
        <f t="shared" si="116"/>
        <v>0.08365348866</v>
      </c>
    </row>
    <row r="264">
      <c r="A264" s="2" t="s">
        <v>15</v>
      </c>
      <c r="B264" s="7">
        <f t="shared" ref="B264:G264" si="117"> B123 / B$137</f>
        <v>0.08992506245</v>
      </c>
      <c r="C264" s="7">
        <f t="shared" si="117"/>
        <v>0.4628726287</v>
      </c>
      <c r="D264" s="7">
        <f t="shared" si="117"/>
        <v>0.01931518876</v>
      </c>
      <c r="E264" s="7">
        <f t="shared" si="117"/>
        <v>0.04991539763</v>
      </c>
      <c r="F264" s="7">
        <f t="shared" si="117"/>
        <v>0.01448040886</v>
      </c>
      <c r="G264" s="7">
        <f t="shared" si="117"/>
        <v>0.08261694058</v>
      </c>
    </row>
    <row r="265">
      <c r="A265" s="2" t="s">
        <v>16</v>
      </c>
      <c r="B265" s="7">
        <f t="shared" ref="B265:G265" si="118"> B124 / B$138</f>
        <v>0.09286618827</v>
      </c>
      <c r="C265" s="7">
        <f t="shared" si="118"/>
        <v>0.4525837592</v>
      </c>
      <c r="D265" s="7">
        <f t="shared" si="118"/>
        <v>0.02044138929</v>
      </c>
      <c r="E265" s="7">
        <f t="shared" si="118"/>
        <v>0.05619834711</v>
      </c>
      <c r="F265" s="7">
        <f t="shared" si="118"/>
        <v>0.01501823643</v>
      </c>
      <c r="G265" s="7">
        <f t="shared" si="118"/>
        <v>0.08165368021</v>
      </c>
    </row>
    <row r="266">
      <c r="A266" s="2" t="s">
        <v>17</v>
      </c>
      <c r="B266" s="7">
        <f t="shared" ref="B266:G266" si="119"> B125 / B$139</f>
        <v>0.0859341599</v>
      </c>
      <c r="C266" s="7">
        <f t="shared" si="119"/>
        <v>0.4565859421</v>
      </c>
      <c r="D266" s="7">
        <f t="shared" si="119"/>
        <v>0.0201441508</v>
      </c>
      <c r="E266" s="7">
        <f t="shared" si="119"/>
        <v>0.04897959184</v>
      </c>
      <c r="F266" s="7">
        <f t="shared" si="119"/>
        <v>0.01571125265</v>
      </c>
      <c r="G266" s="7">
        <f t="shared" si="119"/>
        <v>0.07913902978</v>
      </c>
    </row>
    <row r="267">
      <c r="A267" s="2" t="s">
        <v>18</v>
      </c>
      <c r="B267" s="7">
        <f t="shared" ref="B267:G267" si="120"> B126 / B$140</f>
        <v>0.08922413793</v>
      </c>
      <c r="C267" s="7">
        <f t="shared" si="120"/>
        <v>0.4577332498</v>
      </c>
      <c r="D267" s="7">
        <f t="shared" si="120"/>
        <v>0.02118491921</v>
      </c>
      <c r="E267" s="7">
        <f t="shared" si="120"/>
        <v>0.05161290323</v>
      </c>
      <c r="F267" s="7">
        <f t="shared" si="120"/>
        <v>0.0151389465</v>
      </c>
      <c r="G267" s="7">
        <f t="shared" si="120"/>
        <v>0.07672519133</v>
      </c>
    </row>
    <row r="269">
      <c r="A269" s="1" t="s">
        <v>45</v>
      </c>
    </row>
    <row r="270">
      <c r="A270" s="1" t="s">
        <v>33</v>
      </c>
    </row>
    <row r="271">
      <c r="A271" s="2" t="s">
        <v>7</v>
      </c>
      <c r="B271" s="3">
        <f t="shared" ref="B271:G271" si="121"> (B17 - B18) / B18</f>
        <v>0.0157480315</v>
      </c>
      <c r="C271" s="3">
        <f t="shared" si="121"/>
        <v>-0.01773049645</v>
      </c>
      <c r="D271" s="3">
        <f t="shared" si="121"/>
        <v>0.06345733042</v>
      </c>
      <c r="E271" s="3">
        <f t="shared" si="121"/>
        <v>0.1627906977</v>
      </c>
      <c r="F271" s="3">
        <f t="shared" si="121"/>
        <v>0.05813953488</v>
      </c>
      <c r="G271" s="3">
        <f t="shared" si="121"/>
        <v>0.03985507246</v>
      </c>
    </row>
    <row r="272">
      <c r="A272" s="2" t="s">
        <v>8</v>
      </c>
      <c r="B272" s="3">
        <f t="shared" ref="B272:G272" si="122"> (B18 - B19) / B19</f>
        <v>0.03673469388</v>
      </c>
      <c r="C272" s="3">
        <f t="shared" si="122"/>
        <v>0.03676470588</v>
      </c>
      <c r="D272" s="3">
        <f t="shared" si="122"/>
        <v>0.04576659039</v>
      </c>
      <c r="E272" s="3">
        <f t="shared" si="122"/>
        <v>0.075</v>
      </c>
      <c r="F272" s="3">
        <f t="shared" si="122"/>
        <v>0.02380952381</v>
      </c>
      <c r="G272" s="3">
        <f t="shared" si="122"/>
        <v>0.03759398496</v>
      </c>
    </row>
    <row r="273">
      <c r="A273" s="2" t="s">
        <v>9</v>
      </c>
      <c r="B273" s="3">
        <f t="shared" ref="B273:G273" si="123"> (B19 - B20) / B20</f>
        <v>0.01659751037</v>
      </c>
      <c r="C273" s="3">
        <f t="shared" si="123"/>
        <v>0.02641509434</v>
      </c>
      <c r="D273" s="3">
        <f t="shared" si="123"/>
        <v>0.0925</v>
      </c>
      <c r="E273" s="3">
        <f t="shared" si="123"/>
        <v>-0.1111111111</v>
      </c>
      <c r="F273" s="3">
        <f t="shared" si="123"/>
        <v>-0.03170028818</v>
      </c>
      <c r="G273" s="3">
        <f t="shared" si="123"/>
        <v>0.02465331279</v>
      </c>
    </row>
    <row r="274">
      <c r="A274" s="2" t="s">
        <v>10</v>
      </c>
      <c r="B274" s="3">
        <f t="shared" ref="B274:G274" si="124"> (B20 - B21) / B21</f>
        <v>0.09545454545</v>
      </c>
      <c r="C274" s="3">
        <f t="shared" si="124"/>
        <v>0.0153256705</v>
      </c>
      <c r="D274" s="3">
        <f t="shared" si="124"/>
        <v>0.02564102564</v>
      </c>
      <c r="E274" s="3">
        <f t="shared" si="124"/>
        <v>0.04651162791</v>
      </c>
      <c r="F274" s="3">
        <f t="shared" si="124"/>
        <v>0.07098765432</v>
      </c>
      <c r="G274" s="3">
        <f t="shared" si="124"/>
        <v>0.04846526656</v>
      </c>
    </row>
    <row r="275">
      <c r="A275" s="2" t="s">
        <v>11</v>
      </c>
      <c r="B275" s="3">
        <f t="shared" ref="B275:G275" si="125"> (B21 - B22) / B22</f>
        <v>0.004566210046</v>
      </c>
      <c r="C275" s="3">
        <f t="shared" si="125"/>
        <v>0.2985074627</v>
      </c>
      <c r="D275" s="3">
        <f t="shared" si="125"/>
        <v>0.04</v>
      </c>
      <c r="E275" s="3">
        <f t="shared" si="125"/>
        <v>0.0487804878</v>
      </c>
      <c r="F275" s="3">
        <f t="shared" si="125"/>
        <v>0.02857142857</v>
      </c>
      <c r="G275" s="3">
        <f t="shared" si="125"/>
        <v>0.07558644657</v>
      </c>
    </row>
    <row r="276">
      <c r="A276" s="2" t="s">
        <v>12</v>
      </c>
      <c r="B276" s="3">
        <f t="shared" ref="B276:G276" si="126"> (B22 - B23) / B23</f>
        <v>-0.01351351351</v>
      </c>
      <c r="C276" s="3">
        <f t="shared" si="126"/>
        <v>0.2035928144</v>
      </c>
      <c r="D276" s="3">
        <f t="shared" si="126"/>
        <v>-0.002659574468</v>
      </c>
      <c r="E276" s="3">
        <f t="shared" si="126"/>
        <v>-0.1086956522</v>
      </c>
      <c r="F276" s="3">
        <f t="shared" si="126"/>
        <v>-0.04255319149</v>
      </c>
      <c r="G276" s="3">
        <f t="shared" si="126"/>
        <v>0.009649122807</v>
      </c>
    </row>
    <row r="277">
      <c r="A277" s="2" t="s">
        <v>13</v>
      </c>
      <c r="B277" s="3">
        <f t="shared" ref="B277:G277" si="127"> (B23 - B24) / B24</f>
        <v>0.04716981132</v>
      </c>
      <c r="C277" s="3">
        <f t="shared" si="127"/>
        <v>0.1438356164</v>
      </c>
      <c r="D277" s="3">
        <f t="shared" si="127"/>
        <v>0.06515580737</v>
      </c>
      <c r="E277" s="3">
        <f t="shared" si="127"/>
        <v>0.06976744186</v>
      </c>
      <c r="F277" s="3">
        <f t="shared" si="127"/>
        <v>0.1114864865</v>
      </c>
      <c r="G277" s="3">
        <f t="shared" si="127"/>
        <v>0.08571428571</v>
      </c>
    </row>
    <row r="278">
      <c r="A278" s="2" t="s">
        <v>14</v>
      </c>
      <c r="B278" s="3">
        <f t="shared" ref="B278:G278" si="128"> (B24 - B25) / B25</f>
        <v>0.03414634146</v>
      </c>
      <c r="C278" s="3">
        <f t="shared" si="128"/>
        <v>-0.05194805195</v>
      </c>
      <c r="D278" s="3">
        <f t="shared" si="128"/>
        <v>0.01729106628</v>
      </c>
      <c r="E278" s="3">
        <f t="shared" si="128"/>
        <v>0</v>
      </c>
      <c r="F278" s="3">
        <f t="shared" si="128"/>
        <v>-0.01986754967</v>
      </c>
      <c r="G278" s="3">
        <f t="shared" si="128"/>
        <v>-0.0009514747859</v>
      </c>
    </row>
    <row r="279">
      <c r="A279" s="2" t="s">
        <v>15</v>
      </c>
      <c r="B279" s="3">
        <f t="shared" ref="B279:G279" si="129"> (B25 - B26) / B26</f>
        <v>0.07329842932</v>
      </c>
      <c r="C279" s="3">
        <f t="shared" si="129"/>
        <v>0.04761904762</v>
      </c>
      <c r="D279" s="3">
        <f t="shared" si="129"/>
        <v>0.08777429467</v>
      </c>
      <c r="E279" s="3">
        <f t="shared" si="129"/>
        <v>-0.02272727273</v>
      </c>
      <c r="F279" s="3">
        <f t="shared" si="129"/>
        <v>0.003322259136</v>
      </c>
      <c r="G279" s="3">
        <f t="shared" si="129"/>
        <v>0.04890219561</v>
      </c>
    </row>
    <row r="280">
      <c r="A280" s="2" t="s">
        <v>16</v>
      </c>
      <c r="B280" s="3">
        <f t="shared" ref="B280:G280" si="130"> (B26 - B27) / B27</f>
        <v>0.04371584699</v>
      </c>
      <c r="C280" s="3">
        <f t="shared" si="130"/>
        <v>0.02083333333</v>
      </c>
      <c r="D280" s="3">
        <f t="shared" si="130"/>
        <v>0.08503401361</v>
      </c>
      <c r="E280" s="3">
        <f t="shared" si="130"/>
        <v>0.07317073171</v>
      </c>
      <c r="F280" s="3">
        <f t="shared" si="130"/>
        <v>-0.01633986928</v>
      </c>
      <c r="G280" s="3">
        <f t="shared" si="130"/>
        <v>0.03512396694</v>
      </c>
    </row>
    <row r="281">
      <c r="A281" s="2" t="s">
        <v>17</v>
      </c>
      <c r="B281" s="3">
        <f t="shared" ref="B281:G281" si="131"> (B27 - B28) / B28</f>
        <v>0.06395348837</v>
      </c>
      <c r="C281" s="3">
        <f t="shared" si="131"/>
        <v>-0.02702702703</v>
      </c>
      <c r="D281" s="3">
        <f t="shared" si="131"/>
        <v>-0.03606557377</v>
      </c>
      <c r="E281" s="3">
        <f t="shared" si="131"/>
        <v>-0.06818181818</v>
      </c>
      <c r="F281" s="3">
        <f t="shared" si="131"/>
        <v>-0.00325732899</v>
      </c>
      <c r="G281" s="3">
        <f t="shared" si="131"/>
        <v>-0.008196721311</v>
      </c>
    </row>
    <row r="283">
      <c r="A283" s="1" t="s">
        <v>30</v>
      </c>
      <c r="B283" s="3">
        <f t="shared" ref="B283:G283" si="132"> AVERAGE(B271:B281)</f>
        <v>0.03798830865</v>
      </c>
      <c r="C283" s="3">
        <f t="shared" si="132"/>
        <v>0.06328983361</v>
      </c>
      <c r="D283" s="3">
        <f t="shared" si="132"/>
        <v>0.04399045274</v>
      </c>
      <c r="E283" s="3">
        <f t="shared" si="132"/>
        <v>0.01502773934</v>
      </c>
      <c r="F283" s="3">
        <f t="shared" si="132"/>
        <v>0.01659987814</v>
      </c>
      <c r="G283" s="3">
        <f t="shared" si="132"/>
        <v>0.03603595076</v>
      </c>
    </row>
    <row r="285">
      <c r="A285" s="1" t="s">
        <v>34</v>
      </c>
    </row>
    <row r="286">
      <c r="A286" s="2" t="s">
        <v>7</v>
      </c>
      <c r="B286" s="3">
        <f t="shared" ref="B286:G286" si="133"> (B31 - B32) / B32</f>
        <v>0.07407407407</v>
      </c>
      <c r="C286" s="3">
        <f t="shared" si="133"/>
        <v>0.0303030303</v>
      </c>
      <c r="D286" s="3">
        <f t="shared" si="133"/>
        <v>0.0990990991</v>
      </c>
      <c r="E286" s="3">
        <f t="shared" si="133"/>
        <v>0.03669724771</v>
      </c>
      <c r="F286" s="3">
        <f t="shared" si="133"/>
        <v>0.0652173913</v>
      </c>
      <c r="G286" s="3">
        <f t="shared" si="133"/>
        <v>0.06493506494</v>
      </c>
    </row>
    <row r="287">
      <c r="A287" s="2" t="s">
        <v>8</v>
      </c>
      <c r="B287" s="3">
        <f t="shared" ref="B287:G287" si="134"> (B32 - B33) / B33</f>
        <v>0.05194805195</v>
      </c>
      <c r="C287" s="3">
        <f t="shared" si="134"/>
        <v>-0.01492537313</v>
      </c>
      <c r="D287" s="3">
        <f t="shared" si="134"/>
        <v>0.04225352113</v>
      </c>
      <c r="E287" s="3">
        <f t="shared" si="134"/>
        <v>0.05825242718</v>
      </c>
      <c r="F287" s="3">
        <f t="shared" si="134"/>
        <v>0.002421307506</v>
      </c>
      <c r="G287" s="3">
        <f t="shared" si="134"/>
        <v>0.0256147541</v>
      </c>
    </row>
    <row r="288">
      <c r="A288" s="2" t="s">
        <v>9</v>
      </c>
      <c r="B288" s="3">
        <f t="shared" ref="B288:G288" si="135"> (B33 - B34) / B34</f>
        <v>0.05479452055</v>
      </c>
      <c r="C288" s="3">
        <f t="shared" si="135"/>
        <v>0.1964285714</v>
      </c>
      <c r="D288" s="3">
        <f t="shared" si="135"/>
        <v>0.05970149254</v>
      </c>
      <c r="E288" s="3">
        <f t="shared" si="135"/>
        <v>0.0198019802</v>
      </c>
      <c r="F288" s="3">
        <f t="shared" si="135"/>
        <v>-0.01196172249</v>
      </c>
      <c r="G288" s="3">
        <f t="shared" si="135"/>
        <v>0.02736842105</v>
      </c>
    </row>
    <row r="289">
      <c r="A289" s="2" t="s">
        <v>10</v>
      </c>
      <c r="B289" s="3">
        <f t="shared" ref="B289:G289" si="136"> (B34 - B35) / B35</f>
        <v>-0.02666666667</v>
      </c>
      <c r="C289" s="3">
        <f t="shared" si="136"/>
        <v>0.2444444444</v>
      </c>
      <c r="D289" s="3">
        <f t="shared" si="136"/>
        <v>-0.03827751196</v>
      </c>
      <c r="E289" s="3">
        <f t="shared" si="136"/>
        <v>-0.004926108374</v>
      </c>
      <c r="F289" s="3">
        <f t="shared" si="136"/>
        <v>0.01210653753</v>
      </c>
      <c r="G289" s="3">
        <f t="shared" si="136"/>
        <v>0.005291005291</v>
      </c>
    </row>
    <row r="290">
      <c r="A290" s="2" t="s">
        <v>11</v>
      </c>
      <c r="B290" s="3">
        <f t="shared" ref="B290:G290" si="137"> (B35 - B36) / B36</f>
        <v>-0.02597402597</v>
      </c>
      <c r="C290" s="3">
        <f t="shared" si="137"/>
        <v>0.02272727273</v>
      </c>
      <c r="D290" s="3">
        <f t="shared" si="137"/>
        <v>-0.04128440367</v>
      </c>
      <c r="E290" s="3">
        <f t="shared" si="137"/>
        <v>-0.009756097561</v>
      </c>
      <c r="F290" s="3">
        <f t="shared" si="137"/>
        <v>-0.01666666667</v>
      </c>
      <c r="G290" s="3">
        <f t="shared" si="137"/>
        <v>-0.01970954357</v>
      </c>
    </row>
    <row r="291">
      <c r="A291" s="2" t="s">
        <v>12</v>
      </c>
      <c r="B291" s="3">
        <f t="shared" ref="B291:G291" si="138"> (B36 - B37) / B37</f>
        <v>-0.04938271605</v>
      </c>
      <c r="C291" s="3">
        <f t="shared" si="138"/>
        <v>-0.08333333333</v>
      </c>
      <c r="D291" s="3">
        <f t="shared" si="138"/>
        <v>-0.1209677419</v>
      </c>
      <c r="E291" s="3">
        <f t="shared" si="138"/>
        <v>-0.09292035398</v>
      </c>
      <c r="F291" s="3">
        <f t="shared" si="138"/>
        <v>-0.07488986784</v>
      </c>
      <c r="G291" s="3">
        <f t="shared" si="138"/>
        <v>-0.08798486282</v>
      </c>
    </row>
    <row r="292">
      <c r="A292" s="2" t="s">
        <v>13</v>
      </c>
      <c r="B292" s="3">
        <f t="shared" ref="B292:G292" si="139"> (B37 - B38) / B38</f>
        <v>0.03846153846</v>
      </c>
      <c r="C292" s="3">
        <f t="shared" si="139"/>
        <v>0.04347826087</v>
      </c>
      <c r="D292" s="3">
        <f t="shared" si="139"/>
        <v>0.09251101322</v>
      </c>
      <c r="E292" s="3">
        <f t="shared" si="139"/>
        <v>0.02727272727</v>
      </c>
      <c r="F292" s="3">
        <f t="shared" si="139"/>
        <v>0.05336426914</v>
      </c>
      <c r="G292" s="3">
        <f t="shared" si="139"/>
        <v>0.05489021956</v>
      </c>
    </row>
    <row r="293">
      <c r="A293" s="2" t="s">
        <v>14</v>
      </c>
      <c r="B293" s="3">
        <f t="shared" ref="B293:G293" si="140"> (B38 - B39) / B39</f>
        <v>0.1142857143</v>
      </c>
      <c r="C293" s="3">
        <f t="shared" si="140"/>
        <v>0.2432432432</v>
      </c>
      <c r="D293" s="3">
        <f t="shared" si="140"/>
        <v>0.03181818182</v>
      </c>
      <c r="E293" s="3">
        <f t="shared" si="140"/>
        <v>-0.05982905983</v>
      </c>
      <c r="F293" s="3">
        <f t="shared" si="140"/>
        <v>-0.01146788991</v>
      </c>
      <c r="G293" s="3">
        <f t="shared" si="140"/>
        <v>0.005015045135</v>
      </c>
    </row>
    <row r="294">
      <c r="A294" s="2" t="s">
        <v>15</v>
      </c>
      <c r="B294" s="3">
        <f t="shared" ref="B294:G294" si="141"> (B39 - B40) / B40</f>
        <v>0.1111111111</v>
      </c>
      <c r="C294" s="3">
        <f t="shared" si="141"/>
        <v>0.2333333333</v>
      </c>
      <c r="D294" s="3">
        <f t="shared" si="141"/>
        <v>-0.02222222222</v>
      </c>
      <c r="E294" s="3">
        <f t="shared" si="141"/>
        <v>-0.02092050209</v>
      </c>
      <c r="F294" s="3">
        <f t="shared" si="141"/>
        <v>-0.006833712984</v>
      </c>
      <c r="G294" s="3">
        <f t="shared" si="141"/>
        <v>0.001004016064</v>
      </c>
    </row>
    <row r="295">
      <c r="A295" s="2" t="s">
        <v>16</v>
      </c>
      <c r="B295" s="3">
        <f t="shared" ref="B295:G295" si="142"> (B40 - B41) / B41</f>
        <v>-0.04545454545</v>
      </c>
      <c r="C295" s="3">
        <f t="shared" si="142"/>
        <v>-0.03225806452</v>
      </c>
      <c r="D295" s="3">
        <f t="shared" si="142"/>
        <v>0.01351351351</v>
      </c>
      <c r="E295" s="3">
        <f t="shared" si="142"/>
        <v>-0.01646090535</v>
      </c>
      <c r="F295" s="3">
        <f t="shared" si="142"/>
        <v>0</v>
      </c>
      <c r="G295" s="3">
        <f t="shared" si="142"/>
        <v>-0.004995004995</v>
      </c>
    </row>
    <row r="296">
      <c r="A296" s="2" t="s">
        <v>17</v>
      </c>
      <c r="B296" s="3">
        <f t="shared" ref="B296:G296" si="143"> (B41 - B42) / B42</f>
        <v>0.1</v>
      </c>
      <c r="C296" s="3">
        <f t="shared" si="143"/>
        <v>0.4090909091</v>
      </c>
      <c r="D296" s="3">
        <f t="shared" si="143"/>
        <v>-0.05128205128</v>
      </c>
      <c r="E296" s="3">
        <f t="shared" si="143"/>
        <v>-0.02409638554</v>
      </c>
      <c r="F296" s="3">
        <f t="shared" si="143"/>
        <v>-0.06196581197</v>
      </c>
      <c r="G296" s="3">
        <f t="shared" si="143"/>
        <v>-0.03097773475</v>
      </c>
    </row>
    <row r="298">
      <c r="A298" s="1" t="s">
        <v>30</v>
      </c>
      <c r="B298" s="3">
        <f t="shared" ref="B298:G298" si="144"> AVERAGE(B286:B296)</f>
        <v>0.0361088233</v>
      </c>
      <c r="C298" s="3">
        <f t="shared" si="144"/>
        <v>0.1175029359</v>
      </c>
      <c r="D298" s="3">
        <f t="shared" si="144"/>
        <v>0.005896626385</v>
      </c>
      <c r="E298" s="3">
        <f t="shared" si="144"/>
        <v>-0.007898639124</v>
      </c>
      <c r="F298" s="3">
        <f t="shared" si="144"/>
        <v>-0.004606924216</v>
      </c>
      <c r="G298" s="3">
        <f t="shared" si="144"/>
        <v>0.003677398182</v>
      </c>
    </row>
    <row r="300">
      <c r="A300" s="1" t="s">
        <v>35</v>
      </c>
    </row>
    <row r="301">
      <c r="A301" s="2" t="s">
        <v>7</v>
      </c>
      <c r="B301" s="3">
        <f t="shared" ref="B301:G301" si="145"> (B45 - B46) / B46</f>
        <v>0.03846153846</v>
      </c>
      <c r="C301" s="3">
        <f t="shared" si="145"/>
        <v>-0.03125</v>
      </c>
      <c r="D301" s="3">
        <f t="shared" si="145"/>
        <v>0.06637168142</v>
      </c>
      <c r="E301" s="3">
        <f t="shared" si="145"/>
        <v>0.1385542169</v>
      </c>
      <c r="F301" s="3">
        <f t="shared" si="145"/>
        <v>0.08831908832</v>
      </c>
      <c r="G301" s="3">
        <f t="shared" si="145"/>
        <v>0.08848715509</v>
      </c>
    </row>
    <row r="302">
      <c r="A302" s="2" t="s">
        <v>8</v>
      </c>
      <c r="B302" s="3">
        <f t="shared" ref="B302:G302" si="146"> (B46 - B47) / B47</f>
        <v>0.08333333333</v>
      </c>
      <c r="C302" s="3">
        <f t="shared" si="146"/>
        <v>0.04918032787</v>
      </c>
      <c r="D302" s="3">
        <f t="shared" si="146"/>
        <v>0.01801801802</v>
      </c>
      <c r="E302" s="3">
        <f t="shared" si="146"/>
        <v>0.07096774194</v>
      </c>
      <c r="F302" s="3">
        <f t="shared" si="146"/>
        <v>0.01739130435</v>
      </c>
      <c r="G302" s="3">
        <f t="shared" si="146"/>
        <v>0.04059405941</v>
      </c>
    </row>
    <row r="303">
      <c r="A303" s="2" t="s">
        <v>9</v>
      </c>
      <c r="B303" s="3">
        <f t="shared" ref="B303:G303" si="147"> (B47 - B48) / B48</f>
        <v>0.09090909091</v>
      </c>
      <c r="C303" s="3">
        <f t="shared" si="147"/>
        <v>-0.1285714286</v>
      </c>
      <c r="D303" s="3">
        <f t="shared" si="147"/>
        <v>0.05714285714</v>
      </c>
      <c r="E303" s="3">
        <f t="shared" si="147"/>
        <v>0.06529209622</v>
      </c>
      <c r="F303" s="3">
        <f t="shared" si="147"/>
        <v>0.04229607251</v>
      </c>
      <c r="G303" s="3">
        <f t="shared" si="147"/>
        <v>0.04338842975</v>
      </c>
    </row>
    <row r="304">
      <c r="A304" s="2" t="s">
        <v>10</v>
      </c>
      <c r="B304" s="3">
        <f t="shared" ref="B304:G304" si="148"> (B48 - B49) / B49</f>
        <v>0.01538461538</v>
      </c>
      <c r="C304" s="3">
        <f t="shared" si="148"/>
        <v>0.0447761194</v>
      </c>
      <c r="D304" s="3">
        <f t="shared" si="148"/>
        <v>0.004784688995</v>
      </c>
      <c r="E304" s="3">
        <f t="shared" si="148"/>
        <v>0.07380073801</v>
      </c>
      <c r="F304" s="3">
        <f t="shared" si="148"/>
        <v>0.03761755486</v>
      </c>
      <c r="G304" s="3">
        <f t="shared" si="148"/>
        <v>0.03974221267</v>
      </c>
    </row>
    <row r="305">
      <c r="A305" s="2" t="s">
        <v>11</v>
      </c>
      <c r="B305" s="3">
        <f t="shared" ref="B305:G305" si="149"> (B49 - B50) / B50</f>
        <v>0.1607142857</v>
      </c>
      <c r="C305" s="3">
        <f t="shared" si="149"/>
        <v>0.2407407407</v>
      </c>
      <c r="D305" s="3">
        <f t="shared" si="149"/>
        <v>0.004807692308</v>
      </c>
      <c r="E305" s="3">
        <f t="shared" si="149"/>
        <v>0.106122449</v>
      </c>
      <c r="F305" s="3">
        <f t="shared" si="149"/>
        <v>0.03908794788</v>
      </c>
      <c r="G305" s="3">
        <f t="shared" si="149"/>
        <v>0.07011494253</v>
      </c>
    </row>
    <row r="306">
      <c r="A306" s="2" t="s">
        <v>12</v>
      </c>
      <c r="B306" s="3">
        <f t="shared" ref="B306:G306" si="150"> (B50 - B51) / B51</f>
        <v>0</v>
      </c>
      <c r="C306" s="3">
        <f t="shared" si="150"/>
        <v>0.7419354839</v>
      </c>
      <c r="D306" s="3">
        <f t="shared" si="150"/>
        <v>0.0297029703</v>
      </c>
      <c r="E306" s="3">
        <f t="shared" si="150"/>
        <v>-0.03543307087</v>
      </c>
      <c r="F306" s="3">
        <f t="shared" si="150"/>
        <v>-0.009677419355</v>
      </c>
      <c r="G306" s="3">
        <f t="shared" si="150"/>
        <v>0.01992966002</v>
      </c>
    </row>
    <row r="307">
      <c r="A307" s="2" t="s">
        <v>13</v>
      </c>
      <c r="B307" s="3">
        <f t="shared" ref="B307:G307" si="151"> (B51 - B52) / B52</f>
        <v>0.07692307692</v>
      </c>
      <c r="C307" s="3">
        <f t="shared" si="151"/>
        <v>-0.225</v>
      </c>
      <c r="D307" s="3">
        <f t="shared" si="151"/>
        <v>0.2392638037</v>
      </c>
      <c r="E307" s="3">
        <f t="shared" si="151"/>
        <v>0.07172995781</v>
      </c>
      <c r="F307" s="3">
        <f t="shared" si="151"/>
        <v>0.03678929766</v>
      </c>
      <c r="G307" s="3">
        <f t="shared" si="151"/>
        <v>0.0783817952</v>
      </c>
    </row>
    <row r="308">
      <c r="A308" s="2" t="s">
        <v>14</v>
      </c>
      <c r="B308" s="3">
        <f t="shared" ref="B308:G308" si="152"> (B52 - B53) / B53</f>
        <v>0</v>
      </c>
      <c r="C308" s="3">
        <f t="shared" si="152"/>
        <v>0.1111111111</v>
      </c>
      <c r="D308" s="3">
        <f t="shared" si="152"/>
        <v>0.124137931</v>
      </c>
      <c r="E308" s="3">
        <f t="shared" si="152"/>
        <v>0.02597402597</v>
      </c>
      <c r="F308" s="3">
        <f t="shared" si="152"/>
        <v>0.1033210332</v>
      </c>
      <c r="G308" s="3">
        <f t="shared" si="152"/>
        <v>0.07619047619</v>
      </c>
    </row>
    <row r="309">
      <c r="A309" s="2" t="s">
        <v>15</v>
      </c>
      <c r="B309" s="3">
        <f t="shared" ref="B309:G309" si="153"> (B53 - B54) / B54</f>
        <v>-0.01886792453</v>
      </c>
      <c r="C309" s="3">
        <f t="shared" si="153"/>
        <v>0.3333333333</v>
      </c>
      <c r="D309" s="3">
        <f t="shared" si="153"/>
        <v>0.04316546763</v>
      </c>
      <c r="E309" s="3">
        <f t="shared" si="153"/>
        <v>0.04054054054</v>
      </c>
      <c r="F309" s="3">
        <f t="shared" si="153"/>
        <v>0.02264150943</v>
      </c>
      <c r="G309" s="3">
        <f t="shared" si="153"/>
        <v>0.04107648725</v>
      </c>
    </row>
    <row r="310">
      <c r="A310" s="2" t="s">
        <v>16</v>
      </c>
      <c r="B310" s="3">
        <f t="shared" ref="B310:G310" si="154"> (B54 - B55) / B55</f>
        <v>0</v>
      </c>
      <c r="C310" s="3">
        <f t="shared" si="154"/>
        <v>0.2272727273</v>
      </c>
      <c r="D310" s="3">
        <f t="shared" si="154"/>
        <v>-0.007142857143</v>
      </c>
      <c r="E310" s="3">
        <f t="shared" si="154"/>
        <v>-0.05531914894</v>
      </c>
      <c r="F310" s="3">
        <f t="shared" si="154"/>
        <v>-0.02573529412</v>
      </c>
      <c r="G310" s="3">
        <f t="shared" si="154"/>
        <v>-0.02216066482</v>
      </c>
    </row>
    <row r="311">
      <c r="A311" s="2" t="s">
        <v>17</v>
      </c>
      <c r="B311" s="3">
        <f t="shared" ref="B311:G311" si="155"> (B55 - B56) / B56</f>
        <v>-0.03636363636</v>
      </c>
      <c r="C311" s="3">
        <f t="shared" si="155"/>
        <v>0.1</v>
      </c>
      <c r="D311" s="3">
        <f t="shared" si="155"/>
        <v>-0.04761904762</v>
      </c>
      <c r="E311" s="3">
        <f t="shared" si="155"/>
        <v>0.04444444444</v>
      </c>
      <c r="F311" s="3">
        <f t="shared" si="155"/>
        <v>-0.03546099291</v>
      </c>
      <c r="G311" s="3">
        <f t="shared" si="155"/>
        <v>-0.009602194787</v>
      </c>
    </row>
    <row r="313">
      <c r="A313" s="1" t="s">
        <v>30</v>
      </c>
      <c r="B313" s="3">
        <f t="shared" ref="B313:G313" si="156"> AVERAGE(B301:B311)</f>
        <v>0.03731767089</v>
      </c>
      <c r="C313" s="3">
        <f t="shared" si="156"/>
        <v>0.1330480377</v>
      </c>
      <c r="D313" s="3">
        <f t="shared" si="156"/>
        <v>0.04842120052</v>
      </c>
      <c r="E313" s="3">
        <f t="shared" si="156"/>
        <v>0.04969763554</v>
      </c>
      <c r="F313" s="3">
        <f t="shared" si="156"/>
        <v>0.02878091835</v>
      </c>
      <c r="G313" s="3">
        <f t="shared" si="156"/>
        <v>0.04237657805</v>
      </c>
    </row>
    <row r="315">
      <c r="A315" s="1" t="s">
        <v>27</v>
      </c>
    </row>
    <row r="316">
      <c r="A316" s="2" t="s">
        <v>7</v>
      </c>
      <c r="B316" s="7">
        <f t="shared" ref="B316:G316" si="157"> (B129 - B130) / B130</f>
        <v>0.003242805026</v>
      </c>
      <c r="C316" s="7">
        <f t="shared" si="157"/>
        <v>0.03543613707</v>
      </c>
      <c r="D316" s="7">
        <f t="shared" si="157"/>
        <v>0.029479858</v>
      </c>
      <c r="E316" s="7">
        <f t="shared" si="157"/>
        <v>0.07654723127</v>
      </c>
      <c r="F316" s="7">
        <f t="shared" si="157"/>
        <v>0.0374633738</v>
      </c>
      <c r="G316" s="7">
        <f t="shared" si="157"/>
        <v>0.0321347032</v>
      </c>
    </row>
    <row r="317">
      <c r="A317" s="2" t="s">
        <v>8</v>
      </c>
      <c r="B317" s="7">
        <f t="shared" ref="B317:G317" si="158"> (B130 - B131) / B131</f>
        <v>-0.003232323232</v>
      </c>
      <c r="C317" s="7">
        <f t="shared" si="158"/>
        <v>0.0329847144</v>
      </c>
      <c r="D317" s="7">
        <f t="shared" si="158"/>
        <v>0.04097043702</v>
      </c>
      <c r="E317" s="7">
        <f t="shared" si="158"/>
        <v>0.04688832055</v>
      </c>
      <c r="F317" s="7">
        <f t="shared" si="158"/>
        <v>0.007379295804</v>
      </c>
      <c r="G317" s="7">
        <f t="shared" si="158"/>
        <v>0.02450149114</v>
      </c>
    </row>
    <row r="318">
      <c r="A318" s="2" t="s">
        <v>9</v>
      </c>
      <c r="B318" s="7">
        <f t="shared" ref="B318:G318" si="159"> (B131 - B132) / B132</f>
        <v>-0.003623188406</v>
      </c>
      <c r="C318" s="7">
        <f t="shared" si="159"/>
        <v>-0.01074413052</v>
      </c>
      <c r="D318" s="7">
        <f t="shared" si="159"/>
        <v>0.0262159934</v>
      </c>
      <c r="E318" s="7">
        <f t="shared" si="159"/>
        <v>0.01911381407</v>
      </c>
      <c r="F318" s="7">
        <f t="shared" si="159"/>
        <v>0.008290816327</v>
      </c>
      <c r="G318" s="7">
        <f t="shared" si="159"/>
        <v>0.01087663297</v>
      </c>
    </row>
    <row r="319">
      <c r="A319" s="2" t="s">
        <v>10</v>
      </c>
      <c r="B319" s="7">
        <f t="shared" ref="B319:G319" si="160"> (B132 - B133) / B133</f>
        <v>0.02138157895</v>
      </c>
      <c r="C319" s="7">
        <f t="shared" si="160"/>
        <v>0.0836567486</v>
      </c>
      <c r="D319" s="7">
        <f t="shared" si="160"/>
        <v>0.009991673605</v>
      </c>
      <c r="E319" s="7">
        <f t="shared" si="160"/>
        <v>0.02311111111</v>
      </c>
      <c r="F319" s="7">
        <f t="shared" si="160"/>
        <v>0.02238643773</v>
      </c>
      <c r="G319" s="7">
        <f t="shared" si="160"/>
        <v>0.0263924281</v>
      </c>
    </row>
    <row r="320">
      <c r="A320" s="2" t="s">
        <v>11</v>
      </c>
      <c r="B320" s="7">
        <f t="shared" ref="B320:G320" si="161"> (B133 - B134) / B134</f>
        <v>0.01502504174</v>
      </c>
      <c r="C320" s="7">
        <f t="shared" si="161"/>
        <v>0.1048118152</v>
      </c>
      <c r="D320" s="7">
        <f t="shared" si="161"/>
        <v>0.02039082413</v>
      </c>
      <c r="E320" s="7">
        <f t="shared" si="161"/>
        <v>0.02459016393</v>
      </c>
      <c r="F320" s="7">
        <f t="shared" si="161"/>
        <v>-0.004328067518</v>
      </c>
      <c r="G320" s="7">
        <f t="shared" si="161"/>
        <v>0.02379029753</v>
      </c>
    </row>
    <row r="321">
      <c r="A321" s="2" t="s">
        <v>12</v>
      </c>
      <c r="B321" s="7">
        <f t="shared" ref="B321:G321" si="162"> (B134 - B135) / B135</f>
        <v>-0.03113627173</v>
      </c>
      <c r="C321" s="7">
        <f t="shared" si="162"/>
        <v>0.06386213887</v>
      </c>
      <c r="D321" s="7">
        <f t="shared" si="162"/>
        <v>-0.04043698027</v>
      </c>
      <c r="E321" s="7">
        <f t="shared" si="162"/>
        <v>-0.085</v>
      </c>
      <c r="F321" s="7">
        <f t="shared" si="162"/>
        <v>-0.05905110975</v>
      </c>
      <c r="G321" s="7">
        <f t="shared" si="162"/>
        <v>-0.0354104254</v>
      </c>
    </row>
    <row r="322">
      <c r="A322" s="2" t="s">
        <v>13</v>
      </c>
      <c r="B322" s="7">
        <f t="shared" ref="B322:G322" si="163"> (B135 - B136) / B136</f>
        <v>0.01145194274</v>
      </c>
      <c r="C322" s="7">
        <f t="shared" si="163"/>
        <v>0.04281183932</v>
      </c>
      <c r="D322" s="7">
        <f t="shared" si="163"/>
        <v>0.05017123288</v>
      </c>
      <c r="E322" s="7">
        <f t="shared" si="163"/>
        <v>0.02127659574</v>
      </c>
      <c r="F322" s="7">
        <f t="shared" si="163"/>
        <v>0.02611784371</v>
      </c>
      <c r="G322" s="7">
        <f t="shared" si="163"/>
        <v>0.03420498203</v>
      </c>
    </row>
    <row r="323">
      <c r="A323" s="2" t="s">
        <v>14</v>
      </c>
      <c r="B323" s="7">
        <f t="shared" ref="B323:G323" si="164"> (B136 - B137) / B137</f>
        <v>0.01790174854</v>
      </c>
      <c r="C323" s="7">
        <f t="shared" si="164"/>
        <v>0.02547425474</v>
      </c>
      <c r="D323" s="7">
        <f t="shared" si="164"/>
        <v>0.02546093064</v>
      </c>
      <c r="E323" s="7">
        <f t="shared" si="164"/>
        <v>-0.005922165821</v>
      </c>
      <c r="F323" s="7">
        <f t="shared" si="164"/>
        <v>0.01916524702</v>
      </c>
      <c r="G323" s="7">
        <f t="shared" si="164"/>
        <v>0.0201011378</v>
      </c>
    </row>
    <row r="324">
      <c r="A324" s="2" t="s">
        <v>15</v>
      </c>
      <c r="B324" s="7">
        <f t="shared" ref="B324:G324" si="165"> (B137 - B138) / B138</f>
        <v>0.01392992824</v>
      </c>
      <c r="C324" s="7">
        <f t="shared" si="165"/>
        <v>0.04770017036</v>
      </c>
      <c r="D324" s="7">
        <f t="shared" si="165"/>
        <v>0.03020984081</v>
      </c>
      <c r="E324" s="7">
        <f t="shared" si="165"/>
        <v>-0.02314049587</v>
      </c>
      <c r="F324" s="7">
        <f t="shared" si="165"/>
        <v>0.007509118215</v>
      </c>
      <c r="G324" s="7">
        <f t="shared" si="165"/>
        <v>0.01873913323</v>
      </c>
    </row>
    <row r="325">
      <c r="A325" s="2" t="s">
        <v>16</v>
      </c>
      <c r="B325" s="7">
        <f t="shared" ref="B325:G325" si="166"> (B138 - B139) / B139</f>
        <v>0.01282599401</v>
      </c>
      <c r="C325" s="7">
        <f t="shared" si="166"/>
        <v>0.04016538689</v>
      </c>
      <c r="D325" s="7">
        <f t="shared" si="166"/>
        <v>0.02162262059</v>
      </c>
      <c r="E325" s="7">
        <f t="shared" si="166"/>
        <v>-0.01224489796</v>
      </c>
      <c r="F325" s="7">
        <f t="shared" si="166"/>
        <v>-0.01040339703</v>
      </c>
      <c r="G325" s="7">
        <f t="shared" si="166"/>
        <v>0.009819222266</v>
      </c>
    </row>
    <row r="326">
      <c r="A326" s="2" t="s">
        <v>17</v>
      </c>
      <c r="B326" s="7">
        <f t="shared" ref="B326:G326" si="167"> (B139 - B140) / B140</f>
        <v>0.008189655172</v>
      </c>
      <c r="C326" s="7">
        <f t="shared" si="167"/>
        <v>0.06011271133</v>
      </c>
      <c r="D326" s="7">
        <f t="shared" si="167"/>
        <v>-0.02854578097</v>
      </c>
      <c r="E326" s="7">
        <f t="shared" si="167"/>
        <v>-0.01209677419</v>
      </c>
      <c r="F326" s="7">
        <f t="shared" si="167"/>
        <v>-0.02322687681</v>
      </c>
      <c r="G326" s="7">
        <f t="shared" si="167"/>
        <v>-0.0109974918</v>
      </c>
    </row>
    <row r="328">
      <c r="A328" s="1" t="s">
        <v>30</v>
      </c>
      <c r="B328" s="3">
        <f t="shared" ref="B328:G328" si="168"> AVERAGE(B316:B326)</f>
        <v>0.005996082822</v>
      </c>
      <c r="C328" s="3">
        <f t="shared" si="168"/>
        <v>0.04784288966</v>
      </c>
      <c r="D328" s="3">
        <f t="shared" si="168"/>
        <v>0.01686642271</v>
      </c>
      <c r="E328" s="3">
        <f t="shared" si="168"/>
        <v>0.006647536622</v>
      </c>
      <c r="F328" s="3">
        <f t="shared" si="168"/>
        <v>0.002845698317</v>
      </c>
      <c r="G328" s="3">
        <f t="shared" si="168"/>
        <v>0.01401382828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</row>
    <row r="3">
      <c r="A3" s="2" t="s">
        <v>7</v>
      </c>
      <c r="B3" s="2">
        <v>236.0</v>
      </c>
      <c r="C3" s="2">
        <v>25.0</v>
      </c>
      <c r="D3" s="2">
        <v>774.0</v>
      </c>
      <c r="E3" s="2">
        <v>48.0</v>
      </c>
      <c r="F3" s="2">
        <v>462.0</v>
      </c>
      <c r="G3" s="2">
        <v>1545.0</v>
      </c>
      <c r="H3" s="2"/>
    </row>
    <row r="4">
      <c r="A4" s="2" t="s">
        <v>8</v>
      </c>
      <c r="B4" s="2">
        <v>231.0</v>
      </c>
      <c r="C4" s="2">
        <v>32.0</v>
      </c>
      <c r="D4" s="2">
        <v>735.0</v>
      </c>
      <c r="E4" s="2">
        <v>49.0</v>
      </c>
      <c r="F4" s="2">
        <v>450.0</v>
      </c>
      <c r="G4" s="2">
        <v>1497.0</v>
      </c>
      <c r="H4" s="2"/>
    </row>
    <row r="5">
      <c r="A5" s="2" t="s">
        <v>9</v>
      </c>
      <c r="B5" s="2">
        <v>238.0</v>
      </c>
      <c r="C5" s="2">
        <v>26.0</v>
      </c>
      <c r="D5" s="2">
        <v>693.0</v>
      </c>
      <c r="E5" s="2">
        <v>59.0</v>
      </c>
      <c r="F5" s="2">
        <v>426.0</v>
      </c>
      <c r="G5" s="2">
        <v>1442.0</v>
      </c>
      <c r="H5" s="2"/>
    </row>
    <row r="6">
      <c r="A6" s="2" t="s">
        <v>10</v>
      </c>
      <c r="B6" s="2">
        <v>239.0</v>
      </c>
      <c r="C6" s="2">
        <v>31.0</v>
      </c>
      <c r="D6" s="2">
        <v>650.0</v>
      </c>
      <c r="E6" s="2">
        <v>61.0</v>
      </c>
      <c r="F6" s="2">
        <v>392.0</v>
      </c>
      <c r="G6" s="2">
        <v>1373.0</v>
      </c>
      <c r="H6" s="2"/>
    </row>
    <row r="7">
      <c r="A7" s="2" t="s">
        <v>11</v>
      </c>
      <c r="B7" s="2">
        <v>223.0</v>
      </c>
      <c r="C7" s="2">
        <v>28.0</v>
      </c>
      <c r="D7" s="2">
        <v>719.0</v>
      </c>
      <c r="E7" s="2">
        <v>60.0</v>
      </c>
      <c r="F7" s="2">
        <v>365.0</v>
      </c>
      <c r="G7" s="2">
        <v>1395.0</v>
      </c>
      <c r="H7" s="2"/>
    </row>
    <row r="8">
      <c r="A8" s="2" t="s">
        <v>12</v>
      </c>
      <c r="B8" s="2">
        <v>225.0</v>
      </c>
      <c r="C8" s="2">
        <v>32.0</v>
      </c>
      <c r="D8" s="2">
        <v>696.0</v>
      </c>
      <c r="E8" s="2">
        <v>65.0</v>
      </c>
      <c r="F8" s="2">
        <v>374.0</v>
      </c>
      <c r="G8" s="2">
        <v>1392.0</v>
      </c>
      <c r="H8" s="2"/>
    </row>
    <row r="9">
      <c r="A9" s="2" t="s">
        <v>13</v>
      </c>
      <c r="B9" s="2">
        <v>226.0</v>
      </c>
      <c r="C9" s="2">
        <v>34.0</v>
      </c>
      <c r="D9" s="2">
        <v>733.0</v>
      </c>
      <c r="E9" s="2">
        <v>72.0</v>
      </c>
      <c r="F9" s="2">
        <v>399.0</v>
      </c>
      <c r="G9" s="2">
        <v>1464.0</v>
      </c>
      <c r="H9" s="2"/>
    </row>
    <row r="10">
      <c r="A10" s="2" t="s">
        <v>14</v>
      </c>
      <c r="B10" s="2">
        <v>217.0</v>
      </c>
      <c r="C10" s="2">
        <v>30.0</v>
      </c>
      <c r="D10" s="2">
        <v>704.0</v>
      </c>
      <c r="E10" s="2">
        <v>74.0</v>
      </c>
      <c r="F10" s="2">
        <v>396.0</v>
      </c>
      <c r="G10" s="2">
        <v>1421.0</v>
      </c>
      <c r="H10" s="2"/>
    </row>
    <row r="11">
      <c r="A11" s="2" t="s">
        <v>15</v>
      </c>
      <c r="B11" s="2">
        <v>207.0</v>
      </c>
      <c r="C11" s="2">
        <v>26.0</v>
      </c>
      <c r="D11" s="2">
        <v>707.0</v>
      </c>
      <c r="E11" s="2">
        <v>68.0</v>
      </c>
      <c r="F11" s="2">
        <v>384.0</v>
      </c>
      <c r="G11" s="2">
        <v>1392.0</v>
      </c>
      <c r="H11" s="2"/>
    </row>
    <row r="12">
      <c r="A12" s="2" t="s">
        <v>16</v>
      </c>
      <c r="B12" s="2">
        <v>212.0</v>
      </c>
      <c r="C12" s="2">
        <v>26.0</v>
      </c>
      <c r="D12" s="2">
        <v>697.0</v>
      </c>
      <c r="E12" s="2">
        <v>105.0</v>
      </c>
      <c r="F12" s="2">
        <v>403.0</v>
      </c>
      <c r="G12" s="2">
        <v>1443.0</v>
      </c>
      <c r="H12" s="2"/>
    </row>
    <row r="13">
      <c r="A13" s="2" t="s">
        <v>17</v>
      </c>
      <c r="B13" s="2">
        <v>203.0</v>
      </c>
      <c r="C13" s="2">
        <v>21.0</v>
      </c>
      <c r="D13" s="2">
        <v>690.0</v>
      </c>
      <c r="E13" s="2">
        <v>112.0</v>
      </c>
      <c r="F13" s="2">
        <v>412.0</v>
      </c>
      <c r="G13" s="2">
        <v>1438.0</v>
      </c>
      <c r="H13" s="2"/>
    </row>
    <row r="14">
      <c r="A14" s="2" t="s">
        <v>18</v>
      </c>
      <c r="B14" s="2">
        <v>207.0</v>
      </c>
      <c r="C14" s="2">
        <v>24.0</v>
      </c>
      <c r="D14" s="2">
        <v>696.0</v>
      </c>
      <c r="E14" s="2">
        <v>122.0</v>
      </c>
      <c r="F14" s="2">
        <v>375.0</v>
      </c>
      <c r="G14" s="2">
        <v>1424.0</v>
      </c>
      <c r="H14" s="2"/>
    </row>
    <row r="15">
      <c r="B15" s="2"/>
      <c r="C15" s="2"/>
      <c r="D15" s="2"/>
      <c r="E15" s="2"/>
      <c r="F15" s="2"/>
      <c r="G15" s="2"/>
      <c r="H15" s="2"/>
    </row>
    <row r="16">
      <c r="A16" s="1" t="s">
        <v>19</v>
      </c>
      <c r="B16" s="2"/>
      <c r="C16" s="2"/>
      <c r="D16" s="2"/>
      <c r="E16" s="2"/>
      <c r="F16" s="2"/>
      <c r="G16" s="2"/>
      <c r="H16" s="2"/>
    </row>
    <row r="17">
      <c r="A17" s="2" t="s">
        <v>7</v>
      </c>
      <c r="B17" s="2">
        <v>564.0</v>
      </c>
      <c r="C17" s="2">
        <v>1076.0</v>
      </c>
      <c r="D17" s="2">
        <v>945.0</v>
      </c>
      <c r="E17" s="2">
        <v>106.0</v>
      </c>
      <c r="F17" s="2">
        <v>1151.0</v>
      </c>
      <c r="G17" s="2">
        <v>3842.0</v>
      </c>
      <c r="H17" s="2"/>
    </row>
    <row r="18">
      <c r="A18" s="2" t="s">
        <v>8</v>
      </c>
      <c r="B18" s="2">
        <v>562.0</v>
      </c>
      <c r="C18" s="2">
        <v>1075.0</v>
      </c>
      <c r="D18" s="2">
        <v>922.0</v>
      </c>
      <c r="E18" s="2">
        <v>102.0</v>
      </c>
      <c r="F18" s="2">
        <v>1114.0</v>
      </c>
      <c r="G18" s="2">
        <v>3775.0</v>
      </c>
      <c r="H18" s="2"/>
    </row>
    <row r="19">
      <c r="A19" s="2" t="s">
        <v>9</v>
      </c>
      <c r="B19" s="2">
        <v>569.0</v>
      </c>
      <c r="C19" s="2">
        <v>1042.0</v>
      </c>
      <c r="D19" s="2">
        <v>898.0</v>
      </c>
      <c r="E19" s="2">
        <v>100.0</v>
      </c>
      <c r="F19" s="2">
        <v>1151.0</v>
      </c>
      <c r="G19" s="2">
        <v>3760.0</v>
      </c>
      <c r="H19" s="2"/>
    </row>
    <row r="20">
      <c r="A20" s="2" t="s">
        <v>10</v>
      </c>
      <c r="B20" s="2">
        <v>564.0</v>
      </c>
      <c r="C20" s="2">
        <v>1042.0</v>
      </c>
      <c r="D20" s="2">
        <v>892.0</v>
      </c>
      <c r="E20" s="2">
        <v>96.0</v>
      </c>
      <c r="F20" s="2">
        <v>1138.0</v>
      </c>
      <c r="G20" s="2">
        <v>3732.0</v>
      </c>
      <c r="H20" s="2"/>
    </row>
    <row r="21">
      <c r="A21" s="2" t="s">
        <v>11</v>
      </c>
      <c r="B21" s="2">
        <v>563.0</v>
      </c>
      <c r="C21" s="2">
        <v>989.0</v>
      </c>
      <c r="D21" s="2">
        <v>940.0</v>
      </c>
      <c r="E21" s="2">
        <v>84.0</v>
      </c>
      <c r="F21" s="2">
        <v>1107.0</v>
      </c>
      <c r="G21" s="2">
        <v>3683.0</v>
      </c>
      <c r="H21" s="2"/>
    </row>
    <row r="22">
      <c r="A22" s="2" t="s">
        <v>12</v>
      </c>
      <c r="B22" s="2">
        <v>557.0</v>
      </c>
      <c r="C22" s="2">
        <v>867.0</v>
      </c>
      <c r="D22" s="2">
        <v>867.0</v>
      </c>
      <c r="E22" s="2">
        <v>84.0</v>
      </c>
      <c r="F22" s="2">
        <v>1067.0</v>
      </c>
      <c r="G22" s="2">
        <v>3442.0</v>
      </c>
      <c r="H22" s="2"/>
    </row>
    <row r="23">
      <c r="A23" s="2" t="s">
        <v>13</v>
      </c>
      <c r="B23" s="2">
        <v>586.0</v>
      </c>
      <c r="C23" s="2">
        <v>797.0</v>
      </c>
      <c r="D23" s="2">
        <v>855.0</v>
      </c>
      <c r="E23" s="2">
        <v>86.0</v>
      </c>
      <c r="F23" s="2">
        <v>1069.0</v>
      </c>
      <c r="G23" s="2">
        <v>3393.0</v>
      </c>
      <c r="H23" s="2"/>
    </row>
    <row r="24">
      <c r="A24" s="2" t="s">
        <v>14</v>
      </c>
      <c r="B24" s="2">
        <v>603.0</v>
      </c>
      <c r="C24" s="2">
        <v>780.0</v>
      </c>
      <c r="D24" s="2">
        <v>812.0</v>
      </c>
      <c r="E24" s="2">
        <v>85.0</v>
      </c>
      <c r="F24" s="2">
        <v>1048.0</v>
      </c>
      <c r="G24" s="2">
        <v>3328.0</v>
      </c>
      <c r="H24" s="2"/>
    </row>
    <row r="25">
      <c r="A25" s="2" t="s">
        <v>15</v>
      </c>
      <c r="B25" s="2">
        <v>604.0</v>
      </c>
      <c r="C25" s="2">
        <v>765.0</v>
      </c>
      <c r="D25" s="2">
        <v>773.0</v>
      </c>
      <c r="E25" s="2">
        <v>88.0</v>
      </c>
      <c r="F25" s="2">
        <v>1062.0</v>
      </c>
      <c r="G25" s="2">
        <v>3292.0</v>
      </c>
      <c r="H25" s="2"/>
    </row>
    <row r="26">
      <c r="A26" s="2" t="s">
        <v>16</v>
      </c>
      <c r="B26" s="2">
        <v>604.0</v>
      </c>
      <c r="C26" s="2">
        <v>749.0</v>
      </c>
      <c r="D26" s="2">
        <v>769.0</v>
      </c>
      <c r="E26" s="2">
        <v>94.0</v>
      </c>
      <c r="F26" s="2">
        <v>1056.0</v>
      </c>
      <c r="G26" s="2">
        <v>3272.0</v>
      </c>
      <c r="H26" s="2"/>
    </row>
    <row r="27">
      <c r="A27" s="2" t="s">
        <v>17</v>
      </c>
      <c r="B27" s="2">
        <v>606.0</v>
      </c>
      <c r="C27" s="2">
        <v>736.0</v>
      </c>
      <c r="D27" s="2">
        <v>839.0</v>
      </c>
      <c r="E27" s="2">
        <v>100.0</v>
      </c>
      <c r="F27" s="2">
        <v>1111.0</v>
      </c>
      <c r="G27" s="2">
        <v>3392.0</v>
      </c>
      <c r="H27" s="2"/>
    </row>
    <row r="28">
      <c r="A28" s="2" t="s">
        <v>18</v>
      </c>
      <c r="B28" s="2">
        <v>596.0</v>
      </c>
      <c r="C28" s="2">
        <v>705.0</v>
      </c>
      <c r="D28" s="2">
        <v>888.0</v>
      </c>
      <c r="E28" s="2">
        <v>105.0</v>
      </c>
      <c r="F28" s="2">
        <v>1155.0</v>
      </c>
      <c r="G28" s="2">
        <v>3449.0</v>
      </c>
      <c r="H28" s="2"/>
    </row>
    <row r="29">
      <c r="B29" s="2"/>
      <c r="C29" s="2"/>
      <c r="D29" s="2"/>
      <c r="E29" s="2"/>
      <c r="F29" s="2"/>
      <c r="G29" s="2"/>
      <c r="H29" s="2"/>
    </row>
    <row r="30">
      <c r="A30" s="1" t="s">
        <v>20</v>
      </c>
      <c r="B30" s="2"/>
      <c r="C30" s="2"/>
      <c r="D30" s="2"/>
      <c r="E30" s="2"/>
      <c r="F30" s="2"/>
      <c r="G30" s="2"/>
      <c r="H30" s="2"/>
    </row>
    <row r="31">
      <c r="A31" s="2" t="s">
        <v>7</v>
      </c>
      <c r="B31" s="2">
        <v>49.0</v>
      </c>
      <c r="C31" s="2">
        <v>30.0</v>
      </c>
      <c r="D31" s="2">
        <v>120.0</v>
      </c>
      <c r="E31" s="2">
        <v>18.0</v>
      </c>
      <c r="F31" s="2">
        <v>74.0</v>
      </c>
      <c r="G31" s="2">
        <v>291.0</v>
      </c>
      <c r="H31" s="2"/>
    </row>
    <row r="32">
      <c r="A32" s="2" t="s">
        <v>8</v>
      </c>
      <c r="B32" s="2">
        <v>57.0</v>
      </c>
      <c r="C32" s="2">
        <v>24.0</v>
      </c>
      <c r="D32" s="2">
        <v>102.0</v>
      </c>
      <c r="E32" s="2">
        <v>17.0</v>
      </c>
      <c r="F32" s="2">
        <v>68.0</v>
      </c>
      <c r="G32" s="2">
        <v>268.0</v>
      </c>
      <c r="H32" s="2"/>
    </row>
    <row r="33">
      <c r="A33" s="2" t="s">
        <v>9</v>
      </c>
      <c r="B33" s="2">
        <v>67.0</v>
      </c>
      <c r="C33" s="2">
        <v>22.0</v>
      </c>
      <c r="D33" s="2">
        <v>106.0</v>
      </c>
      <c r="E33" s="2">
        <v>17.0</v>
      </c>
      <c r="F33" s="2">
        <v>67.0</v>
      </c>
      <c r="G33" s="2">
        <v>279.0</v>
      </c>
      <c r="H33" s="2"/>
    </row>
    <row r="34">
      <c r="A34" s="2" t="s">
        <v>10</v>
      </c>
      <c r="B34" s="2">
        <v>68.0</v>
      </c>
      <c r="C34" s="2">
        <v>20.0</v>
      </c>
      <c r="D34" s="2">
        <v>118.0</v>
      </c>
      <c r="E34" s="2">
        <v>17.0</v>
      </c>
      <c r="F34" s="2">
        <v>71.0</v>
      </c>
      <c r="G34" s="2">
        <v>294.0</v>
      </c>
      <c r="H34" s="2"/>
    </row>
    <row r="35">
      <c r="A35" s="2" t="s">
        <v>11</v>
      </c>
      <c r="B35" s="2">
        <v>68.0</v>
      </c>
      <c r="C35" s="2">
        <v>27.0</v>
      </c>
      <c r="D35" s="2">
        <v>56.0</v>
      </c>
      <c r="E35" s="2">
        <v>18.0</v>
      </c>
      <c r="F35" s="2">
        <v>55.0</v>
      </c>
      <c r="G35" s="2">
        <v>224.0</v>
      </c>
      <c r="H35" s="2"/>
    </row>
    <row r="36">
      <c r="A36" s="2" t="s">
        <v>12</v>
      </c>
      <c r="B36" s="2">
        <v>67.0</v>
      </c>
      <c r="C36" s="2">
        <v>24.0</v>
      </c>
      <c r="D36" s="2">
        <v>58.0</v>
      </c>
      <c r="E36" s="2">
        <v>15.0</v>
      </c>
      <c r="F36" s="2">
        <v>60.0</v>
      </c>
      <c r="G36" s="2">
        <v>224.0</v>
      </c>
      <c r="H36" s="2"/>
    </row>
    <row r="37">
      <c r="A37" s="2" t="s">
        <v>13</v>
      </c>
      <c r="B37" s="2">
        <v>72.0</v>
      </c>
      <c r="C37" s="2">
        <v>27.0</v>
      </c>
      <c r="D37" s="2">
        <v>66.0</v>
      </c>
      <c r="E37" s="2">
        <v>18.0</v>
      </c>
      <c r="F37" s="2">
        <v>67.0</v>
      </c>
      <c r="G37" s="2">
        <v>250.0</v>
      </c>
      <c r="H37" s="2"/>
    </row>
    <row r="38">
      <c r="A38" s="2" t="s">
        <v>14</v>
      </c>
      <c r="B38" s="2">
        <v>74.0</v>
      </c>
      <c r="C38" s="2">
        <v>24.0</v>
      </c>
      <c r="D38" s="2">
        <v>88.0</v>
      </c>
      <c r="E38" s="2">
        <v>18.0</v>
      </c>
      <c r="F38" s="2">
        <v>85.0</v>
      </c>
      <c r="G38" s="2">
        <v>289.0</v>
      </c>
      <c r="H38" s="2"/>
    </row>
    <row r="39">
      <c r="A39" s="2" t="s">
        <v>15</v>
      </c>
      <c r="B39" s="2">
        <v>75.0</v>
      </c>
      <c r="C39" s="2">
        <v>26.0</v>
      </c>
      <c r="D39" s="2">
        <v>96.0</v>
      </c>
      <c r="E39" s="2">
        <v>16.0</v>
      </c>
      <c r="F39" s="2">
        <v>69.0</v>
      </c>
      <c r="G39" s="2">
        <v>282.0</v>
      </c>
      <c r="H39" s="2"/>
    </row>
    <row r="40">
      <c r="A40" s="2" t="s">
        <v>16</v>
      </c>
      <c r="B40" s="2">
        <v>74.0</v>
      </c>
      <c r="C40" s="2">
        <v>33.0</v>
      </c>
      <c r="D40" s="2">
        <v>90.0</v>
      </c>
      <c r="E40" s="2">
        <v>16.0</v>
      </c>
      <c r="F40" s="2">
        <v>61.0</v>
      </c>
      <c r="G40" s="2">
        <v>274.0</v>
      </c>
      <c r="H40" s="2"/>
    </row>
    <row r="41">
      <c r="A41" s="2" t="s">
        <v>17</v>
      </c>
      <c r="B41" s="2">
        <v>77.0</v>
      </c>
      <c r="C41" s="2">
        <v>27.0</v>
      </c>
      <c r="D41" s="2">
        <v>81.0</v>
      </c>
      <c r="E41" s="2">
        <v>18.0</v>
      </c>
      <c r="F41" s="2">
        <v>66.0</v>
      </c>
      <c r="G41" s="2">
        <v>269.0</v>
      </c>
      <c r="H41" s="2"/>
    </row>
    <row r="42">
      <c r="A42" s="2" t="s">
        <v>18</v>
      </c>
      <c r="B42" s="2">
        <v>77.0</v>
      </c>
      <c r="C42" s="2">
        <v>16.0</v>
      </c>
      <c r="D42" s="2">
        <v>83.0</v>
      </c>
      <c r="E42" s="2">
        <v>17.0</v>
      </c>
      <c r="F42" s="2">
        <v>51.0</v>
      </c>
      <c r="G42" s="2">
        <v>244.0</v>
      </c>
      <c r="H42" s="2"/>
    </row>
    <row r="43">
      <c r="B43" s="2"/>
      <c r="C43" s="2"/>
      <c r="D43" s="2"/>
      <c r="E43" s="2"/>
      <c r="F43" s="2"/>
      <c r="G43" s="2"/>
      <c r="H43" s="2"/>
    </row>
    <row r="44">
      <c r="A44" s="1" t="s">
        <v>21</v>
      </c>
      <c r="B44" s="2"/>
      <c r="C44" s="2"/>
      <c r="D44" s="2"/>
      <c r="E44" s="2"/>
      <c r="F44" s="2"/>
      <c r="G44" s="2"/>
      <c r="H44" s="2"/>
    </row>
    <row r="45">
      <c r="A45" s="2" t="s">
        <v>7</v>
      </c>
      <c r="B45" s="2">
        <v>1601.0</v>
      </c>
      <c r="C45" s="2">
        <v>1490.0</v>
      </c>
      <c r="D45" s="2">
        <v>4370.0</v>
      </c>
      <c r="E45" s="2">
        <v>1150.0</v>
      </c>
      <c r="F45" s="2">
        <v>3073.0</v>
      </c>
      <c r="G45" s="2">
        <v>11684.0</v>
      </c>
      <c r="H45" s="2"/>
    </row>
    <row r="46">
      <c r="A46" s="2" t="s">
        <v>8</v>
      </c>
      <c r="B46" s="2">
        <v>1584.0</v>
      </c>
      <c r="C46" s="2">
        <v>1401.0</v>
      </c>
      <c r="D46" s="2">
        <v>4271.0</v>
      </c>
      <c r="E46" s="2">
        <v>1060.0</v>
      </c>
      <c r="F46" s="2">
        <v>2920.0</v>
      </c>
      <c r="G46" s="2">
        <v>11236.0</v>
      </c>
      <c r="H46" s="2"/>
    </row>
    <row r="47">
      <c r="A47" s="2" t="s">
        <v>9</v>
      </c>
      <c r="B47" s="2">
        <v>1563.0</v>
      </c>
      <c r="C47" s="2">
        <v>1345.0</v>
      </c>
      <c r="D47" s="2">
        <v>4100.0</v>
      </c>
      <c r="E47" s="2">
        <v>997.0</v>
      </c>
      <c r="F47" s="2">
        <v>2860.0</v>
      </c>
      <c r="G47" s="2">
        <v>10865.0</v>
      </c>
      <c r="H47" s="2"/>
    </row>
    <row r="48">
      <c r="A48" s="2" t="s">
        <v>10</v>
      </c>
      <c r="B48" s="2">
        <v>1573.0</v>
      </c>
      <c r="C48" s="2">
        <v>1378.0</v>
      </c>
      <c r="D48" s="2">
        <v>4015.0</v>
      </c>
      <c r="E48" s="2">
        <v>977.0</v>
      </c>
      <c r="F48" s="2">
        <v>2878.0</v>
      </c>
      <c r="G48" s="2">
        <v>10821.0</v>
      </c>
      <c r="H48" s="2"/>
    </row>
    <row r="49">
      <c r="A49" s="2" t="s">
        <v>11</v>
      </c>
      <c r="B49" s="2">
        <v>1535.0</v>
      </c>
      <c r="C49" s="2">
        <v>1238.0</v>
      </c>
      <c r="D49" s="2">
        <v>3928.0</v>
      </c>
      <c r="E49" s="2">
        <v>963.0</v>
      </c>
      <c r="F49" s="2">
        <v>2856.0</v>
      </c>
      <c r="G49" s="2">
        <v>10520.0</v>
      </c>
      <c r="H49" s="2"/>
    </row>
    <row r="50">
      <c r="A50" s="2" t="s">
        <v>12</v>
      </c>
      <c r="B50" s="2">
        <v>1507.0</v>
      </c>
      <c r="C50" s="2">
        <v>1145.0</v>
      </c>
      <c r="D50" s="2">
        <v>3914.0</v>
      </c>
      <c r="E50" s="2">
        <v>934.0</v>
      </c>
      <c r="F50" s="2">
        <v>2910.0</v>
      </c>
      <c r="G50" s="2">
        <v>10410.0</v>
      </c>
      <c r="H50" s="2"/>
    </row>
    <row r="51">
      <c r="A51" s="2" t="s">
        <v>13</v>
      </c>
      <c r="B51" s="2">
        <v>1552.0</v>
      </c>
      <c r="C51" s="2">
        <v>1079.0</v>
      </c>
      <c r="D51" s="2">
        <v>4111.0</v>
      </c>
      <c r="E51" s="2">
        <v>1024.0</v>
      </c>
      <c r="F51" s="2">
        <v>3169.0</v>
      </c>
      <c r="G51" s="2">
        <v>10935.0</v>
      </c>
      <c r="H51" s="2"/>
    </row>
    <row r="52">
      <c r="A52" s="2" t="s">
        <v>14</v>
      </c>
      <c r="B52" s="2">
        <v>1506.0</v>
      </c>
      <c r="C52" s="2">
        <v>1016.0</v>
      </c>
      <c r="D52" s="2">
        <v>3868.0</v>
      </c>
      <c r="E52" s="2">
        <v>998.0</v>
      </c>
      <c r="F52" s="2">
        <v>3041.0</v>
      </c>
      <c r="G52" s="2">
        <v>10429.0</v>
      </c>
      <c r="H52" s="2"/>
    </row>
    <row r="53">
      <c r="A53" s="2" t="s">
        <v>15</v>
      </c>
      <c r="B53" s="2">
        <v>1468.0</v>
      </c>
      <c r="C53" s="2">
        <v>982.0</v>
      </c>
      <c r="D53" s="2">
        <v>3754.0</v>
      </c>
      <c r="E53" s="2">
        <v>1010.0</v>
      </c>
      <c r="F53" s="2">
        <v>2972.0</v>
      </c>
      <c r="G53" s="2">
        <v>10186.0</v>
      </c>
      <c r="H53" s="2"/>
    </row>
    <row r="54">
      <c r="A54" s="2" t="s">
        <v>16</v>
      </c>
      <c r="B54" s="2">
        <v>1429.0</v>
      </c>
      <c r="C54" s="2">
        <v>903.0</v>
      </c>
      <c r="D54" s="2">
        <v>3621.0</v>
      </c>
      <c r="E54" s="2">
        <v>995.0</v>
      </c>
      <c r="F54" s="2">
        <v>2928.0</v>
      </c>
      <c r="G54" s="2">
        <v>9876.0</v>
      </c>
      <c r="H54" s="2"/>
    </row>
    <row r="55">
      <c r="A55" s="2" t="s">
        <v>17</v>
      </c>
      <c r="B55" s="2">
        <v>1408.0</v>
      </c>
      <c r="C55" s="2">
        <v>873.0</v>
      </c>
      <c r="D55" s="2">
        <v>3471.0</v>
      </c>
      <c r="E55" s="2">
        <v>995.0</v>
      </c>
      <c r="F55" s="2">
        <v>2921.0</v>
      </c>
      <c r="G55" s="2">
        <v>9668.0</v>
      </c>
      <c r="H55" s="2"/>
    </row>
    <row r="56">
      <c r="A56" s="2" t="s">
        <v>18</v>
      </c>
      <c r="B56" s="2">
        <v>1394.0</v>
      </c>
      <c r="C56" s="2">
        <v>811.0</v>
      </c>
      <c r="D56" s="2">
        <v>3594.0</v>
      </c>
      <c r="E56" s="2">
        <v>995.0</v>
      </c>
      <c r="F56" s="2">
        <v>3043.0</v>
      </c>
      <c r="G56" s="2">
        <v>9837.0</v>
      </c>
      <c r="H56" s="2"/>
    </row>
    <row r="57">
      <c r="B57" s="2"/>
      <c r="C57" s="2"/>
      <c r="D57" s="2"/>
      <c r="E57" s="2"/>
      <c r="F57" s="2"/>
      <c r="G57" s="2"/>
      <c r="H57" s="2"/>
    </row>
    <row r="58">
      <c r="A58" s="1" t="s">
        <v>22</v>
      </c>
      <c r="B58" s="2"/>
      <c r="C58" s="2"/>
      <c r="D58" s="2"/>
      <c r="E58" s="2"/>
      <c r="F58" s="2"/>
      <c r="G58" s="2"/>
      <c r="H58" s="2"/>
    </row>
    <row r="59">
      <c r="A59" s="2" t="s">
        <v>7</v>
      </c>
      <c r="B59" s="2">
        <v>25.0</v>
      </c>
      <c r="C59" s="2">
        <v>38.0</v>
      </c>
      <c r="D59" s="2">
        <v>461.0</v>
      </c>
      <c r="E59" s="2">
        <v>0.0</v>
      </c>
      <c r="F59" s="2">
        <v>197.0</v>
      </c>
      <c r="G59" s="2">
        <v>721.0</v>
      </c>
      <c r="H59" s="2"/>
    </row>
    <row r="60">
      <c r="A60" s="2" t="s">
        <v>8</v>
      </c>
      <c r="B60" s="2">
        <v>33.0</v>
      </c>
      <c r="C60" s="2">
        <v>36.0</v>
      </c>
      <c r="D60" s="2">
        <v>449.0</v>
      </c>
      <c r="E60" s="2">
        <v>0.0</v>
      </c>
      <c r="F60" s="2">
        <v>226.0</v>
      </c>
      <c r="G60" s="2">
        <v>744.0</v>
      </c>
      <c r="H60" s="2"/>
    </row>
    <row r="61">
      <c r="A61" s="2" t="s">
        <v>9</v>
      </c>
      <c r="B61" s="2">
        <v>38.0</v>
      </c>
      <c r="C61" s="2">
        <v>51.0</v>
      </c>
      <c r="D61" s="2">
        <v>427.0</v>
      </c>
      <c r="E61" s="2">
        <v>0.0</v>
      </c>
      <c r="F61" s="2">
        <v>239.0</v>
      </c>
      <c r="G61" s="2">
        <v>755.0</v>
      </c>
      <c r="H61" s="2"/>
    </row>
    <row r="62">
      <c r="A62" s="2" t="s">
        <v>10</v>
      </c>
      <c r="B62" s="2">
        <v>40.0</v>
      </c>
      <c r="C62" s="2">
        <v>42.0</v>
      </c>
      <c r="D62" s="2">
        <v>390.0</v>
      </c>
      <c r="E62" s="2">
        <v>0.0</v>
      </c>
      <c r="F62" s="2">
        <v>225.0</v>
      </c>
      <c r="G62" s="2">
        <v>697.0</v>
      </c>
      <c r="H62" s="2"/>
    </row>
    <row r="63">
      <c r="A63" s="2" t="s">
        <v>11</v>
      </c>
      <c r="B63" s="2">
        <v>43.0</v>
      </c>
      <c r="C63" s="2">
        <v>37.0</v>
      </c>
      <c r="D63" s="2">
        <v>362.0</v>
      </c>
      <c r="E63" s="2">
        <v>0.0</v>
      </c>
      <c r="F63" s="2">
        <v>218.0</v>
      </c>
      <c r="G63" s="2">
        <v>660.0</v>
      </c>
      <c r="H63" s="2"/>
    </row>
    <row r="64">
      <c r="A64" s="2" t="s">
        <v>12</v>
      </c>
      <c r="B64" s="2">
        <v>40.0</v>
      </c>
      <c r="C64" s="2">
        <v>31.0</v>
      </c>
      <c r="D64" s="2">
        <v>350.0</v>
      </c>
      <c r="E64" s="2">
        <v>0.0</v>
      </c>
      <c r="F64" s="2">
        <v>210.0</v>
      </c>
      <c r="G64" s="2">
        <v>631.0</v>
      </c>
      <c r="H64" s="2"/>
    </row>
    <row r="65">
      <c r="A65" s="2" t="s">
        <v>13</v>
      </c>
      <c r="B65" s="2">
        <v>37.0</v>
      </c>
      <c r="C65" s="2">
        <v>36.0</v>
      </c>
      <c r="D65" s="2">
        <v>368.0</v>
      </c>
      <c r="E65" s="2">
        <v>0.0</v>
      </c>
      <c r="F65" s="2">
        <v>207.0</v>
      </c>
      <c r="G65" s="2">
        <v>648.0</v>
      </c>
      <c r="H65" s="2"/>
    </row>
    <row r="66">
      <c r="A66" s="2" t="s">
        <v>14</v>
      </c>
      <c r="B66" s="2">
        <v>45.0</v>
      </c>
      <c r="C66" s="2">
        <v>42.0</v>
      </c>
      <c r="D66" s="2">
        <v>368.0</v>
      </c>
      <c r="E66" s="2">
        <v>0.0</v>
      </c>
      <c r="F66" s="2">
        <v>216.0</v>
      </c>
      <c r="G66" s="2">
        <v>671.0</v>
      </c>
      <c r="H66" s="2"/>
    </row>
    <row r="67">
      <c r="A67" s="2" t="s">
        <v>15</v>
      </c>
      <c r="B67" s="2">
        <v>48.0</v>
      </c>
      <c r="C67" s="2">
        <v>46.0</v>
      </c>
      <c r="D67" s="2">
        <v>365.0</v>
      </c>
      <c r="E67" s="2">
        <v>0.0</v>
      </c>
      <c r="F67" s="2">
        <v>209.0</v>
      </c>
      <c r="G67" s="2">
        <v>668.0</v>
      </c>
      <c r="H67" s="2"/>
    </row>
    <row r="68">
      <c r="A68" s="2" t="s">
        <v>16</v>
      </c>
      <c r="B68" s="2">
        <v>50.0</v>
      </c>
      <c r="C68" s="2">
        <v>50.0</v>
      </c>
      <c r="D68" s="2">
        <v>351.0</v>
      </c>
      <c r="E68" s="2">
        <v>0.0</v>
      </c>
      <c r="F68" s="2">
        <v>213.0</v>
      </c>
      <c r="G68" s="2">
        <v>664.0</v>
      </c>
      <c r="H68" s="2"/>
    </row>
    <row r="69">
      <c r="A69" s="2" t="s">
        <v>17</v>
      </c>
      <c r="B69" s="2">
        <v>45.0</v>
      </c>
      <c r="C69" s="2">
        <v>36.0</v>
      </c>
      <c r="D69" s="2">
        <v>330.0</v>
      </c>
      <c r="E69" s="2">
        <v>0.0</v>
      </c>
      <c r="F69" s="2">
        <v>200.0</v>
      </c>
      <c r="G69" s="2">
        <v>611.0</v>
      </c>
      <c r="H69" s="2"/>
    </row>
    <row r="70">
      <c r="A70" s="2" t="s">
        <v>18</v>
      </c>
      <c r="B70" s="2">
        <v>46.0</v>
      </c>
      <c r="C70" s="2">
        <v>41.0</v>
      </c>
      <c r="D70" s="2">
        <v>309.0</v>
      </c>
      <c r="E70" s="2">
        <v>1.0</v>
      </c>
      <c r="F70" s="2">
        <v>198.0</v>
      </c>
      <c r="G70" s="2">
        <v>595.0</v>
      </c>
      <c r="H70" s="2"/>
    </row>
    <row r="71">
      <c r="B71" s="2"/>
      <c r="C71" s="2"/>
      <c r="D71" s="2"/>
      <c r="E71" s="2"/>
      <c r="F71" s="2"/>
      <c r="G71" s="2"/>
      <c r="H71" s="2"/>
    </row>
    <row r="72">
      <c r="A72" s="1" t="s">
        <v>23</v>
      </c>
      <c r="B72" s="2"/>
      <c r="C72" s="2"/>
      <c r="D72" s="2"/>
      <c r="E72" s="2"/>
      <c r="F72" s="2"/>
      <c r="G72" s="2"/>
      <c r="H72" s="2"/>
    </row>
    <row r="73">
      <c r="A73" s="2" t="s">
        <v>7</v>
      </c>
      <c r="B73" s="2">
        <f t="shared" ref="B73:G73" si="1"> B3 + B17 + B31 + B45 + B59</f>
        <v>2475</v>
      </c>
      <c r="C73" s="2">
        <f t="shared" si="1"/>
        <v>2659</v>
      </c>
      <c r="D73" s="2">
        <f t="shared" si="1"/>
        <v>6670</v>
      </c>
      <c r="E73" s="2">
        <f t="shared" si="1"/>
        <v>1322</v>
      </c>
      <c r="F73" s="2">
        <f t="shared" si="1"/>
        <v>4957</v>
      </c>
      <c r="G73" s="2">
        <f t="shared" si="1"/>
        <v>18083</v>
      </c>
      <c r="H73" s="2"/>
    </row>
    <row r="74">
      <c r="A74" s="2" t="s">
        <v>8</v>
      </c>
      <c r="B74" s="2">
        <f t="shared" ref="B74:G74" si="2"> B4 + B18 + B32 + B46 + B60</f>
        <v>2467</v>
      </c>
      <c r="C74" s="2">
        <f t="shared" si="2"/>
        <v>2568</v>
      </c>
      <c r="D74" s="2">
        <f t="shared" si="2"/>
        <v>6479</v>
      </c>
      <c r="E74" s="2">
        <f t="shared" si="2"/>
        <v>1228</v>
      </c>
      <c r="F74" s="2">
        <f t="shared" si="2"/>
        <v>4778</v>
      </c>
      <c r="G74" s="2">
        <f t="shared" si="2"/>
        <v>17520</v>
      </c>
      <c r="H74" s="2"/>
    </row>
    <row r="75">
      <c r="A75" s="2" t="s">
        <v>9</v>
      </c>
      <c r="B75" s="2">
        <f t="shared" ref="B75:G75" si="3"> B5 + B19 + B33 + B47 + B61</f>
        <v>2475</v>
      </c>
      <c r="C75" s="2">
        <f t="shared" si="3"/>
        <v>2486</v>
      </c>
      <c r="D75" s="2">
        <f t="shared" si="3"/>
        <v>6224</v>
      </c>
      <c r="E75" s="2">
        <f t="shared" si="3"/>
        <v>1173</v>
      </c>
      <c r="F75" s="2">
        <f t="shared" si="3"/>
        <v>4743</v>
      </c>
      <c r="G75" s="2">
        <f t="shared" si="3"/>
        <v>17101</v>
      </c>
      <c r="H75" s="2"/>
    </row>
    <row r="76">
      <c r="A76" s="2" t="s">
        <v>10</v>
      </c>
      <c r="B76" s="2">
        <f t="shared" ref="B76:G76" si="4"> B6 + B20 + B34 + B48 + B62</f>
        <v>2484</v>
      </c>
      <c r="C76" s="2">
        <f t="shared" si="4"/>
        <v>2513</v>
      </c>
      <c r="D76" s="2">
        <f t="shared" si="4"/>
        <v>6065</v>
      </c>
      <c r="E76" s="2">
        <f t="shared" si="4"/>
        <v>1151</v>
      </c>
      <c r="F76" s="2">
        <f t="shared" si="4"/>
        <v>4704</v>
      </c>
      <c r="G76" s="2">
        <f t="shared" si="4"/>
        <v>16917</v>
      </c>
      <c r="H76" s="2"/>
    </row>
    <row r="77">
      <c r="A77" s="2" t="s">
        <v>11</v>
      </c>
      <c r="B77" s="2">
        <f t="shared" ref="B77:G77" si="5"> B7 + B21 + B35 + B49 + B63</f>
        <v>2432</v>
      </c>
      <c r="C77" s="2">
        <f t="shared" si="5"/>
        <v>2319</v>
      </c>
      <c r="D77" s="2">
        <f t="shared" si="5"/>
        <v>6005</v>
      </c>
      <c r="E77" s="2">
        <f t="shared" si="5"/>
        <v>1125</v>
      </c>
      <c r="F77" s="2">
        <f t="shared" si="5"/>
        <v>4601</v>
      </c>
      <c r="G77" s="2">
        <f t="shared" si="5"/>
        <v>16482</v>
      </c>
      <c r="H77" s="2"/>
    </row>
    <row r="78">
      <c r="A78" s="2" t="s">
        <v>12</v>
      </c>
      <c r="B78" s="2">
        <f t="shared" ref="B78:G78" si="6"> B8 + B22 + B36 + B50 + B64</f>
        <v>2396</v>
      </c>
      <c r="C78" s="2">
        <f t="shared" si="6"/>
        <v>2099</v>
      </c>
      <c r="D78" s="2">
        <f t="shared" si="6"/>
        <v>5885</v>
      </c>
      <c r="E78" s="2">
        <f t="shared" si="6"/>
        <v>1098</v>
      </c>
      <c r="F78" s="2">
        <f t="shared" si="6"/>
        <v>4621</v>
      </c>
      <c r="G78" s="2">
        <f t="shared" si="6"/>
        <v>16099</v>
      </c>
      <c r="H78" s="2"/>
    </row>
    <row r="79">
      <c r="A79" s="2" t="s">
        <v>13</v>
      </c>
      <c r="B79" s="2">
        <f t="shared" ref="B79:G79" si="7"> B9 + B23 + B37 + B51 + B65</f>
        <v>2473</v>
      </c>
      <c r="C79" s="2">
        <f t="shared" si="7"/>
        <v>1973</v>
      </c>
      <c r="D79" s="2">
        <f t="shared" si="7"/>
        <v>6133</v>
      </c>
      <c r="E79" s="2">
        <f t="shared" si="7"/>
        <v>1200</v>
      </c>
      <c r="F79" s="2">
        <f t="shared" si="7"/>
        <v>4911</v>
      </c>
      <c r="G79" s="2">
        <f t="shared" si="7"/>
        <v>16690</v>
      </c>
      <c r="H79" s="2"/>
    </row>
    <row r="80">
      <c r="A80" s="2" t="s">
        <v>14</v>
      </c>
      <c r="B80" s="2">
        <f t="shared" ref="B80:G80" si="8"> B10 + B24 + B38 + B52 + B66</f>
        <v>2445</v>
      </c>
      <c r="C80" s="2">
        <f t="shared" si="8"/>
        <v>1892</v>
      </c>
      <c r="D80" s="2">
        <f t="shared" si="8"/>
        <v>5840</v>
      </c>
      <c r="E80" s="2">
        <f t="shared" si="8"/>
        <v>1175</v>
      </c>
      <c r="F80" s="2">
        <f t="shared" si="8"/>
        <v>4786</v>
      </c>
      <c r="G80" s="2">
        <f t="shared" si="8"/>
        <v>16138</v>
      </c>
      <c r="H80" s="2"/>
    </row>
    <row r="81">
      <c r="A81" s="2" t="s">
        <v>15</v>
      </c>
      <c r="B81" s="2">
        <f t="shared" ref="B81:G81" si="9"> B11 + B25 + B39 + B53 + B67</f>
        <v>2402</v>
      </c>
      <c r="C81" s="2">
        <f t="shared" si="9"/>
        <v>1845</v>
      </c>
      <c r="D81" s="2">
        <f t="shared" si="9"/>
        <v>5695</v>
      </c>
      <c r="E81" s="2">
        <f t="shared" si="9"/>
        <v>1182</v>
      </c>
      <c r="F81" s="2">
        <f t="shared" si="9"/>
        <v>4696</v>
      </c>
      <c r="G81" s="2">
        <f t="shared" si="9"/>
        <v>15820</v>
      </c>
      <c r="H81" s="2"/>
    </row>
    <row r="82">
      <c r="A82" s="2" t="s">
        <v>16</v>
      </c>
      <c r="B82" s="2">
        <f t="shared" ref="B82:G82" si="10"> B12 + B26 + B40 + B54 + B68</f>
        <v>2369</v>
      </c>
      <c r="C82" s="2">
        <f t="shared" si="10"/>
        <v>1761</v>
      </c>
      <c r="D82" s="2">
        <f t="shared" si="10"/>
        <v>5528</v>
      </c>
      <c r="E82" s="2">
        <f t="shared" si="10"/>
        <v>1210</v>
      </c>
      <c r="F82" s="2">
        <f t="shared" si="10"/>
        <v>4661</v>
      </c>
      <c r="G82" s="2">
        <f t="shared" si="10"/>
        <v>15529</v>
      </c>
      <c r="H82" s="2"/>
    </row>
    <row r="83">
      <c r="A83" s="2" t="s">
        <v>17</v>
      </c>
      <c r="B83" s="2">
        <f t="shared" ref="B83:G83" si="11"> B13 + B27 + B41 + B55 + B69</f>
        <v>2339</v>
      </c>
      <c r="C83" s="2">
        <f t="shared" si="11"/>
        <v>1693</v>
      </c>
      <c r="D83" s="2">
        <f t="shared" si="11"/>
        <v>5411</v>
      </c>
      <c r="E83" s="2">
        <f t="shared" si="11"/>
        <v>1225</v>
      </c>
      <c r="F83" s="2">
        <f t="shared" si="11"/>
        <v>4710</v>
      </c>
      <c r="G83" s="2">
        <f t="shared" si="11"/>
        <v>15378</v>
      </c>
      <c r="H83" s="2"/>
    </row>
    <row r="84">
      <c r="A84" s="2" t="s">
        <v>18</v>
      </c>
      <c r="B84" s="2">
        <f t="shared" ref="B84:G84" si="12"> B14 + B28 + B42 + B56 + B70</f>
        <v>2320</v>
      </c>
      <c r="C84" s="2">
        <f t="shared" si="12"/>
        <v>1597</v>
      </c>
      <c r="D84" s="2">
        <f t="shared" si="12"/>
        <v>5570</v>
      </c>
      <c r="E84" s="2">
        <f t="shared" si="12"/>
        <v>1240</v>
      </c>
      <c r="F84" s="2">
        <f t="shared" si="12"/>
        <v>4822</v>
      </c>
      <c r="G84" s="2">
        <f t="shared" si="12"/>
        <v>15549</v>
      </c>
      <c r="H84" s="2"/>
    </row>
    <row r="85">
      <c r="B85" s="2"/>
      <c r="C85" s="2"/>
      <c r="D85" s="2"/>
      <c r="E85" s="2"/>
      <c r="F85" s="2"/>
      <c r="G85" s="2"/>
      <c r="H85" s="2"/>
    </row>
    <row r="86">
      <c r="A86" s="1" t="s">
        <v>24</v>
      </c>
    </row>
    <row r="87">
      <c r="A87" s="1" t="s">
        <v>6</v>
      </c>
    </row>
    <row r="88">
      <c r="A88" s="2" t="s">
        <v>7</v>
      </c>
      <c r="B88" s="3">
        <f t="shared" ref="B88:G88" si="13"> B3 / B$73</f>
        <v>0.09535353535</v>
      </c>
      <c r="C88" s="3">
        <f t="shared" si="13"/>
        <v>0.009402030839</v>
      </c>
      <c r="D88" s="3">
        <f t="shared" si="13"/>
        <v>0.116041979</v>
      </c>
      <c r="E88" s="3">
        <f t="shared" si="13"/>
        <v>0.0363086233</v>
      </c>
      <c r="F88" s="3">
        <f t="shared" si="13"/>
        <v>0.09320153319</v>
      </c>
      <c r="G88" s="3">
        <f t="shared" si="13"/>
        <v>0.08543936294</v>
      </c>
    </row>
    <row r="89">
      <c r="A89" s="2" t="s">
        <v>8</v>
      </c>
      <c r="B89" s="3">
        <f t="shared" ref="B89:G89" si="14"> B4 / B$74</f>
        <v>0.09363599514</v>
      </c>
      <c r="C89" s="3">
        <f t="shared" si="14"/>
        <v>0.01246105919</v>
      </c>
      <c r="D89" s="3">
        <f t="shared" si="14"/>
        <v>0.1134434326</v>
      </c>
      <c r="E89" s="3">
        <f t="shared" si="14"/>
        <v>0.03990228013</v>
      </c>
      <c r="F89" s="3">
        <f t="shared" si="14"/>
        <v>0.09418166597</v>
      </c>
      <c r="G89" s="3">
        <f t="shared" si="14"/>
        <v>0.08544520548</v>
      </c>
    </row>
    <row r="90">
      <c r="A90" s="2" t="s">
        <v>9</v>
      </c>
      <c r="B90" s="3">
        <f t="shared" ref="B90:G90" si="15"> B5 / B$75</f>
        <v>0.09616161616</v>
      </c>
      <c r="C90" s="3">
        <f t="shared" si="15"/>
        <v>0.01045856798</v>
      </c>
      <c r="D90" s="3">
        <f t="shared" si="15"/>
        <v>0.1113431877</v>
      </c>
      <c r="E90" s="3">
        <f t="shared" si="15"/>
        <v>0.05029838022</v>
      </c>
      <c r="F90" s="3">
        <f t="shared" si="15"/>
        <v>0.08981657179</v>
      </c>
      <c r="G90" s="3">
        <f t="shared" si="15"/>
        <v>0.08432255424</v>
      </c>
    </row>
    <row r="91">
      <c r="A91" s="2" t="s">
        <v>10</v>
      </c>
      <c r="B91" s="3">
        <f t="shared" ref="B91:G91" si="16"> B6 / B$76</f>
        <v>0.096215781</v>
      </c>
      <c r="C91" s="3">
        <f t="shared" si="16"/>
        <v>0.01233585356</v>
      </c>
      <c r="D91" s="3">
        <f t="shared" si="16"/>
        <v>0.1071723001</v>
      </c>
      <c r="E91" s="3">
        <f t="shared" si="16"/>
        <v>0.05299739357</v>
      </c>
      <c r="F91" s="3">
        <f t="shared" si="16"/>
        <v>0.08333333333</v>
      </c>
      <c r="G91" s="3">
        <f t="shared" si="16"/>
        <v>0.08116096235</v>
      </c>
    </row>
    <row r="92">
      <c r="A92" s="2" t="s">
        <v>11</v>
      </c>
      <c r="B92" s="3">
        <f t="shared" ref="B92:G92" si="17"> B7 / B$77</f>
        <v>0.09169407895</v>
      </c>
      <c r="C92" s="3">
        <f t="shared" si="17"/>
        <v>0.0120741699</v>
      </c>
      <c r="D92" s="3">
        <f t="shared" si="17"/>
        <v>0.1197335554</v>
      </c>
      <c r="E92" s="3">
        <f t="shared" si="17"/>
        <v>0.05333333333</v>
      </c>
      <c r="F92" s="3">
        <f t="shared" si="17"/>
        <v>0.07933058031</v>
      </c>
      <c r="G92" s="3">
        <f t="shared" si="17"/>
        <v>0.08463778668</v>
      </c>
    </row>
    <row r="93">
      <c r="A93" s="2" t="s">
        <v>12</v>
      </c>
      <c r="B93" s="3">
        <f t="shared" ref="B93:G93" si="18"> B8 / B$78</f>
        <v>0.09390651085</v>
      </c>
      <c r="C93" s="3">
        <f t="shared" si="18"/>
        <v>0.01524535493</v>
      </c>
      <c r="D93" s="3">
        <f t="shared" si="18"/>
        <v>0.1182667799</v>
      </c>
      <c r="E93" s="3">
        <f t="shared" si="18"/>
        <v>0.05919854281</v>
      </c>
      <c r="F93" s="3">
        <f t="shared" si="18"/>
        <v>0.08093486258</v>
      </c>
      <c r="G93" s="3">
        <f t="shared" si="18"/>
        <v>0.08646499783</v>
      </c>
    </row>
    <row r="94">
      <c r="A94" s="2" t="s">
        <v>13</v>
      </c>
      <c r="B94" s="3">
        <f t="shared" ref="B94:G94" si="19"> B9 / B$79</f>
        <v>0.09138697938</v>
      </c>
      <c r="C94" s="3">
        <f t="shared" si="19"/>
        <v>0.01723264065</v>
      </c>
      <c r="D94" s="3">
        <f t="shared" si="19"/>
        <v>0.1195173651</v>
      </c>
      <c r="E94" s="3">
        <f t="shared" si="19"/>
        <v>0.06</v>
      </c>
      <c r="F94" s="3">
        <f t="shared" si="19"/>
        <v>0.08124618204</v>
      </c>
      <c r="G94" s="3">
        <f t="shared" si="19"/>
        <v>0.08771719593</v>
      </c>
    </row>
    <row r="95">
      <c r="A95" s="2" t="s">
        <v>14</v>
      </c>
      <c r="B95" s="3">
        <f t="shared" ref="B95:G95" si="20"> B10 / B$80</f>
        <v>0.08875255624</v>
      </c>
      <c r="C95" s="3">
        <f t="shared" si="20"/>
        <v>0.01585623679</v>
      </c>
      <c r="D95" s="3">
        <f t="shared" si="20"/>
        <v>0.1205479452</v>
      </c>
      <c r="E95" s="3">
        <f t="shared" si="20"/>
        <v>0.0629787234</v>
      </c>
      <c r="F95" s="3">
        <f t="shared" si="20"/>
        <v>0.08274132888</v>
      </c>
      <c r="G95" s="3">
        <f t="shared" si="20"/>
        <v>0.08805304251</v>
      </c>
    </row>
    <row r="96">
      <c r="A96" s="2" t="s">
        <v>15</v>
      </c>
      <c r="B96" s="3">
        <f t="shared" ref="B96:G96" si="21"> B11 / B$81</f>
        <v>0.08617818485</v>
      </c>
      <c r="C96" s="3">
        <f t="shared" si="21"/>
        <v>0.01409214092</v>
      </c>
      <c r="D96" s="3">
        <f t="shared" si="21"/>
        <v>0.124143986</v>
      </c>
      <c r="E96" s="3">
        <f t="shared" si="21"/>
        <v>0.05752961083</v>
      </c>
      <c r="F96" s="3">
        <f t="shared" si="21"/>
        <v>0.08177172061</v>
      </c>
      <c r="G96" s="3">
        <f t="shared" si="21"/>
        <v>0.08798988622</v>
      </c>
    </row>
    <row r="97">
      <c r="A97" s="2" t="s">
        <v>16</v>
      </c>
      <c r="B97" s="3">
        <f t="shared" ref="B97:G97" si="22"> B12 / B$82</f>
        <v>0.08948923596</v>
      </c>
      <c r="C97" s="3">
        <f t="shared" si="22"/>
        <v>0.01476433844</v>
      </c>
      <c r="D97" s="3">
        <f t="shared" si="22"/>
        <v>0.1260853835</v>
      </c>
      <c r="E97" s="3">
        <f t="shared" si="22"/>
        <v>0.0867768595</v>
      </c>
      <c r="F97" s="3">
        <f t="shared" si="22"/>
        <v>0.08646213259</v>
      </c>
      <c r="G97" s="3">
        <f t="shared" si="22"/>
        <v>0.09292291841</v>
      </c>
    </row>
    <row r="98">
      <c r="A98" s="2" t="s">
        <v>17</v>
      </c>
      <c r="B98" s="3">
        <f t="shared" ref="B98:G98" si="23"> B13 / B$83</f>
        <v>0.08678922617</v>
      </c>
      <c r="C98" s="3">
        <f t="shared" si="23"/>
        <v>0.01240401654</v>
      </c>
      <c r="D98" s="3">
        <f t="shared" si="23"/>
        <v>0.1275180189</v>
      </c>
      <c r="E98" s="3">
        <f t="shared" si="23"/>
        <v>0.09142857143</v>
      </c>
      <c r="F98" s="3">
        <f t="shared" si="23"/>
        <v>0.08747346072</v>
      </c>
      <c r="G98" s="3">
        <f t="shared" si="23"/>
        <v>0.09351020939</v>
      </c>
    </row>
    <row r="99">
      <c r="A99" s="2" t="s">
        <v>18</v>
      </c>
      <c r="B99" s="3">
        <f t="shared" ref="B99:G99" si="24"> B14 / B$83</f>
        <v>0.0884993587</v>
      </c>
      <c r="C99" s="3">
        <f t="shared" si="24"/>
        <v>0.0141760189</v>
      </c>
      <c r="D99" s="3">
        <f t="shared" si="24"/>
        <v>0.1286268712</v>
      </c>
      <c r="E99" s="3">
        <f t="shared" si="24"/>
        <v>0.09959183673</v>
      </c>
      <c r="F99" s="3">
        <f t="shared" si="24"/>
        <v>0.07961783439</v>
      </c>
      <c r="G99" s="3">
        <f t="shared" si="24"/>
        <v>0.09259981792</v>
      </c>
    </row>
    <row r="101">
      <c r="A101" s="1" t="s">
        <v>19</v>
      </c>
    </row>
    <row r="102">
      <c r="A102" s="2" t="s">
        <v>7</v>
      </c>
      <c r="B102" s="3">
        <f t="shared" ref="B102:G102" si="25"> B17 / B$73</f>
        <v>0.2278787879</v>
      </c>
      <c r="C102" s="3">
        <f t="shared" si="25"/>
        <v>0.4046634073</v>
      </c>
      <c r="D102" s="3">
        <f t="shared" si="25"/>
        <v>0.1416791604</v>
      </c>
      <c r="E102" s="3">
        <f t="shared" si="25"/>
        <v>0.08018154312</v>
      </c>
      <c r="F102" s="3">
        <f t="shared" si="25"/>
        <v>0.2321968933</v>
      </c>
      <c r="G102" s="3">
        <f t="shared" si="25"/>
        <v>0.2124647459</v>
      </c>
    </row>
    <row r="103">
      <c r="A103" s="2" t="s">
        <v>8</v>
      </c>
      <c r="B103" s="3">
        <f t="shared" ref="B103:G103" si="26"> B18 / B$74</f>
        <v>0.2278070531</v>
      </c>
      <c r="C103" s="3">
        <f t="shared" si="26"/>
        <v>0.4186137072</v>
      </c>
      <c r="D103" s="3">
        <f t="shared" si="26"/>
        <v>0.1423059114</v>
      </c>
      <c r="E103" s="3">
        <f t="shared" si="26"/>
        <v>0.08306188925</v>
      </c>
      <c r="F103" s="3">
        <f t="shared" si="26"/>
        <v>0.2331519464</v>
      </c>
      <c r="G103" s="3">
        <f t="shared" si="26"/>
        <v>0.2154680365</v>
      </c>
    </row>
    <row r="104">
      <c r="A104" s="2" t="s">
        <v>9</v>
      </c>
      <c r="B104" s="3">
        <f t="shared" ref="B104:G104" si="27"> B19 / B$75</f>
        <v>0.2298989899</v>
      </c>
      <c r="C104" s="3">
        <f t="shared" si="27"/>
        <v>0.4191472245</v>
      </c>
      <c r="D104" s="3">
        <f t="shared" si="27"/>
        <v>0.1442802057</v>
      </c>
      <c r="E104" s="3">
        <f t="shared" si="27"/>
        <v>0.0852514919</v>
      </c>
      <c r="F104" s="3">
        <f t="shared" si="27"/>
        <v>0.2426734135</v>
      </c>
      <c r="G104" s="3">
        <f t="shared" si="27"/>
        <v>0.219870183</v>
      </c>
    </row>
    <row r="105">
      <c r="A105" s="2" t="s">
        <v>10</v>
      </c>
      <c r="B105" s="3">
        <f t="shared" ref="B105:G105" si="28"> B20 / B$76</f>
        <v>0.2270531401</v>
      </c>
      <c r="C105" s="3">
        <f t="shared" si="28"/>
        <v>0.414643852</v>
      </c>
      <c r="D105" s="3">
        <f t="shared" si="28"/>
        <v>0.1470733718</v>
      </c>
      <c r="E105" s="3">
        <f t="shared" si="28"/>
        <v>0.08340573414</v>
      </c>
      <c r="F105" s="3">
        <f t="shared" si="28"/>
        <v>0.2419217687</v>
      </c>
      <c r="G105" s="3">
        <f t="shared" si="28"/>
        <v>0.2206064905</v>
      </c>
    </row>
    <row r="106">
      <c r="A106" s="2" t="s">
        <v>11</v>
      </c>
      <c r="B106" s="3">
        <f t="shared" ref="B106:G106" si="29"> B21 / B$77</f>
        <v>0.2314967105</v>
      </c>
      <c r="C106" s="3">
        <f t="shared" si="29"/>
        <v>0.4264769297</v>
      </c>
      <c r="D106" s="3">
        <f t="shared" si="29"/>
        <v>0.1565362198</v>
      </c>
      <c r="E106" s="3">
        <f t="shared" si="29"/>
        <v>0.07466666667</v>
      </c>
      <c r="F106" s="3">
        <f t="shared" si="29"/>
        <v>0.2405998696</v>
      </c>
      <c r="G106" s="3">
        <f t="shared" si="29"/>
        <v>0.2234558913</v>
      </c>
    </row>
    <row r="107">
      <c r="A107" s="2" t="s">
        <v>12</v>
      </c>
      <c r="B107" s="3">
        <f t="shared" ref="B107:G107" si="30"> B22 / B$78</f>
        <v>0.2324707846</v>
      </c>
      <c r="C107" s="3">
        <f t="shared" si="30"/>
        <v>0.4130538352</v>
      </c>
      <c r="D107" s="3">
        <f t="shared" si="30"/>
        <v>0.1473237043</v>
      </c>
      <c r="E107" s="3">
        <f t="shared" si="30"/>
        <v>0.07650273224</v>
      </c>
      <c r="F107" s="3">
        <f t="shared" si="30"/>
        <v>0.2309024021</v>
      </c>
      <c r="G107" s="3">
        <f t="shared" si="30"/>
        <v>0.2138020995</v>
      </c>
    </row>
    <row r="108">
      <c r="A108" s="2" t="s">
        <v>13</v>
      </c>
      <c r="B108" s="3">
        <f t="shared" ref="B108:G108" si="31"> B23 / B$79</f>
        <v>0.2369591589</v>
      </c>
      <c r="C108" s="3">
        <f t="shared" si="31"/>
        <v>0.4039533705</v>
      </c>
      <c r="D108" s="3">
        <f t="shared" si="31"/>
        <v>0.1394097505</v>
      </c>
      <c r="E108" s="3">
        <f t="shared" si="31"/>
        <v>0.07166666667</v>
      </c>
      <c r="F108" s="3">
        <f t="shared" si="31"/>
        <v>0.217674608</v>
      </c>
      <c r="G108" s="3">
        <f t="shared" si="31"/>
        <v>0.2032953865</v>
      </c>
    </row>
    <row r="109">
      <c r="A109" s="2" t="s">
        <v>14</v>
      </c>
      <c r="B109" s="3">
        <f t="shared" ref="B109:G109" si="32"> B24 / B$80</f>
        <v>0.2466257669</v>
      </c>
      <c r="C109" s="3">
        <f t="shared" si="32"/>
        <v>0.4122621564</v>
      </c>
      <c r="D109" s="3">
        <f t="shared" si="32"/>
        <v>0.1390410959</v>
      </c>
      <c r="E109" s="3">
        <f t="shared" si="32"/>
        <v>0.07234042553</v>
      </c>
      <c r="F109" s="3">
        <f t="shared" si="32"/>
        <v>0.2189720017</v>
      </c>
      <c r="G109" s="3">
        <f t="shared" si="32"/>
        <v>0.2062213409</v>
      </c>
    </row>
    <row r="110">
      <c r="A110" s="2" t="s">
        <v>15</v>
      </c>
      <c r="B110" s="3">
        <f t="shared" ref="B110:G110" si="33"> B25 / B$81</f>
        <v>0.2514571191</v>
      </c>
      <c r="C110" s="3">
        <f t="shared" si="33"/>
        <v>0.4146341463</v>
      </c>
      <c r="D110" s="3">
        <f t="shared" si="33"/>
        <v>0.1357330992</v>
      </c>
      <c r="E110" s="3">
        <f t="shared" si="33"/>
        <v>0.0744500846</v>
      </c>
      <c r="F110" s="3">
        <f t="shared" si="33"/>
        <v>0.2261499148</v>
      </c>
      <c r="G110" s="3">
        <f t="shared" si="33"/>
        <v>0.208091024</v>
      </c>
    </row>
    <row r="111">
      <c r="A111" s="2" t="s">
        <v>16</v>
      </c>
      <c r="B111" s="3">
        <f t="shared" ref="B111:G111" si="34"> B26 / B$82</f>
        <v>0.2549598987</v>
      </c>
      <c r="C111" s="3">
        <f t="shared" si="34"/>
        <v>0.425326519</v>
      </c>
      <c r="D111" s="3">
        <f t="shared" si="34"/>
        <v>0.1391099855</v>
      </c>
      <c r="E111" s="3">
        <f t="shared" si="34"/>
        <v>0.07768595041</v>
      </c>
      <c r="F111" s="3">
        <f t="shared" si="34"/>
        <v>0.2265608239</v>
      </c>
      <c r="G111" s="3">
        <f t="shared" si="34"/>
        <v>0.2107025565</v>
      </c>
    </row>
    <row r="112">
      <c r="A112" s="2" t="s">
        <v>17</v>
      </c>
      <c r="B112" s="3">
        <f t="shared" ref="B112:G112" si="35"> B27 / B$83</f>
        <v>0.2590850791</v>
      </c>
      <c r="C112" s="3">
        <f t="shared" si="35"/>
        <v>0.4347312463</v>
      </c>
      <c r="D112" s="3">
        <f t="shared" si="35"/>
        <v>0.1550545186</v>
      </c>
      <c r="E112" s="3">
        <f t="shared" si="35"/>
        <v>0.08163265306</v>
      </c>
      <c r="F112" s="3">
        <f t="shared" si="35"/>
        <v>0.235881104</v>
      </c>
      <c r="G112" s="3">
        <f t="shared" si="35"/>
        <v>0.2205748472</v>
      </c>
    </row>
    <row r="113">
      <c r="A113" s="2" t="s">
        <v>18</v>
      </c>
      <c r="B113" s="3">
        <f t="shared" ref="B113:G113" si="36"> B28 / B$83</f>
        <v>0.2548097478</v>
      </c>
      <c r="C113" s="3">
        <f t="shared" si="36"/>
        <v>0.4164205552</v>
      </c>
      <c r="D113" s="3">
        <f t="shared" si="36"/>
        <v>0.164110146</v>
      </c>
      <c r="E113" s="3">
        <f t="shared" si="36"/>
        <v>0.08571428571</v>
      </c>
      <c r="F113" s="3">
        <f t="shared" si="36"/>
        <v>0.2452229299</v>
      </c>
      <c r="G113" s="3">
        <f t="shared" si="36"/>
        <v>0.224281441</v>
      </c>
    </row>
    <row r="115">
      <c r="A115" s="1" t="s">
        <v>20</v>
      </c>
    </row>
    <row r="116">
      <c r="A116" s="2" t="s">
        <v>7</v>
      </c>
      <c r="B116" s="3">
        <f t="shared" ref="B116:G116" si="37"> B31 / B$73</f>
        <v>0.0197979798</v>
      </c>
      <c r="C116" s="3">
        <f t="shared" si="37"/>
        <v>0.01128243701</v>
      </c>
      <c r="D116" s="3">
        <f t="shared" si="37"/>
        <v>0.0179910045</v>
      </c>
      <c r="E116" s="3">
        <f t="shared" si="37"/>
        <v>0.01361573374</v>
      </c>
      <c r="F116" s="3">
        <f t="shared" si="37"/>
        <v>0.0149283841</v>
      </c>
      <c r="G116" s="3">
        <f t="shared" si="37"/>
        <v>0.01609246253</v>
      </c>
    </row>
    <row r="117">
      <c r="A117" s="2" t="s">
        <v>8</v>
      </c>
      <c r="B117" s="3">
        <f t="shared" ref="B117:G117" si="38"> B32 / B$74</f>
        <v>0.02310498581</v>
      </c>
      <c r="C117" s="3">
        <f t="shared" si="38"/>
        <v>0.009345794393</v>
      </c>
      <c r="D117" s="3">
        <f t="shared" si="38"/>
        <v>0.01574317024</v>
      </c>
      <c r="E117" s="3">
        <f t="shared" si="38"/>
        <v>0.01384364821</v>
      </c>
      <c r="F117" s="3">
        <f t="shared" si="38"/>
        <v>0.01423189619</v>
      </c>
      <c r="G117" s="3">
        <f t="shared" si="38"/>
        <v>0.01529680365</v>
      </c>
    </row>
    <row r="118">
      <c r="A118" s="2" t="s">
        <v>9</v>
      </c>
      <c r="B118" s="3">
        <f t="shared" ref="B118:G118" si="39"> B33 / B$75</f>
        <v>0.02707070707</v>
      </c>
      <c r="C118" s="3">
        <f t="shared" si="39"/>
        <v>0.008849557522</v>
      </c>
      <c r="D118" s="3">
        <f t="shared" si="39"/>
        <v>0.01703084833</v>
      </c>
      <c r="E118" s="3">
        <f t="shared" si="39"/>
        <v>0.01449275362</v>
      </c>
      <c r="F118" s="3">
        <f t="shared" si="39"/>
        <v>0.01412608054</v>
      </c>
      <c r="G118" s="3">
        <f t="shared" si="39"/>
        <v>0.01631483539</v>
      </c>
    </row>
    <row r="119">
      <c r="A119" s="2" t="s">
        <v>10</v>
      </c>
      <c r="B119" s="3">
        <f t="shared" ref="B119:G119" si="40"> B34 / B$76</f>
        <v>0.02737520129</v>
      </c>
      <c r="C119" s="3">
        <f t="shared" si="40"/>
        <v>0.007958615201</v>
      </c>
      <c r="D119" s="3">
        <f t="shared" si="40"/>
        <v>0.01945589448</v>
      </c>
      <c r="E119" s="3">
        <f t="shared" si="40"/>
        <v>0.01476976542</v>
      </c>
      <c r="F119" s="3">
        <f t="shared" si="40"/>
        <v>0.01509353741</v>
      </c>
      <c r="G119" s="3">
        <f t="shared" si="40"/>
        <v>0.0173789679</v>
      </c>
    </row>
    <row r="120">
      <c r="A120" s="2" t="s">
        <v>11</v>
      </c>
      <c r="B120" s="3">
        <f t="shared" ref="B120:G120" si="41"> B35 / B$77</f>
        <v>0.02796052632</v>
      </c>
      <c r="C120" s="3">
        <f t="shared" si="41"/>
        <v>0.01164294955</v>
      </c>
      <c r="D120" s="3">
        <f t="shared" si="41"/>
        <v>0.009325562032</v>
      </c>
      <c r="E120" s="3">
        <f t="shared" si="41"/>
        <v>0.016</v>
      </c>
      <c r="F120" s="3">
        <f t="shared" si="41"/>
        <v>0.01195392306</v>
      </c>
      <c r="G120" s="3">
        <f t="shared" si="41"/>
        <v>0.01359058367</v>
      </c>
    </row>
    <row r="121">
      <c r="A121" s="2" t="s">
        <v>12</v>
      </c>
      <c r="B121" s="3">
        <f t="shared" ref="B121:G121" si="42"> B36 / B$78</f>
        <v>0.02796327212</v>
      </c>
      <c r="C121" s="3">
        <f t="shared" si="42"/>
        <v>0.0114340162</v>
      </c>
      <c r="D121" s="3">
        <f t="shared" si="42"/>
        <v>0.009855564996</v>
      </c>
      <c r="E121" s="3">
        <f t="shared" si="42"/>
        <v>0.01366120219</v>
      </c>
      <c r="F121" s="3">
        <f t="shared" si="42"/>
        <v>0.01298420255</v>
      </c>
      <c r="G121" s="3">
        <f t="shared" si="42"/>
        <v>0.0139139077</v>
      </c>
    </row>
    <row r="122">
      <c r="A122" s="2" t="s">
        <v>13</v>
      </c>
      <c r="B122" s="3">
        <f t="shared" ref="B122:G122" si="43"> B37 / B$79</f>
        <v>0.02911443591</v>
      </c>
      <c r="C122" s="3">
        <f t="shared" si="43"/>
        <v>0.01368474404</v>
      </c>
      <c r="D122" s="3">
        <f t="shared" si="43"/>
        <v>0.01076145443</v>
      </c>
      <c r="E122" s="3">
        <f t="shared" si="43"/>
        <v>0.015</v>
      </c>
      <c r="F122" s="3">
        <f t="shared" si="43"/>
        <v>0.0136428426</v>
      </c>
      <c r="G122" s="3">
        <f t="shared" si="43"/>
        <v>0.01497902936</v>
      </c>
    </row>
    <row r="123">
      <c r="A123" s="2" t="s">
        <v>14</v>
      </c>
      <c r="B123" s="3">
        <f t="shared" ref="B123:G123" si="44"> B38 / B$80</f>
        <v>0.03026584867</v>
      </c>
      <c r="C123" s="3">
        <f t="shared" si="44"/>
        <v>0.01268498943</v>
      </c>
      <c r="D123" s="3">
        <f t="shared" si="44"/>
        <v>0.01506849315</v>
      </c>
      <c r="E123" s="3">
        <f t="shared" si="44"/>
        <v>0.01531914894</v>
      </c>
      <c r="F123" s="3">
        <f t="shared" si="44"/>
        <v>0.01776013372</v>
      </c>
      <c r="G123" s="3">
        <f t="shared" si="44"/>
        <v>0.01790804313</v>
      </c>
    </row>
    <row r="124">
      <c r="A124" s="2" t="s">
        <v>15</v>
      </c>
      <c r="B124" s="3">
        <f t="shared" ref="B124:G124" si="45"> B39 / B$81</f>
        <v>0.03122398002</v>
      </c>
      <c r="C124" s="3">
        <f t="shared" si="45"/>
        <v>0.01409214092</v>
      </c>
      <c r="D124" s="3">
        <f t="shared" si="45"/>
        <v>0.01685689201</v>
      </c>
      <c r="E124" s="3">
        <f t="shared" si="45"/>
        <v>0.01353637902</v>
      </c>
      <c r="F124" s="3">
        <f t="shared" si="45"/>
        <v>0.01469335605</v>
      </c>
      <c r="G124" s="3">
        <f t="shared" si="45"/>
        <v>0.01782553729</v>
      </c>
    </row>
    <row r="125">
      <c r="A125" s="2" t="s">
        <v>16</v>
      </c>
      <c r="B125" s="3">
        <f t="shared" ref="B125:G125" si="46"> B40 / B$82</f>
        <v>0.03123680878</v>
      </c>
      <c r="C125" s="3">
        <f t="shared" si="46"/>
        <v>0.01873935264</v>
      </c>
      <c r="D125" s="3">
        <f t="shared" si="46"/>
        <v>0.01628075253</v>
      </c>
      <c r="E125" s="3">
        <f t="shared" si="46"/>
        <v>0.0132231405</v>
      </c>
      <c r="F125" s="3">
        <f t="shared" si="46"/>
        <v>0.01308732032</v>
      </c>
      <c r="G125" s="3">
        <f t="shared" si="46"/>
        <v>0.01764440724</v>
      </c>
    </row>
    <row r="126">
      <c r="A126" s="2" t="s">
        <v>17</v>
      </c>
      <c r="B126" s="3">
        <f t="shared" ref="B126:G126" si="47"> B41 / B$83</f>
        <v>0.0329200513</v>
      </c>
      <c r="C126" s="3">
        <f t="shared" si="47"/>
        <v>0.01594802126</v>
      </c>
      <c r="D126" s="3">
        <f t="shared" si="47"/>
        <v>0.01496950656</v>
      </c>
      <c r="E126" s="3">
        <f t="shared" si="47"/>
        <v>0.01469387755</v>
      </c>
      <c r="F126" s="3">
        <f t="shared" si="47"/>
        <v>0.01401273885</v>
      </c>
      <c r="G126" s="3">
        <f t="shared" si="47"/>
        <v>0.01749252178</v>
      </c>
    </row>
    <row r="127">
      <c r="A127" s="2" t="s">
        <v>18</v>
      </c>
      <c r="B127" s="3">
        <f t="shared" ref="B127:G127" si="48"> B42 / B$83</f>
        <v>0.0329200513</v>
      </c>
      <c r="C127" s="3">
        <f t="shared" si="48"/>
        <v>0.009450679268</v>
      </c>
      <c r="D127" s="3">
        <f t="shared" si="48"/>
        <v>0.01533912401</v>
      </c>
      <c r="E127" s="3">
        <f t="shared" si="48"/>
        <v>0.01387755102</v>
      </c>
      <c r="F127" s="3">
        <f t="shared" si="48"/>
        <v>0.01082802548</v>
      </c>
      <c r="G127" s="3">
        <f t="shared" si="48"/>
        <v>0.01586682273</v>
      </c>
    </row>
    <row r="129">
      <c r="A129" s="1" t="s">
        <v>21</v>
      </c>
    </row>
    <row r="130">
      <c r="A130" s="2" t="s">
        <v>7</v>
      </c>
      <c r="B130" s="3">
        <f t="shared" ref="B130:G130" si="49"> B45 / B$73</f>
        <v>0.6468686869</v>
      </c>
      <c r="C130" s="3">
        <f t="shared" si="49"/>
        <v>0.560361038</v>
      </c>
      <c r="D130" s="3">
        <f t="shared" si="49"/>
        <v>0.6551724138</v>
      </c>
      <c r="E130" s="3">
        <f t="shared" si="49"/>
        <v>0.8698940998</v>
      </c>
      <c r="F130" s="3">
        <f t="shared" si="49"/>
        <v>0.6199314101</v>
      </c>
      <c r="G130" s="3">
        <f t="shared" si="49"/>
        <v>0.6461317259</v>
      </c>
    </row>
    <row r="131">
      <c r="A131" s="2" t="s">
        <v>8</v>
      </c>
      <c r="B131" s="3">
        <f t="shared" ref="B131:G131" si="50"> B46 / B$74</f>
        <v>0.6420753952</v>
      </c>
      <c r="C131" s="3">
        <f t="shared" si="50"/>
        <v>0.5455607477</v>
      </c>
      <c r="D131" s="3">
        <f t="shared" si="50"/>
        <v>0.6592066677</v>
      </c>
      <c r="E131" s="3">
        <f t="shared" si="50"/>
        <v>0.8631921824</v>
      </c>
      <c r="F131" s="3">
        <f t="shared" si="50"/>
        <v>0.6111343658</v>
      </c>
      <c r="G131" s="3">
        <f t="shared" si="50"/>
        <v>0.6413242009</v>
      </c>
    </row>
    <row r="132">
      <c r="A132" s="2" t="s">
        <v>9</v>
      </c>
      <c r="B132" s="3">
        <f t="shared" ref="B132:G132" si="51"> B47 / B$75</f>
        <v>0.6315151515</v>
      </c>
      <c r="C132" s="3">
        <f t="shared" si="51"/>
        <v>0.5410297667</v>
      </c>
      <c r="D132" s="3">
        <f t="shared" si="51"/>
        <v>0.6587403599</v>
      </c>
      <c r="E132" s="3">
        <f t="shared" si="51"/>
        <v>0.8499573743</v>
      </c>
      <c r="F132" s="3">
        <f t="shared" si="51"/>
        <v>0.6029938857</v>
      </c>
      <c r="G132" s="3">
        <f t="shared" si="51"/>
        <v>0.6353429624</v>
      </c>
    </row>
    <row r="133">
      <c r="A133" s="2" t="s">
        <v>10</v>
      </c>
      <c r="B133" s="3">
        <f t="shared" ref="B133:G133" si="52"> B48 / B$76</f>
        <v>0.633252818</v>
      </c>
      <c r="C133" s="3">
        <f t="shared" si="52"/>
        <v>0.5483485873</v>
      </c>
      <c r="D133" s="3">
        <f t="shared" si="52"/>
        <v>0.6619950536</v>
      </c>
      <c r="E133" s="3">
        <f t="shared" si="52"/>
        <v>0.8488271069</v>
      </c>
      <c r="F133" s="3">
        <f t="shared" si="52"/>
        <v>0.6118197279</v>
      </c>
      <c r="G133" s="3">
        <f t="shared" si="52"/>
        <v>0.6396524206</v>
      </c>
    </row>
    <row r="134">
      <c r="A134" s="2" t="s">
        <v>11</v>
      </c>
      <c r="B134" s="3">
        <f t="shared" ref="B134:G134" si="53"> B49 / B$77</f>
        <v>0.6311677632</v>
      </c>
      <c r="C134" s="3">
        <f t="shared" si="53"/>
        <v>0.5338507978</v>
      </c>
      <c r="D134" s="3">
        <f t="shared" si="53"/>
        <v>0.6541215654</v>
      </c>
      <c r="E134" s="3">
        <f t="shared" si="53"/>
        <v>0.856</v>
      </c>
      <c r="F134" s="3">
        <f t="shared" si="53"/>
        <v>0.6207346229</v>
      </c>
      <c r="G134" s="3">
        <f t="shared" si="53"/>
        <v>0.6382720544</v>
      </c>
    </row>
    <row r="135">
      <c r="A135" s="2" t="s">
        <v>12</v>
      </c>
      <c r="B135" s="3">
        <f t="shared" ref="B135:G135" si="54"> B50 / B$78</f>
        <v>0.6289649416</v>
      </c>
      <c r="C135" s="3">
        <f t="shared" si="54"/>
        <v>0.5454978561</v>
      </c>
      <c r="D135" s="3">
        <f t="shared" si="54"/>
        <v>0.6650807137</v>
      </c>
      <c r="E135" s="3">
        <f t="shared" si="54"/>
        <v>0.8506375228</v>
      </c>
      <c r="F135" s="3">
        <f t="shared" si="54"/>
        <v>0.6297338238</v>
      </c>
      <c r="G135" s="3">
        <f t="shared" si="54"/>
        <v>0.6466240139</v>
      </c>
    </row>
    <row r="136">
      <c r="A136" s="2" t="s">
        <v>13</v>
      </c>
      <c r="B136" s="3">
        <f t="shared" ref="B136:G136" si="55"> B51 / B$79</f>
        <v>0.6275778407</v>
      </c>
      <c r="C136" s="3">
        <f t="shared" si="55"/>
        <v>0.5468829194</v>
      </c>
      <c r="D136" s="3">
        <f t="shared" si="55"/>
        <v>0.6703081689</v>
      </c>
      <c r="E136" s="3">
        <f t="shared" si="55"/>
        <v>0.8533333333</v>
      </c>
      <c r="F136" s="3">
        <f t="shared" si="55"/>
        <v>0.6452860924</v>
      </c>
      <c r="G136" s="3">
        <f t="shared" si="55"/>
        <v>0.6551827442</v>
      </c>
    </row>
    <row r="137">
      <c r="A137" s="2" t="s">
        <v>14</v>
      </c>
      <c r="B137" s="3">
        <f t="shared" ref="B137:G137" si="56"> B52 / B$80</f>
        <v>0.6159509202</v>
      </c>
      <c r="C137" s="3">
        <f t="shared" si="56"/>
        <v>0.5369978858</v>
      </c>
      <c r="D137" s="3">
        <f t="shared" si="56"/>
        <v>0.6623287671</v>
      </c>
      <c r="E137" s="3">
        <f t="shared" si="56"/>
        <v>0.8493617021</v>
      </c>
      <c r="F137" s="3">
        <f t="shared" si="56"/>
        <v>0.6353949018</v>
      </c>
      <c r="G137" s="3">
        <f t="shared" si="56"/>
        <v>0.6462386913</v>
      </c>
    </row>
    <row r="138">
      <c r="A138" s="2" t="s">
        <v>15</v>
      </c>
      <c r="B138" s="3">
        <f t="shared" ref="B138:G138" si="57"> B53 / B$81</f>
        <v>0.6111573689</v>
      </c>
      <c r="C138" s="3">
        <f t="shared" si="57"/>
        <v>0.5322493225</v>
      </c>
      <c r="D138" s="3">
        <f t="shared" si="57"/>
        <v>0.6591747147</v>
      </c>
      <c r="E138" s="3">
        <f t="shared" si="57"/>
        <v>0.8544839255</v>
      </c>
      <c r="F138" s="3">
        <f t="shared" si="57"/>
        <v>0.632879046</v>
      </c>
      <c r="G138" s="3">
        <f t="shared" si="57"/>
        <v>0.6438685209</v>
      </c>
    </row>
    <row r="139">
      <c r="A139" s="2" t="s">
        <v>16</v>
      </c>
      <c r="B139" s="3">
        <f t="shared" ref="B139:G139" si="58"> B54 / B$82</f>
        <v>0.6032081047</v>
      </c>
      <c r="C139" s="3">
        <f t="shared" si="58"/>
        <v>0.5127768313</v>
      </c>
      <c r="D139" s="3">
        <f t="shared" si="58"/>
        <v>0.6550289436</v>
      </c>
      <c r="E139" s="3">
        <f t="shared" si="58"/>
        <v>0.8223140496</v>
      </c>
      <c r="F139" s="3">
        <f t="shared" si="58"/>
        <v>0.6281913752</v>
      </c>
      <c r="G139" s="3">
        <f t="shared" si="58"/>
        <v>0.6359714083</v>
      </c>
    </row>
    <row r="140">
      <c r="A140" s="2" t="s">
        <v>17</v>
      </c>
      <c r="B140" s="3">
        <f t="shared" ref="B140:G140" si="59"> B55 / B$83</f>
        <v>0.6019666524</v>
      </c>
      <c r="C140" s="3">
        <f t="shared" si="59"/>
        <v>0.5156526875</v>
      </c>
      <c r="D140" s="3">
        <f t="shared" si="59"/>
        <v>0.6414710774</v>
      </c>
      <c r="E140" s="3">
        <f t="shared" si="59"/>
        <v>0.812244898</v>
      </c>
      <c r="F140" s="3">
        <f t="shared" si="59"/>
        <v>0.6201698514</v>
      </c>
      <c r="G140" s="3">
        <f t="shared" si="59"/>
        <v>0.6286903368</v>
      </c>
    </row>
    <row r="141">
      <c r="A141" s="2" t="s">
        <v>18</v>
      </c>
      <c r="B141" s="3">
        <f t="shared" ref="B141:G141" si="60"> B56 / B$83</f>
        <v>0.5959811885</v>
      </c>
      <c r="C141" s="3">
        <f t="shared" si="60"/>
        <v>0.4790313054</v>
      </c>
      <c r="D141" s="3">
        <f t="shared" si="60"/>
        <v>0.6642025504</v>
      </c>
      <c r="E141" s="3">
        <f t="shared" si="60"/>
        <v>0.812244898</v>
      </c>
      <c r="F141" s="3">
        <f t="shared" si="60"/>
        <v>0.6460721868</v>
      </c>
      <c r="G141" s="3">
        <f t="shared" si="60"/>
        <v>0.6396800624</v>
      </c>
    </row>
    <row r="143">
      <c r="A143" s="1" t="s">
        <v>22</v>
      </c>
    </row>
    <row r="144">
      <c r="A144" s="2" t="s">
        <v>7</v>
      </c>
      <c r="B144" s="3">
        <f t="shared" ref="B144:G144" si="61"> B59 / B$73</f>
        <v>0.0101010101</v>
      </c>
      <c r="C144" s="3">
        <f t="shared" si="61"/>
        <v>0.01429108687</v>
      </c>
      <c r="D144" s="3">
        <f t="shared" si="61"/>
        <v>0.06911544228</v>
      </c>
      <c r="E144" s="3">
        <f t="shared" si="61"/>
        <v>0</v>
      </c>
      <c r="F144" s="3">
        <f t="shared" si="61"/>
        <v>0.0397417793</v>
      </c>
      <c r="G144" s="3">
        <f t="shared" si="61"/>
        <v>0.0398717027</v>
      </c>
    </row>
    <row r="145">
      <c r="A145" s="2" t="s">
        <v>8</v>
      </c>
      <c r="B145" s="3">
        <f t="shared" ref="B145:G145" si="62"> B60 / B$74</f>
        <v>0.01337657073</v>
      </c>
      <c r="C145" s="3">
        <f t="shared" si="62"/>
        <v>0.01401869159</v>
      </c>
      <c r="D145" s="3">
        <f t="shared" si="62"/>
        <v>0.06930081803</v>
      </c>
      <c r="E145" s="3">
        <f t="shared" si="62"/>
        <v>0</v>
      </c>
      <c r="F145" s="3">
        <f t="shared" si="62"/>
        <v>0.04730012558</v>
      </c>
      <c r="G145" s="3">
        <f t="shared" si="62"/>
        <v>0.04246575342</v>
      </c>
    </row>
    <row r="146">
      <c r="A146" s="2" t="s">
        <v>9</v>
      </c>
      <c r="B146" s="3">
        <f t="shared" ref="B146:G146" si="63"> B61 / B$75</f>
        <v>0.01535353535</v>
      </c>
      <c r="C146" s="3">
        <f t="shared" si="63"/>
        <v>0.02051488335</v>
      </c>
      <c r="D146" s="3">
        <f t="shared" si="63"/>
        <v>0.06860539846</v>
      </c>
      <c r="E146" s="3">
        <f t="shared" si="63"/>
        <v>0</v>
      </c>
      <c r="F146" s="3">
        <f t="shared" si="63"/>
        <v>0.05039004849</v>
      </c>
      <c r="G146" s="3">
        <f t="shared" si="63"/>
        <v>0.04414946494</v>
      </c>
    </row>
    <row r="147">
      <c r="A147" s="2" t="s">
        <v>10</v>
      </c>
      <c r="B147" s="3">
        <f t="shared" ref="B147:G147" si="64"> B62 / B$76</f>
        <v>0.01610305958</v>
      </c>
      <c r="C147" s="3">
        <f t="shared" si="64"/>
        <v>0.01671309192</v>
      </c>
      <c r="D147" s="3">
        <f t="shared" si="64"/>
        <v>0.06430338005</v>
      </c>
      <c r="E147" s="3">
        <f t="shared" si="64"/>
        <v>0</v>
      </c>
      <c r="F147" s="3">
        <f t="shared" si="64"/>
        <v>0.04783163265</v>
      </c>
      <c r="G147" s="3">
        <f t="shared" si="64"/>
        <v>0.0412011586</v>
      </c>
    </row>
    <row r="148">
      <c r="A148" s="2" t="s">
        <v>11</v>
      </c>
      <c r="B148" s="3">
        <f t="shared" ref="B148:G148" si="65"> B63 / B$77</f>
        <v>0.01768092105</v>
      </c>
      <c r="C148" s="3">
        <f t="shared" si="65"/>
        <v>0.01595515308</v>
      </c>
      <c r="D148" s="3">
        <f t="shared" si="65"/>
        <v>0.06028309742</v>
      </c>
      <c r="E148" s="3">
        <f t="shared" si="65"/>
        <v>0</v>
      </c>
      <c r="F148" s="3">
        <f t="shared" si="65"/>
        <v>0.04738100413</v>
      </c>
      <c r="G148" s="3">
        <f t="shared" si="65"/>
        <v>0.04004368402</v>
      </c>
    </row>
    <row r="149">
      <c r="A149" s="2" t="s">
        <v>12</v>
      </c>
      <c r="B149" s="3">
        <f t="shared" ref="B149:G149" si="66"> B64 / B$78</f>
        <v>0.01669449082</v>
      </c>
      <c r="C149" s="3">
        <f t="shared" si="66"/>
        <v>0.01476893759</v>
      </c>
      <c r="D149" s="3">
        <f t="shared" si="66"/>
        <v>0.05947323704</v>
      </c>
      <c r="E149" s="3">
        <f t="shared" si="66"/>
        <v>0</v>
      </c>
      <c r="F149" s="3">
        <f t="shared" si="66"/>
        <v>0.04544470894</v>
      </c>
      <c r="G149" s="3">
        <f t="shared" si="66"/>
        <v>0.03919498105</v>
      </c>
    </row>
    <row r="150">
      <c r="A150" s="2" t="s">
        <v>13</v>
      </c>
      <c r="B150" s="3">
        <f t="shared" ref="B150:G150" si="67"> B65 / B$79</f>
        <v>0.01496158512</v>
      </c>
      <c r="C150" s="3">
        <f t="shared" si="67"/>
        <v>0.01824632539</v>
      </c>
      <c r="D150" s="3">
        <f t="shared" si="67"/>
        <v>0.06000326105</v>
      </c>
      <c r="E150" s="3">
        <f t="shared" si="67"/>
        <v>0</v>
      </c>
      <c r="F150" s="3">
        <f t="shared" si="67"/>
        <v>0.04215027489</v>
      </c>
      <c r="G150" s="3">
        <f t="shared" si="67"/>
        <v>0.0388256441</v>
      </c>
    </row>
    <row r="151">
      <c r="A151" s="2" t="s">
        <v>14</v>
      </c>
      <c r="B151" s="3">
        <f t="shared" ref="B151:G151" si="68"> B66 / B$80</f>
        <v>0.01840490798</v>
      </c>
      <c r="C151" s="3">
        <f t="shared" si="68"/>
        <v>0.0221987315</v>
      </c>
      <c r="D151" s="3">
        <f t="shared" si="68"/>
        <v>0.06301369863</v>
      </c>
      <c r="E151" s="3">
        <f t="shared" si="68"/>
        <v>0</v>
      </c>
      <c r="F151" s="3">
        <f t="shared" si="68"/>
        <v>0.04513163393</v>
      </c>
      <c r="G151" s="3">
        <f t="shared" si="68"/>
        <v>0.04157888214</v>
      </c>
    </row>
    <row r="152">
      <c r="A152" s="2" t="s">
        <v>15</v>
      </c>
      <c r="B152" s="3">
        <f t="shared" ref="B152:G152" si="69"> B67 / B$81</f>
        <v>0.01998334721</v>
      </c>
      <c r="C152" s="3">
        <f t="shared" si="69"/>
        <v>0.02493224932</v>
      </c>
      <c r="D152" s="3">
        <f t="shared" si="69"/>
        <v>0.06409130817</v>
      </c>
      <c r="E152" s="3">
        <f t="shared" si="69"/>
        <v>0</v>
      </c>
      <c r="F152" s="3">
        <f t="shared" si="69"/>
        <v>0.04450596252</v>
      </c>
      <c r="G152" s="3">
        <f t="shared" si="69"/>
        <v>0.04222503161</v>
      </c>
    </row>
    <row r="153">
      <c r="A153" s="2" t="s">
        <v>16</v>
      </c>
      <c r="B153" s="3">
        <f t="shared" ref="B153:G153" si="70"> B68 / B$82</f>
        <v>0.02110595188</v>
      </c>
      <c r="C153" s="3">
        <f t="shared" si="70"/>
        <v>0.02839295855</v>
      </c>
      <c r="D153" s="3">
        <f t="shared" si="70"/>
        <v>0.06349493488</v>
      </c>
      <c r="E153" s="3">
        <f t="shared" si="70"/>
        <v>0</v>
      </c>
      <c r="F153" s="3">
        <f t="shared" si="70"/>
        <v>0.04569834799</v>
      </c>
      <c r="G153" s="3">
        <f t="shared" si="70"/>
        <v>0.04275870951</v>
      </c>
    </row>
    <row r="154">
      <c r="A154" s="2" t="s">
        <v>17</v>
      </c>
      <c r="B154" s="3">
        <f t="shared" ref="B154:G154" si="71"> B69 / B$83</f>
        <v>0.01923899102</v>
      </c>
      <c r="C154" s="3">
        <f t="shared" si="71"/>
        <v>0.02126402835</v>
      </c>
      <c r="D154" s="3">
        <f t="shared" si="71"/>
        <v>0.06098687858</v>
      </c>
      <c r="E154" s="3">
        <f t="shared" si="71"/>
        <v>0</v>
      </c>
      <c r="F154" s="3">
        <f t="shared" si="71"/>
        <v>0.04246284501</v>
      </c>
      <c r="G154" s="3">
        <f t="shared" si="71"/>
        <v>0.0397320848</v>
      </c>
    </row>
    <row r="155">
      <c r="A155" s="2" t="s">
        <v>18</v>
      </c>
      <c r="B155" s="3">
        <f t="shared" ref="B155:G155" si="72"> B70 / B$83</f>
        <v>0.01966652416</v>
      </c>
      <c r="C155" s="3">
        <f t="shared" si="72"/>
        <v>0.02421736562</v>
      </c>
      <c r="D155" s="3">
        <f t="shared" si="72"/>
        <v>0.0571058954</v>
      </c>
      <c r="E155" s="3">
        <f t="shared" si="72"/>
        <v>0.0008163265306</v>
      </c>
      <c r="F155" s="3">
        <f t="shared" si="72"/>
        <v>0.04203821656</v>
      </c>
      <c r="G155" s="3">
        <f t="shared" si="72"/>
        <v>0.0386916374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43</v>
      </c>
    </row>
    <row r="3">
      <c r="A3" s="2" t="s">
        <v>7</v>
      </c>
      <c r="B3" s="2">
        <v>237.0</v>
      </c>
      <c r="C3" s="6">
        <v>1447.0</v>
      </c>
      <c r="D3" s="2">
        <v>480.0</v>
      </c>
      <c r="E3" s="2">
        <v>0.0</v>
      </c>
      <c r="F3" s="2">
        <v>476.0</v>
      </c>
      <c r="G3" s="6">
        <v>2641.0</v>
      </c>
    </row>
    <row r="4">
      <c r="A4" s="2" t="s">
        <v>8</v>
      </c>
      <c r="B4" s="2">
        <v>237.0</v>
      </c>
      <c r="C4" s="6">
        <v>1413.0</v>
      </c>
      <c r="D4" s="2">
        <v>495.0</v>
      </c>
      <c r="E4" s="2">
        <v>0.0</v>
      </c>
      <c r="F4" s="2">
        <v>544.0</v>
      </c>
      <c r="G4" s="6">
        <v>2688.0</v>
      </c>
    </row>
    <row r="5">
      <c r="A5" s="2" t="s">
        <v>9</v>
      </c>
      <c r="B5" s="2">
        <v>236.0</v>
      </c>
      <c r="C5" s="6">
        <v>1375.0</v>
      </c>
      <c r="D5" s="2">
        <v>451.0</v>
      </c>
      <c r="E5" s="2">
        <v>0.0</v>
      </c>
      <c r="F5" s="2">
        <v>577.0</v>
      </c>
      <c r="G5" s="6">
        <v>2638.0</v>
      </c>
    </row>
    <row r="6">
      <c r="A6" s="2" t="s">
        <v>10</v>
      </c>
      <c r="B6" s="2">
        <v>242.0</v>
      </c>
      <c r="C6" s="6">
        <v>1424.0</v>
      </c>
      <c r="D6" s="2">
        <v>429.0</v>
      </c>
      <c r="E6" s="2">
        <v>0.0</v>
      </c>
      <c r="F6" s="2">
        <v>578.0</v>
      </c>
      <c r="G6" s="6">
        <v>2673.0</v>
      </c>
    </row>
    <row r="7">
      <c r="A7" s="2" t="s">
        <v>11</v>
      </c>
      <c r="B7" s="2">
        <v>261.0</v>
      </c>
      <c r="C7" s="6">
        <v>1361.0</v>
      </c>
      <c r="D7" s="2">
        <v>447.0</v>
      </c>
      <c r="E7" s="2">
        <v>0.0</v>
      </c>
      <c r="F7" s="2">
        <v>562.0</v>
      </c>
      <c r="G7" s="6">
        <v>2631.0</v>
      </c>
    </row>
    <row r="8">
      <c r="A8" s="2" t="s">
        <v>12</v>
      </c>
      <c r="B8" s="2">
        <v>242.0</v>
      </c>
      <c r="C8" s="6">
        <v>1181.0</v>
      </c>
      <c r="D8" s="2">
        <v>403.0</v>
      </c>
      <c r="E8" s="2">
        <v>0.0</v>
      </c>
      <c r="F8" s="2">
        <v>534.0</v>
      </c>
      <c r="G8" s="6">
        <v>2362.0</v>
      </c>
    </row>
    <row r="9">
      <c r="A9" s="2" t="s">
        <v>13</v>
      </c>
      <c r="B9" s="2">
        <v>239.0</v>
      </c>
      <c r="C9" s="6">
        <v>1053.0</v>
      </c>
      <c r="D9" s="2">
        <v>374.0</v>
      </c>
      <c r="E9" s="2">
        <v>0.0</v>
      </c>
      <c r="F9" s="2">
        <v>485.0</v>
      </c>
      <c r="G9" s="6">
        <v>2151.0</v>
      </c>
    </row>
    <row r="10">
      <c r="A10" s="2" t="s">
        <v>14</v>
      </c>
      <c r="B10" s="2">
        <v>260.0</v>
      </c>
      <c r="C10" s="6">
        <v>1026.0</v>
      </c>
      <c r="D10" s="2">
        <v>371.0</v>
      </c>
      <c r="E10" s="2">
        <v>0.0</v>
      </c>
      <c r="F10" s="2">
        <v>496.0</v>
      </c>
      <c r="G10" s="6">
        <v>2153.0</v>
      </c>
    </row>
    <row r="11">
      <c r="A11" s="2" t="s">
        <v>15</v>
      </c>
      <c r="B11" s="2">
        <v>270.0</v>
      </c>
      <c r="C11" s="6">
        <v>1031.0</v>
      </c>
      <c r="D11" s="2">
        <v>397.0</v>
      </c>
      <c r="E11" s="2">
        <v>0.0</v>
      </c>
      <c r="F11" s="2">
        <v>522.0</v>
      </c>
      <c r="G11" s="6">
        <v>2220.0</v>
      </c>
    </row>
    <row r="12">
      <c r="A12" s="2" t="s">
        <v>16</v>
      </c>
      <c r="B12" s="2">
        <v>288.0</v>
      </c>
      <c r="C12" s="6">
        <v>1005.0</v>
      </c>
      <c r="D12" s="2">
        <v>436.0</v>
      </c>
      <c r="E12" s="2">
        <v>0.0</v>
      </c>
      <c r="F12" s="2">
        <v>587.0</v>
      </c>
      <c r="G12" s="6">
        <v>2315.0</v>
      </c>
    </row>
    <row r="13">
      <c r="A13" s="2" t="s">
        <v>17</v>
      </c>
      <c r="B13" s="2">
        <v>307.0</v>
      </c>
      <c r="C13" s="6">
        <v>1003.0</v>
      </c>
      <c r="D13" s="2">
        <v>448.0</v>
      </c>
      <c r="E13" s="2">
        <v>0.0</v>
      </c>
      <c r="F13" s="2">
        <v>631.0</v>
      </c>
      <c r="G13" s="6">
        <v>2389.0</v>
      </c>
    </row>
    <row r="14">
      <c r="A14" s="2" t="s">
        <v>18</v>
      </c>
      <c r="B14" s="2">
        <v>294.0</v>
      </c>
      <c r="C14" s="2">
        <v>972.0</v>
      </c>
      <c r="D14" s="2">
        <v>466.0</v>
      </c>
      <c r="E14" s="2">
        <v>0.0</v>
      </c>
      <c r="F14" s="2">
        <v>667.0</v>
      </c>
      <c r="G14" s="6">
        <v>2400.0</v>
      </c>
    </row>
    <row r="16">
      <c r="A16" s="1" t="s">
        <v>44</v>
      </c>
    </row>
    <row r="17">
      <c r="A17" s="2" t="s">
        <v>7</v>
      </c>
      <c r="B17" s="6">
        <v>2043.0</v>
      </c>
      <c r="C17" s="2">
        <v>962.0</v>
      </c>
      <c r="D17" s="6">
        <v>6022.0</v>
      </c>
      <c r="E17" s="6">
        <v>1183.0</v>
      </c>
      <c r="F17" s="6">
        <v>4272.0</v>
      </c>
      <c r="G17" s="6">
        <v>14483.0</v>
      </c>
    </row>
    <row r="18">
      <c r="A18" s="2" t="s">
        <v>8</v>
      </c>
      <c r="B18" s="6">
        <v>2025.0</v>
      </c>
      <c r="C18" s="2">
        <v>910.0</v>
      </c>
      <c r="D18" s="6">
        <v>5821.0</v>
      </c>
      <c r="E18" s="6">
        <v>1097.0</v>
      </c>
      <c r="F18" s="6">
        <v>4032.0</v>
      </c>
      <c r="G18" s="6">
        <v>13886.0</v>
      </c>
    </row>
    <row r="19">
      <c r="A19" s="2" t="s">
        <v>9</v>
      </c>
      <c r="B19" s="6">
        <v>2035.0</v>
      </c>
      <c r="C19" s="2">
        <v>898.0</v>
      </c>
      <c r="D19" s="6">
        <v>5594.0</v>
      </c>
      <c r="E19" s="6">
        <v>1055.0</v>
      </c>
      <c r="F19" s="6">
        <v>3962.0</v>
      </c>
      <c r="G19" s="6">
        <v>13544.0</v>
      </c>
    </row>
    <row r="20">
      <c r="A20" s="2" t="s">
        <v>10</v>
      </c>
      <c r="B20" s="6">
        <v>2035.0</v>
      </c>
      <c r="C20" s="2">
        <v>889.0</v>
      </c>
      <c r="D20" s="6">
        <v>5452.0</v>
      </c>
      <c r="E20" s="6">
        <v>1033.0</v>
      </c>
      <c r="F20" s="6">
        <v>3914.0</v>
      </c>
      <c r="G20" s="6">
        <v>13323.0</v>
      </c>
    </row>
    <row r="21">
      <c r="A21" s="2" t="s">
        <v>11</v>
      </c>
      <c r="B21" s="6">
        <v>2005.0</v>
      </c>
      <c r="C21" s="2">
        <v>765.0</v>
      </c>
      <c r="D21" s="6">
        <v>5367.0</v>
      </c>
      <c r="E21" s="6">
        <v>1002.0</v>
      </c>
      <c r="F21" s="6">
        <v>3819.0</v>
      </c>
      <c r="G21" s="6">
        <v>12958.0</v>
      </c>
    </row>
    <row r="22">
      <c r="A22" s="2" t="s">
        <v>12</v>
      </c>
      <c r="B22" s="6">
        <v>1986.0</v>
      </c>
      <c r="C22" s="2">
        <v>738.0</v>
      </c>
      <c r="D22" s="6">
        <v>5288.0</v>
      </c>
      <c r="E22" s="2">
        <v>978.0</v>
      </c>
      <c r="F22" s="6">
        <v>3850.0</v>
      </c>
      <c r="G22" s="6">
        <v>12839.0</v>
      </c>
    </row>
    <row r="23">
      <c r="A23" s="2" t="s">
        <v>13</v>
      </c>
      <c r="B23" s="6">
        <v>2059.0</v>
      </c>
      <c r="C23" s="2">
        <v>757.0</v>
      </c>
      <c r="D23" s="6">
        <v>5544.0</v>
      </c>
      <c r="E23" s="6">
        <v>1065.0</v>
      </c>
      <c r="F23" s="6">
        <v>4169.0</v>
      </c>
      <c r="G23" s="6">
        <v>13593.0</v>
      </c>
    </row>
    <row r="24">
      <c r="A24" s="2" t="s">
        <v>14</v>
      </c>
      <c r="B24" s="6">
        <v>2022.0</v>
      </c>
      <c r="C24" s="2">
        <v>711.0</v>
      </c>
      <c r="D24" s="6">
        <v>5247.0</v>
      </c>
      <c r="E24" s="6">
        <v>1033.0</v>
      </c>
      <c r="F24" s="6">
        <v>4038.0</v>
      </c>
      <c r="G24" s="6">
        <v>13050.0</v>
      </c>
    </row>
    <row r="25">
      <c r="A25" s="2" t="s">
        <v>15</v>
      </c>
      <c r="B25" s="6">
        <v>1972.0</v>
      </c>
      <c r="C25" s="2">
        <v>645.0</v>
      </c>
      <c r="D25" s="6">
        <v>5074.0</v>
      </c>
      <c r="E25" s="6">
        <v>1033.0</v>
      </c>
      <c r="F25" s="6">
        <v>3908.0</v>
      </c>
      <c r="G25" s="6">
        <v>12631.0</v>
      </c>
    </row>
    <row r="26">
      <c r="A26" s="2" t="s">
        <v>16</v>
      </c>
      <c r="B26" s="6">
        <v>1925.0</v>
      </c>
      <c r="C26" s="2">
        <v>602.0</v>
      </c>
      <c r="D26" s="6">
        <v>4865.0</v>
      </c>
      <c r="E26" s="6">
        <v>1034.0</v>
      </c>
      <c r="F26" s="6">
        <v>3807.0</v>
      </c>
      <c r="G26" s="6">
        <v>12233.0</v>
      </c>
    </row>
    <row r="27">
      <c r="A27" s="2" t="s">
        <v>17</v>
      </c>
      <c r="B27" s="6">
        <v>1875.0</v>
      </c>
      <c r="C27" s="2">
        <v>532.0</v>
      </c>
      <c r="D27" s="6">
        <v>4731.0</v>
      </c>
      <c r="E27" s="6">
        <v>1047.0</v>
      </c>
      <c r="F27" s="6">
        <v>3808.0</v>
      </c>
      <c r="G27" s="6">
        <v>11992.0</v>
      </c>
    </row>
    <row r="28">
      <c r="A28" s="2" t="s">
        <v>18</v>
      </c>
      <c r="B28" s="6">
        <v>1869.0</v>
      </c>
      <c r="C28" s="2">
        <v>512.0</v>
      </c>
      <c r="D28" s="6">
        <v>4849.0</v>
      </c>
      <c r="E28" s="6">
        <v>1054.0</v>
      </c>
      <c r="F28" s="6">
        <v>3860.0</v>
      </c>
      <c r="G28" s="6">
        <v>12144.0</v>
      </c>
    </row>
    <row r="30">
      <c r="A30" s="1" t="s">
        <v>23</v>
      </c>
    </row>
    <row r="31">
      <c r="A31" s="2" t="s">
        <v>7</v>
      </c>
      <c r="B31" s="13">
        <f t="shared" ref="B31:G31" si="1"> B17+B3</f>
        <v>2280</v>
      </c>
      <c r="C31" s="13">
        <f t="shared" si="1"/>
        <v>2409</v>
      </c>
      <c r="D31" s="13">
        <f t="shared" si="1"/>
        <v>6502</v>
      </c>
      <c r="E31" s="13">
        <f t="shared" si="1"/>
        <v>1183</v>
      </c>
      <c r="F31" s="13">
        <f t="shared" si="1"/>
        <v>4748</v>
      </c>
      <c r="G31" s="13">
        <f t="shared" si="1"/>
        <v>17124</v>
      </c>
    </row>
    <row r="32">
      <c r="A32" s="2" t="s">
        <v>8</v>
      </c>
      <c r="B32" s="13">
        <f t="shared" ref="B32:G32" si="2"> B18+B4</f>
        <v>2262</v>
      </c>
      <c r="C32" s="13">
        <f t="shared" si="2"/>
        <v>2323</v>
      </c>
      <c r="D32" s="13">
        <f t="shared" si="2"/>
        <v>6316</v>
      </c>
      <c r="E32" s="13">
        <f t="shared" si="2"/>
        <v>1097</v>
      </c>
      <c r="F32" s="13">
        <f t="shared" si="2"/>
        <v>4576</v>
      </c>
      <c r="G32" s="13">
        <f t="shared" si="2"/>
        <v>16574</v>
      </c>
    </row>
    <row r="33">
      <c r="A33" s="2" t="s">
        <v>9</v>
      </c>
      <c r="B33" s="13">
        <f t="shared" ref="B33:G33" si="3"> B19+B5</f>
        <v>2271</v>
      </c>
      <c r="C33" s="13">
        <f t="shared" si="3"/>
        <v>2273</v>
      </c>
      <c r="D33" s="13">
        <f t="shared" si="3"/>
        <v>6045</v>
      </c>
      <c r="E33" s="13">
        <f t="shared" si="3"/>
        <v>1055</v>
      </c>
      <c r="F33" s="13">
        <f t="shared" si="3"/>
        <v>4539</v>
      </c>
      <c r="G33" s="13">
        <f t="shared" si="3"/>
        <v>16182</v>
      </c>
    </row>
    <row r="34">
      <c r="A34" s="2" t="s">
        <v>10</v>
      </c>
      <c r="B34" s="13">
        <f t="shared" ref="B34:G34" si="4"> B20+B6</f>
        <v>2277</v>
      </c>
      <c r="C34" s="13">
        <f t="shared" si="4"/>
        <v>2313</v>
      </c>
      <c r="D34" s="13">
        <f t="shared" si="4"/>
        <v>5881</v>
      </c>
      <c r="E34" s="13">
        <f t="shared" si="4"/>
        <v>1033</v>
      </c>
      <c r="F34" s="13">
        <f t="shared" si="4"/>
        <v>4492</v>
      </c>
      <c r="G34" s="13">
        <f t="shared" si="4"/>
        <v>15996</v>
      </c>
    </row>
    <row r="35">
      <c r="A35" s="2" t="s">
        <v>11</v>
      </c>
      <c r="B35" s="13">
        <f t="shared" ref="B35:G35" si="5"> B21+B7</f>
        <v>2266</v>
      </c>
      <c r="C35" s="13">
        <f t="shared" si="5"/>
        <v>2126</v>
      </c>
      <c r="D35" s="13">
        <f t="shared" si="5"/>
        <v>5814</v>
      </c>
      <c r="E35" s="13">
        <f t="shared" si="5"/>
        <v>1002</v>
      </c>
      <c r="F35" s="13">
        <f t="shared" si="5"/>
        <v>4381</v>
      </c>
      <c r="G35" s="13">
        <f t="shared" si="5"/>
        <v>15589</v>
      </c>
    </row>
    <row r="36">
      <c r="A36" s="2" t="s">
        <v>12</v>
      </c>
      <c r="B36" s="13">
        <f t="shared" ref="B36:G36" si="6"> B22+B8</f>
        <v>2228</v>
      </c>
      <c r="C36" s="13">
        <f t="shared" si="6"/>
        <v>1919</v>
      </c>
      <c r="D36" s="13">
        <f t="shared" si="6"/>
        <v>5691</v>
      </c>
      <c r="E36">
        <f t="shared" si="6"/>
        <v>978</v>
      </c>
      <c r="F36" s="13">
        <f t="shared" si="6"/>
        <v>4384</v>
      </c>
      <c r="G36" s="13">
        <f t="shared" si="6"/>
        <v>15201</v>
      </c>
    </row>
    <row r="37">
      <c r="A37" s="2" t="s">
        <v>13</v>
      </c>
      <c r="B37" s="13">
        <f t="shared" ref="B37:G37" si="7"> B23+B9</f>
        <v>2298</v>
      </c>
      <c r="C37" s="13">
        <f t="shared" si="7"/>
        <v>1810</v>
      </c>
      <c r="D37" s="13">
        <f t="shared" si="7"/>
        <v>5918</v>
      </c>
      <c r="E37" s="13">
        <f t="shared" si="7"/>
        <v>1065</v>
      </c>
      <c r="F37" s="13">
        <f t="shared" si="7"/>
        <v>4654</v>
      </c>
      <c r="G37" s="13">
        <f t="shared" si="7"/>
        <v>15744</v>
      </c>
    </row>
    <row r="38">
      <c r="A38" s="2" t="s">
        <v>14</v>
      </c>
      <c r="B38" s="13">
        <f t="shared" ref="B38:G38" si="8"> B24+B10</f>
        <v>2282</v>
      </c>
      <c r="C38" s="13">
        <f t="shared" si="8"/>
        <v>1737</v>
      </c>
      <c r="D38" s="13">
        <f t="shared" si="8"/>
        <v>5618</v>
      </c>
      <c r="E38" s="13">
        <f t="shared" si="8"/>
        <v>1033</v>
      </c>
      <c r="F38" s="13">
        <f t="shared" si="8"/>
        <v>4534</v>
      </c>
      <c r="G38" s="13">
        <f t="shared" si="8"/>
        <v>15203</v>
      </c>
    </row>
    <row r="39">
      <c r="A39" s="2" t="s">
        <v>15</v>
      </c>
      <c r="B39" s="13">
        <f t="shared" ref="B39:G39" si="9"> B25+B11</f>
        <v>2242</v>
      </c>
      <c r="C39" s="13">
        <f t="shared" si="9"/>
        <v>1676</v>
      </c>
      <c r="D39" s="13">
        <f t="shared" si="9"/>
        <v>5471</v>
      </c>
      <c r="E39" s="13">
        <f t="shared" si="9"/>
        <v>1033</v>
      </c>
      <c r="F39" s="13">
        <f t="shared" si="9"/>
        <v>4430</v>
      </c>
      <c r="G39" s="13">
        <f t="shared" si="9"/>
        <v>14851</v>
      </c>
    </row>
    <row r="40">
      <c r="A40" s="2" t="s">
        <v>16</v>
      </c>
      <c r="B40" s="13">
        <f t="shared" ref="B40:G40" si="10"> B26+B12</f>
        <v>2213</v>
      </c>
      <c r="C40" s="13">
        <f t="shared" si="10"/>
        <v>1607</v>
      </c>
      <c r="D40" s="13">
        <f t="shared" si="10"/>
        <v>5301</v>
      </c>
      <c r="E40" s="13">
        <f t="shared" si="10"/>
        <v>1034</v>
      </c>
      <c r="F40" s="13">
        <f t="shared" si="10"/>
        <v>4394</v>
      </c>
      <c r="G40" s="13">
        <f t="shared" si="10"/>
        <v>14548</v>
      </c>
    </row>
    <row r="41">
      <c r="A41" s="2" t="s">
        <v>17</v>
      </c>
      <c r="B41" s="13">
        <f t="shared" ref="B41:G41" si="11"> B27+B13</f>
        <v>2182</v>
      </c>
      <c r="C41" s="13">
        <f t="shared" si="11"/>
        <v>1535</v>
      </c>
      <c r="D41" s="13">
        <f t="shared" si="11"/>
        <v>5179</v>
      </c>
      <c r="E41" s="13">
        <f t="shared" si="11"/>
        <v>1047</v>
      </c>
      <c r="F41" s="13">
        <f t="shared" si="11"/>
        <v>4439</v>
      </c>
      <c r="G41" s="13">
        <f t="shared" si="11"/>
        <v>14381</v>
      </c>
    </row>
    <row r="42">
      <c r="A42" s="2" t="s">
        <v>18</v>
      </c>
      <c r="B42" s="13">
        <f t="shared" ref="B42:G42" si="12"> B28+B14</f>
        <v>2163</v>
      </c>
      <c r="C42">
        <f t="shared" si="12"/>
        <v>1484</v>
      </c>
      <c r="D42" s="13">
        <f t="shared" si="12"/>
        <v>5315</v>
      </c>
      <c r="E42" s="13">
        <f t="shared" si="12"/>
        <v>1054</v>
      </c>
      <c r="F42" s="13">
        <f t="shared" si="12"/>
        <v>4527</v>
      </c>
      <c r="G42" s="13">
        <f t="shared" si="12"/>
        <v>14544</v>
      </c>
    </row>
    <row r="43">
      <c r="A43" s="2"/>
    </row>
    <row r="44">
      <c r="A44" s="1" t="s">
        <v>41</v>
      </c>
    </row>
    <row r="45">
      <c r="A45" s="8" t="s">
        <v>43</v>
      </c>
      <c r="B45" s="3"/>
      <c r="C45" s="3"/>
      <c r="D45" s="3"/>
      <c r="E45" s="3"/>
      <c r="F45" s="3"/>
      <c r="G45" s="3"/>
    </row>
    <row r="46">
      <c r="A46" s="2" t="s">
        <v>7</v>
      </c>
      <c r="B46" s="3">
        <f t="shared" ref="B46:G46" si="13"> B3 / B31</f>
        <v>0.1039473684</v>
      </c>
      <c r="C46" s="3">
        <f t="shared" si="13"/>
        <v>0.600664176</v>
      </c>
      <c r="D46" s="3">
        <f t="shared" si="13"/>
        <v>0.07382343894</v>
      </c>
      <c r="E46" s="3">
        <f t="shared" si="13"/>
        <v>0</v>
      </c>
      <c r="F46" s="3">
        <f t="shared" si="13"/>
        <v>0.100252738</v>
      </c>
      <c r="G46" s="3">
        <f t="shared" si="13"/>
        <v>0.1542279841</v>
      </c>
    </row>
    <row r="47">
      <c r="A47" s="2" t="s">
        <v>8</v>
      </c>
      <c r="B47" s="3">
        <f t="shared" ref="B47:G47" si="14"> B4 / B32</f>
        <v>0.1047745358</v>
      </c>
      <c r="C47" s="3">
        <f t="shared" si="14"/>
        <v>0.6082651743</v>
      </c>
      <c r="D47" s="3">
        <f t="shared" si="14"/>
        <v>0.07837238759</v>
      </c>
      <c r="E47" s="3">
        <f t="shared" si="14"/>
        <v>0</v>
      </c>
      <c r="F47" s="3">
        <f t="shared" si="14"/>
        <v>0.1188811189</v>
      </c>
      <c r="G47" s="3">
        <f t="shared" si="14"/>
        <v>0.1621817304</v>
      </c>
    </row>
    <row r="48">
      <c r="A48" s="2" t="s">
        <v>9</v>
      </c>
      <c r="B48" s="3">
        <f t="shared" ref="B48:G48" si="15"> B5 / B33</f>
        <v>0.1039189784</v>
      </c>
      <c r="C48" s="3">
        <f t="shared" si="15"/>
        <v>0.6049274087</v>
      </c>
      <c r="D48" s="3">
        <f t="shared" si="15"/>
        <v>0.07460711332</v>
      </c>
      <c r="E48" s="3">
        <f t="shared" si="15"/>
        <v>0</v>
      </c>
      <c r="F48" s="3">
        <f t="shared" si="15"/>
        <v>0.1271205111</v>
      </c>
      <c r="G48" s="3">
        <f t="shared" si="15"/>
        <v>0.1630206402</v>
      </c>
    </row>
    <row r="49">
      <c r="A49" s="2" t="s">
        <v>10</v>
      </c>
      <c r="B49" s="3">
        <f t="shared" ref="B49:G49" si="16"> B6 / B34</f>
        <v>0.1062801932</v>
      </c>
      <c r="C49" s="3">
        <f t="shared" si="16"/>
        <v>0.6156506701</v>
      </c>
      <c r="D49" s="3">
        <f t="shared" si="16"/>
        <v>0.07294677776</v>
      </c>
      <c r="E49" s="3">
        <f t="shared" si="16"/>
        <v>0</v>
      </c>
      <c r="F49" s="3">
        <f t="shared" si="16"/>
        <v>0.1286731968</v>
      </c>
      <c r="G49" s="3">
        <f t="shared" si="16"/>
        <v>0.1671042761</v>
      </c>
    </row>
    <row r="50">
      <c r="A50" s="2" t="s">
        <v>11</v>
      </c>
      <c r="B50" s="3">
        <f t="shared" ref="B50:G50" si="17"> B7 / B35</f>
        <v>0.1151809356</v>
      </c>
      <c r="C50" s="3">
        <f t="shared" si="17"/>
        <v>0.6401693321</v>
      </c>
      <c r="D50" s="3">
        <f t="shared" si="17"/>
        <v>0.07688338493</v>
      </c>
      <c r="E50" s="3">
        <f t="shared" si="17"/>
        <v>0</v>
      </c>
      <c r="F50" s="3">
        <f t="shared" si="17"/>
        <v>0.1282812143</v>
      </c>
      <c r="G50" s="3">
        <f t="shared" si="17"/>
        <v>0.1687728527</v>
      </c>
    </row>
    <row r="51">
      <c r="A51" s="2" t="s">
        <v>12</v>
      </c>
      <c r="B51" s="3">
        <f t="shared" ref="B51:G51" si="18"> B8 / B36</f>
        <v>0.1086175943</v>
      </c>
      <c r="C51" s="3">
        <f t="shared" si="18"/>
        <v>0.6154247004</v>
      </c>
      <c r="D51" s="3">
        <f t="shared" si="18"/>
        <v>0.07081356528</v>
      </c>
      <c r="E51" s="3">
        <f t="shared" si="18"/>
        <v>0</v>
      </c>
      <c r="F51" s="3">
        <f t="shared" si="18"/>
        <v>0.1218065693</v>
      </c>
      <c r="G51" s="3">
        <f t="shared" si="18"/>
        <v>0.1553845142</v>
      </c>
    </row>
    <row r="52">
      <c r="A52" s="2" t="s">
        <v>13</v>
      </c>
      <c r="B52" s="3">
        <f t="shared" ref="B52:G52" si="19"> B9 / B37</f>
        <v>0.1040034813</v>
      </c>
      <c r="C52" s="3">
        <f t="shared" si="19"/>
        <v>0.5817679558</v>
      </c>
      <c r="D52" s="3">
        <f t="shared" si="19"/>
        <v>0.06319702602</v>
      </c>
      <c r="E52" s="3">
        <f t="shared" si="19"/>
        <v>0</v>
      </c>
      <c r="F52" s="3">
        <f t="shared" si="19"/>
        <v>0.104211431</v>
      </c>
      <c r="G52" s="3">
        <f t="shared" si="19"/>
        <v>0.1366234756</v>
      </c>
    </row>
    <row r="53">
      <c r="A53" s="2" t="s">
        <v>14</v>
      </c>
      <c r="B53" s="3">
        <f t="shared" ref="B53:G53" si="20"> B10 / B38</f>
        <v>0.1139351446</v>
      </c>
      <c r="C53" s="3">
        <f t="shared" si="20"/>
        <v>0.5906735751</v>
      </c>
      <c r="D53" s="3">
        <f t="shared" si="20"/>
        <v>0.06603773585</v>
      </c>
      <c r="E53" s="3">
        <f t="shared" si="20"/>
        <v>0</v>
      </c>
      <c r="F53" s="3">
        <f t="shared" si="20"/>
        <v>0.1093956771</v>
      </c>
      <c r="G53" s="3">
        <f t="shared" si="20"/>
        <v>0.1416167862</v>
      </c>
    </row>
    <row r="54">
      <c r="A54" s="2" t="s">
        <v>15</v>
      </c>
      <c r="B54" s="3">
        <f t="shared" ref="B54:G54" si="21"> B11 / B39</f>
        <v>0.1204281891</v>
      </c>
      <c r="C54" s="3">
        <f t="shared" si="21"/>
        <v>0.6151551313</v>
      </c>
      <c r="D54" s="3">
        <f t="shared" si="21"/>
        <v>0.07256443063</v>
      </c>
      <c r="E54" s="3">
        <f t="shared" si="21"/>
        <v>0</v>
      </c>
      <c r="F54" s="3">
        <f t="shared" si="21"/>
        <v>0.1178329571</v>
      </c>
      <c r="G54" s="3">
        <f t="shared" si="21"/>
        <v>0.1494848832</v>
      </c>
    </row>
    <row r="55">
      <c r="A55" s="2" t="s">
        <v>16</v>
      </c>
      <c r="B55" s="3">
        <f t="shared" ref="B55:G55" si="22"> B12 / B40</f>
        <v>0.1301400813</v>
      </c>
      <c r="C55" s="3">
        <f t="shared" si="22"/>
        <v>0.6253889235</v>
      </c>
      <c r="D55" s="3">
        <f t="shared" si="22"/>
        <v>0.08224863233</v>
      </c>
      <c r="E55" s="3">
        <f t="shared" si="22"/>
        <v>0</v>
      </c>
      <c r="F55" s="3">
        <f t="shared" si="22"/>
        <v>0.1335912608</v>
      </c>
      <c r="G55" s="3">
        <f t="shared" si="22"/>
        <v>0.1591284025</v>
      </c>
    </row>
    <row r="56">
      <c r="A56" s="2" t="s">
        <v>17</v>
      </c>
      <c r="B56" s="3">
        <f t="shared" ref="B56:G56" si="23"> B13 / B41</f>
        <v>0.1406966086</v>
      </c>
      <c r="C56" s="3">
        <f t="shared" si="23"/>
        <v>0.6534201954</v>
      </c>
      <c r="D56" s="3">
        <f t="shared" si="23"/>
        <v>0.08650318594</v>
      </c>
      <c r="E56" s="3">
        <f t="shared" si="23"/>
        <v>0</v>
      </c>
      <c r="F56" s="3">
        <f t="shared" si="23"/>
        <v>0.1421491327</v>
      </c>
      <c r="G56" s="3">
        <f t="shared" si="23"/>
        <v>0.1661219665</v>
      </c>
    </row>
    <row r="57">
      <c r="A57" s="2" t="s">
        <v>18</v>
      </c>
      <c r="B57" s="3">
        <f t="shared" ref="B57:G57" si="24"> B14 / B42</f>
        <v>0.1359223301</v>
      </c>
      <c r="C57" s="3">
        <f t="shared" si="24"/>
        <v>0.6549865229</v>
      </c>
      <c r="D57" s="3">
        <f t="shared" si="24"/>
        <v>0.08767638758</v>
      </c>
      <c r="E57" s="3">
        <f t="shared" si="24"/>
        <v>0</v>
      </c>
      <c r="F57" s="3">
        <f t="shared" si="24"/>
        <v>0.1473381931</v>
      </c>
      <c r="G57" s="3">
        <f t="shared" si="24"/>
        <v>0.1650165017</v>
      </c>
    </row>
    <row r="59">
      <c r="A59" s="8" t="s">
        <v>44</v>
      </c>
    </row>
    <row r="60">
      <c r="A60" s="2" t="s">
        <v>7</v>
      </c>
      <c r="B60" s="3">
        <f t="shared" ref="B60:G60" si="25"> B17 / B31</f>
        <v>0.8960526316</v>
      </c>
      <c r="C60" s="3">
        <f t="shared" si="25"/>
        <v>0.399335824</v>
      </c>
      <c r="D60" s="3">
        <f t="shared" si="25"/>
        <v>0.9261765611</v>
      </c>
      <c r="E60" s="3">
        <f t="shared" si="25"/>
        <v>1</v>
      </c>
      <c r="F60" s="3">
        <f t="shared" si="25"/>
        <v>0.899747262</v>
      </c>
      <c r="G60" s="3">
        <f t="shared" si="25"/>
        <v>0.8457720159</v>
      </c>
    </row>
    <row r="61">
      <c r="A61" s="2" t="s">
        <v>8</v>
      </c>
      <c r="B61" s="3">
        <f t="shared" ref="B61:G61" si="26"> B18 / B32</f>
        <v>0.8952254642</v>
      </c>
      <c r="C61" s="3">
        <f t="shared" si="26"/>
        <v>0.3917348257</v>
      </c>
      <c r="D61" s="3">
        <f t="shared" si="26"/>
        <v>0.9216276124</v>
      </c>
      <c r="E61" s="3">
        <f t="shared" si="26"/>
        <v>1</v>
      </c>
      <c r="F61" s="3">
        <f t="shared" si="26"/>
        <v>0.8811188811</v>
      </c>
      <c r="G61" s="3">
        <f t="shared" si="26"/>
        <v>0.8378182696</v>
      </c>
    </row>
    <row r="62">
      <c r="A62" s="2" t="s">
        <v>9</v>
      </c>
      <c r="B62" s="3">
        <f t="shared" ref="B62:G62" si="27"> B19 / B33</f>
        <v>0.8960810216</v>
      </c>
      <c r="C62" s="3">
        <f t="shared" si="27"/>
        <v>0.3950725913</v>
      </c>
      <c r="D62" s="3">
        <f t="shared" si="27"/>
        <v>0.9253928867</v>
      </c>
      <c r="E62" s="3">
        <f t="shared" si="27"/>
        <v>1</v>
      </c>
      <c r="F62" s="3">
        <f t="shared" si="27"/>
        <v>0.8728794889</v>
      </c>
      <c r="G62" s="3">
        <f t="shared" si="27"/>
        <v>0.8369793598</v>
      </c>
    </row>
    <row r="63">
      <c r="A63" s="2" t="s">
        <v>10</v>
      </c>
      <c r="B63" s="3">
        <f t="shared" ref="B63:G63" si="28"> B20 / B34</f>
        <v>0.8937198068</v>
      </c>
      <c r="C63" s="3">
        <f t="shared" si="28"/>
        <v>0.3843493299</v>
      </c>
      <c r="D63" s="3">
        <f t="shared" si="28"/>
        <v>0.9270532222</v>
      </c>
      <c r="E63" s="3">
        <f t="shared" si="28"/>
        <v>1</v>
      </c>
      <c r="F63" s="3">
        <f t="shared" si="28"/>
        <v>0.8713268032</v>
      </c>
      <c r="G63" s="3">
        <f t="shared" si="28"/>
        <v>0.8328957239</v>
      </c>
    </row>
    <row r="64">
      <c r="A64" s="2" t="s">
        <v>11</v>
      </c>
      <c r="B64" s="3">
        <f t="shared" ref="B64:G64" si="29"> B21 / B35</f>
        <v>0.8848190644</v>
      </c>
      <c r="C64" s="3">
        <f t="shared" si="29"/>
        <v>0.3598306679</v>
      </c>
      <c r="D64" s="3">
        <f t="shared" si="29"/>
        <v>0.9231166151</v>
      </c>
      <c r="E64" s="3">
        <f t="shared" si="29"/>
        <v>1</v>
      </c>
      <c r="F64" s="3">
        <f t="shared" si="29"/>
        <v>0.8717187857</v>
      </c>
      <c r="G64" s="3">
        <f t="shared" si="29"/>
        <v>0.8312271473</v>
      </c>
    </row>
    <row r="65">
      <c r="A65" s="2" t="s">
        <v>12</v>
      </c>
      <c r="B65" s="3">
        <f t="shared" ref="B65:G65" si="30"> B22 / B36</f>
        <v>0.8913824057</v>
      </c>
      <c r="C65" s="3">
        <f t="shared" si="30"/>
        <v>0.3845752996</v>
      </c>
      <c r="D65" s="3">
        <f t="shared" si="30"/>
        <v>0.9291864347</v>
      </c>
      <c r="E65" s="3">
        <f t="shared" si="30"/>
        <v>1</v>
      </c>
      <c r="F65" s="3">
        <f t="shared" si="30"/>
        <v>0.8781934307</v>
      </c>
      <c r="G65" s="3">
        <f t="shared" si="30"/>
        <v>0.8446154858</v>
      </c>
    </row>
    <row r="66">
      <c r="A66" s="2" t="s">
        <v>13</v>
      </c>
      <c r="B66" s="3">
        <f t="shared" ref="B66:G66" si="31"> B23 / B37</f>
        <v>0.8959965187</v>
      </c>
      <c r="C66" s="3">
        <f t="shared" si="31"/>
        <v>0.4182320442</v>
      </c>
      <c r="D66" s="3">
        <f t="shared" si="31"/>
        <v>0.936802974</v>
      </c>
      <c r="E66" s="3">
        <f t="shared" si="31"/>
        <v>1</v>
      </c>
      <c r="F66" s="3">
        <f t="shared" si="31"/>
        <v>0.895788569</v>
      </c>
      <c r="G66" s="3">
        <f t="shared" si="31"/>
        <v>0.8633765244</v>
      </c>
    </row>
    <row r="67">
      <c r="A67" s="2" t="s">
        <v>14</v>
      </c>
      <c r="B67" s="3">
        <f t="shared" ref="B67:G67" si="32"> B24 / B38</f>
        <v>0.8860648554</v>
      </c>
      <c r="C67" s="3">
        <f t="shared" si="32"/>
        <v>0.4093264249</v>
      </c>
      <c r="D67" s="3">
        <f t="shared" si="32"/>
        <v>0.9339622642</v>
      </c>
      <c r="E67" s="3">
        <f t="shared" si="32"/>
        <v>1</v>
      </c>
      <c r="F67" s="3">
        <f t="shared" si="32"/>
        <v>0.8906043229</v>
      </c>
      <c r="G67" s="3">
        <f t="shared" si="32"/>
        <v>0.8583832138</v>
      </c>
    </row>
    <row r="68">
      <c r="A68" s="2" t="s">
        <v>15</v>
      </c>
      <c r="B68" s="3">
        <f t="shared" ref="B68:G68" si="33"> B25 / B39</f>
        <v>0.8795718109</v>
      </c>
      <c r="C68" s="3">
        <f t="shared" si="33"/>
        <v>0.3848448687</v>
      </c>
      <c r="D68" s="3">
        <f t="shared" si="33"/>
        <v>0.9274355694</v>
      </c>
      <c r="E68" s="3">
        <f t="shared" si="33"/>
        <v>1</v>
      </c>
      <c r="F68" s="3">
        <f t="shared" si="33"/>
        <v>0.8821670429</v>
      </c>
      <c r="G68" s="3">
        <f t="shared" si="33"/>
        <v>0.8505151168</v>
      </c>
    </row>
    <row r="69">
      <c r="A69" s="2" t="s">
        <v>16</v>
      </c>
      <c r="B69" s="3">
        <f t="shared" ref="B69:G69" si="34"> B26 / B40</f>
        <v>0.8698599187</v>
      </c>
      <c r="C69" s="3">
        <f t="shared" si="34"/>
        <v>0.3746110765</v>
      </c>
      <c r="D69" s="3">
        <f t="shared" si="34"/>
        <v>0.9177513677</v>
      </c>
      <c r="E69" s="3">
        <f t="shared" si="34"/>
        <v>1</v>
      </c>
      <c r="F69" s="3">
        <f t="shared" si="34"/>
        <v>0.8664087392</v>
      </c>
      <c r="G69" s="3">
        <f t="shared" si="34"/>
        <v>0.8408715975</v>
      </c>
    </row>
    <row r="70">
      <c r="A70" s="2" t="s">
        <v>17</v>
      </c>
      <c r="B70" s="3">
        <f t="shared" ref="B70:G70" si="35"> B27 / B41</f>
        <v>0.8593033914</v>
      </c>
      <c r="C70" s="3">
        <f t="shared" si="35"/>
        <v>0.3465798046</v>
      </c>
      <c r="D70" s="3">
        <f t="shared" si="35"/>
        <v>0.9134968141</v>
      </c>
      <c r="E70" s="3">
        <f t="shared" si="35"/>
        <v>1</v>
      </c>
      <c r="F70" s="3">
        <f t="shared" si="35"/>
        <v>0.8578508673</v>
      </c>
      <c r="G70" s="3">
        <f t="shared" si="35"/>
        <v>0.8338780335</v>
      </c>
    </row>
    <row r="71">
      <c r="A71" s="2" t="s">
        <v>18</v>
      </c>
      <c r="B71" s="3">
        <f t="shared" ref="B71:G71" si="36"> B28 / B42</f>
        <v>0.8640776699</v>
      </c>
      <c r="C71" s="3">
        <f t="shared" si="36"/>
        <v>0.3450134771</v>
      </c>
      <c r="D71" s="3">
        <f t="shared" si="36"/>
        <v>0.9123236124</v>
      </c>
      <c r="E71" s="3">
        <f t="shared" si="36"/>
        <v>1</v>
      </c>
      <c r="F71" s="3">
        <f t="shared" si="36"/>
        <v>0.8526618069</v>
      </c>
      <c r="G71" s="3">
        <f t="shared" si="36"/>
        <v>0.8349834983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</row>
    <row r="2">
      <c r="A2" s="2" t="s">
        <v>42</v>
      </c>
      <c r="B2" s="2" t="s">
        <v>25</v>
      </c>
      <c r="C2" s="2" t="s">
        <v>26</v>
      </c>
    </row>
    <row r="3">
      <c r="A3" s="2" t="str">
        <f>IFERROR(__xludf.DUMMYFUNCTION("QUERY('Gender Data'!A46:A57)"),"2014-2015")</f>
        <v>2014-2015</v>
      </c>
      <c r="B3" s="7">
        <f>IFERROR(__xludf.DUMMYFUNCTION("QUERY('Gender Data'!B46:B57)"),"66.18%")</f>
        <v>0.6618181818</v>
      </c>
      <c r="C3" s="3">
        <f>IFERROR(__xludf.DUMMYFUNCTION("QUERY('Gender Data'!B60:B71)"),"33.82%")</f>
        <v>0.3381818182</v>
      </c>
    </row>
    <row r="4">
      <c r="A4" s="2" t="s">
        <v>8</v>
      </c>
      <c r="B4" s="3">
        <v>0.6688285366842318</v>
      </c>
      <c r="C4" s="3">
        <v>0.33117146331576813</v>
      </c>
    </row>
    <row r="5">
      <c r="A5" s="2" t="s">
        <v>9</v>
      </c>
      <c r="B5" s="3">
        <v>0.6783838383838384</v>
      </c>
      <c r="C5" s="3">
        <v>0.32161616161616163</v>
      </c>
    </row>
    <row r="6">
      <c r="A6" s="2" t="s">
        <v>10</v>
      </c>
      <c r="B6" s="3">
        <v>0.6859903381642513</v>
      </c>
      <c r="C6" s="3">
        <v>0.3140096618357488</v>
      </c>
    </row>
    <row r="7">
      <c r="A7" s="2" t="s">
        <v>11</v>
      </c>
      <c r="B7" s="3">
        <v>0.6928453947368421</v>
      </c>
      <c r="C7" s="3">
        <v>0.3071546052631579</v>
      </c>
    </row>
    <row r="8">
      <c r="A8" s="2" t="s">
        <v>12</v>
      </c>
      <c r="B8" s="3">
        <v>0.7007512520868113</v>
      </c>
      <c r="C8" s="3">
        <v>0.2992487479131887</v>
      </c>
    </row>
    <row r="9">
      <c r="A9" s="2" t="s">
        <v>13</v>
      </c>
      <c r="B9" s="3">
        <v>0.6983420946219167</v>
      </c>
      <c r="C9" s="3">
        <v>0.3016579053780833</v>
      </c>
    </row>
    <row r="10">
      <c r="A10" s="2" t="s">
        <v>14</v>
      </c>
      <c r="B10" s="3">
        <v>0.7006134969325153</v>
      </c>
      <c r="C10" s="3">
        <v>0.29938650306748466</v>
      </c>
    </row>
    <row r="11">
      <c r="A11" s="2" t="s">
        <v>15</v>
      </c>
      <c r="B11" s="3">
        <v>0.7039966694421316</v>
      </c>
      <c r="C11" s="3">
        <v>0.2960033305578684</v>
      </c>
    </row>
    <row r="12">
      <c r="A12" s="2" t="s">
        <v>16</v>
      </c>
      <c r="B12" s="3">
        <v>0.704516673701984</v>
      </c>
      <c r="C12" s="3">
        <v>0.29548332629801605</v>
      </c>
    </row>
    <row r="13">
      <c r="A13" s="2" t="s">
        <v>17</v>
      </c>
      <c r="B13" s="3">
        <v>0.7062847370671227</v>
      </c>
      <c r="C13" s="3">
        <v>0.2937152629328773</v>
      </c>
    </row>
    <row r="14">
      <c r="A14" s="2" t="s">
        <v>18</v>
      </c>
      <c r="B14" s="3">
        <v>0.7103448275862069</v>
      </c>
      <c r="C14" s="3">
        <v>0.2896551724137931</v>
      </c>
    </row>
    <row r="16">
      <c r="A16" s="1" t="s">
        <v>23</v>
      </c>
    </row>
    <row r="17">
      <c r="A17" s="2" t="s">
        <v>42</v>
      </c>
      <c r="B17" s="2" t="s">
        <v>25</v>
      </c>
      <c r="C17" s="2" t="s">
        <v>26</v>
      </c>
    </row>
    <row r="18">
      <c r="A18" s="12" t="str">
        <f>IFERROR(__xludf.DUMMYFUNCTION("QUERY('Gender Data'!A46:A57)"),"2014-2015")</f>
        <v>2014-2015</v>
      </c>
      <c r="B18" s="3">
        <f>IFERROR(__xludf.DUMMYFUNCTION("QUERY('Gender Data'!G46:G57)"),"46.88%")</f>
        <v>0.4688381353</v>
      </c>
      <c r="C18" s="3">
        <f>IFERROR(__xludf.DUMMYFUNCTION("QUERY('Gender Data'!G60:G71)"),"53.12%")</f>
        <v>0.5311618647</v>
      </c>
    </row>
    <row r="19">
      <c r="A19" t="s">
        <v>8</v>
      </c>
      <c r="B19" s="3">
        <v>0.4702054794520548</v>
      </c>
      <c r="C19" s="3">
        <v>0.5297945205479452</v>
      </c>
    </row>
    <row r="20">
      <c r="A20" t="s">
        <v>9</v>
      </c>
      <c r="B20" s="3">
        <v>0.47260394128998306</v>
      </c>
      <c r="C20" s="3">
        <v>0.5273960587100169</v>
      </c>
    </row>
    <row r="21">
      <c r="A21" t="s">
        <v>10</v>
      </c>
      <c r="B21" s="3">
        <v>0.47413844062185967</v>
      </c>
      <c r="C21" s="3">
        <v>0.5258615593781404</v>
      </c>
    </row>
    <row r="22">
      <c r="A22" t="s">
        <v>11</v>
      </c>
      <c r="B22" s="3">
        <v>0.4737895886421551</v>
      </c>
      <c r="C22" s="3">
        <v>0.526210411357845</v>
      </c>
    </row>
    <row r="23">
      <c r="A23" t="s">
        <v>12</v>
      </c>
      <c r="B23" s="3">
        <v>0.47555748804273557</v>
      </c>
      <c r="C23" s="3">
        <v>0.5244425119572644</v>
      </c>
    </row>
    <row r="24">
      <c r="A24" t="s">
        <v>13</v>
      </c>
      <c r="B24" s="3">
        <v>0.47070101857399643</v>
      </c>
      <c r="C24" s="3">
        <v>0.5292989814260036</v>
      </c>
    </row>
    <row r="25">
      <c r="A25" t="s">
        <v>14</v>
      </c>
      <c r="B25" s="3">
        <v>0.471929607138431</v>
      </c>
      <c r="C25" s="3">
        <v>0.528070392861569</v>
      </c>
    </row>
    <row r="26">
      <c r="A26" t="s">
        <v>15</v>
      </c>
      <c r="B26" s="3">
        <v>0.47243994943109985</v>
      </c>
      <c r="C26" s="3">
        <v>0.5275600505689001</v>
      </c>
    </row>
    <row r="27">
      <c r="A27" t="s">
        <v>16</v>
      </c>
      <c r="B27" s="3">
        <v>0.46873591345225063</v>
      </c>
      <c r="C27" s="3">
        <v>0.5312640865477494</v>
      </c>
    </row>
    <row r="28">
      <c r="A28" t="s">
        <v>17</v>
      </c>
      <c r="B28" s="3">
        <v>0.46917674600078035</v>
      </c>
      <c r="C28" s="3">
        <v>0.5308232539992197</v>
      </c>
    </row>
    <row r="29">
      <c r="A29" t="s">
        <v>18</v>
      </c>
      <c r="B29" s="3">
        <v>0.4638883529487427</v>
      </c>
      <c r="C29" s="3">
        <v>0.5361116470512574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  <col customWidth="1" min="6" max="6" width="35.14"/>
    <col customWidth="1" min="7" max="7" width="19.57"/>
    <col customWidth="1" min="10" max="10" width="19.14"/>
  </cols>
  <sheetData>
    <row r="1">
      <c r="A1" s="1" t="s">
        <v>0</v>
      </c>
      <c r="B1" s="14"/>
      <c r="C1" s="2"/>
      <c r="D1" s="2"/>
      <c r="E1" s="2"/>
      <c r="F1" s="2"/>
      <c r="G1" s="2"/>
      <c r="H1" s="2"/>
      <c r="I1" s="2"/>
      <c r="J1" s="2"/>
    </row>
    <row r="2">
      <c r="A2" s="2" t="s">
        <v>42</v>
      </c>
      <c r="B2" s="15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</row>
    <row r="3">
      <c r="A3" t="str">
        <f>IFERROR(__xludf.DUMMYFUNCTION("QUERY('Race Data'!A3:A14)"),"2014-2015")</f>
        <v>2014-2015</v>
      </c>
      <c r="B3" s="3">
        <f>IFERROR(__xludf.DUMMYFUNCTION("QUERY('Race Data'!B144:B155)"),"0.00%")</f>
        <v>0</v>
      </c>
      <c r="C3" s="3">
        <f>IFERROR(__xludf.DUMMYFUNCTION("QUERY('Race Data'!B158:B169)"),"10.42%")</f>
        <v>0.1042424242</v>
      </c>
      <c r="D3" s="3">
        <f>IFERROR(__xludf.DUMMYFUNCTION("QUERY('Race Data'!B172:B183)"),"3.52%")</f>
        <v>0.03515151515</v>
      </c>
      <c r="E3" s="3">
        <f>IFERROR(__xludf.DUMMYFUNCTION("QUERY('Race Data'!B186:B197)"),"3.27%")</f>
        <v>0.03272727273</v>
      </c>
      <c r="F3" s="3">
        <f>IFERROR(__xludf.DUMMYFUNCTION("QUERY('Race Data'!B200:B211)"),"0.00%")</f>
        <v>0</v>
      </c>
      <c r="G3" s="3">
        <f>IFERROR(__xludf.DUMMYFUNCTION("QUERY('Race Data'!B214:B225)"),"1.21%")</f>
        <v>0.01212121212</v>
      </c>
      <c r="H3" s="3">
        <f>IFERROR(__xludf.DUMMYFUNCTION("QUERY('Race Data'!B228:B239)"),"0.48%")</f>
        <v>0.004848484848</v>
      </c>
      <c r="I3" s="3">
        <f>IFERROR(__xludf.DUMMYFUNCTION("QUERY('Race Data'!B242:B253)"),"72.53%")</f>
        <v>0.7252525253</v>
      </c>
      <c r="J3" s="3">
        <f>IFERROR(__xludf.DUMMYFUNCTION("QUERY('Race Data'!B256:B267)"),"8.57%")</f>
        <v>0.08565656566</v>
      </c>
    </row>
    <row r="4">
      <c r="A4" t="s">
        <v>8</v>
      </c>
      <c r="B4" s="3">
        <v>4.0535062829347385E-4</v>
      </c>
      <c r="C4" s="3">
        <v>0.10295905958654236</v>
      </c>
      <c r="D4" s="3">
        <v>0.032833400891771385</v>
      </c>
      <c r="E4" s="3">
        <v>0.03161734900689096</v>
      </c>
      <c r="F4" s="3">
        <v>0.0</v>
      </c>
      <c r="G4" s="3">
        <v>0.010133765707336847</v>
      </c>
      <c r="H4" s="3">
        <v>0.0044588569112282124</v>
      </c>
      <c r="I4" s="3">
        <v>0.7397648966355898</v>
      </c>
      <c r="J4" s="3">
        <v>0.07782732063234699</v>
      </c>
    </row>
    <row r="5">
      <c r="A5" t="s">
        <v>9</v>
      </c>
      <c r="B5" s="3">
        <v>8.080808080808081E-4</v>
      </c>
      <c r="C5" s="3">
        <v>0.09898989898989899</v>
      </c>
      <c r="D5" s="3">
        <v>0.03111111111111111</v>
      </c>
      <c r="E5" s="3">
        <v>0.02909090909090909</v>
      </c>
      <c r="F5" s="3">
        <v>0.0</v>
      </c>
      <c r="G5" s="3">
        <v>0.008888888888888889</v>
      </c>
      <c r="H5" s="3">
        <v>0.0032323232323232323</v>
      </c>
      <c r="I5" s="3">
        <v>0.7523232323232323</v>
      </c>
      <c r="J5" s="3">
        <v>0.07555555555555556</v>
      </c>
    </row>
    <row r="6">
      <c r="A6" t="s">
        <v>10</v>
      </c>
      <c r="B6" s="3">
        <v>8.051529790660225E-4</v>
      </c>
      <c r="C6" s="3">
        <v>0.09702093397745572</v>
      </c>
      <c r="D6" s="3">
        <v>0.02938808373590982</v>
      </c>
      <c r="E6" s="3">
        <v>0.026570048309178744</v>
      </c>
      <c r="F6" s="3">
        <v>0.0</v>
      </c>
      <c r="G6" s="3">
        <v>0.00966183574879227</v>
      </c>
      <c r="H6" s="3">
        <v>0.004025764895330112</v>
      </c>
      <c r="I6" s="3">
        <v>0.7544283413848631</v>
      </c>
      <c r="J6" s="3">
        <v>0.07809983896940419</v>
      </c>
    </row>
    <row r="7">
      <c r="A7" t="s">
        <v>11</v>
      </c>
      <c r="B7" s="3">
        <v>8.223684210526315E-4</v>
      </c>
      <c r="C7" s="3">
        <v>0.09046052631578948</v>
      </c>
      <c r="D7" s="3">
        <v>0.030838815789473683</v>
      </c>
      <c r="E7" s="3">
        <v>0.026726973684210526</v>
      </c>
      <c r="F7" s="3">
        <v>0.0</v>
      </c>
      <c r="G7" s="3">
        <v>0.008634868421052632</v>
      </c>
      <c r="H7" s="3">
        <v>0.0024671052631578946</v>
      </c>
      <c r="I7" s="3">
        <v>0.7504111842105263</v>
      </c>
      <c r="J7" s="3">
        <v>0.08963815789473684</v>
      </c>
    </row>
    <row r="8">
      <c r="A8" t="s">
        <v>12</v>
      </c>
      <c r="B8" s="3">
        <v>8.347245409015025E-4</v>
      </c>
      <c r="C8" s="3">
        <v>0.09140233722871452</v>
      </c>
      <c r="D8" s="3">
        <v>0.03213689482470785</v>
      </c>
      <c r="E8" s="3">
        <v>0.02337228714524207</v>
      </c>
      <c r="F8" s="3">
        <v>0.0</v>
      </c>
      <c r="G8" s="3">
        <v>0.007929883138564273</v>
      </c>
      <c r="H8" s="3">
        <v>0.0025041736227045075</v>
      </c>
      <c r="I8" s="3">
        <v>0.7570951585976627</v>
      </c>
      <c r="J8" s="3">
        <v>0.0847245409015025</v>
      </c>
    </row>
    <row r="9">
      <c r="A9" t="s">
        <v>13</v>
      </c>
      <c r="B9" s="3">
        <v>0.002426202992317024</v>
      </c>
      <c r="C9" s="3">
        <v>0.08976951071572989</v>
      </c>
      <c r="D9" s="3">
        <v>0.032753740396279825</v>
      </c>
      <c r="E9" s="3">
        <v>0.022644561261625555</v>
      </c>
      <c r="F9" s="3">
        <v>0.0</v>
      </c>
      <c r="G9" s="3">
        <v>0.008491710473109584</v>
      </c>
      <c r="H9" s="3">
        <v>0.0028305701577031944</v>
      </c>
      <c r="I9" s="3">
        <v>0.7509098261221189</v>
      </c>
      <c r="J9" s="3">
        <v>0.09017387788111605</v>
      </c>
    </row>
    <row r="10">
      <c r="A10" t="s">
        <v>14</v>
      </c>
      <c r="B10" s="3">
        <v>0.002044989775051125</v>
      </c>
      <c r="C10" s="3">
        <v>0.08670756646216769</v>
      </c>
      <c r="D10" s="3">
        <v>0.03190184049079755</v>
      </c>
      <c r="E10" s="3">
        <v>0.0212678936605317</v>
      </c>
      <c r="F10" s="3">
        <v>0.0</v>
      </c>
      <c r="G10" s="3">
        <v>0.007770961145194274</v>
      </c>
      <c r="H10" s="3">
        <v>0.00408997955010225</v>
      </c>
      <c r="I10" s="3">
        <v>0.7550102249488753</v>
      </c>
      <c r="J10" s="3">
        <v>0.09120654396728016</v>
      </c>
    </row>
    <row r="11">
      <c r="A11" t="s">
        <v>15</v>
      </c>
      <c r="B11" s="3">
        <v>0.0012489592006661116</v>
      </c>
      <c r="C11" s="3">
        <v>0.08534554537885096</v>
      </c>
      <c r="D11" s="3">
        <v>0.029142381348875937</v>
      </c>
      <c r="E11" s="3">
        <v>0.02164862614487927</v>
      </c>
      <c r="F11" s="3">
        <v>0.0</v>
      </c>
      <c r="G11" s="3">
        <v>0.007077435470441299</v>
      </c>
      <c r="H11" s="3">
        <v>0.0012489592006661116</v>
      </c>
      <c r="I11" s="3">
        <v>0.7643630308076603</v>
      </c>
      <c r="J11" s="3">
        <v>0.08992506244796003</v>
      </c>
    </row>
    <row r="12">
      <c r="A12" t="s">
        <v>16</v>
      </c>
      <c r="B12" s="3">
        <v>0.0016884761502743773</v>
      </c>
      <c r="C12" s="3">
        <v>0.08062473617560152</v>
      </c>
      <c r="D12" s="3">
        <v>0.026593499366821444</v>
      </c>
      <c r="E12" s="3">
        <v>0.0223723089911355</v>
      </c>
      <c r="F12" s="3">
        <v>0.0</v>
      </c>
      <c r="G12" s="3">
        <v>0.005065428450823132</v>
      </c>
      <c r="H12" s="3">
        <v>0.001266357112705783</v>
      </c>
      <c r="I12" s="3">
        <v>0.7695230054875475</v>
      </c>
      <c r="J12" s="3">
        <v>0.09286618826509076</v>
      </c>
    </row>
    <row r="13">
      <c r="A13" t="s">
        <v>17</v>
      </c>
      <c r="B13" s="3">
        <v>4.2753313381787086E-4</v>
      </c>
      <c r="C13" s="3">
        <v>0.07823856348867037</v>
      </c>
      <c r="D13" s="3">
        <v>0.02821718683197948</v>
      </c>
      <c r="E13" s="3">
        <v>0.022659256092347157</v>
      </c>
      <c r="F13" s="3">
        <v>0.0</v>
      </c>
      <c r="G13" s="3">
        <v>0.004275331338178709</v>
      </c>
      <c r="H13" s="3">
        <v>0.0017101325352714834</v>
      </c>
      <c r="I13" s="3">
        <v>0.7785378366823429</v>
      </c>
      <c r="J13" s="3">
        <v>0.08593415989739205</v>
      </c>
    </row>
    <row r="14">
      <c r="A14" t="s">
        <v>18</v>
      </c>
      <c r="B14" s="3">
        <v>8.620689655172414E-4</v>
      </c>
      <c r="C14" s="3">
        <v>0.07413793103448275</v>
      </c>
      <c r="D14" s="3">
        <v>0.02586206896551724</v>
      </c>
      <c r="E14" s="3">
        <v>0.023706896551724137</v>
      </c>
      <c r="F14" s="3">
        <v>0.0</v>
      </c>
      <c r="G14" s="3">
        <v>0.004310344827586207</v>
      </c>
      <c r="H14" s="3">
        <v>0.003017241379310345</v>
      </c>
      <c r="I14" s="3">
        <v>0.7788793103448276</v>
      </c>
      <c r="J14" s="3">
        <v>0.08922413793103448</v>
      </c>
    </row>
    <row r="35">
      <c r="A35" s="2" t="s">
        <v>42</v>
      </c>
      <c r="B35" s="2" t="s">
        <v>32</v>
      </c>
    </row>
    <row r="36">
      <c r="A36" s="12" t="str">
        <f>IFERROR(__xludf.DUMMYFUNCTION("QUERY('Race Data'!A3:A14)"),"2014-2015")</f>
        <v>2014-2015</v>
      </c>
      <c r="B36">
        <f>IFERROR(__xludf.DUMMYFUNCTION("QUERY('Race Data'!B3:B14)"),"0")</f>
        <v>0</v>
      </c>
    </row>
    <row r="37">
      <c r="A37" t="s">
        <v>8</v>
      </c>
      <c r="B37">
        <v>1.0</v>
      </c>
    </row>
    <row r="38">
      <c r="A38" t="s">
        <v>9</v>
      </c>
      <c r="B38">
        <v>2.0</v>
      </c>
    </row>
    <row r="39">
      <c r="A39" t="s">
        <v>10</v>
      </c>
      <c r="B39">
        <v>2.0</v>
      </c>
    </row>
    <row r="40">
      <c r="A40" t="s">
        <v>11</v>
      </c>
      <c r="B40">
        <v>2.0</v>
      </c>
    </row>
    <row r="41">
      <c r="A41" t="s">
        <v>12</v>
      </c>
      <c r="B41">
        <v>2.0</v>
      </c>
    </row>
    <row r="42">
      <c r="A42" t="s">
        <v>13</v>
      </c>
      <c r="B42">
        <v>6.0</v>
      </c>
    </row>
    <row r="43">
      <c r="A43" t="s">
        <v>14</v>
      </c>
      <c r="B43">
        <v>5.0</v>
      </c>
    </row>
    <row r="44">
      <c r="A44" t="s">
        <v>15</v>
      </c>
      <c r="B44">
        <v>3.0</v>
      </c>
    </row>
    <row r="45">
      <c r="A45" t="s">
        <v>16</v>
      </c>
      <c r="B45">
        <v>4.0</v>
      </c>
    </row>
    <row r="46">
      <c r="A46" t="s">
        <v>17</v>
      </c>
      <c r="B46">
        <v>1.0</v>
      </c>
    </row>
    <row r="47">
      <c r="A47" t="s">
        <v>18</v>
      </c>
      <c r="B47">
        <v>2.0</v>
      </c>
    </row>
  </sheetData>
  <drawing r:id="rId1"/>
</worksheet>
</file>